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AIIMS\Desktop\Jaisalmer camp\DMPHP submission\"/>
    </mc:Choice>
  </mc:AlternateContent>
  <xr:revisionPtr revIDLastSave="0" documentId="13_ncr:1_{9491D62E-D292-4EBE-8F45-770499F878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EIR_stepwisemod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4" l="1"/>
  <c r="B9" i="4"/>
  <c r="B10" i="4"/>
  <c r="F6" i="4" l="1"/>
  <c r="E6" i="4"/>
  <c r="G6" i="4"/>
  <c r="H6" i="4"/>
  <c r="G7" i="4" l="1"/>
  <c r="H7" i="4"/>
  <c r="E7" i="4"/>
  <c r="F7" i="4"/>
  <c r="E8" i="4" l="1"/>
  <c r="H8" i="4"/>
  <c r="F8" i="4"/>
  <c r="G8" i="4"/>
  <c r="G9" i="4" l="1"/>
  <c r="E9" i="4"/>
  <c r="H9" i="4"/>
  <c r="F9" i="4"/>
  <c r="G10" i="4" l="1"/>
  <c r="F10" i="4"/>
  <c r="H10" i="4"/>
  <c r="E10" i="4"/>
  <c r="H11" i="4" l="1"/>
  <c r="E11" i="4"/>
  <c r="F11" i="4"/>
  <c r="G11" i="4"/>
  <c r="G12" i="4" l="1"/>
  <c r="E12" i="4"/>
  <c r="F12" i="4"/>
  <c r="H12" i="4"/>
  <c r="E13" i="4" l="1"/>
  <c r="F13" i="4"/>
  <c r="H13" i="4"/>
  <c r="G13" i="4"/>
  <c r="G14" i="4" l="1"/>
  <c r="H14" i="4"/>
  <c r="E14" i="4"/>
  <c r="F14" i="4"/>
  <c r="H15" i="4" l="1"/>
  <c r="F15" i="4"/>
  <c r="E15" i="4"/>
  <c r="G15" i="4"/>
  <c r="G16" i="4" l="1"/>
  <c r="H16" i="4"/>
  <c r="E16" i="4"/>
  <c r="F16" i="4"/>
  <c r="E17" i="4" l="1"/>
  <c r="H17" i="4"/>
  <c r="F17" i="4"/>
  <c r="G17" i="4"/>
  <c r="G18" i="4" l="1"/>
  <c r="E18" i="4"/>
  <c r="H18" i="4"/>
  <c r="F18" i="4"/>
  <c r="H19" i="4" l="1"/>
  <c r="E19" i="4"/>
  <c r="G19" i="4"/>
  <c r="F19" i="4"/>
  <c r="E20" i="4" l="1"/>
  <c r="H20" i="4"/>
  <c r="F20" i="4"/>
  <c r="G20" i="4"/>
  <c r="F21" i="4" l="1"/>
  <c r="G21" i="4"/>
  <c r="H21" i="4"/>
  <c r="E21" i="4"/>
  <c r="G22" i="4" l="1"/>
  <c r="E22" i="4"/>
  <c r="H22" i="4"/>
  <c r="F22" i="4"/>
  <c r="H23" i="4" l="1"/>
  <c r="E23" i="4"/>
  <c r="F23" i="4"/>
  <c r="G23" i="4"/>
  <c r="G24" i="4" l="1"/>
  <c r="E24" i="4"/>
  <c r="H24" i="4"/>
  <c r="F24" i="4"/>
  <c r="G25" i="4" l="1"/>
  <c r="F25" i="4"/>
  <c r="H25" i="4"/>
  <c r="E25" i="4"/>
  <c r="H26" i="4" l="1"/>
  <c r="G26" i="4"/>
  <c r="E26" i="4"/>
  <c r="F26" i="4"/>
  <c r="E27" i="4" l="1"/>
  <c r="H27" i="4"/>
  <c r="F27" i="4"/>
  <c r="G27" i="4"/>
  <c r="G28" i="4" l="1"/>
  <c r="H28" i="4"/>
  <c r="E28" i="4"/>
  <c r="F28" i="4"/>
  <c r="E29" i="4" l="1"/>
  <c r="H29" i="4"/>
  <c r="F29" i="4"/>
  <c r="G29" i="4"/>
  <c r="G30" i="4" l="1"/>
  <c r="H30" i="4"/>
  <c r="E30" i="4"/>
  <c r="F30" i="4"/>
  <c r="E31" i="4" l="1"/>
  <c r="H31" i="4"/>
  <c r="F31" i="4"/>
  <c r="G31" i="4"/>
  <c r="G32" i="4" l="1"/>
  <c r="H32" i="4"/>
  <c r="E32" i="4"/>
  <c r="F32" i="4"/>
  <c r="E33" i="4" l="1"/>
  <c r="H33" i="4"/>
  <c r="F33" i="4"/>
  <c r="G33" i="4"/>
  <c r="G34" i="4" l="1"/>
  <c r="H34" i="4"/>
  <c r="F34" i="4"/>
  <c r="E34" i="4"/>
  <c r="H35" i="4" l="1"/>
  <c r="E35" i="4"/>
  <c r="F35" i="4"/>
  <c r="G35" i="4"/>
  <c r="G36" i="4" l="1"/>
  <c r="H36" i="4"/>
  <c r="F36" i="4"/>
  <c r="E36" i="4"/>
  <c r="H37" i="4" l="1"/>
  <c r="E37" i="4"/>
  <c r="F37" i="4"/>
  <c r="G37" i="4"/>
  <c r="G38" i="4" l="1"/>
  <c r="H38" i="4"/>
  <c r="E38" i="4"/>
  <c r="F38" i="4"/>
  <c r="H39" i="4" l="1"/>
  <c r="E39" i="4"/>
  <c r="F39" i="4"/>
  <c r="G39" i="4"/>
  <c r="G40" i="4" l="1"/>
  <c r="H40" i="4"/>
  <c r="E40" i="4"/>
  <c r="E41" i="4" s="1"/>
  <c r="F40" i="4"/>
  <c r="H41" i="4" l="1"/>
  <c r="F41" i="4"/>
  <c r="G41" i="4"/>
  <c r="G42" i="4" l="1"/>
  <c r="H42" i="4"/>
  <c r="F42" i="4"/>
  <c r="E42" i="4"/>
  <c r="E43" i="4" l="1"/>
  <c r="H43" i="4"/>
  <c r="F43" i="4"/>
  <c r="G43" i="4"/>
  <c r="G44" i="4" l="1"/>
  <c r="H44" i="4"/>
  <c r="E44" i="4"/>
  <c r="F44" i="4"/>
  <c r="E45" i="4" l="1"/>
  <c r="H45" i="4"/>
  <c r="F45" i="4"/>
  <c r="G45" i="4"/>
  <c r="G46" i="4" l="1"/>
  <c r="H46" i="4"/>
  <c r="E46" i="4"/>
  <c r="F46" i="4"/>
  <c r="H47" i="4" l="1"/>
  <c r="F47" i="4"/>
  <c r="G47" i="4"/>
  <c r="E47" i="4"/>
  <c r="G48" i="4" l="1"/>
  <c r="H48" i="4"/>
  <c r="E48" i="4"/>
  <c r="F48" i="4"/>
  <c r="H49" i="4" l="1"/>
  <c r="E49" i="4"/>
  <c r="F49" i="4"/>
  <c r="G49" i="4"/>
  <c r="G50" i="4" l="1"/>
  <c r="F50" i="4"/>
  <c r="H50" i="4"/>
  <c r="E50" i="4"/>
  <c r="G51" i="4" l="1"/>
  <c r="E51" i="4"/>
  <c r="H51" i="4"/>
  <c r="F51" i="4"/>
  <c r="H52" i="4" l="1"/>
  <c r="E52" i="4"/>
  <c r="F52" i="4"/>
  <c r="G52" i="4"/>
  <c r="F53" i="4" l="1"/>
  <c r="G53" i="4"/>
  <c r="E53" i="4"/>
  <c r="H53" i="4"/>
  <c r="G54" i="4" l="1"/>
  <c r="H54" i="4"/>
  <c r="F54" i="4"/>
  <c r="E54" i="4"/>
  <c r="E55" i="4" s="1"/>
  <c r="G55" i="4" l="1"/>
  <c r="H55" i="4"/>
  <c r="F55" i="4"/>
  <c r="H56" i="4" l="1"/>
  <c r="E56" i="4"/>
  <c r="G56" i="4"/>
  <c r="H57" i="4" s="1"/>
  <c r="F56" i="4"/>
  <c r="E57" i="4" l="1"/>
  <c r="F57" i="4"/>
  <c r="G57" i="4"/>
  <c r="G58" i="4" s="1"/>
  <c r="F58" i="4" l="1"/>
  <c r="H58" i="4"/>
  <c r="E58" i="4"/>
  <c r="E59" i="4" s="1"/>
  <c r="H59" i="4"/>
  <c r="F59" i="4" l="1"/>
  <c r="G59" i="4"/>
  <c r="G60" i="4" s="1"/>
  <c r="H60" i="4" l="1"/>
  <c r="H61" i="4" s="1"/>
  <c r="F60" i="4"/>
  <c r="E60" i="4"/>
  <c r="F61" i="4" s="1"/>
  <c r="G61" i="4"/>
  <c r="E61" i="4" l="1"/>
  <c r="G62" i="4"/>
  <c r="E62" i="4"/>
  <c r="H62" i="4"/>
  <c r="F62" i="4"/>
  <c r="H63" i="4" l="1"/>
  <c r="E63" i="4"/>
  <c r="F63" i="4"/>
  <c r="G63" i="4"/>
  <c r="G64" i="4" l="1"/>
  <c r="E64" i="4"/>
  <c r="F64" i="4"/>
  <c r="H64" i="4"/>
  <c r="H65" i="4" l="1"/>
  <c r="E65" i="4"/>
  <c r="F65" i="4"/>
  <c r="G65" i="4"/>
  <c r="G66" i="4" s="1"/>
  <c r="E66" i="4" l="1"/>
  <c r="E67" i="4" s="1"/>
  <c r="H66" i="4"/>
  <c r="H67" i="4" s="1"/>
  <c r="F66" i="4"/>
  <c r="F67" i="4" l="1"/>
  <c r="G67" i="4"/>
  <c r="G68" i="4" l="1"/>
  <c r="E68" i="4"/>
  <c r="F68" i="4"/>
  <c r="H68" i="4"/>
  <c r="H69" i="4" l="1"/>
  <c r="E69" i="4"/>
  <c r="F69" i="4"/>
  <c r="G69" i="4"/>
  <c r="G70" i="4" l="1"/>
  <c r="E70" i="4"/>
  <c r="H70" i="4"/>
  <c r="F70" i="4"/>
  <c r="H71" i="4" l="1"/>
  <c r="E71" i="4"/>
  <c r="F71" i="4"/>
  <c r="G71" i="4"/>
  <c r="G72" i="4" l="1"/>
  <c r="E72" i="4"/>
  <c r="F72" i="4"/>
  <c r="H72" i="4"/>
  <c r="F73" i="4" l="1"/>
  <c r="H73" i="4"/>
  <c r="E73" i="4"/>
  <c r="G73" i="4"/>
  <c r="G74" i="4" l="1"/>
  <c r="H74" i="4"/>
  <c r="E74" i="4"/>
  <c r="F74" i="4"/>
  <c r="E75" i="4" l="1"/>
  <c r="H75" i="4"/>
  <c r="F75" i="4"/>
  <c r="G75" i="4"/>
  <c r="E76" i="4" l="1"/>
  <c r="H76" i="4"/>
  <c r="F76" i="4"/>
  <c r="G76" i="4"/>
  <c r="H77" i="4" l="1"/>
  <c r="G77" i="4"/>
  <c r="F77" i="4"/>
  <c r="E77" i="4"/>
  <c r="E78" i="4" s="1"/>
  <c r="G78" i="4" l="1"/>
  <c r="E79" i="4" s="1"/>
  <c r="H78" i="4"/>
  <c r="F78" i="4"/>
  <c r="F79" i="4" l="1"/>
  <c r="H79" i="4"/>
  <c r="G79" i="4"/>
  <c r="G80" i="4" l="1"/>
  <c r="H80" i="4"/>
  <c r="F80" i="4"/>
  <c r="E80" i="4"/>
  <c r="G81" i="4" l="1"/>
  <c r="E81" i="4"/>
  <c r="H81" i="4"/>
  <c r="F81" i="4"/>
  <c r="G82" i="4" s="1"/>
  <c r="H82" i="4"/>
  <c r="F82" i="4" l="1"/>
  <c r="E82" i="4"/>
  <c r="E83" i="4" s="1"/>
  <c r="H83" i="4"/>
  <c r="G83" i="4"/>
  <c r="F83" i="4" l="1"/>
  <c r="G84" i="4" s="1"/>
  <c r="E84" i="4"/>
  <c r="H84" i="4"/>
  <c r="F84" i="4" l="1"/>
  <c r="F85" i="4" s="1"/>
  <c r="H85" i="4"/>
  <c r="E85" i="4"/>
  <c r="G85" i="4" l="1"/>
  <c r="G86" i="4" s="1"/>
  <c r="F86" i="4"/>
  <c r="H86" i="4" l="1"/>
  <c r="H87" i="4" s="1"/>
  <c r="E86" i="4"/>
  <c r="E87" i="4" s="1"/>
  <c r="F87" i="4"/>
  <c r="G87" i="4"/>
  <c r="G88" i="4" l="1"/>
  <c r="E88" i="4"/>
  <c r="F88" i="4"/>
  <c r="H88" i="4"/>
  <c r="H89" i="4" l="1"/>
  <c r="E89" i="4"/>
  <c r="F89" i="4"/>
  <c r="G89" i="4"/>
  <c r="G90" i="4" s="1"/>
  <c r="E90" i="4" l="1"/>
  <c r="E91" i="4" s="1"/>
  <c r="H90" i="4"/>
  <c r="H91" i="4" s="1"/>
  <c r="F90" i="4"/>
  <c r="F91" i="4" l="1"/>
  <c r="G91" i="4"/>
  <c r="G92" i="4" s="1"/>
  <c r="E92" i="4" l="1"/>
  <c r="E93" i="4" s="1"/>
  <c r="F92" i="4"/>
  <c r="H92" i="4"/>
  <c r="H93" i="4" s="1"/>
  <c r="F93" i="4" l="1"/>
  <c r="G93" i="4"/>
  <c r="G94" i="4" s="1"/>
  <c r="E94" i="4" l="1"/>
  <c r="E95" i="4" s="1"/>
  <c r="H94" i="4"/>
  <c r="H95" i="4" s="1"/>
  <c r="F94" i="4"/>
  <c r="F95" i="4" s="1"/>
  <c r="G95" i="4" l="1"/>
  <c r="G96" i="4" s="1"/>
  <c r="F96" i="4" l="1"/>
  <c r="G97" i="4" s="1"/>
  <c r="E96" i="4"/>
  <c r="E97" i="4" s="1"/>
  <c r="H96" i="4"/>
  <c r="H97" i="4" s="1"/>
  <c r="H98" i="4" l="1"/>
  <c r="E98" i="4"/>
  <c r="F97" i="4"/>
  <c r="F98" i="4" s="1"/>
  <c r="G98" i="4" l="1"/>
  <c r="G99" i="4" l="1"/>
  <c r="H99" i="4"/>
  <c r="H100" i="4" s="1"/>
  <c r="E99" i="4"/>
  <c r="E100" i="4" s="1"/>
  <c r="F99" i="4"/>
  <c r="F100" i="4" l="1"/>
  <c r="G100" i="4"/>
  <c r="G101" i="4" s="1"/>
  <c r="E101" i="4" l="1"/>
  <c r="E102" i="4" s="1"/>
  <c r="F101" i="4"/>
  <c r="F102" i="4" s="1"/>
  <c r="H101" i="4"/>
  <c r="H102" i="4" s="1"/>
  <c r="G102" i="4" l="1"/>
  <c r="G103" i="4" s="1"/>
  <c r="E103" i="4" l="1"/>
  <c r="E104" i="4" s="1"/>
  <c r="H103" i="4"/>
  <c r="H104" i="4" s="1"/>
  <c r="F103" i="4"/>
  <c r="F104" i="4" l="1"/>
  <c r="G104" i="4"/>
</calcChain>
</file>

<file path=xl/sharedStrings.xml><?xml version="1.0" encoding="utf-8"?>
<sst xmlns="http://schemas.openxmlformats.org/spreadsheetml/2006/main" count="21" uniqueCount="21">
  <si>
    <t>T</t>
  </si>
  <si>
    <t>S</t>
  </si>
  <si>
    <t>I</t>
  </si>
  <si>
    <t>R</t>
  </si>
  <si>
    <t>N</t>
  </si>
  <si>
    <t>Definitions</t>
  </si>
  <si>
    <t>Values</t>
  </si>
  <si>
    <t>S (susceptibles, initial)</t>
  </si>
  <si>
    <t>I (infectives, initial)</t>
  </si>
  <si>
    <t>R (recovered/removed, initial)</t>
  </si>
  <si>
    <t>T (time interval, in days)</t>
  </si>
  <si>
    <t>N (total number of people = S+ I + R)</t>
  </si>
  <si>
    <t>E</t>
  </si>
  <si>
    <t>E (exposed, initial)</t>
  </si>
  <si>
    <t>Date</t>
  </si>
  <si>
    <t>Beta (= 1/ Duration of infectiousness, fraction of susceptibles exposed per day)</t>
  </si>
  <si>
    <t>Lambda (= 1/ incubation period, fraction of exposed become infective per day)</t>
  </si>
  <si>
    <t>Gamma (= 1 / Duration of infectiousness, fraction of infectives who recover per day)</t>
  </si>
  <si>
    <t>R0 value</t>
  </si>
  <si>
    <t>Mean duration of infectiousness (D) in days</t>
  </si>
  <si>
    <t>Mean incubation period in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</si>
</sst>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0" fillId="0" borderId="2" xfId="0" applyBorder="1"/>
    <xf numFmtId="0" fontId="1" fillId="0" borderId="2" xfId="0" applyFont="1" applyBorder="1"/>
    <xf numFmtId="164" fontId="0" fillId="0" borderId="2" xfId="0" applyNumberFormat="1" applyBorder="1"/>
    <xf numFmtId="15" fontId="0" fillId="0" borderId="1" xfId="0" applyNumberFormat="1" applyBorder="1"/>
    <xf numFmtId="15" fontId="0" fillId="3" borderId="1" xfId="0" applyNumberFormat="1" applyFill="1" applyBorder="1"/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/>
    <xf numFmtId="0" fontId="0" fillId="3" borderId="2" xfId="0" applyFill="1" applyBorder="1"/>
    <xf numFmtId="2" fontId="0" fillId="3" borderId="2" xfId="0" applyNumberFormat="1" applyFill="1" applyBorder="1"/>
    <xf numFmtId="2" fontId="1" fillId="3" borderId="2" xfId="0" applyNumberFormat="1" applyFont="1" applyFill="1" applyBorder="1"/>
    <xf numFmtId="0" fontId="0" fillId="2" borderId="2" xfId="0" applyFill="1" applyBorder="1"/>
    <xf numFmtId="2" fontId="0" fillId="2" borderId="2" xfId="0" applyNumberFormat="1" applyFill="1" applyBorder="1"/>
    <xf numFmtId="2" fontId="1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SEIR model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SEIR_stepwisemodel!$E$3</c:f>
              <c:strCache>
                <c:ptCount val="1"/>
                <c:pt idx="0">
                  <c:v>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SEIR_stepwisemodel!$D$4:$D$104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SEIR_stepwisemodel!$E$4:$E$104</c:f>
              <c:numCache>
                <c:formatCode>General</c:formatCode>
                <c:ptCount val="101"/>
                <c:pt idx="0">
                  <c:v>474</c:v>
                </c:pt>
                <c:pt idx="1">
                  <c:v>463</c:v>
                </c:pt>
                <c:pt idx="2" formatCode="0.00">
                  <c:v>459.392</c:v>
                </c:pt>
                <c:pt idx="3" formatCode="0.00">
                  <c:v>456.17010431447085</c:v>
                </c:pt>
                <c:pt idx="4" formatCode="0.00">
                  <c:v>453.07874099813802</c:v>
                </c:pt>
                <c:pt idx="5" formatCode="0.00">
                  <c:v>449.9550694813758</c:v>
                </c:pt>
                <c:pt idx="6" formatCode="0.00">
                  <c:v>446.6912259657442</c:v>
                </c:pt>
                <c:pt idx="7" formatCode="0.00">
                  <c:v>443.21203501816223</c:v>
                </c:pt>
                <c:pt idx="8" formatCode="0.00">
                  <c:v>439.46174664366407</c:v>
                </c:pt>
                <c:pt idx="9" formatCode="0.00">
                  <c:v>435.3961410455284</c:v>
                </c:pt>
                <c:pt idx="10" formatCode="0.00">
                  <c:v>430.9778732214607</c:v>
                </c:pt>
                <c:pt idx="11" formatCode="0.00">
                  <c:v>426.17380094497508</c:v>
                </c:pt>
                <c:pt idx="12" formatCode="0.00">
                  <c:v>420.9535477731381</c:v>
                </c:pt>
                <c:pt idx="13" formatCode="0.00">
                  <c:v>415.28885320804363</c:v>
                </c:pt>
                <c:pt idx="14" formatCode="0.00">
                  <c:v>409.15344097908854</c:v>
                </c:pt>
                <c:pt idx="15" formatCode="0.00">
                  <c:v>402.52324262291671</c:v>
                </c:pt>
                <c:pt idx="16" formatCode="0.00">
                  <c:v>395.37687567943004</c:v>
                </c:pt>
                <c:pt idx="17" formatCode="0.00">
                  <c:v>387.69631077989737</c:v>
                </c:pt>
                <c:pt idx="18" formatCode="0.00">
                  <c:v>379.467679777706</c:v>
                </c:pt>
                <c:pt idx="19" formatCode="0.00">
                  <c:v>370.6821840095829</c:v>
                </c:pt>
                <c:pt idx="20" formatCode="0.00">
                  <c:v>361.33706164918812</c:v>
                </c:pt>
                <c:pt idx="21" formatCode="0.00">
                  <c:v>351.43656855237816</c:v>
                </c:pt>
                <c:pt idx="22" formatCode="0.00">
                  <c:v>340.9929200039781</c:v>
                </c:pt>
                <c:pt idx="23" formatCode="0.00">
                  <c:v>330.02713313349278</c:v>
                </c:pt>
                <c:pt idx="24" formatCode="0.00">
                  <c:v>318.5697032153177</c:v>
                </c:pt>
                <c:pt idx="25" formatCode="0.00">
                  <c:v>306.66104338641952</c:v>
                </c:pt>
                <c:pt idx="26" formatCode="0.00">
                  <c:v>294.3516182573693</c:v>
                </c:pt>
                <c:pt idx="27" formatCode="0.00">
                  <c:v>281.70170902611756</c:v>
                </c:pt>
                <c:pt idx="28" formatCode="0.00">
                  <c:v>268.78076214421975</c:v>
                </c:pt>
                <c:pt idx="29" formatCode="0.00">
                  <c:v>255.66629569370471</c:v>
                </c:pt>
                <c:pt idx="30" formatCode="0.00">
                  <c:v>242.44236672608218</c:v>
                </c:pt>
                <c:pt idx="31" formatCode="0.00">
                  <c:v>229.1976369753144</c:v>
                </c:pt>
                <c:pt idx="32" formatCode="0.00">
                  <c:v>216.02311043070438</c:v>
                </c:pt>
                <c:pt idx="33" formatCode="0.00">
                  <c:v>203.0096501110136</c:v>
                </c:pt>
                <c:pt idx="34" formatCode="0.00">
                  <c:v>190.24540843755611</c:v>
                </c:pt>
                <c:pt idx="35" formatCode="0.00">
                  <c:v>177.81332158593565</c:v>
                </c:pt>
                <c:pt idx="36" formatCode="0.00">
                  <c:v>165.78881997021023</c:v>
                </c:pt>
                <c:pt idx="37" formatCode="0.00">
                  <c:v>154.23789331916501</c:v>
                </c:pt>
                <c:pt idx="38" formatCode="0.00">
                  <c:v>143.21562067640022</c:v>
                </c:pt>
                <c:pt idx="39" formatCode="0.00">
                  <c:v>132.76523639075367</c:v>
                </c:pt>
                <c:pt idx="40" formatCode="0.00">
                  <c:v>122.91775779969458</c:v>
                </c:pt>
                <c:pt idx="41" formatCode="0.00">
                  <c:v>113.69215472006714</c:v>
                </c:pt>
                <c:pt idx="42" formatCode="0.00">
                  <c:v>105.09600068187325</c:v>
                </c:pt>
                <c:pt idx="43" formatCode="0.00">
                  <c:v>97.126515482672332</c:v>
                </c:pt>
                <c:pt idx="44" formatCode="0.00">
                  <c:v>89.771890630978319</c:v>
                </c:pt>
                <c:pt idx="45" formatCode="0.00">
                  <c:v>83.012784021450372</c:v>
                </c:pt>
                <c:pt idx="46" formatCode="0.00">
                  <c:v>76.82387631540459</c:v>
                </c:pt>
                <c:pt idx="47" formatCode="0.00">
                  <c:v>71.17539625219473</c:v>
                </c:pt>
                <c:pt idx="48" formatCode="0.00">
                  <c:v>66.034542143485609</c:v>
                </c:pt>
                <c:pt idx="49" formatCode="0.00">
                  <c:v>61.36674880301895</c:v>
                </c:pt>
                <c:pt idx="50" formatCode="0.00">
                  <c:v>57.136770377195646</c:v>
                </c:pt>
                <c:pt idx="51" formatCode="0.00">
                  <c:v>53.309568012064943</c:v>
                </c:pt>
                <c:pt idx="52" formatCode="0.00">
                  <c:v>49.851005928917495</c:v>
                </c:pt>
                <c:pt idx="53" formatCode="0.00">
                  <c:v>46.728369952966752</c:v>
                </c:pt>
                <c:pt idx="54" formatCode="0.00">
                  <c:v>43.910729086040497</c:v>
                </c:pt>
                <c:pt idx="55" formatCode="0.00">
                  <c:v>41.36916392688773</c:v>
                </c:pt>
                <c:pt idx="56" formatCode="0.00">
                  <c:v>39.076886373751087</c:v>
                </c:pt>
                <c:pt idx="57" formatCode="0.00">
                  <c:v>37.009273858129774</c:v>
                </c:pt>
                <c:pt idx="58" formatCode="0.00">
                  <c:v>35.143839039096484</c:v>
                </c:pt>
                <c:pt idx="59" formatCode="0.00">
                  <c:v>33.460152987280736</c:v>
                </c:pt>
                <c:pt idx="60" formatCode="0.00">
                  <c:v>31.93973681750467</c:v>
                </c:pt>
                <c:pt idx="61" formatCode="0.00">
                  <c:v>30.565933767703193</c:v>
                </c:pt>
                <c:pt idx="62" formatCode="0.00">
                  <c:v>29.323771037682981</c:v>
                </c:pt>
                <c:pt idx="63" formatCode="0.00">
                  <c:v>28.199818378741739</c:v>
                </c:pt>
                <c:pt idx="64" formatCode="0.00">
                  <c:v>27.182048488970924</c:v>
                </c:pt>
                <c:pt idx="65" formatCode="0.00">
                  <c:v>26.259702705507721</c:v>
                </c:pt>
                <c:pt idx="66" formatCode="0.00">
                  <c:v>25.423164258218687</c:v>
                </c:pt>
                <c:pt idx="67" formatCode="0.00">
                  <c:v>24.663840413012657</c:v>
                </c:pt>
                <c:pt idx="68" formatCode="0.00">
                  <c:v>23.974054138382805</c:v>
                </c:pt>
                <c:pt idx="69" formatCode="0.00">
                  <c:v>23.346945429353433</c:v>
                </c:pt>
                <c:pt idx="70" formatCode="0.00">
                  <c:v>22.776382077154377</c:v>
                </c:pt>
                <c:pt idx="71" formatCode="0.00">
                  <c:v>22.256879445080592</c:v>
                </c:pt>
                <c:pt idx="72" formatCode="0.00">
                  <c:v>21.783528671694736</c:v>
                </c:pt>
                <c:pt idx="73" formatCode="0.00">
                  <c:v>21.351932648129445</c:v>
                </c:pt>
                <c:pt idx="74" formatCode="0.00">
                  <c:v>20.958149088144609</c:v>
                </c:pt>
                <c:pt idx="75" formatCode="0.00">
                  <c:v>20.598640013479855</c:v>
                </c:pt>
                <c:pt idx="76" formatCode="0.00">
                  <c:v>20.270227002113092</c:v>
                </c:pt>
                <c:pt idx="77" formatCode="0.00">
                  <c:v>19.970051585299998</c:v>
                </c:pt>
                <c:pt idx="78" formatCode="0.00">
                  <c:v>19.695540224934401</c:v>
                </c:pt>
                <c:pt idx="79" formatCode="0.00">
                  <c:v>19.444373351733766</c:v>
                </c:pt>
                <c:pt idx="80" formatCode="0.00">
                  <c:v>19.214457994194646</c:v>
                </c:pt>
                <c:pt idx="81" formatCode="0.00">
                  <c:v>19.003903576307433</c:v>
                </c:pt>
                <c:pt idx="82" formatCode="0.00">
                  <c:v>18.811000507491361</c:v>
                </c:pt>
                <c:pt idx="83" formatCode="0.00">
                  <c:v>18.634201230432026</c:v>
                </c:pt>
                <c:pt idx="84" formatCode="0.00">
                  <c:v>18.472103431148863</c:v>
                </c:pt>
                <c:pt idx="85" formatCode="0.00">
                  <c:v>18.323435150604141</c:v>
                </c:pt>
                <c:pt idx="86" formatCode="0.00">
                  <c:v>18.187041568563245</c:v>
                </c:pt>
                <c:pt idx="87" formatCode="0.00">
                  <c:v>18.061873258404095</c:v>
                </c:pt>
                <c:pt idx="88" formatCode="0.00">
                  <c:v>17.946975736386744</c:v>
                </c:pt>
                <c:pt idx="89" formatCode="0.00">
                  <c:v>17.841480150796929</c:v>
                </c:pt>
                <c:pt idx="90" formatCode="0.00">
                  <c:v>17.744594975644112</c:v>
                </c:pt>
                <c:pt idx="91" formatCode="0.00">
                  <c:v>17.655598590495384</c:v>
                </c:pt>
                <c:pt idx="92" formatCode="0.00">
                  <c:v>17.5738326428202</c:v>
                </c:pt>
                <c:pt idx="93" formatCode="0.00">
                  <c:v>17.498696102147797</c:v>
                </c:pt>
                <c:pt idx="94" formatCode="0.00">
                  <c:v>17.429639926620862</c:v>
                </c:pt>
                <c:pt idx="95" formatCode="0.00">
                  <c:v>17.36616227236598</c:v>
                </c:pt>
                <c:pt idx="96" formatCode="0.00">
                  <c:v>17.30780418467354</c:v>
                </c:pt>
                <c:pt idx="97" formatCode="0.00">
                  <c:v>17.254145717447415</c:v>
                </c:pt>
                <c:pt idx="98" formatCode="0.00">
                  <c:v>17.204802433889768</c:v>
                </c:pt>
                <c:pt idx="99" formatCode="0.00">
                  <c:v>17.159422247053637</c:v>
                </c:pt>
                <c:pt idx="100" formatCode="0.00">
                  <c:v>17.117682563835146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33-424A-8C0E-9F83B37023C4}"/>
            </c:ext>
          </c:extLst>
        </c:ser>
        <c:ser>
          <c:idx val="1"/>
          <c:order val="1"/>
          <c:tx>
            <c:strRef>
              <c:f>SEIR_stepwisemodel!$F$3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SEIR_stepwisemodel!$D$4:$D$104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SEIR_stepwisemodel!$F$4:$F$104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 formatCode="0.00">
                  <c:v>3.6079999999999997</c:v>
                </c:pt>
                <c:pt idx="3" formatCode="0.00">
                  <c:v>6.1738956855291578</c:v>
                </c:pt>
                <c:pt idx="4" formatCode="0.00">
                  <c:v>8.1427325135839386</c:v>
                </c:pt>
                <c:pt idx="5" formatCode="0.00">
                  <c:v>9.7859072096945248</c:v>
                </c:pt>
                <c:pt idx="6" formatCode="0.00">
                  <c:v>11.270494869018057</c:v>
                </c:pt>
                <c:pt idx="7" formatCode="0.00">
                  <c:v>12.700504931324016</c:v>
                </c:pt>
                <c:pt idx="8" formatCode="0.00">
                  <c:v>14.141610591035974</c:v>
                </c:pt>
                <c:pt idx="9" formatCode="0.00">
                  <c:v>15.63601426352877</c:v>
                </c:pt>
                <c:pt idx="10" formatCode="0.00">
                  <c:v>17.211370403318483</c:v>
                </c:pt>
                <c:pt idx="11" formatCode="0.00">
                  <c:v>18.88610260647345</c:v>
                </c:pt>
                <c:pt idx="12" formatCode="0.00">
                  <c:v>20.672518940769837</c:v>
                </c:pt>
                <c:pt idx="13" formatCode="0.00">
                  <c:v>22.578573698451617</c:v>
                </c:pt>
                <c:pt idx="14" formatCode="0.00">
                  <c:v>24.608790709506422</c:v>
                </c:pt>
                <c:pt idx="15" formatCode="0.00">
                  <c:v>26.764663482131617</c:v>
                </c:pt>
                <c:pt idx="16" formatCode="0.00">
                  <c:v>29.044727974321642</c:v>
                </c:pt>
                <c:pt idx="17" formatCode="0.00">
                  <c:v>31.444433242159441</c:v>
                </c:pt>
                <c:pt idx="18" formatCode="0.00">
                  <c:v>33.955894563958211</c:v>
                </c:pt>
                <c:pt idx="19" formatCode="0.00">
                  <c:v>36.567591320452529</c:v>
                </c:pt>
                <c:pt idx="20" formatCode="0.00">
                  <c:v>39.264060713492306</c:v>
                </c:pt>
                <c:pt idx="21" formatCode="0.00">
                  <c:v>42.025633680576405</c:v>
                </c:pt>
                <c:pt idx="22" formatCode="0.00">
                  <c:v>44.828257923417105</c:v>
                </c:pt>
                <c:pt idx="23" formatCode="0.00">
                  <c:v>47.643452444190231</c:v>
                </c:pt>
                <c:pt idx="24" formatCode="0.00">
                  <c:v>50.438436463421645</c:v>
                </c:pt>
                <c:pt idx="25" formatCode="0.00">
                  <c:v>53.176471480788592</c:v>
                </c:pt>
                <c:pt idx="26" formatCode="0.00">
                  <c:v>55.817447249695434</c:v>
                </c:pt>
                <c:pt idx="27" formatCode="0.00">
                  <c:v>58.318729708275278</c:v>
                </c:pt>
                <c:pt idx="28" formatCode="0.00">
                  <c:v>60.636271188668509</c:v>
                </c:pt>
                <c:pt idx="29" formatCode="0.00">
                  <c:v>62.725961059425629</c:v>
                </c:pt>
                <c:pt idx="30" formatCode="0.00">
                  <c:v>64.545169834425295</c:v>
                </c:pt>
                <c:pt idx="31" formatCode="0.00">
                  <c:v>66.054414160752131</c:v>
                </c:pt>
                <c:pt idx="32" formatCode="0.00">
                  <c:v>67.219047221589037</c:v>
                </c:pt>
                <c:pt idx="33" formatCode="0.00">
                  <c:v>68.010862591900008</c:v>
                </c:pt>
                <c:pt idx="34" formatCode="0.00">
                  <c:v>68.409492885012057</c:v>
                </c:pt>
                <c:pt idx="35" formatCode="0.00">
                  <c:v>68.403490121175778</c:v>
                </c:pt>
                <c:pt idx="36" formatCode="0.00">
                  <c:v>67.990993533051068</c:v>
                </c:pt>
                <c:pt idx="37" formatCode="0.00">
                  <c:v>67.17992135990518</c:v>
                </c:pt>
                <c:pt idx="38" formatCode="0.00">
                  <c:v>65.987662846323559</c:v>
                </c:pt>
                <c:pt idx="39" formatCode="0.00">
                  <c:v>64.440290250820368</c:v>
                </c:pt>
                <c:pt idx="40" formatCode="0.00">
                  <c:v>62.571352432639387</c:v>
                </c:pt>
                <c:pt idx="41" formatCode="0.00">
                  <c:v>60.420345979059675</c:v>
                </c:pt>
                <c:pt idx="42" formatCode="0.00">
                  <c:v>58.030982566515441</c:v>
                </c:pt>
                <c:pt idx="43" formatCode="0.00">
                  <c:v>55.449380026349921</c:v>
                </c:pt>
                <c:pt idx="44" formatCode="0.00">
                  <c:v>52.722299418707593</c:v>
                </c:pt>
                <c:pt idx="45" formatCode="0.00">
                  <c:v>49.895533406652333</c:v>
                </c:pt>
                <c:pt idx="46" formatCode="0.00">
                  <c:v>47.012525947852225</c:v>
                </c:pt>
                <c:pt idx="47" formatCode="0.00">
                  <c:v>44.113274020543493</c:v>
                </c:pt>
                <c:pt idx="48" formatCode="0.00">
                  <c:v>41.233532852790155</c:v>
                </c:pt>
                <c:pt idx="49" formatCode="0.00">
                  <c:v>38.40432022002225</c:v>
                </c:pt>
                <c:pt idx="50" formatCode="0.00">
                  <c:v>35.651694969477873</c:v>
                </c:pt>
                <c:pt idx="51" formatCode="0.00">
                  <c:v>32.996770976521688</c:v>
                </c:pt>
                <c:pt idx="52" formatCode="0.00">
                  <c:v>30.455920154847011</c:v>
                </c:pt>
                <c:pt idx="53" formatCode="0.00">
                  <c:v>28.041116102643748</c:v>
                </c:pt>
                <c:pt idx="54" formatCode="0.00">
                  <c:v>25.760372223634775</c:v>
                </c:pt>
                <c:pt idx="55" formatCode="0.00">
                  <c:v>23.618233342126672</c:v>
                </c:pt>
                <c:pt idx="56" formatCode="0.00">
                  <c:v>21.616286651240284</c:v>
                </c:pt>
                <c:pt idx="57" formatCode="0.00">
                  <c:v>19.753665230272453</c:v>
                </c:pt>
                <c:pt idx="58" formatCode="0.00">
                  <c:v>18.027524552892569</c:v>
                </c:pt>
                <c:pt idx="59" formatCode="0.00">
                  <c:v>16.433478867818756</c:v>
                </c:pt>
                <c:pt idx="60" formatCode="0.00">
                  <c:v>14.965989788900503</c:v>
                </c:pt>
                <c:pt idx="61" formatCode="0.00">
                  <c:v>13.618703786174617</c:v>
                </c:pt>
                <c:pt idx="62" formatCode="0.00">
                  <c:v>12.384738555072168</c:v>
                </c:pt>
                <c:pt idx="63" formatCode="0.00">
                  <c:v>11.256920567636655</c:v>
                </c:pt>
                <c:pt idx="64" formatCode="0.00">
                  <c:v>10.227977626928078</c:v>
                </c:pt>
                <c:pt idx="65" formatCode="0.00">
                  <c:v>9.2906911145861777</c:v>
                </c:pt>
                <c:pt idx="66" formatCode="0.00">
                  <c:v>8.4380129955868171</c:v>
                </c:pt>
                <c:pt idx="67" formatCode="0.00">
                  <c:v>7.6631526597770634</c:v>
                </c:pt>
                <c:pt idx="68" formatCode="0.00">
                  <c:v>6.9596384508110845</c:v>
                </c:pt>
                <c:pt idx="69" formatCode="0.00">
                  <c:v>6.3213583506020781</c:v>
                </c:pt>
                <c:pt idx="70" formatCode="0.00">
                  <c:v>5.7425838208734827</c:v>
                </c:pt>
                <c:pt idx="71" formatCode="0.00">
                  <c:v>5.2179803036975416</c:v>
                </c:pt>
                <c:pt idx="72" formatCode="0.00">
                  <c:v>4.7426073855020263</c:v>
                </c:pt>
                <c:pt idx="73" formatCode="0.00">
                  <c:v>4.3119111571578568</c:v>
                </c:pt>
                <c:pt idx="74" formatCode="0.00">
                  <c:v>3.9217108703867183</c:v>
                </c:pt>
                <c:pt idx="75" formatCode="0.00">
                  <c:v>3.5681816049811586</c:v>
                </c:pt>
                <c:pt idx="76" formatCode="0.00">
                  <c:v>3.2478343245331667</c:v>
                </c:pt>
                <c:pt idx="77" formatCode="0.00">
                  <c:v>2.9574944096129587</c:v>
                </c:pt>
                <c:pt idx="78" formatCode="0.00">
                  <c:v>2.6942795136852915</c:v>
                </c:pt>
                <c:pt idx="79" formatCode="0.00">
                  <c:v>2.4555773843976914</c:v>
                </c:pt>
                <c:pt idx="80" formatCode="0.00">
                  <c:v>2.2390241265917763</c:v>
                </c:pt>
                <c:pt idx="81" formatCode="0.00">
                  <c:v>2.0424832487350306</c:v>
                </c:pt>
                <c:pt idx="82" formatCode="0.00">
                  <c:v>1.8640257268720077</c:v>
                </c:pt>
                <c:pt idx="83" formatCode="0.00">
                  <c:v>1.7019112354091586</c:v>
                </c:pt>
                <c:pt idx="84" formatCode="0.00">
                  <c:v>1.5545706282542917</c:v>
                </c:pt>
                <c:pt idx="85" formatCode="0.00">
                  <c:v>1.4205897036618689</c:v>
                </c:pt>
                <c:pt idx="86" formatCode="0.00">
                  <c:v>1.298694248673335</c:v>
                </c:pt>
                <c:pt idx="87" formatCode="0.00">
                  <c:v>1.1877363318009693</c:v>
                </c:pt>
                <c:pt idx="88" formatCode="0.00">
                  <c:v>1.0866817934908723</c:v>
                </c:pt>
                <c:pt idx="89" formatCode="0.00">
                  <c:v>0.99459887117325374</c:v>
                </c:pt>
                <c:pt idx="90" formatCode="0.00">
                  <c:v>0.91064788793093432</c:v>
                </c:pt>
                <c:pt idx="91" formatCode="0.00">
                  <c:v>0.83407192981949452</c:v>
                </c:pt>
                <c:pt idx="92" formatCode="0.00">
                  <c:v>0.76418843570931627</c:v>
                </c:pt>
                <c:pt idx="93" formatCode="0.00">
                  <c:v>0.70038162443457064</c:v>
                </c:pt>
                <c:pt idx="94" formatCode="0.00">
                  <c:v>0.64209568642794757</c:v>
                </c:pt>
                <c:pt idx="95" formatCode="0.00">
                  <c:v>0.58882867042320264</c:v>
                </c:pt>
                <c:pt idx="96" formatCode="0.00">
                  <c:v>0.54012699985687895</c:v>
                </c:pt>
                <c:pt idx="97" formatCode="0.00">
                  <c:v>0.49558055801811696</c:v>
                </c:pt>
                <c:pt idx="98" formatCode="0.00">
                  <c:v>0.45481828557246945</c:v>
                </c:pt>
                <c:pt idx="99" formatCode="0.00">
                  <c:v>0.41750423866815239</c:v>
                </c:pt>
                <c:pt idx="100" formatCode="0.00">
                  <c:v>0.38333406031061723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33-424A-8C0E-9F83B37023C4}"/>
            </c:ext>
          </c:extLst>
        </c:ser>
        <c:ser>
          <c:idx val="2"/>
          <c:order val="2"/>
          <c:tx>
            <c:strRef>
              <c:f>SEIR_stepwisemodel!$G$3</c:f>
              <c:strCache>
                <c:ptCount val="1"/>
                <c:pt idx="0">
                  <c:v>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SEIR_stepwisemodel!$D$4:$D$104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SEIR_stepwisemodel!$G$4:$G$104</c:f>
              <c:numCache>
                <c:formatCode>General</c:formatCode>
                <c:ptCount val="101"/>
                <c:pt idx="0">
                  <c:v>0</c:v>
                </c:pt>
                <c:pt idx="1">
                  <c:v>11</c:v>
                </c:pt>
                <c:pt idx="2" formatCode="0.00">
                  <c:v>9.9</c:v>
                </c:pt>
                <c:pt idx="3" formatCode="0.00">
                  <c:v>9.5660000000000007</c:v>
                </c:pt>
                <c:pt idx="4" formatCode="0.00">
                  <c:v>9.7319264882780292</c:v>
                </c:pt>
                <c:pt idx="5" formatCode="0.00">
                  <c:v>10.239230660101851</c:v>
                </c:pt>
                <c:pt idx="6" formatCode="0.00">
                  <c:v>10.994563450399761</c:v>
                </c:pt>
                <c:pt idx="7" formatCode="0.00">
                  <c:v>11.944287990635795</c:v>
                </c:pt>
                <c:pt idx="8" formatCode="0.00">
                  <c:v>13.059041906358399</c:v>
                </c:pt>
                <c:pt idx="9" formatCode="0.00">
                  <c:v>14.324339641365464</c:v>
                </c:pt>
                <c:pt idx="10" formatCode="0.00">
                  <c:v>15.734817361506876</c:v>
                </c:pt>
                <c:pt idx="11" formatCode="0.00">
                  <c:v>17.290675698686822</c:v>
                </c:pt>
                <c:pt idx="12" formatCode="0.00">
                  <c:v>18.995444966358768</c:v>
                </c:pt>
                <c:pt idx="13" formatCode="0.00">
                  <c:v>20.854540277135591</c:v>
                </c:pt>
                <c:pt idx="14" formatCode="0.00">
                  <c:v>22.874281467322326</c:v>
                </c:pt>
                <c:pt idx="15" formatCode="0.00">
                  <c:v>25.061178904136717</c:v>
                </c:pt>
                <c:pt idx="16" formatCode="0.00">
                  <c:v>27.421363465019702</c:v>
                </c:pt>
                <c:pt idx="17" formatCode="0.00">
                  <c:v>29.960086750212575</c:v>
                </c:pt>
                <c:pt idx="18" formatCode="0.00">
                  <c:v>32.681247755583939</c:v>
                </c:pt>
                <c:pt idx="19" formatCode="0.00">
                  <c:v>35.586921991654307</c:v>
                </c:pt>
                <c:pt idx="20" formatCode="0.00">
                  <c:v>38.676882759843885</c:v>
                </c:pt>
                <c:pt idx="21" formatCode="0.00">
                  <c:v>41.948114613585375</c:v>
                </c:pt>
                <c:pt idx="22" formatCode="0.00">
                  <c:v>45.394327457786183</c:v>
                </c:pt>
                <c:pt idx="23" formatCode="0.00">
                  <c:v>49.005487061719762</c:v>
                </c:pt>
                <c:pt idx="24" formatCode="0.00">
                  <c:v>52.767384254491468</c:v>
                </c:pt>
                <c:pt idx="25" formatCode="0.00">
                  <c:v>56.661270640573534</c:v>
                </c:pt>
                <c:pt idx="26" formatCode="0.00">
                  <c:v>60.663592936659555</c:v>
                </c:pt>
                <c:pt idx="27" formatCode="0.00">
                  <c:v>64.745860415665504</c:v>
                </c:pt>
                <c:pt idx="28" formatCode="0.00">
                  <c:v>68.874679775603553</c:v>
                </c:pt>
                <c:pt idx="29" formatCode="0.00">
                  <c:v>73.011988377801103</c:v>
                </c:pt>
                <c:pt idx="30" formatCode="0.00">
                  <c:v>77.115509732643844</c:v>
                </c:pt>
                <c:pt idx="31" formatCode="0.00">
                  <c:v>81.13944418382043</c:v>
                </c:pt>
                <c:pt idx="32" formatCode="0.00">
                  <c:v>85.035393249211495</c:v>
                </c:pt>
                <c:pt idx="33" formatCode="0.00">
                  <c:v>88.753498873670168</c:v>
                </c:pt>
                <c:pt idx="34" formatCode="0.00">
                  <c:v>92.243760366648601</c:v>
                </c:pt>
                <c:pt idx="35" formatCode="0.00">
                  <c:v>95.457473945440469</c:v>
                </c:pt>
                <c:pt idx="36" formatCode="0.00">
                  <c:v>98.348724754746556</c:v>
                </c:pt>
                <c:pt idx="37" formatCode="0.00">
                  <c:v>100.87585110346301</c:v>
                </c:pt>
                <c:pt idx="38" formatCode="0.00">
                  <c:v>103.00279714946311</c:v>
                </c:pt>
                <c:pt idx="39" formatCode="0.00">
                  <c:v>104.70027431566653</c:v>
                </c:pt>
                <c:pt idx="40" formatCode="0.00">
                  <c:v>105.94666329333995</c:v>
                </c:pt>
                <c:pt idx="41" formatCode="0.00">
                  <c:v>106.72860649721312</c:v>
                </c:pt>
                <c:pt idx="42" formatCode="0.00">
                  <c:v>107.04126329822994</c:v>
                </c:pt>
                <c:pt idx="43" formatCode="0.00">
                  <c:v>106.88822470777339</c:v>
                </c:pt>
                <c:pt idx="44" formatCode="0.00">
                  <c:v>106.2811076963324</c:v>
                </c:pt>
                <c:pt idx="45" formatCode="0.00">
                  <c:v>105.23886954828237</c:v>
                </c:pt>
                <c:pt idx="46" formatCode="0.00">
                  <c:v>103.7868977583</c:v>
                </c:pt>
                <c:pt idx="47" formatCode="0.00">
                  <c:v>101.95593997298859</c:v>
                </c:pt>
                <c:pt idx="48" formatCode="0.00">
                  <c:v>99.780941252152189</c:v>
                </c:pt>
                <c:pt idx="49" formatCode="0.00">
                  <c:v>97.299853100171546</c:v>
                </c:pt>
                <c:pt idx="50" formatCode="0.00">
                  <c:v>94.552471466522078</c:v>
                </c:pt>
                <c:pt idx="51" formatCode="0.00">
                  <c:v>91.579350677956754</c:v>
                </c:pt>
                <c:pt idx="52" formatCode="0.00">
                  <c:v>88.420828514983199</c:v>
                </c:pt>
                <c:pt idx="53" formatCode="0.00">
                  <c:v>85.11618569163889</c:v>
                </c:pt>
                <c:pt idx="54" formatCode="0.00">
                  <c:v>81.702951868410224</c:v>
                </c:pt>
                <c:pt idx="55" formatCode="0.00">
                  <c:v>78.216360722230078</c:v>
                </c:pt>
                <c:pt idx="56" formatCode="0.00">
                  <c:v>74.688948894030105</c:v>
                </c:pt>
                <c:pt idx="57" formatCode="0.00">
                  <c:v>71.150287941216234</c:v>
                </c:pt>
                <c:pt idx="58" formatCode="0.00">
                  <c:v>67.626834643507777</c:v>
                </c:pt>
                <c:pt idx="59" formatCode="0.00">
                  <c:v>64.141882916046555</c:v>
                </c:pt>
                <c:pt idx="60" formatCode="0.00">
                  <c:v>60.715599873136213</c:v>
                </c:pt>
                <c:pt idx="61" formatCode="0.00">
                  <c:v>57.365128938349955</c:v>
                </c:pt>
                <c:pt idx="62" formatCode="0.00">
                  <c:v>54.104744005637613</c:v>
                </c:pt>
                <c:pt idx="63" formatCode="0.00">
                  <c:v>50.946040251450604</c:v>
                </c:pt>
                <c:pt idx="64" formatCode="0.00">
                  <c:v>47.898149056784938</c:v>
                </c:pt>
                <c:pt idx="65" formatCode="0.00">
                  <c:v>44.967966446911554</c:v>
                </c:pt>
                <c:pt idx="66" formatCode="0.00">
                  <c:v>42.160386368508796</c:v>
                </c:pt>
                <c:pt idx="67" formatCode="0.00">
                  <c:v>39.478531912673695</c:v>
                </c:pt>
                <c:pt idx="68" formatCode="0.00">
                  <c:v>36.923979205002155</c:v>
                </c:pt>
                <c:pt idx="69" formatCode="0.00">
                  <c:v>34.496970093740323</c:v>
                </c:pt>
                <c:pt idx="70" formatCode="0.00">
                  <c:v>32.196610966293939</c:v>
                </c:pt>
                <c:pt idx="71" formatCode="0.00">
                  <c:v>30.021056018914269</c:v>
                </c:pt>
                <c:pt idx="72" formatCode="0.00">
                  <c:v>27.967674108604214</c:v>
                </c:pt>
                <c:pt idx="73" formatCode="0.00">
                  <c:v>26.033198949653251</c:v>
                </c:pt>
                <c:pt idx="74" formatCode="0.00">
                  <c:v>24.2138629014439</c:v>
                </c:pt>
                <c:pt idx="75" formatCode="0.00">
                  <c:v>22.505514951369822</c:v>
                </c:pt>
                <c:pt idx="76" formatCode="0.00">
                  <c:v>20.903723748047597</c:v>
                </c:pt>
                <c:pt idx="77" formatCode="0.00">
                  <c:v>19.403866704976142</c:v>
                </c:pt>
                <c:pt idx="78" formatCode="0.00">
                  <c:v>18.001206290771794</c:v>
                </c:pt>
                <c:pt idx="79" formatCode="0.00">
                  <c:v>16.690954664182847</c:v>
                </c:pt>
                <c:pt idx="80" formatCode="0.00">
                  <c:v>15.468327813109598</c:v>
                </c:pt>
                <c:pt idx="81" formatCode="0.00">
                  <c:v>14.328590327542598</c:v>
                </c:pt>
                <c:pt idx="82" formatCode="0.00">
                  <c:v>13.267091885467433</c:v>
                </c:pt>
                <c:pt idx="83" formatCode="0.00">
                  <c:v>12.279296465442872</c:v>
                </c:pt>
                <c:pt idx="84" formatCode="0.00">
                  <c:v>11.360805225336613</c:v>
                </c:pt>
                <c:pt idx="85" formatCode="0.00">
                  <c:v>10.507373907940096</c:v>
                </c:pt>
                <c:pt idx="86" formatCode="0.00">
                  <c:v>9.7149255541755171</c:v>
                </c:pt>
                <c:pt idx="87" formatCode="0.00">
                  <c:v>8.9795592257894814</c:v>
                </c:pt>
                <c:pt idx="88" formatCode="0.00">
                  <c:v>8.2975553635379828</c:v>
                </c:pt>
                <c:pt idx="89" formatCode="0.00">
                  <c:v>7.6653783350916163</c:v>
                </c:pt>
                <c:pt idx="90" formatCode="0.00">
                  <c:v>7.0796766599775918</c:v>
                </c:pt>
                <c:pt idx="91" formatCode="0.00">
                  <c:v>6.5372813372400023</c:v>
                </c:pt>
                <c:pt idx="92" formatCode="0.00">
                  <c:v>6.0352026453013652</c:v>
                </c:pt>
                <c:pt idx="93" formatCode="0.00">
                  <c:v>5.5706257327183764</c:v>
                </c:pt>
                <c:pt idx="94" formatCode="0.00">
                  <c:v>5.1409052729800973</c:v>
                </c:pt>
                <c:pt idx="95" formatCode="0.00">
                  <c:v>4.7435594159417143</c:v>
                </c:pt>
                <c:pt idx="96" formatCode="0.00">
                  <c:v>4.3762632326063065</c:v>
                </c:pt>
                <c:pt idx="97" formatCode="0.00">
                  <c:v>4.0368418184105632</c:v>
                </c:pt>
                <c:pt idx="98" formatCode="0.00">
                  <c:v>3.723263192572801</c:v>
                </c:pt>
                <c:pt idx="99" formatCode="0.00">
                  <c:v>3.43363110705597</c:v>
                </c:pt>
                <c:pt idx="100" formatCode="0.00">
                  <c:v>3.1661778579264004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33-424A-8C0E-9F83B37023C4}"/>
            </c:ext>
          </c:extLst>
        </c:ser>
        <c:ser>
          <c:idx val="3"/>
          <c:order val="3"/>
          <c:tx>
            <c:strRef>
              <c:f>SEIR_stepwisemodel!$H$3</c:f>
              <c:strCache>
                <c:ptCount val="1"/>
                <c:pt idx="0">
                  <c:v>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SEIR_stepwisemodel!$D$4:$D$104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SEIR_stepwisemodel!$H$4:$H$104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 formatCode="0.00">
                  <c:v>1.1000000000000001</c:v>
                </c:pt>
                <c:pt idx="3" formatCode="0.00">
                  <c:v>2.0900000000000003</c:v>
                </c:pt>
                <c:pt idx="4" formatCode="0.00">
                  <c:v>3.0466000000000006</c:v>
                </c:pt>
                <c:pt idx="5" formatCode="0.00">
                  <c:v>4.0197926488278037</c:v>
                </c:pt>
                <c:pt idx="6" formatCode="0.00">
                  <c:v>5.0437157148379885</c:v>
                </c:pt>
                <c:pt idx="7" formatCode="0.00">
                  <c:v>6.1431720598779647</c:v>
                </c:pt>
                <c:pt idx="8" formatCode="0.00">
                  <c:v>7.3376008589415438</c:v>
                </c:pt>
                <c:pt idx="9" formatCode="0.00">
                  <c:v>8.6435050495773833</c:v>
                </c:pt>
                <c:pt idx="10" formatCode="0.00">
                  <c:v>10.07593901371393</c:v>
                </c:pt>
                <c:pt idx="11" formatCode="0.00">
                  <c:v>11.649420749864618</c:v>
                </c:pt>
                <c:pt idx="12" formatCode="0.00">
                  <c:v>13.3784883197333</c:v>
                </c:pt>
                <c:pt idx="13" formatCode="0.00">
                  <c:v>15.278032816369176</c:v>
                </c:pt>
                <c:pt idx="14" formatCode="0.00">
                  <c:v>17.363486844082736</c:v>
                </c:pt>
                <c:pt idx="15" formatCode="0.00">
                  <c:v>19.650914990814968</c:v>
                </c:pt>
                <c:pt idx="16" formatCode="0.00">
                  <c:v>22.157032881228641</c:v>
                </c:pt>
                <c:pt idx="17" formatCode="0.00">
                  <c:v>24.89916922773061</c:v>
                </c:pt>
                <c:pt idx="18" formatCode="0.00">
                  <c:v>27.895177902751868</c:v>
                </c:pt>
                <c:pt idx="19" formatCode="0.00">
                  <c:v>31.163302678310263</c:v>
                </c:pt>
                <c:pt idx="20" formatCode="0.00">
                  <c:v>34.721994877475694</c:v>
                </c:pt>
                <c:pt idx="21" formatCode="0.00">
                  <c:v>38.589683153460086</c:v>
                </c:pt>
                <c:pt idx="22" formatCode="0.00">
                  <c:v>42.784494614818627</c:v>
                </c:pt>
                <c:pt idx="23" formatCode="0.00">
                  <c:v>47.323927360597246</c:v>
                </c:pt>
                <c:pt idx="24" formatCode="0.00">
                  <c:v>52.22447606676922</c:v>
                </c:pt>
                <c:pt idx="25" formatCode="0.00">
                  <c:v>57.501214492218367</c:v>
                </c:pt>
                <c:pt idx="26" formatCode="0.00">
                  <c:v>63.167341556275723</c:v>
                </c:pt>
                <c:pt idx="27" formatCode="0.00">
                  <c:v>69.233700849941684</c:v>
                </c:pt>
                <c:pt idx="28" formatCode="0.00">
                  <c:v>75.708286891508237</c:v>
                </c:pt>
                <c:pt idx="29" formatCode="0.00">
                  <c:v>82.5957548690686</c:v>
                </c:pt>
                <c:pt idx="30" formatCode="0.00">
                  <c:v>89.896953706848706</c:v>
                </c:pt>
                <c:pt idx="31" formatCode="0.00">
                  <c:v>97.608504680113086</c:v>
                </c:pt>
                <c:pt idx="32" formatCode="0.00">
                  <c:v>105.72244909849513</c:v>
                </c:pt>
                <c:pt idx="33" formatCode="0.00">
                  <c:v>114.22598842341628</c:v>
                </c:pt>
                <c:pt idx="34" formatCode="0.00">
                  <c:v>123.10133831078331</c:v>
                </c:pt>
                <c:pt idx="35" formatCode="0.00">
                  <c:v>132.32571434744816</c:v>
                </c:pt>
                <c:pt idx="36" formatCode="0.00">
                  <c:v>141.87146174199219</c:v>
                </c:pt>
                <c:pt idx="37" formatCode="0.00">
                  <c:v>151.70633421746686</c:v>
                </c:pt>
                <c:pt idx="38" formatCode="0.00">
                  <c:v>161.79391932781317</c:v>
                </c:pt>
                <c:pt idx="39" formatCode="0.00">
                  <c:v>172.09419904275947</c:v>
                </c:pt>
                <c:pt idx="40" formatCode="0.00">
                  <c:v>182.56422647432612</c:v>
                </c:pt>
                <c:pt idx="41" formatCode="0.00">
                  <c:v>193.15889280366011</c:v>
                </c:pt>
                <c:pt idx="42" formatCode="0.00">
                  <c:v>203.83175345338142</c:v>
                </c:pt>
                <c:pt idx="43" formatCode="0.00">
                  <c:v>214.53587978320442</c:v>
                </c:pt>
                <c:pt idx="44" formatCode="0.00">
                  <c:v>225.22470225398177</c:v>
                </c:pt>
                <c:pt idx="45" formatCode="0.00">
                  <c:v>235.85281302361503</c:v>
                </c:pt>
                <c:pt idx="46" formatCode="0.00">
                  <c:v>246.37669997844327</c:v>
                </c:pt>
                <c:pt idx="47" formatCode="0.00">
                  <c:v>256.75538975427327</c:v>
                </c:pt>
                <c:pt idx="48" formatCode="0.00">
                  <c:v>266.95098375157215</c:v>
                </c:pt>
                <c:pt idx="49" formatCode="0.00">
                  <c:v>276.92907787678735</c:v>
                </c:pt>
                <c:pt idx="50" formatCode="0.00">
                  <c:v>286.65906318680447</c:v>
                </c:pt>
                <c:pt idx="51" formatCode="0.00">
                  <c:v>296.11431033345667</c:v>
                </c:pt>
                <c:pt idx="52" formatCode="0.00">
                  <c:v>305.27224540125235</c:v>
                </c:pt>
                <c:pt idx="53" formatCode="0.00">
                  <c:v>314.11432825275068</c:v>
                </c:pt>
                <c:pt idx="54" formatCode="0.00">
                  <c:v>322.62594682191457</c:v>
                </c:pt>
                <c:pt idx="55" formatCode="0.00">
                  <c:v>330.7962420087556</c:v>
                </c:pt>
                <c:pt idx="56" formatCode="0.00">
                  <c:v>338.61787808097858</c:v>
                </c:pt>
                <c:pt idx="57" formatCode="0.00">
                  <c:v>346.08677297038162</c:v>
                </c:pt>
                <c:pt idx="58" formatCode="0.00">
                  <c:v>353.20180176450322</c:v>
                </c:pt>
                <c:pt idx="59" formatCode="0.00">
                  <c:v>359.96448522885402</c:v>
                </c:pt>
                <c:pt idx="60" formatCode="0.00">
                  <c:v>366.37867352045868</c:v>
                </c:pt>
                <c:pt idx="61" formatCode="0.00">
                  <c:v>372.45023350777228</c:v>
                </c:pt>
                <c:pt idx="62" formatCode="0.00">
                  <c:v>378.18674640160725</c:v>
                </c:pt>
                <c:pt idx="63" formatCode="0.00">
                  <c:v>383.59722080217102</c:v>
                </c:pt>
                <c:pt idx="64" formatCode="0.00">
                  <c:v>388.69182482731611</c:v>
                </c:pt>
                <c:pt idx="65" formatCode="0.00">
                  <c:v>393.48163973299461</c:v>
                </c:pt>
                <c:pt idx="66" formatCode="0.00">
                  <c:v>397.97843637768574</c:v>
                </c:pt>
                <c:pt idx="67" formatCode="0.00">
                  <c:v>402.19447501453664</c:v>
                </c:pt>
                <c:pt idx="68" formatCode="0.00">
                  <c:v>406.14232820580401</c:v>
                </c:pt>
                <c:pt idx="69" formatCode="0.00">
                  <c:v>409.83472612630425</c:v>
                </c:pt>
                <c:pt idx="70" formatCode="0.00">
                  <c:v>413.28442313567825</c:v>
                </c:pt>
                <c:pt idx="71" formatCode="0.00">
                  <c:v>416.50408423230766</c:v>
                </c:pt>
                <c:pt idx="72" formatCode="0.00">
                  <c:v>419.50618983419906</c:v>
                </c:pt>
                <c:pt idx="73" formatCode="0.00">
                  <c:v>422.30295724505947</c:v>
                </c:pt>
                <c:pt idx="74" formatCode="0.00">
                  <c:v>424.90627714002483</c:v>
                </c:pt>
                <c:pt idx="75" formatCode="0.00">
                  <c:v>427.3276634301692</c:v>
                </c:pt>
                <c:pt idx="76" formatCode="0.00">
                  <c:v>429.57821492530616</c:v>
                </c:pt>
                <c:pt idx="77" formatCode="0.00">
                  <c:v>431.66858730011091</c:v>
                </c:pt>
                <c:pt idx="78" formatCode="0.00">
                  <c:v>433.60897397060853</c:v>
                </c:pt>
                <c:pt idx="79" formatCode="0.00">
                  <c:v>435.40909459968572</c:v>
                </c:pt>
                <c:pt idx="80" formatCode="0.00">
                  <c:v>437.07819006610401</c:v>
                </c:pt>
                <c:pt idx="81" formatCode="0.00">
                  <c:v>438.62502284741498</c:v>
                </c:pt>
                <c:pt idx="82" formatCode="0.00">
                  <c:v>440.05788188016925</c:v>
                </c:pt>
                <c:pt idx="83" formatCode="0.00">
                  <c:v>441.38459106871596</c:v>
                </c:pt>
                <c:pt idx="84" formatCode="0.00">
                  <c:v>442.61252071526025</c:v>
                </c:pt>
                <c:pt idx="85" formatCode="0.00">
                  <c:v>443.74860123779393</c:v>
                </c:pt>
                <c:pt idx="86" formatCode="0.00">
                  <c:v>444.79933862858792</c:v>
                </c:pt>
                <c:pt idx="87" formatCode="0.00">
                  <c:v>445.77083118400549</c:v>
                </c:pt>
                <c:pt idx="88" formatCode="0.00">
                  <c:v>446.66878710658443</c:v>
                </c:pt>
                <c:pt idx="89" formatCode="0.00">
                  <c:v>447.49854264293822</c:v>
                </c:pt>
                <c:pt idx="90" formatCode="0.00">
                  <c:v>448.26508047644739</c:v>
                </c:pt>
                <c:pt idx="91" formatCode="0.00">
                  <c:v>448.97304814244518</c:v>
                </c:pt>
                <c:pt idx="92" formatCode="0.00">
                  <c:v>449.62677627616915</c:v>
                </c:pt>
                <c:pt idx="93" formatCode="0.00">
                  <c:v>450.23029654069927</c:v>
                </c:pt>
                <c:pt idx="94" formatCode="0.00">
                  <c:v>450.78735911397109</c:v>
                </c:pt>
                <c:pt idx="95" formatCode="0.00">
                  <c:v>451.30144964126913</c:v>
                </c:pt>
                <c:pt idx="96" formatCode="0.00">
                  <c:v>451.77580558286331</c:v>
                </c:pt>
                <c:pt idx="97" formatCode="0.00">
                  <c:v>452.21343190612396</c:v>
                </c:pt>
                <c:pt idx="98" formatCode="0.00">
                  <c:v>452.61711608796503</c:v>
                </c:pt>
                <c:pt idx="99" formatCode="0.00">
                  <c:v>452.98944240722233</c:v>
                </c:pt>
                <c:pt idx="100" formatCode="0.00">
                  <c:v>453.33280551792791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33-424A-8C0E-9F83B3702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561680"/>
        <c:axId val="568328736"/>
      </c:lineChart>
      <c:catAx>
        <c:axId val="57056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28736"/>
        <c:crosses val="autoZero"/>
        <c:auto val="1"/>
        <c:lblAlgn val="ctr"/>
        <c:lblOffset val="100"/>
        <c:noMultiLvlLbl val="0"/>
      </c:catAx>
      <c:valAx>
        <c:axId val="56832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56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279917</xdr:colOff>
      <xdr:row>2</xdr:row>
      <xdr:rowOff>183500</xdr:rowOff>
    </xdr:from>
    <xdr:to>
      <xdr:col>22</xdr:col>
      <xdr:colOff>592883</xdr:colOff>
      <xdr:row>29</xdr:row>
      <xdr:rowOff>165229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286CF7D-6BD9-4FE8-8A99-82076EE6DF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104"/>
  <sheetViews>
    <sheetView tabSelected="1" zoomScale="98" zoomScaleNormal="98" workbookViewId="0">
      <selection activeCell="A14" sqref="A14"/>
    </sheetView>
  </sheetViews>
  <sheetFormatPr defaultColWidth="9.140625" defaultRowHeight="15" x14ac:dyDescent="0.25"/>
  <cols>
    <col min="1" max="1" width="69.7109375" style="2" customWidth="1"/>
    <col min="2" max="2" width="15.5703125" style="2" customWidth="1"/>
    <col min="3" max="3" width="13.5703125" style="2" customWidth="1"/>
    <col min="4" max="4" width="13.42578125" style="2" customWidth="1"/>
    <col min="5" max="9" width="9.140625" style="2"/>
    <col min="10" max="10" width="13.28515625" style="2" customWidth="1"/>
    <col min="11" max="16384" width="9.140625" style="2"/>
  </cols>
  <sheetData>
    <row r="3" spans="1:10" x14ac:dyDescent="0.25">
      <c r="A3" s="4" t="s">
        <v>5</v>
      </c>
      <c r="B3" s="4" t="s">
        <v>6</v>
      </c>
      <c r="D3" s="8" t="s">
        <v>0</v>
      </c>
      <c r="E3" s="8" t="s">
        <v>1</v>
      </c>
      <c r="F3" s="8" t="s">
        <v>12</v>
      </c>
      <c r="G3" s="8" t="s">
        <v>2</v>
      </c>
      <c r="H3" s="8" t="s">
        <v>3</v>
      </c>
      <c r="I3" s="8" t="s">
        <v>4</v>
      </c>
      <c r="J3" s="1" t="s">
        <v>14</v>
      </c>
    </row>
    <row r="4" spans="1:10" x14ac:dyDescent="0.25">
      <c r="A4" s="3" t="s">
        <v>7</v>
      </c>
      <c r="B4" s="3">
        <v>463</v>
      </c>
      <c r="D4" s="3">
        <v>0</v>
      </c>
      <c r="E4" s="3">
        <v>474</v>
      </c>
      <c r="F4" s="3">
        <v>0</v>
      </c>
      <c r="G4" s="3">
        <v>0</v>
      </c>
      <c r="H4" s="3">
        <v>0</v>
      </c>
      <c r="I4" s="3">
        <v>528</v>
      </c>
    </row>
    <row r="5" spans="1:10" x14ac:dyDescent="0.25">
      <c r="A5" s="3" t="s">
        <v>13</v>
      </c>
      <c r="B5" s="3">
        <v>0</v>
      </c>
      <c r="D5" s="3">
        <v>1</v>
      </c>
      <c r="E5" s="3">
        <v>463</v>
      </c>
      <c r="F5" s="3">
        <v>0</v>
      </c>
      <c r="G5" s="3">
        <v>11</v>
      </c>
      <c r="H5" s="3">
        <v>0</v>
      </c>
      <c r="I5" s="3">
        <v>528</v>
      </c>
      <c r="J5" s="6">
        <v>43904</v>
      </c>
    </row>
    <row r="6" spans="1:10" x14ac:dyDescent="0.25">
      <c r="A6" s="3" t="s">
        <v>8</v>
      </c>
      <c r="B6" s="3">
        <v>11</v>
      </c>
      <c r="D6" s="3">
        <v>2</v>
      </c>
      <c r="E6" s="9">
        <f>E5-((E5/B$4)*B$8*G5)</f>
        <v>459.392</v>
      </c>
      <c r="F6" s="9">
        <f>F5+((E5/B$4)*B$8*G5)-(B$9*F5)</f>
        <v>3.6079999999999997</v>
      </c>
      <c r="G6" s="9">
        <f>G5-B$10*G5+B$9*F5</f>
        <v>9.9</v>
      </c>
      <c r="H6" s="9">
        <f>H5+B$10*G5</f>
        <v>1.1000000000000001</v>
      </c>
      <c r="I6" s="3">
        <v>528</v>
      </c>
    </row>
    <row r="7" spans="1:10" x14ac:dyDescent="0.25">
      <c r="A7" s="3" t="s">
        <v>9</v>
      </c>
      <c r="B7" s="3">
        <v>0</v>
      </c>
      <c r="D7" s="3">
        <v>3</v>
      </c>
      <c r="E7" s="9">
        <f t="shared" ref="E7:E18" si="0">E6-((E6/B$4)*B$8*G6)</f>
        <v>456.17010431447085</v>
      </c>
      <c r="F7" s="9">
        <f t="shared" ref="F7:F18" si="1">F6+((E6/B$4)*B$8*G6)-(B$9*F6)</f>
        <v>6.1738956855291578</v>
      </c>
      <c r="G7" s="9">
        <f t="shared" ref="G7:G18" si="2">G6-B$10*G6+B$9*F6</f>
        <v>9.5660000000000007</v>
      </c>
      <c r="H7" s="9">
        <f t="shared" ref="H7:H18" si="3">H6+B$10*G6</f>
        <v>2.0900000000000003</v>
      </c>
      <c r="I7" s="3">
        <v>528</v>
      </c>
    </row>
    <row r="8" spans="1:10" x14ac:dyDescent="0.25">
      <c r="A8" s="3" t="s">
        <v>15</v>
      </c>
      <c r="B8" s="3">
        <f>B14/B15</f>
        <v>0.32799999999999996</v>
      </c>
      <c r="D8" s="3">
        <v>4</v>
      </c>
      <c r="E8" s="9">
        <f t="shared" si="0"/>
        <v>453.07874099813802</v>
      </c>
      <c r="F8" s="9">
        <f t="shared" si="1"/>
        <v>8.1427325135839386</v>
      </c>
      <c r="G8" s="9">
        <f t="shared" si="2"/>
        <v>9.7319264882780292</v>
      </c>
      <c r="H8" s="9">
        <f t="shared" si="3"/>
        <v>3.0466000000000006</v>
      </c>
      <c r="I8" s="3">
        <v>528</v>
      </c>
    </row>
    <row r="9" spans="1:10" x14ac:dyDescent="0.25">
      <c r="A9" s="3" t="s">
        <v>16</v>
      </c>
      <c r="B9" s="5">
        <f>1/B16</f>
        <v>0.18181818181818182</v>
      </c>
      <c r="D9" s="3">
        <v>5</v>
      </c>
      <c r="E9" s="9">
        <f t="shared" si="0"/>
        <v>449.9550694813758</v>
      </c>
      <c r="F9" s="9">
        <f t="shared" si="1"/>
        <v>9.7859072096945248</v>
      </c>
      <c r="G9" s="9">
        <f t="shared" si="2"/>
        <v>10.239230660101851</v>
      </c>
      <c r="H9" s="9">
        <f t="shared" si="3"/>
        <v>4.0197926488278037</v>
      </c>
      <c r="I9" s="3">
        <v>528</v>
      </c>
    </row>
    <row r="10" spans="1:10" x14ac:dyDescent="0.25">
      <c r="A10" s="3" t="s">
        <v>17</v>
      </c>
      <c r="B10" s="3">
        <f>1/B15</f>
        <v>0.1</v>
      </c>
      <c r="D10" s="3">
        <v>6</v>
      </c>
      <c r="E10" s="9">
        <f t="shared" si="0"/>
        <v>446.6912259657442</v>
      </c>
      <c r="F10" s="9">
        <f t="shared" si="1"/>
        <v>11.270494869018057</v>
      </c>
      <c r="G10" s="9">
        <f t="shared" si="2"/>
        <v>10.994563450399761</v>
      </c>
      <c r="H10" s="9">
        <f t="shared" si="3"/>
        <v>5.0437157148379885</v>
      </c>
      <c r="I10" s="3">
        <v>528</v>
      </c>
    </row>
    <row r="11" spans="1:10" x14ac:dyDescent="0.25">
      <c r="A11" s="3" t="s">
        <v>10</v>
      </c>
      <c r="B11" s="3">
        <v>1</v>
      </c>
      <c r="D11" s="3">
        <v>7</v>
      </c>
      <c r="E11" s="9">
        <f t="shared" si="0"/>
        <v>443.21203501816223</v>
      </c>
      <c r="F11" s="9">
        <f t="shared" si="1"/>
        <v>12.700504931324016</v>
      </c>
      <c r="G11" s="9">
        <f t="shared" si="2"/>
        <v>11.944287990635795</v>
      </c>
      <c r="H11" s="9">
        <f t="shared" si="3"/>
        <v>6.1431720598779647</v>
      </c>
      <c r="I11" s="3">
        <v>528</v>
      </c>
    </row>
    <row r="12" spans="1:10" x14ac:dyDescent="0.25">
      <c r="A12" s="3" t="s">
        <v>11</v>
      </c>
      <c r="B12" s="3">
        <v>474</v>
      </c>
      <c r="D12" s="3">
        <v>8</v>
      </c>
      <c r="E12" s="9">
        <f t="shared" si="0"/>
        <v>439.46174664366407</v>
      </c>
      <c r="F12" s="9">
        <f t="shared" si="1"/>
        <v>14.141610591035974</v>
      </c>
      <c r="G12" s="9">
        <f t="shared" si="2"/>
        <v>13.059041906358399</v>
      </c>
      <c r="H12" s="9">
        <f t="shared" si="3"/>
        <v>7.3376008589415438</v>
      </c>
      <c r="I12" s="3">
        <v>528</v>
      </c>
    </row>
    <row r="13" spans="1:10" x14ac:dyDescent="0.25">
      <c r="D13" s="3">
        <v>9</v>
      </c>
      <c r="E13" s="9">
        <f t="shared" si="0"/>
        <v>435.3961410455284</v>
      </c>
      <c r="F13" s="9">
        <f t="shared" si="1"/>
        <v>15.63601426352877</v>
      </c>
      <c r="G13" s="9">
        <f t="shared" si="2"/>
        <v>14.324339641365464</v>
      </c>
      <c r="H13" s="9">
        <f t="shared" si="3"/>
        <v>8.6435050495773833</v>
      </c>
      <c r="I13" s="3">
        <v>528</v>
      </c>
    </row>
    <row r="14" spans="1:10" x14ac:dyDescent="0.25">
      <c r="A14" s="3" t="s">
        <v>18</v>
      </c>
      <c r="B14" s="3">
        <v>3.28</v>
      </c>
      <c r="D14" s="3">
        <v>10</v>
      </c>
      <c r="E14" s="9">
        <f t="shared" si="0"/>
        <v>430.9778732214607</v>
      </c>
      <c r="F14" s="9">
        <f t="shared" si="1"/>
        <v>17.211370403318483</v>
      </c>
      <c r="G14" s="9">
        <f t="shared" si="2"/>
        <v>15.734817361506876</v>
      </c>
      <c r="H14" s="9">
        <f t="shared" si="3"/>
        <v>10.07593901371393</v>
      </c>
      <c r="I14" s="3">
        <v>528</v>
      </c>
    </row>
    <row r="15" spans="1:10" x14ac:dyDescent="0.25">
      <c r="A15" s="3" t="s">
        <v>19</v>
      </c>
      <c r="B15" s="3">
        <v>10</v>
      </c>
      <c r="D15" s="3">
        <v>11</v>
      </c>
      <c r="E15" s="9">
        <f t="shared" si="0"/>
        <v>426.17380094497508</v>
      </c>
      <c r="F15" s="9">
        <f t="shared" si="1"/>
        <v>18.88610260647345</v>
      </c>
      <c r="G15" s="9">
        <f t="shared" si="2"/>
        <v>17.290675698686822</v>
      </c>
      <c r="H15" s="9">
        <f t="shared" si="3"/>
        <v>11.649420749864618</v>
      </c>
      <c r="I15" s="3">
        <v>528</v>
      </c>
    </row>
    <row r="16" spans="1:10" x14ac:dyDescent="0.25">
      <c r="A16" s="3" t="s">
        <v>20</v>
      </c>
      <c r="B16" s="3">
        <v>5.5</v>
      </c>
      <c r="D16" s="3">
        <v>12</v>
      </c>
      <c r="E16" s="9">
        <f t="shared" si="0"/>
        <v>420.9535477731381</v>
      </c>
      <c r="F16" s="9">
        <f t="shared" si="1"/>
        <v>20.672518940769837</v>
      </c>
      <c r="G16" s="9">
        <f t="shared" si="2"/>
        <v>18.995444966358768</v>
      </c>
      <c r="H16" s="9">
        <f t="shared" si="3"/>
        <v>13.3784883197333</v>
      </c>
      <c r="I16" s="3">
        <v>528</v>
      </c>
    </row>
    <row r="17" spans="4:10" x14ac:dyDescent="0.25">
      <c r="D17" s="3">
        <v>13</v>
      </c>
      <c r="E17" s="9">
        <f t="shared" si="0"/>
        <v>415.28885320804363</v>
      </c>
      <c r="F17" s="9">
        <f t="shared" si="1"/>
        <v>22.578573698451617</v>
      </c>
      <c r="G17" s="9">
        <f t="shared" si="2"/>
        <v>20.854540277135591</v>
      </c>
      <c r="H17" s="9">
        <f t="shared" si="3"/>
        <v>15.278032816369176</v>
      </c>
      <c r="I17" s="3">
        <v>528</v>
      </c>
    </row>
    <row r="18" spans="4:10" x14ac:dyDescent="0.25">
      <c r="D18" s="3">
        <v>14</v>
      </c>
      <c r="E18" s="9">
        <f t="shared" si="0"/>
        <v>409.15344097908854</v>
      </c>
      <c r="F18" s="9">
        <f t="shared" si="1"/>
        <v>24.608790709506422</v>
      </c>
      <c r="G18" s="9">
        <f t="shared" si="2"/>
        <v>22.874281467322326</v>
      </c>
      <c r="H18" s="9">
        <f t="shared" si="3"/>
        <v>17.363486844082736</v>
      </c>
      <c r="I18" s="3">
        <v>528</v>
      </c>
    </row>
    <row r="19" spans="4:10" x14ac:dyDescent="0.25">
      <c r="D19" s="10">
        <v>15</v>
      </c>
      <c r="E19" s="11">
        <f t="shared" ref="E19:E82" si="4">E18-((E18/B$4)*B$8*G18)</f>
        <v>402.52324262291671</v>
      </c>
      <c r="F19" s="11">
        <f t="shared" ref="F19:F82" si="5">F18+((E18/B$4)*B$8*G18)-(B$9*F18)</f>
        <v>26.764663482131617</v>
      </c>
      <c r="G19" s="12">
        <f t="shared" ref="G19:G82" si="6">G18-B$10*G18+B$9*F18</f>
        <v>25.061178904136717</v>
      </c>
      <c r="H19" s="11">
        <f t="shared" ref="H19:H82" si="7">H18+B$10*G18</f>
        <v>19.650914990814968</v>
      </c>
      <c r="I19" s="10">
        <v>528</v>
      </c>
      <c r="J19" s="7">
        <v>43918</v>
      </c>
    </row>
    <row r="20" spans="4:10" x14ac:dyDescent="0.25">
      <c r="D20" s="3">
        <v>16</v>
      </c>
      <c r="E20" s="9">
        <f t="shared" si="4"/>
        <v>395.37687567943004</v>
      </c>
      <c r="F20" s="9">
        <f t="shared" si="5"/>
        <v>29.044727974321642</v>
      </c>
      <c r="G20" s="9">
        <f t="shared" si="6"/>
        <v>27.421363465019702</v>
      </c>
      <c r="H20" s="9">
        <f t="shared" si="7"/>
        <v>22.157032881228641</v>
      </c>
      <c r="I20" s="3">
        <v>528</v>
      </c>
    </row>
    <row r="21" spans="4:10" x14ac:dyDescent="0.25">
      <c r="D21" s="3">
        <v>17</v>
      </c>
      <c r="E21" s="9">
        <f t="shared" si="4"/>
        <v>387.69631077989737</v>
      </c>
      <c r="F21" s="9">
        <f t="shared" si="5"/>
        <v>31.444433242159441</v>
      </c>
      <c r="G21" s="9">
        <f t="shared" si="6"/>
        <v>29.960086750212575</v>
      </c>
      <c r="H21" s="9">
        <f t="shared" si="7"/>
        <v>24.89916922773061</v>
      </c>
      <c r="I21" s="3">
        <v>528</v>
      </c>
    </row>
    <row r="22" spans="4:10" x14ac:dyDescent="0.25">
      <c r="D22" s="3">
        <v>18</v>
      </c>
      <c r="E22" s="9">
        <f t="shared" si="4"/>
        <v>379.467679777706</v>
      </c>
      <c r="F22" s="9">
        <f t="shared" si="5"/>
        <v>33.955894563958211</v>
      </c>
      <c r="G22" s="9">
        <f t="shared" si="6"/>
        <v>32.681247755583939</v>
      </c>
      <c r="H22" s="9">
        <f t="shared" si="7"/>
        <v>27.895177902751868</v>
      </c>
      <c r="I22" s="3">
        <v>528</v>
      </c>
    </row>
    <row r="23" spans="4:10" x14ac:dyDescent="0.25">
      <c r="D23" s="13">
        <v>19</v>
      </c>
      <c r="E23" s="14">
        <f t="shared" si="4"/>
        <v>370.6821840095829</v>
      </c>
      <c r="F23" s="14">
        <f t="shared" si="5"/>
        <v>36.567591320452529</v>
      </c>
      <c r="G23" s="15">
        <f t="shared" si="6"/>
        <v>35.586921991654307</v>
      </c>
      <c r="H23" s="14">
        <f t="shared" si="7"/>
        <v>31.163302678310263</v>
      </c>
      <c r="I23" s="13">
        <v>528</v>
      </c>
      <c r="J23" s="7">
        <v>43922</v>
      </c>
    </row>
    <row r="24" spans="4:10" x14ac:dyDescent="0.25">
      <c r="D24" s="3">
        <v>20</v>
      </c>
      <c r="E24" s="9">
        <f t="shared" si="4"/>
        <v>361.33706164918812</v>
      </c>
      <c r="F24" s="9">
        <f t="shared" si="5"/>
        <v>39.264060713492306</v>
      </c>
      <c r="G24" s="9">
        <f t="shared" si="6"/>
        <v>38.676882759843885</v>
      </c>
      <c r="H24" s="9">
        <f t="shared" si="7"/>
        <v>34.721994877475694</v>
      </c>
      <c r="I24" s="3">
        <v>528</v>
      </c>
    </row>
    <row r="25" spans="4:10" x14ac:dyDescent="0.25">
      <c r="D25" s="3">
        <v>21</v>
      </c>
      <c r="E25" s="9">
        <f t="shared" si="4"/>
        <v>351.43656855237816</v>
      </c>
      <c r="F25" s="9">
        <f t="shared" si="5"/>
        <v>42.025633680576405</v>
      </c>
      <c r="G25" s="9">
        <f t="shared" si="6"/>
        <v>41.948114613585375</v>
      </c>
      <c r="H25" s="9">
        <f t="shared" si="7"/>
        <v>38.589683153460086</v>
      </c>
      <c r="I25" s="3">
        <v>528</v>
      </c>
    </row>
    <row r="26" spans="4:10" x14ac:dyDescent="0.25">
      <c r="D26" s="3">
        <v>22</v>
      </c>
      <c r="E26" s="9">
        <f t="shared" si="4"/>
        <v>340.9929200039781</v>
      </c>
      <c r="F26" s="9">
        <f t="shared" si="5"/>
        <v>44.828257923417105</v>
      </c>
      <c r="G26" s="9">
        <f t="shared" si="6"/>
        <v>45.394327457786183</v>
      </c>
      <c r="H26" s="9">
        <f t="shared" si="7"/>
        <v>42.784494614818627</v>
      </c>
      <c r="I26" s="3">
        <v>528</v>
      </c>
    </row>
    <row r="27" spans="4:10" x14ac:dyDescent="0.25">
      <c r="D27" s="3">
        <v>23</v>
      </c>
      <c r="E27" s="9">
        <f t="shared" si="4"/>
        <v>330.02713313349278</v>
      </c>
      <c r="F27" s="9">
        <f t="shared" si="5"/>
        <v>47.643452444190231</v>
      </c>
      <c r="G27" s="9">
        <f t="shared" si="6"/>
        <v>49.005487061719762</v>
      </c>
      <c r="H27" s="9">
        <f t="shared" si="7"/>
        <v>47.323927360597246</v>
      </c>
      <c r="I27" s="3">
        <v>528</v>
      </c>
    </row>
    <row r="28" spans="4:10" x14ac:dyDescent="0.25">
      <c r="D28" s="3">
        <v>24</v>
      </c>
      <c r="E28" s="9">
        <f t="shared" si="4"/>
        <v>318.5697032153177</v>
      </c>
      <c r="F28" s="9">
        <f t="shared" si="5"/>
        <v>50.438436463421645</v>
      </c>
      <c r="G28" s="9">
        <f t="shared" si="6"/>
        <v>52.767384254491468</v>
      </c>
      <c r="H28" s="9">
        <f t="shared" si="7"/>
        <v>52.22447606676922</v>
      </c>
      <c r="I28" s="3">
        <v>528</v>
      </c>
    </row>
    <row r="29" spans="4:10" x14ac:dyDescent="0.25">
      <c r="D29" s="3">
        <v>25</v>
      </c>
      <c r="E29" s="9">
        <f t="shared" si="4"/>
        <v>306.66104338641952</v>
      </c>
      <c r="F29" s="9">
        <f t="shared" si="5"/>
        <v>53.176471480788592</v>
      </c>
      <c r="G29" s="9">
        <f t="shared" si="6"/>
        <v>56.661270640573534</v>
      </c>
      <c r="H29" s="9">
        <f t="shared" si="7"/>
        <v>57.501214492218367</v>
      </c>
      <c r="I29" s="3">
        <v>528</v>
      </c>
    </row>
    <row r="30" spans="4:10" x14ac:dyDescent="0.25">
      <c r="D30" s="3">
        <v>26</v>
      </c>
      <c r="E30" s="9">
        <f t="shared" si="4"/>
        <v>294.3516182573693</v>
      </c>
      <c r="F30" s="9">
        <f t="shared" si="5"/>
        <v>55.817447249695434</v>
      </c>
      <c r="G30" s="9">
        <f t="shared" si="6"/>
        <v>60.663592936659555</v>
      </c>
      <c r="H30" s="9">
        <f t="shared" si="7"/>
        <v>63.167341556275723</v>
      </c>
      <c r="I30" s="3">
        <v>528</v>
      </c>
    </row>
    <row r="31" spans="4:10" x14ac:dyDescent="0.25">
      <c r="D31" s="3">
        <v>27</v>
      </c>
      <c r="E31" s="9">
        <f t="shared" si="4"/>
        <v>281.70170902611756</v>
      </c>
      <c r="F31" s="9">
        <f t="shared" si="5"/>
        <v>58.318729708275278</v>
      </c>
      <c r="G31" s="9">
        <f t="shared" si="6"/>
        <v>64.745860415665504</v>
      </c>
      <c r="H31" s="9">
        <f t="shared" si="7"/>
        <v>69.233700849941684</v>
      </c>
      <c r="I31" s="3">
        <v>528</v>
      </c>
    </row>
    <row r="32" spans="4:10" x14ac:dyDescent="0.25">
      <c r="D32" s="3">
        <v>28</v>
      </c>
      <c r="E32" s="9">
        <f t="shared" si="4"/>
        <v>268.78076214421975</v>
      </c>
      <c r="F32" s="9">
        <f t="shared" si="5"/>
        <v>60.636271188668509</v>
      </c>
      <c r="G32" s="9">
        <f t="shared" si="6"/>
        <v>68.874679775603553</v>
      </c>
      <c r="H32" s="9">
        <f t="shared" si="7"/>
        <v>75.708286891508237</v>
      </c>
      <c r="I32" s="3">
        <v>528</v>
      </c>
    </row>
    <row r="33" spans="4:9" x14ac:dyDescent="0.25">
      <c r="D33" s="3">
        <v>29</v>
      </c>
      <c r="E33" s="9">
        <f t="shared" si="4"/>
        <v>255.66629569370471</v>
      </c>
      <c r="F33" s="9">
        <f t="shared" si="5"/>
        <v>62.725961059425629</v>
      </c>
      <c r="G33" s="9">
        <f t="shared" si="6"/>
        <v>73.011988377801103</v>
      </c>
      <c r="H33" s="9">
        <f t="shared" si="7"/>
        <v>82.5957548690686</v>
      </c>
      <c r="I33" s="3">
        <v>528</v>
      </c>
    </row>
    <row r="34" spans="4:9" x14ac:dyDescent="0.25">
      <c r="D34" s="3">
        <v>30</v>
      </c>
      <c r="E34" s="9">
        <f t="shared" si="4"/>
        <v>242.44236672608218</v>
      </c>
      <c r="F34" s="9">
        <f t="shared" si="5"/>
        <v>64.545169834425295</v>
      </c>
      <c r="G34" s="9">
        <f t="shared" si="6"/>
        <v>77.115509732643844</v>
      </c>
      <c r="H34" s="9">
        <f t="shared" si="7"/>
        <v>89.896953706848706</v>
      </c>
      <c r="I34" s="3">
        <v>528</v>
      </c>
    </row>
    <row r="35" spans="4:9" x14ac:dyDescent="0.25">
      <c r="D35" s="3">
        <v>31</v>
      </c>
      <c r="E35" s="9">
        <f t="shared" si="4"/>
        <v>229.1976369753144</v>
      </c>
      <c r="F35" s="9">
        <f t="shared" si="5"/>
        <v>66.054414160752131</v>
      </c>
      <c r="G35" s="9">
        <f t="shared" si="6"/>
        <v>81.13944418382043</v>
      </c>
      <c r="H35" s="9">
        <f t="shared" si="7"/>
        <v>97.608504680113086</v>
      </c>
      <c r="I35" s="3">
        <v>528</v>
      </c>
    </row>
    <row r="36" spans="4:9" x14ac:dyDescent="0.25">
      <c r="D36" s="3">
        <v>32</v>
      </c>
      <c r="E36" s="9">
        <f t="shared" si="4"/>
        <v>216.02311043070438</v>
      </c>
      <c r="F36" s="9">
        <f t="shared" si="5"/>
        <v>67.219047221589037</v>
      </c>
      <c r="G36" s="9">
        <f t="shared" si="6"/>
        <v>85.035393249211495</v>
      </c>
      <c r="H36" s="9">
        <f t="shared" si="7"/>
        <v>105.72244909849513</v>
      </c>
      <c r="I36" s="3">
        <v>528</v>
      </c>
    </row>
    <row r="37" spans="4:9" x14ac:dyDescent="0.25">
      <c r="D37" s="3">
        <v>33</v>
      </c>
      <c r="E37" s="9">
        <f t="shared" si="4"/>
        <v>203.0096501110136</v>
      </c>
      <c r="F37" s="9">
        <f t="shared" si="5"/>
        <v>68.010862591900008</v>
      </c>
      <c r="G37" s="9">
        <f t="shared" si="6"/>
        <v>88.753498873670168</v>
      </c>
      <c r="H37" s="9">
        <f t="shared" si="7"/>
        <v>114.22598842341628</v>
      </c>
      <c r="I37" s="3">
        <v>528</v>
      </c>
    </row>
    <row r="38" spans="4:9" x14ac:dyDescent="0.25">
      <c r="D38" s="3">
        <v>34</v>
      </c>
      <c r="E38" s="9">
        <f t="shared" si="4"/>
        <v>190.24540843755611</v>
      </c>
      <c r="F38" s="9">
        <f t="shared" si="5"/>
        <v>68.409492885012057</v>
      </c>
      <c r="G38" s="9">
        <f t="shared" si="6"/>
        <v>92.243760366648601</v>
      </c>
      <c r="H38" s="9">
        <f t="shared" si="7"/>
        <v>123.10133831078331</v>
      </c>
      <c r="I38" s="3">
        <v>528</v>
      </c>
    </row>
    <row r="39" spans="4:9" x14ac:dyDescent="0.25">
      <c r="D39" s="3">
        <v>35</v>
      </c>
      <c r="E39" s="9">
        <f t="shared" si="4"/>
        <v>177.81332158593565</v>
      </c>
      <c r="F39" s="9">
        <f t="shared" si="5"/>
        <v>68.403490121175778</v>
      </c>
      <c r="G39" s="9">
        <f t="shared" si="6"/>
        <v>95.457473945440469</v>
      </c>
      <c r="H39" s="9">
        <f t="shared" si="7"/>
        <v>132.32571434744816</v>
      </c>
      <c r="I39" s="3">
        <v>528</v>
      </c>
    </row>
    <row r="40" spans="4:9" x14ac:dyDescent="0.25">
      <c r="D40" s="3">
        <v>36</v>
      </c>
      <c r="E40" s="9">
        <f t="shared" si="4"/>
        <v>165.78881997021023</v>
      </c>
      <c r="F40" s="9">
        <f t="shared" si="5"/>
        <v>67.990993533051068</v>
      </c>
      <c r="G40" s="9">
        <f t="shared" si="6"/>
        <v>98.348724754746556</v>
      </c>
      <c r="H40" s="9">
        <f t="shared" si="7"/>
        <v>141.87146174199219</v>
      </c>
      <c r="I40" s="3">
        <v>528</v>
      </c>
    </row>
    <row r="41" spans="4:9" x14ac:dyDescent="0.25">
      <c r="D41" s="3">
        <v>37</v>
      </c>
      <c r="E41" s="9">
        <f t="shared" si="4"/>
        <v>154.23789331916501</v>
      </c>
      <c r="F41" s="9">
        <f t="shared" si="5"/>
        <v>67.17992135990518</v>
      </c>
      <c r="G41" s="9">
        <f t="shared" si="6"/>
        <v>100.87585110346301</v>
      </c>
      <c r="H41" s="9">
        <f t="shared" si="7"/>
        <v>151.70633421746686</v>
      </c>
      <c r="I41" s="3">
        <v>528</v>
      </c>
    </row>
    <row r="42" spans="4:9" x14ac:dyDescent="0.25">
      <c r="D42" s="3">
        <v>38</v>
      </c>
      <c r="E42" s="9">
        <f t="shared" si="4"/>
        <v>143.21562067640022</v>
      </c>
      <c r="F42" s="9">
        <f t="shared" si="5"/>
        <v>65.987662846323559</v>
      </c>
      <c r="G42" s="9">
        <f t="shared" si="6"/>
        <v>103.00279714946311</v>
      </c>
      <c r="H42" s="9">
        <f t="shared" si="7"/>
        <v>161.79391932781317</v>
      </c>
      <c r="I42" s="3">
        <v>528</v>
      </c>
    </row>
    <row r="43" spans="4:9" x14ac:dyDescent="0.25">
      <c r="D43" s="3">
        <v>39</v>
      </c>
      <c r="E43" s="9">
        <f t="shared" si="4"/>
        <v>132.76523639075367</v>
      </c>
      <c r="F43" s="9">
        <f t="shared" si="5"/>
        <v>64.440290250820368</v>
      </c>
      <c r="G43" s="9">
        <f t="shared" si="6"/>
        <v>104.70027431566653</v>
      </c>
      <c r="H43" s="9">
        <f t="shared" si="7"/>
        <v>172.09419904275947</v>
      </c>
      <c r="I43" s="3">
        <v>528</v>
      </c>
    </row>
    <row r="44" spans="4:9" x14ac:dyDescent="0.25">
      <c r="D44" s="3">
        <v>40</v>
      </c>
      <c r="E44" s="9">
        <f t="shared" si="4"/>
        <v>122.91775779969458</v>
      </c>
      <c r="F44" s="9">
        <f t="shared" si="5"/>
        <v>62.571352432639387</v>
      </c>
      <c r="G44" s="9">
        <f t="shared" si="6"/>
        <v>105.94666329333995</v>
      </c>
      <c r="H44" s="9">
        <f t="shared" si="7"/>
        <v>182.56422647432612</v>
      </c>
      <c r="I44" s="3">
        <v>528</v>
      </c>
    </row>
    <row r="45" spans="4:9" x14ac:dyDescent="0.25">
      <c r="D45" s="3">
        <v>41</v>
      </c>
      <c r="E45" s="9">
        <f t="shared" si="4"/>
        <v>113.69215472006714</v>
      </c>
      <c r="F45" s="9">
        <f t="shared" si="5"/>
        <v>60.420345979059675</v>
      </c>
      <c r="G45" s="9">
        <f t="shared" si="6"/>
        <v>106.72860649721312</v>
      </c>
      <c r="H45" s="9">
        <f t="shared" si="7"/>
        <v>193.15889280366011</v>
      </c>
      <c r="I45" s="3">
        <v>528</v>
      </c>
    </row>
    <row r="46" spans="4:9" x14ac:dyDescent="0.25">
      <c r="D46" s="3">
        <v>42</v>
      </c>
      <c r="E46" s="9">
        <f t="shared" si="4"/>
        <v>105.09600068187325</v>
      </c>
      <c r="F46" s="9">
        <f t="shared" si="5"/>
        <v>58.030982566515441</v>
      </c>
      <c r="G46" s="9">
        <f t="shared" si="6"/>
        <v>107.04126329822994</v>
      </c>
      <c r="H46" s="9">
        <f t="shared" si="7"/>
        <v>203.83175345338142</v>
      </c>
      <c r="I46" s="3">
        <v>528</v>
      </c>
    </row>
    <row r="47" spans="4:9" x14ac:dyDescent="0.25">
      <c r="D47" s="3">
        <v>43</v>
      </c>
      <c r="E47" s="9">
        <f t="shared" si="4"/>
        <v>97.126515482672332</v>
      </c>
      <c r="F47" s="9">
        <f t="shared" si="5"/>
        <v>55.449380026349921</v>
      </c>
      <c r="G47" s="9">
        <f t="shared" si="6"/>
        <v>106.88822470777339</v>
      </c>
      <c r="H47" s="9">
        <f t="shared" si="7"/>
        <v>214.53587978320442</v>
      </c>
      <c r="I47" s="3">
        <v>528</v>
      </c>
    </row>
    <row r="48" spans="4:9" x14ac:dyDescent="0.25">
      <c r="D48" s="3">
        <v>44</v>
      </c>
      <c r="E48" s="9">
        <f t="shared" si="4"/>
        <v>89.771890630978319</v>
      </c>
      <c r="F48" s="9">
        <f t="shared" si="5"/>
        <v>52.722299418707593</v>
      </c>
      <c r="G48" s="9">
        <f t="shared" si="6"/>
        <v>106.2811076963324</v>
      </c>
      <c r="H48" s="9">
        <f t="shared" si="7"/>
        <v>225.22470225398177</v>
      </c>
      <c r="I48" s="3">
        <v>528</v>
      </c>
    </row>
    <row r="49" spans="4:9" x14ac:dyDescent="0.25">
      <c r="D49" s="3">
        <v>45</v>
      </c>
      <c r="E49" s="9">
        <f t="shared" si="4"/>
        <v>83.012784021450372</v>
      </c>
      <c r="F49" s="9">
        <f t="shared" si="5"/>
        <v>49.895533406652333</v>
      </c>
      <c r="G49" s="9">
        <f t="shared" si="6"/>
        <v>105.23886954828237</v>
      </c>
      <c r="H49" s="9">
        <f t="shared" si="7"/>
        <v>235.85281302361503</v>
      </c>
      <c r="I49" s="3">
        <v>528</v>
      </c>
    </row>
    <row r="50" spans="4:9" x14ac:dyDescent="0.25">
      <c r="D50" s="3">
        <v>46</v>
      </c>
      <c r="E50" s="9">
        <f t="shared" si="4"/>
        <v>76.82387631540459</v>
      </c>
      <c r="F50" s="9">
        <f t="shared" si="5"/>
        <v>47.012525947852225</v>
      </c>
      <c r="G50" s="9">
        <f t="shared" si="6"/>
        <v>103.7868977583</v>
      </c>
      <c r="H50" s="9">
        <f t="shared" si="7"/>
        <v>246.37669997844327</v>
      </c>
      <c r="I50" s="3">
        <v>528</v>
      </c>
    </row>
    <row r="51" spans="4:9" x14ac:dyDescent="0.25">
      <c r="D51" s="3">
        <v>47</v>
      </c>
      <c r="E51" s="9">
        <f t="shared" si="4"/>
        <v>71.17539625219473</v>
      </c>
      <c r="F51" s="9">
        <f t="shared" si="5"/>
        <v>44.113274020543493</v>
      </c>
      <c r="G51" s="9">
        <f t="shared" si="6"/>
        <v>101.95593997298859</v>
      </c>
      <c r="H51" s="9">
        <f t="shared" si="7"/>
        <v>256.75538975427327</v>
      </c>
      <c r="I51" s="3">
        <v>528</v>
      </c>
    </row>
    <row r="52" spans="4:9" x14ac:dyDescent="0.25">
      <c r="D52" s="3">
        <v>48</v>
      </c>
      <c r="E52" s="9">
        <f t="shared" si="4"/>
        <v>66.034542143485609</v>
      </c>
      <c r="F52" s="9">
        <f t="shared" si="5"/>
        <v>41.233532852790155</v>
      </c>
      <c r="G52" s="9">
        <f t="shared" si="6"/>
        <v>99.780941252152189</v>
      </c>
      <c r="H52" s="9">
        <f t="shared" si="7"/>
        <v>266.95098375157215</v>
      </c>
      <c r="I52" s="3">
        <v>528</v>
      </c>
    </row>
    <row r="53" spans="4:9" x14ac:dyDescent="0.25">
      <c r="D53" s="3">
        <v>49</v>
      </c>
      <c r="E53" s="9">
        <f t="shared" si="4"/>
        <v>61.36674880301895</v>
      </c>
      <c r="F53" s="9">
        <f t="shared" si="5"/>
        <v>38.40432022002225</v>
      </c>
      <c r="G53" s="9">
        <f t="shared" si="6"/>
        <v>97.299853100171546</v>
      </c>
      <c r="H53" s="9">
        <f t="shared" si="7"/>
        <v>276.92907787678735</v>
      </c>
      <c r="I53" s="3">
        <v>528</v>
      </c>
    </row>
    <row r="54" spans="4:9" x14ac:dyDescent="0.25">
      <c r="D54" s="3">
        <v>50</v>
      </c>
      <c r="E54" s="9">
        <f t="shared" si="4"/>
        <v>57.136770377195646</v>
      </c>
      <c r="F54" s="9">
        <f t="shared" si="5"/>
        <v>35.651694969477873</v>
      </c>
      <c r="G54" s="9">
        <f t="shared" si="6"/>
        <v>94.552471466522078</v>
      </c>
      <c r="H54" s="9">
        <f t="shared" si="7"/>
        <v>286.65906318680447</v>
      </c>
      <c r="I54" s="3">
        <v>528</v>
      </c>
    </row>
    <row r="55" spans="4:9" x14ac:dyDescent="0.25">
      <c r="D55" s="3">
        <v>51</v>
      </c>
      <c r="E55" s="9">
        <f t="shared" si="4"/>
        <v>53.309568012064943</v>
      </c>
      <c r="F55" s="9">
        <f t="shared" si="5"/>
        <v>32.996770976521688</v>
      </c>
      <c r="G55" s="9">
        <f t="shared" si="6"/>
        <v>91.579350677956754</v>
      </c>
      <c r="H55" s="9">
        <f t="shared" si="7"/>
        <v>296.11431033345667</v>
      </c>
      <c r="I55" s="3">
        <v>528</v>
      </c>
    </row>
    <row r="56" spans="4:9" x14ac:dyDescent="0.25">
      <c r="D56" s="3">
        <v>52</v>
      </c>
      <c r="E56" s="9">
        <f t="shared" si="4"/>
        <v>49.851005928917495</v>
      </c>
      <c r="F56" s="9">
        <f t="shared" si="5"/>
        <v>30.455920154847011</v>
      </c>
      <c r="G56" s="9">
        <f t="shared" si="6"/>
        <v>88.420828514983199</v>
      </c>
      <c r="H56" s="9">
        <f t="shared" si="7"/>
        <v>305.27224540125235</v>
      </c>
      <c r="I56" s="3">
        <v>528</v>
      </c>
    </row>
    <row r="57" spans="4:9" x14ac:dyDescent="0.25">
      <c r="D57" s="3">
        <v>53</v>
      </c>
      <c r="E57" s="9">
        <f t="shared" si="4"/>
        <v>46.728369952966752</v>
      </c>
      <c r="F57" s="9">
        <f t="shared" si="5"/>
        <v>28.041116102643748</v>
      </c>
      <c r="G57" s="9">
        <f t="shared" si="6"/>
        <v>85.11618569163889</v>
      </c>
      <c r="H57" s="9">
        <f t="shared" si="7"/>
        <v>314.11432825275068</v>
      </c>
      <c r="I57" s="3">
        <v>528</v>
      </c>
    </row>
    <row r="58" spans="4:9" x14ac:dyDescent="0.25">
      <c r="D58" s="3">
        <v>54</v>
      </c>
      <c r="E58" s="9">
        <f t="shared" si="4"/>
        <v>43.910729086040497</v>
      </c>
      <c r="F58" s="9">
        <f t="shared" si="5"/>
        <v>25.760372223634775</v>
      </c>
      <c r="G58" s="9">
        <f t="shared" si="6"/>
        <v>81.702951868410224</v>
      </c>
      <c r="H58" s="9">
        <f t="shared" si="7"/>
        <v>322.62594682191457</v>
      </c>
      <c r="I58" s="3">
        <v>528</v>
      </c>
    </row>
    <row r="59" spans="4:9" x14ac:dyDescent="0.25">
      <c r="D59" s="3">
        <v>55</v>
      </c>
      <c r="E59" s="9">
        <f t="shared" si="4"/>
        <v>41.36916392688773</v>
      </c>
      <c r="F59" s="9">
        <f t="shared" si="5"/>
        <v>23.618233342126672</v>
      </c>
      <c r="G59" s="9">
        <f t="shared" si="6"/>
        <v>78.216360722230078</v>
      </c>
      <c r="H59" s="9">
        <f t="shared" si="7"/>
        <v>330.7962420087556</v>
      </c>
      <c r="I59" s="3">
        <v>528</v>
      </c>
    </row>
    <row r="60" spans="4:9" x14ac:dyDescent="0.25">
      <c r="D60" s="3">
        <v>56</v>
      </c>
      <c r="E60" s="9">
        <f t="shared" si="4"/>
        <v>39.076886373751087</v>
      </c>
      <c r="F60" s="9">
        <f t="shared" si="5"/>
        <v>21.616286651240284</v>
      </c>
      <c r="G60" s="9">
        <f t="shared" si="6"/>
        <v>74.688948894030105</v>
      </c>
      <c r="H60" s="9">
        <f t="shared" si="7"/>
        <v>338.61787808097858</v>
      </c>
      <c r="I60" s="3">
        <v>528</v>
      </c>
    </row>
    <row r="61" spans="4:9" x14ac:dyDescent="0.25">
      <c r="D61" s="3">
        <v>57</v>
      </c>
      <c r="E61" s="9">
        <f t="shared" si="4"/>
        <v>37.009273858129774</v>
      </c>
      <c r="F61" s="9">
        <f t="shared" si="5"/>
        <v>19.753665230272453</v>
      </c>
      <c r="G61" s="9">
        <f t="shared" si="6"/>
        <v>71.150287941216234</v>
      </c>
      <c r="H61" s="9">
        <f t="shared" si="7"/>
        <v>346.08677297038162</v>
      </c>
      <c r="I61" s="3">
        <v>528</v>
      </c>
    </row>
    <row r="62" spans="4:9" x14ac:dyDescent="0.25">
      <c r="D62" s="3">
        <v>58</v>
      </c>
      <c r="E62" s="9">
        <f t="shared" si="4"/>
        <v>35.143839039096484</v>
      </c>
      <c r="F62" s="9">
        <f t="shared" si="5"/>
        <v>18.027524552892569</v>
      </c>
      <c r="G62" s="9">
        <f t="shared" si="6"/>
        <v>67.626834643507777</v>
      </c>
      <c r="H62" s="9">
        <f t="shared" si="7"/>
        <v>353.20180176450322</v>
      </c>
      <c r="I62" s="3">
        <v>528</v>
      </c>
    </row>
    <row r="63" spans="4:9" x14ac:dyDescent="0.25">
      <c r="D63" s="3">
        <v>59</v>
      </c>
      <c r="E63" s="9">
        <f t="shared" si="4"/>
        <v>33.460152987280736</v>
      </c>
      <c r="F63" s="9">
        <f t="shared" si="5"/>
        <v>16.433478867818756</v>
      </c>
      <c r="G63" s="9">
        <f t="shared" si="6"/>
        <v>64.141882916046555</v>
      </c>
      <c r="H63" s="9">
        <f t="shared" si="7"/>
        <v>359.96448522885402</v>
      </c>
      <c r="I63" s="3">
        <v>528</v>
      </c>
    </row>
    <row r="64" spans="4:9" x14ac:dyDescent="0.25">
      <c r="D64" s="3">
        <v>60</v>
      </c>
      <c r="E64" s="9">
        <f t="shared" si="4"/>
        <v>31.93973681750467</v>
      </c>
      <c r="F64" s="9">
        <f t="shared" si="5"/>
        <v>14.965989788900503</v>
      </c>
      <c r="G64" s="9">
        <f t="shared" si="6"/>
        <v>60.715599873136213</v>
      </c>
      <c r="H64" s="9">
        <f t="shared" si="7"/>
        <v>366.37867352045868</v>
      </c>
      <c r="I64" s="3">
        <v>528</v>
      </c>
    </row>
    <row r="65" spans="4:9" x14ac:dyDescent="0.25">
      <c r="D65" s="3">
        <v>61</v>
      </c>
      <c r="E65" s="9">
        <f t="shared" si="4"/>
        <v>30.565933767703193</v>
      </c>
      <c r="F65" s="9">
        <f t="shared" si="5"/>
        <v>13.618703786174617</v>
      </c>
      <c r="G65" s="9">
        <f t="shared" si="6"/>
        <v>57.365128938349955</v>
      </c>
      <c r="H65" s="9">
        <f t="shared" si="7"/>
        <v>372.45023350777228</v>
      </c>
      <c r="I65" s="3">
        <v>528</v>
      </c>
    </row>
    <row r="66" spans="4:9" x14ac:dyDescent="0.25">
      <c r="D66" s="3">
        <v>62</v>
      </c>
      <c r="E66" s="9">
        <f t="shared" si="4"/>
        <v>29.323771037682981</v>
      </c>
      <c r="F66" s="9">
        <f t="shared" si="5"/>
        <v>12.384738555072168</v>
      </c>
      <c r="G66" s="9">
        <f t="shared" si="6"/>
        <v>54.104744005637613</v>
      </c>
      <c r="H66" s="9">
        <f t="shared" si="7"/>
        <v>378.18674640160725</v>
      </c>
      <c r="I66" s="3">
        <v>528</v>
      </c>
    </row>
    <row r="67" spans="4:9" x14ac:dyDescent="0.25">
      <c r="D67" s="3">
        <v>63</v>
      </c>
      <c r="E67" s="9">
        <f t="shared" si="4"/>
        <v>28.199818378741739</v>
      </c>
      <c r="F67" s="9">
        <f t="shared" si="5"/>
        <v>11.256920567636655</v>
      </c>
      <c r="G67" s="9">
        <f t="shared" si="6"/>
        <v>50.946040251450604</v>
      </c>
      <c r="H67" s="9">
        <f t="shared" si="7"/>
        <v>383.59722080217102</v>
      </c>
      <c r="I67" s="3">
        <v>528</v>
      </c>
    </row>
    <row r="68" spans="4:9" x14ac:dyDescent="0.25">
      <c r="D68" s="3">
        <v>64</v>
      </c>
      <c r="E68" s="9">
        <f t="shared" si="4"/>
        <v>27.182048488970924</v>
      </c>
      <c r="F68" s="9">
        <f t="shared" si="5"/>
        <v>10.227977626928078</v>
      </c>
      <c r="G68" s="9">
        <f t="shared" si="6"/>
        <v>47.898149056784938</v>
      </c>
      <c r="H68" s="9">
        <f t="shared" si="7"/>
        <v>388.69182482731611</v>
      </c>
      <c r="I68" s="3">
        <v>528</v>
      </c>
    </row>
    <row r="69" spans="4:9" x14ac:dyDescent="0.25">
      <c r="D69" s="3">
        <v>65</v>
      </c>
      <c r="E69" s="9">
        <f t="shared" si="4"/>
        <v>26.259702705507721</v>
      </c>
      <c r="F69" s="9">
        <f t="shared" si="5"/>
        <v>9.2906911145861777</v>
      </c>
      <c r="G69" s="9">
        <f t="shared" si="6"/>
        <v>44.967966446911554</v>
      </c>
      <c r="H69" s="9">
        <f t="shared" si="7"/>
        <v>393.48163973299461</v>
      </c>
      <c r="I69" s="3">
        <v>528</v>
      </c>
    </row>
    <row r="70" spans="4:9" x14ac:dyDescent="0.25">
      <c r="D70" s="3">
        <v>66</v>
      </c>
      <c r="E70" s="9">
        <f t="shared" si="4"/>
        <v>25.423164258218687</v>
      </c>
      <c r="F70" s="9">
        <f t="shared" si="5"/>
        <v>8.4380129955868171</v>
      </c>
      <c r="G70" s="9">
        <f t="shared" si="6"/>
        <v>42.160386368508796</v>
      </c>
      <c r="H70" s="9">
        <f t="shared" si="7"/>
        <v>397.97843637768574</v>
      </c>
      <c r="I70" s="3">
        <v>528</v>
      </c>
    </row>
    <row r="71" spans="4:9" x14ac:dyDescent="0.25">
      <c r="D71" s="3">
        <v>67</v>
      </c>
      <c r="E71" s="9">
        <f t="shared" si="4"/>
        <v>24.663840413012657</v>
      </c>
      <c r="F71" s="9">
        <f t="shared" si="5"/>
        <v>7.6631526597770634</v>
      </c>
      <c r="G71" s="9">
        <f t="shared" si="6"/>
        <v>39.478531912673695</v>
      </c>
      <c r="H71" s="9">
        <f t="shared" si="7"/>
        <v>402.19447501453664</v>
      </c>
      <c r="I71" s="3">
        <v>528</v>
      </c>
    </row>
    <row r="72" spans="4:9" x14ac:dyDescent="0.25">
      <c r="D72" s="3">
        <v>68</v>
      </c>
      <c r="E72" s="9">
        <f t="shared" si="4"/>
        <v>23.974054138382805</v>
      </c>
      <c r="F72" s="9">
        <f t="shared" si="5"/>
        <v>6.9596384508110845</v>
      </c>
      <c r="G72" s="9">
        <f t="shared" si="6"/>
        <v>36.923979205002155</v>
      </c>
      <c r="H72" s="9">
        <f t="shared" si="7"/>
        <v>406.14232820580401</v>
      </c>
      <c r="I72" s="3">
        <v>528</v>
      </c>
    </row>
    <row r="73" spans="4:9" x14ac:dyDescent="0.25">
      <c r="D73" s="3">
        <v>69</v>
      </c>
      <c r="E73" s="9">
        <f t="shared" si="4"/>
        <v>23.346945429353433</v>
      </c>
      <c r="F73" s="9">
        <f t="shared" si="5"/>
        <v>6.3213583506020781</v>
      </c>
      <c r="G73" s="9">
        <f t="shared" si="6"/>
        <v>34.496970093740323</v>
      </c>
      <c r="H73" s="9">
        <f t="shared" si="7"/>
        <v>409.83472612630425</v>
      </c>
      <c r="I73" s="3">
        <v>528</v>
      </c>
    </row>
    <row r="74" spans="4:9" x14ac:dyDescent="0.25">
      <c r="D74" s="3">
        <v>70</v>
      </c>
      <c r="E74" s="9">
        <f t="shared" si="4"/>
        <v>22.776382077154377</v>
      </c>
      <c r="F74" s="9">
        <f t="shared" si="5"/>
        <v>5.7425838208734827</v>
      </c>
      <c r="G74" s="9">
        <f t="shared" si="6"/>
        <v>32.196610966293939</v>
      </c>
      <c r="H74" s="9">
        <f t="shared" si="7"/>
        <v>413.28442313567825</v>
      </c>
      <c r="I74" s="3">
        <v>528</v>
      </c>
    </row>
    <row r="75" spans="4:9" x14ac:dyDescent="0.25">
      <c r="D75" s="3">
        <v>71</v>
      </c>
      <c r="E75" s="9">
        <f t="shared" si="4"/>
        <v>22.256879445080592</v>
      </c>
      <c r="F75" s="9">
        <f t="shared" si="5"/>
        <v>5.2179803036975416</v>
      </c>
      <c r="G75" s="9">
        <f t="shared" si="6"/>
        <v>30.021056018914269</v>
      </c>
      <c r="H75" s="9">
        <f t="shared" si="7"/>
        <v>416.50408423230766</v>
      </c>
      <c r="I75" s="3">
        <v>528</v>
      </c>
    </row>
    <row r="76" spans="4:9" x14ac:dyDescent="0.25">
      <c r="D76" s="3">
        <v>72</v>
      </c>
      <c r="E76" s="9">
        <f t="shared" si="4"/>
        <v>21.783528671694736</v>
      </c>
      <c r="F76" s="9">
        <f t="shared" si="5"/>
        <v>4.7426073855020263</v>
      </c>
      <c r="G76" s="9">
        <f t="shared" si="6"/>
        <v>27.967674108604214</v>
      </c>
      <c r="H76" s="9">
        <f t="shared" si="7"/>
        <v>419.50618983419906</v>
      </c>
      <c r="I76" s="3">
        <v>528</v>
      </c>
    </row>
    <row r="77" spans="4:9" x14ac:dyDescent="0.25">
      <c r="D77" s="3">
        <v>73</v>
      </c>
      <c r="E77" s="9">
        <f t="shared" si="4"/>
        <v>21.351932648129445</v>
      </c>
      <c r="F77" s="9">
        <f t="shared" si="5"/>
        <v>4.3119111571578568</v>
      </c>
      <c r="G77" s="9">
        <f t="shared" si="6"/>
        <v>26.033198949653251</v>
      </c>
      <c r="H77" s="9">
        <f t="shared" si="7"/>
        <v>422.30295724505947</v>
      </c>
      <c r="I77" s="3">
        <v>528</v>
      </c>
    </row>
    <row r="78" spans="4:9" x14ac:dyDescent="0.25">
      <c r="D78" s="3">
        <v>74</v>
      </c>
      <c r="E78" s="9">
        <f t="shared" si="4"/>
        <v>20.958149088144609</v>
      </c>
      <c r="F78" s="9">
        <f t="shared" si="5"/>
        <v>3.9217108703867183</v>
      </c>
      <c r="G78" s="9">
        <f t="shared" si="6"/>
        <v>24.2138629014439</v>
      </c>
      <c r="H78" s="9">
        <f t="shared" si="7"/>
        <v>424.90627714002483</v>
      </c>
      <c r="I78" s="3">
        <v>528</v>
      </c>
    </row>
    <row r="79" spans="4:9" x14ac:dyDescent="0.25">
      <c r="D79" s="3">
        <v>75</v>
      </c>
      <c r="E79" s="9">
        <f t="shared" si="4"/>
        <v>20.598640013479855</v>
      </c>
      <c r="F79" s="9">
        <f t="shared" si="5"/>
        <v>3.5681816049811586</v>
      </c>
      <c r="G79" s="9">
        <f t="shared" si="6"/>
        <v>22.505514951369822</v>
      </c>
      <c r="H79" s="9">
        <f t="shared" si="7"/>
        <v>427.3276634301692</v>
      </c>
      <c r="I79" s="3">
        <v>528</v>
      </c>
    </row>
    <row r="80" spans="4:9" x14ac:dyDescent="0.25">
      <c r="D80" s="3">
        <v>76</v>
      </c>
      <c r="E80" s="9">
        <f t="shared" si="4"/>
        <v>20.270227002113092</v>
      </c>
      <c r="F80" s="9">
        <f t="shared" si="5"/>
        <v>3.2478343245331667</v>
      </c>
      <c r="G80" s="9">
        <f t="shared" si="6"/>
        <v>20.903723748047597</v>
      </c>
      <c r="H80" s="9">
        <f t="shared" si="7"/>
        <v>429.57821492530616</v>
      </c>
      <c r="I80" s="3">
        <v>528</v>
      </c>
    </row>
    <row r="81" spans="4:9" x14ac:dyDescent="0.25">
      <c r="D81" s="3">
        <v>77</v>
      </c>
      <c r="E81" s="9">
        <f t="shared" si="4"/>
        <v>19.970051585299998</v>
      </c>
      <c r="F81" s="9">
        <f t="shared" si="5"/>
        <v>2.9574944096129587</v>
      </c>
      <c r="G81" s="9">
        <f t="shared" si="6"/>
        <v>19.403866704976142</v>
      </c>
      <c r="H81" s="9">
        <f t="shared" si="7"/>
        <v>431.66858730011091</v>
      </c>
      <c r="I81" s="3">
        <v>528</v>
      </c>
    </row>
    <row r="82" spans="4:9" x14ac:dyDescent="0.25">
      <c r="D82" s="3">
        <v>78</v>
      </c>
      <c r="E82" s="9">
        <f t="shared" si="4"/>
        <v>19.695540224934401</v>
      </c>
      <c r="F82" s="9">
        <f t="shared" si="5"/>
        <v>2.6942795136852915</v>
      </c>
      <c r="G82" s="9">
        <f t="shared" si="6"/>
        <v>18.001206290771794</v>
      </c>
      <c r="H82" s="9">
        <f t="shared" si="7"/>
        <v>433.60897397060853</v>
      </c>
      <c r="I82" s="3">
        <v>528</v>
      </c>
    </row>
    <row r="83" spans="4:9" x14ac:dyDescent="0.25">
      <c r="D83" s="3">
        <v>79</v>
      </c>
      <c r="E83" s="9">
        <f t="shared" ref="E83:E104" si="8">E82-((E82/B$4)*B$8*G82)</f>
        <v>19.444373351733766</v>
      </c>
      <c r="F83" s="9">
        <f t="shared" ref="F83:F104" si="9">F82+((E82/B$4)*B$8*G82)-(B$9*F82)</f>
        <v>2.4555773843976914</v>
      </c>
      <c r="G83" s="9">
        <f t="shared" ref="G83:G104" si="10">G82-B$10*G82+B$9*F82</f>
        <v>16.690954664182847</v>
      </c>
      <c r="H83" s="9">
        <f t="shared" ref="H83:H104" si="11">H82+B$10*G82</f>
        <v>435.40909459968572</v>
      </c>
      <c r="I83" s="3">
        <v>528</v>
      </c>
    </row>
    <row r="84" spans="4:9" x14ac:dyDescent="0.25">
      <c r="D84" s="3">
        <v>80</v>
      </c>
      <c r="E84" s="9">
        <f t="shared" si="8"/>
        <v>19.214457994194646</v>
      </c>
      <c r="F84" s="9">
        <f t="shared" si="9"/>
        <v>2.2390241265917763</v>
      </c>
      <c r="G84" s="9">
        <f t="shared" si="10"/>
        <v>15.468327813109598</v>
      </c>
      <c r="H84" s="9">
        <f t="shared" si="11"/>
        <v>437.07819006610401</v>
      </c>
      <c r="I84" s="3">
        <v>528</v>
      </c>
    </row>
    <row r="85" spans="4:9" x14ac:dyDescent="0.25">
      <c r="D85" s="3">
        <v>81</v>
      </c>
      <c r="E85" s="9">
        <f t="shared" si="8"/>
        <v>19.003903576307433</v>
      </c>
      <c r="F85" s="9">
        <f t="shared" si="9"/>
        <v>2.0424832487350306</v>
      </c>
      <c r="G85" s="9">
        <f t="shared" si="10"/>
        <v>14.328590327542598</v>
      </c>
      <c r="H85" s="9">
        <f t="shared" si="11"/>
        <v>438.62502284741498</v>
      </c>
      <c r="I85" s="3">
        <v>528</v>
      </c>
    </row>
    <row r="86" spans="4:9" x14ac:dyDescent="0.25">
      <c r="D86" s="3">
        <v>82</v>
      </c>
      <c r="E86" s="9">
        <f t="shared" si="8"/>
        <v>18.811000507491361</v>
      </c>
      <c r="F86" s="9">
        <f t="shared" si="9"/>
        <v>1.8640257268720077</v>
      </c>
      <c r="G86" s="9">
        <f t="shared" si="10"/>
        <v>13.267091885467433</v>
      </c>
      <c r="H86" s="9">
        <f t="shared" si="11"/>
        <v>440.05788188016925</v>
      </c>
      <c r="I86" s="3">
        <v>528</v>
      </c>
    </row>
    <row r="87" spans="4:9" x14ac:dyDescent="0.25">
      <c r="D87" s="3">
        <v>83</v>
      </c>
      <c r="E87" s="9">
        <f t="shared" si="8"/>
        <v>18.634201230432026</v>
      </c>
      <c r="F87" s="9">
        <f t="shared" si="9"/>
        <v>1.7019112354091586</v>
      </c>
      <c r="G87" s="9">
        <f t="shared" si="10"/>
        <v>12.279296465442872</v>
      </c>
      <c r="H87" s="9">
        <f t="shared" si="11"/>
        <v>441.38459106871596</v>
      </c>
      <c r="I87" s="3">
        <v>528</v>
      </c>
    </row>
    <row r="88" spans="4:9" x14ac:dyDescent="0.25">
      <c r="D88" s="3">
        <v>84</v>
      </c>
      <c r="E88" s="9">
        <f t="shared" si="8"/>
        <v>18.472103431148863</v>
      </c>
      <c r="F88" s="9">
        <f t="shared" si="9"/>
        <v>1.5545706282542917</v>
      </c>
      <c r="G88" s="9">
        <f t="shared" si="10"/>
        <v>11.360805225336613</v>
      </c>
      <c r="H88" s="9">
        <f t="shared" si="11"/>
        <v>442.61252071526025</v>
      </c>
      <c r="I88" s="3">
        <v>528</v>
      </c>
    </row>
    <row r="89" spans="4:9" x14ac:dyDescent="0.25">
      <c r="D89" s="3">
        <v>85</v>
      </c>
      <c r="E89" s="9">
        <f t="shared" si="8"/>
        <v>18.323435150604141</v>
      </c>
      <c r="F89" s="9">
        <f t="shared" si="9"/>
        <v>1.4205897036618689</v>
      </c>
      <c r="G89" s="9">
        <f t="shared" si="10"/>
        <v>10.507373907940096</v>
      </c>
      <c r="H89" s="9">
        <f t="shared" si="11"/>
        <v>443.74860123779393</v>
      </c>
      <c r="I89" s="3">
        <v>528</v>
      </c>
    </row>
    <row r="90" spans="4:9" x14ac:dyDescent="0.25">
      <c r="D90" s="3">
        <v>86</v>
      </c>
      <c r="E90" s="9">
        <f t="shared" si="8"/>
        <v>18.187041568563245</v>
      </c>
      <c r="F90" s="9">
        <f t="shared" si="9"/>
        <v>1.298694248673335</v>
      </c>
      <c r="G90" s="9">
        <f t="shared" si="10"/>
        <v>9.7149255541755171</v>
      </c>
      <c r="H90" s="9">
        <f t="shared" si="11"/>
        <v>444.79933862858792</v>
      </c>
      <c r="I90" s="3">
        <v>528</v>
      </c>
    </row>
    <row r="91" spans="4:9" x14ac:dyDescent="0.25">
      <c r="D91" s="3">
        <v>87</v>
      </c>
      <c r="E91" s="9">
        <f t="shared" si="8"/>
        <v>18.061873258404095</v>
      </c>
      <c r="F91" s="9">
        <f t="shared" si="9"/>
        <v>1.1877363318009693</v>
      </c>
      <c r="G91" s="9">
        <f t="shared" si="10"/>
        <v>8.9795592257894814</v>
      </c>
      <c r="H91" s="9">
        <f t="shared" si="11"/>
        <v>445.77083118400549</v>
      </c>
      <c r="I91" s="3">
        <v>528</v>
      </c>
    </row>
    <row r="92" spans="4:9" x14ac:dyDescent="0.25">
      <c r="D92" s="3">
        <v>88</v>
      </c>
      <c r="E92" s="9">
        <f t="shared" si="8"/>
        <v>17.946975736386744</v>
      </c>
      <c r="F92" s="9">
        <f t="shared" si="9"/>
        <v>1.0866817934908723</v>
      </c>
      <c r="G92" s="9">
        <f t="shared" si="10"/>
        <v>8.2975553635379828</v>
      </c>
      <c r="H92" s="9">
        <f t="shared" si="11"/>
        <v>446.66878710658443</v>
      </c>
      <c r="I92" s="3">
        <v>528</v>
      </c>
    </row>
    <row r="93" spans="4:9" x14ac:dyDescent="0.25">
      <c r="D93" s="3">
        <v>89</v>
      </c>
      <c r="E93" s="9">
        <f t="shared" si="8"/>
        <v>17.841480150796929</v>
      </c>
      <c r="F93" s="9">
        <f t="shared" si="9"/>
        <v>0.99459887117325374</v>
      </c>
      <c r="G93" s="9">
        <f t="shared" si="10"/>
        <v>7.6653783350916163</v>
      </c>
      <c r="H93" s="9">
        <f t="shared" si="11"/>
        <v>447.49854264293822</v>
      </c>
      <c r="I93" s="3">
        <v>528</v>
      </c>
    </row>
    <row r="94" spans="4:9" x14ac:dyDescent="0.25">
      <c r="D94" s="3">
        <v>90</v>
      </c>
      <c r="E94" s="9">
        <f t="shared" si="8"/>
        <v>17.744594975644112</v>
      </c>
      <c r="F94" s="9">
        <f t="shared" si="9"/>
        <v>0.91064788793093432</v>
      </c>
      <c r="G94" s="9">
        <f t="shared" si="10"/>
        <v>7.0796766599775918</v>
      </c>
      <c r="H94" s="9">
        <f t="shared" si="11"/>
        <v>448.26508047644739</v>
      </c>
      <c r="I94" s="3">
        <v>528</v>
      </c>
    </row>
    <row r="95" spans="4:9" x14ac:dyDescent="0.25">
      <c r="D95" s="3">
        <v>91</v>
      </c>
      <c r="E95" s="9">
        <f t="shared" si="8"/>
        <v>17.655598590495384</v>
      </c>
      <c r="F95" s="9">
        <f t="shared" si="9"/>
        <v>0.83407192981949452</v>
      </c>
      <c r="G95" s="9">
        <f t="shared" si="10"/>
        <v>6.5372813372400023</v>
      </c>
      <c r="H95" s="9">
        <f t="shared" si="11"/>
        <v>448.97304814244518</v>
      </c>
      <c r="I95" s="3">
        <v>528</v>
      </c>
    </row>
    <row r="96" spans="4:9" x14ac:dyDescent="0.25">
      <c r="D96" s="3">
        <v>92</v>
      </c>
      <c r="E96" s="9">
        <f t="shared" si="8"/>
        <v>17.5738326428202</v>
      </c>
      <c r="F96" s="9">
        <f t="shared" si="9"/>
        <v>0.76418843570931627</v>
      </c>
      <c r="G96" s="9">
        <f t="shared" si="10"/>
        <v>6.0352026453013652</v>
      </c>
      <c r="H96" s="9">
        <f t="shared" si="11"/>
        <v>449.62677627616915</v>
      </c>
      <c r="I96" s="3">
        <v>528</v>
      </c>
    </row>
    <row r="97" spans="4:9" x14ac:dyDescent="0.25">
      <c r="D97" s="3">
        <v>93</v>
      </c>
      <c r="E97" s="9">
        <f t="shared" si="8"/>
        <v>17.498696102147797</v>
      </c>
      <c r="F97" s="9">
        <f t="shared" si="9"/>
        <v>0.70038162443457064</v>
      </c>
      <c r="G97" s="9">
        <f t="shared" si="10"/>
        <v>5.5706257327183764</v>
      </c>
      <c r="H97" s="9">
        <f t="shared" si="11"/>
        <v>450.23029654069927</v>
      </c>
      <c r="I97" s="3">
        <v>528</v>
      </c>
    </row>
    <row r="98" spans="4:9" x14ac:dyDescent="0.25">
      <c r="D98" s="3">
        <v>94</v>
      </c>
      <c r="E98" s="9">
        <f t="shared" si="8"/>
        <v>17.429639926620862</v>
      </c>
      <c r="F98" s="9">
        <f t="shared" si="9"/>
        <v>0.64209568642794757</v>
      </c>
      <c r="G98" s="9">
        <f t="shared" si="10"/>
        <v>5.1409052729800973</v>
      </c>
      <c r="H98" s="9">
        <f t="shared" si="11"/>
        <v>450.78735911397109</v>
      </c>
      <c r="I98" s="3">
        <v>528</v>
      </c>
    </row>
    <row r="99" spans="4:9" x14ac:dyDescent="0.25">
      <c r="D99" s="3">
        <v>95</v>
      </c>
      <c r="E99" s="9">
        <f t="shared" si="8"/>
        <v>17.36616227236598</v>
      </c>
      <c r="F99" s="9">
        <f t="shared" si="9"/>
        <v>0.58882867042320264</v>
      </c>
      <c r="G99" s="9">
        <f t="shared" si="10"/>
        <v>4.7435594159417143</v>
      </c>
      <c r="H99" s="9">
        <f t="shared" si="11"/>
        <v>451.30144964126913</v>
      </c>
      <c r="I99" s="3">
        <v>528</v>
      </c>
    </row>
    <row r="100" spans="4:9" x14ac:dyDescent="0.25">
      <c r="D100" s="3">
        <v>96</v>
      </c>
      <c r="E100" s="9">
        <f t="shared" si="8"/>
        <v>17.30780418467354</v>
      </c>
      <c r="F100" s="9">
        <f t="shared" si="9"/>
        <v>0.54012699985687895</v>
      </c>
      <c r="G100" s="9">
        <f t="shared" si="10"/>
        <v>4.3762632326063065</v>
      </c>
      <c r="H100" s="9">
        <f t="shared" si="11"/>
        <v>451.77580558286331</v>
      </c>
      <c r="I100" s="3">
        <v>528</v>
      </c>
    </row>
    <row r="101" spans="4:9" x14ac:dyDescent="0.25">
      <c r="D101" s="3">
        <v>97</v>
      </c>
      <c r="E101" s="9">
        <f t="shared" si="8"/>
        <v>17.254145717447415</v>
      </c>
      <c r="F101" s="9">
        <f t="shared" si="9"/>
        <v>0.49558055801811696</v>
      </c>
      <c r="G101" s="9">
        <f t="shared" si="10"/>
        <v>4.0368418184105632</v>
      </c>
      <c r="H101" s="9">
        <f t="shared" si="11"/>
        <v>452.21343190612396</v>
      </c>
      <c r="I101" s="3">
        <v>528</v>
      </c>
    </row>
    <row r="102" spans="4:9" x14ac:dyDescent="0.25">
      <c r="D102" s="3">
        <v>98</v>
      </c>
      <c r="E102" s="9">
        <f t="shared" si="8"/>
        <v>17.204802433889768</v>
      </c>
      <c r="F102" s="9">
        <f t="shared" si="9"/>
        <v>0.45481828557246945</v>
      </c>
      <c r="G102" s="9">
        <f t="shared" si="10"/>
        <v>3.723263192572801</v>
      </c>
      <c r="H102" s="9">
        <f t="shared" si="11"/>
        <v>452.61711608796503</v>
      </c>
      <c r="I102" s="3">
        <v>528</v>
      </c>
    </row>
    <row r="103" spans="4:9" x14ac:dyDescent="0.25">
      <c r="D103" s="3">
        <v>99</v>
      </c>
      <c r="E103" s="9">
        <f t="shared" si="8"/>
        <v>17.159422247053637</v>
      </c>
      <c r="F103" s="9">
        <f t="shared" si="9"/>
        <v>0.41750423866815239</v>
      </c>
      <c r="G103" s="9">
        <f t="shared" si="10"/>
        <v>3.43363110705597</v>
      </c>
      <c r="H103" s="9">
        <f t="shared" si="11"/>
        <v>452.98944240722233</v>
      </c>
      <c r="I103" s="3">
        <v>528</v>
      </c>
    </row>
    <row r="104" spans="4:9" x14ac:dyDescent="0.25">
      <c r="D104" s="3">
        <v>100</v>
      </c>
      <c r="E104" s="9">
        <f t="shared" si="8"/>
        <v>17.117682563835146</v>
      </c>
      <c r="F104" s="9">
        <f t="shared" si="9"/>
        <v>0.38333406031061723</v>
      </c>
      <c r="G104" s="9">
        <f t="shared" si="10"/>
        <v>3.1661778579264004</v>
      </c>
      <c r="H104" s="9">
        <f t="shared" si="11"/>
        <v>453.33280551792791</v>
      </c>
      <c r="I104" s="3">
        <v>528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SEIR_stepwisemodel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AIIMS</dc:creator>
  <cp:lastModifiedBy>AIIMS</cp:lastModifiedBy>
  <dcterms:created xsi:type="dcterms:W3CDTF">2015-06-05T18:17:20Z</dcterms:created>
  <dcterms:modified xsi:type="dcterms:W3CDTF">2020-06-05T05:39:39Z</dcterms:modified>
</cp:coreProperties>
</file>