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Fig-3_Delrin vs 3 Bacilluls spp\"/>
    </mc:Choice>
  </mc:AlternateContent>
  <xr:revisionPtr revIDLastSave="0" documentId="13_ncr:1_{957C3A57-6AC2-46D8-9BD5-B52EAA0C60B9}" xr6:coauthVersionLast="47" xr6:coauthVersionMax="47" xr10:uidLastSave="{00000000-0000-0000-0000-000000000000}"/>
  <bookViews>
    <workbookView xWindow="3150" yWindow="2720" windowWidth="21310" windowHeight="15460" activeTab="2" xr2:uid="{00000000-000D-0000-FFFF-FFFF00000000}"/>
  </bookViews>
  <sheets>
    <sheet name="B. atrophaeus 9372" sheetId="1" r:id="rId1"/>
    <sheet name="B. pumilus SAFR-032" sheetId="2" r:id="rId2"/>
    <sheet name="B. subtilis 168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3" l="1"/>
  <c r="G47" i="3" s="1"/>
  <c r="H47" i="3" s="1"/>
  <c r="F46" i="3"/>
  <c r="G46" i="3" s="1"/>
  <c r="H46" i="3" s="1"/>
  <c r="F45" i="3"/>
  <c r="F44" i="3"/>
  <c r="G44" i="3" s="1"/>
  <c r="H44" i="3" s="1"/>
  <c r="F43" i="3"/>
  <c r="G43" i="3" s="1"/>
  <c r="H43" i="3" s="1"/>
  <c r="F42" i="3"/>
  <c r="G42" i="3" s="1"/>
  <c r="H42" i="3" s="1"/>
  <c r="F41" i="3"/>
  <c r="F40" i="3"/>
  <c r="G40" i="3" s="1"/>
  <c r="H40" i="3" s="1"/>
  <c r="F39" i="3"/>
  <c r="G39" i="3" s="1"/>
  <c r="H39" i="3" s="1"/>
  <c r="F38" i="3"/>
  <c r="G38" i="3" s="1"/>
  <c r="H38" i="3" s="1"/>
  <c r="F37" i="3"/>
  <c r="F36" i="3"/>
  <c r="G36" i="3" s="1"/>
  <c r="H36" i="3" s="1"/>
  <c r="F35" i="3"/>
  <c r="G35" i="3" s="1"/>
  <c r="H35" i="3" s="1"/>
  <c r="F34" i="3"/>
  <c r="G34" i="3" s="1"/>
  <c r="H34" i="3" s="1"/>
  <c r="F33" i="3"/>
  <c r="F32" i="3"/>
  <c r="G32" i="3" s="1"/>
  <c r="H32" i="3" s="1"/>
  <c r="F31" i="3"/>
  <c r="G31" i="3" s="1"/>
  <c r="H31" i="3" s="1"/>
  <c r="F30" i="3"/>
  <c r="G30" i="3" s="1"/>
  <c r="H30" i="3" s="1"/>
  <c r="F29" i="3"/>
  <c r="F28" i="3"/>
  <c r="G28" i="3" s="1"/>
  <c r="H28" i="3" s="1"/>
  <c r="F27" i="3"/>
  <c r="G27" i="3" s="1"/>
  <c r="H27" i="3" s="1"/>
  <c r="F26" i="3"/>
  <c r="G26" i="3" s="1"/>
  <c r="H26" i="3" s="1"/>
  <c r="F25" i="3"/>
  <c r="F24" i="3"/>
  <c r="G24" i="3" s="1"/>
  <c r="H24" i="3" s="1"/>
  <c r="F23" i="3"/>
  <c r="G23" i="3" s="1"/>
  <c r="H23" i="3" s="1"/>
  <c r="F22" i="3"/>
  <c r="G22" i="3" s="1"/>
  <c r="H22" i="3" s="1"/>
  <c r="G13" i="3"/>
  <c r="G33" i="3" s="1"/>
  <c r="H33" i="3" s="1"/>
  <c r="G49" i="3" l="1"/>
  <c r="H49" i="3" s="1"/>
  <c r="G51" i="3"/>
  <c r="H51" i="3" s="1"/>
  <c r="G29" i="3"/>
  <c r="H29" i="3" s="1"/>
  <c r="G37" i="3"/>
  <c r="H37" i="3" s="1"/>
  <c r="G41" i="3"/>
  <c r="H41" i="3" s="1"/>
  <c r="G45" i="3"/>
  <c r="H45" i="3" s="1"/>
  <c r="G48" i="3"/>
  <c r="H48" i="3" s="1"/>
  <c r="G50" i="3"/>
  <c r="H50" i="3" s="1"/>
  <c r="G52" i="3"/>
  <c r="H52" i="3" s="1"/>
  <c r="G25" i="3"/>
  <c r="H25" i="3" s="1"/>
  <c r="F47" i="2" l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G26" i="2" l="1"/>
  <c r="H26" i="2" s="1"/>
  <c r="G42" i="2"/>
  <c r="H42" i="2" s="1"/>
  <c r="G31" i="2"/>
  <c r="H31" i="2" s="1"/>
  <c r="G47" i="2"/>
  <c r="H47" i="2" s="1"/>
  <c r="G36" i="2"/>
  <c r="H36" i="2" s="1"/>
  <c r="G13" i="2"/>
  <c r="G13" i="1"/>
  <c r="G52" i="1" s="1"/>
  <c r="H52" i="1" s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G52" i="2" l="1"/>
  <c r="H52" i="2" s="1"/>
  <c r="G50" i="2"/>
  <c r="H50" i="2" s="1"/>
  <c r="G48" i="2"/>
  <c r="H48" i="2" s="1"/>
  <c r="G45" i="2"/>
  <c r="H45" i="2" s="1"/>
  <c r="G41" i="2"/>
  <c r="H41" i="2" s="1"/>
  <c r="G37" i="2"/>
  <c r="H37" i="2" s="1"/>
  <c r="G33" i="2"/>
  <c r="H33" i="2" s="1"/>
  <c r="G25" i="2"/>
  <c r="H25" i="2" s="1"/>
  <c r="G51" i="2"/>
  <c r="H51" i="2" s="1"/>
  <c r="G49" i="2"/>
  <c r="H49" i="2" s="1"/>
  <c r="G29" i="2"/>
  <c r="H29" i="2" s="1"/>
  <c r="G32" i="2"/>
  <c r="H32" i="2" s="1"/>
  <c r="G43" i="2"/>
  <c r="H43" i="2" s="1"/>
  <c r="G27" i="2"/>
  <c r="H27" i="2" s="1"/>
  <c r="G38" i="2"/>
  <c r="H38" i="2" s="1"/>
  <c r="G22" i="2"/>
  <c r="H22" i="2" s="1"/>
  <c r="G44" i="2"/>
  <c r="H44" i="2" s="1"/>
  <c r="G28" i="2"/>
  <c r="H28" i="2" s="1"/>
  <c r="G39" i="2"/>
  <c r="H39" i="2" s="1"/>
  <c r="G23" i="2"/>
  <c r="H23" i="2" s="1"/>
  <c r="G34" i="2"/>
  <c r="H34" i="2" s="1"/>
  <c r="G40" i="2"/>
  <c r="H40" i="2" s="1"/>
  <c r="G24" i="2"/>
  <c r="H24" i="2" s="1"/>
  <c r="G35" i="2"/>
  <c r="H35" i="2" s="1"/>
  <c r="G46" i="2"/>
  <c r="H46" i="2" s="1"/>
  <c r="G30" i="2"/>
  <c r="H30" i="2" s="1"/>
  <c r="G22" i="1"/>
  <c r="H22" i="1" s="1"/>
  <c r="G38" i="1"/>
  <c r="H38" i="1" s="1"/>
  <c r="G26" i="1"/>
  <c r="H26" i="1" s="1"/>
  <c r="G34" i="1"/>
  <c r="H34" i="1" s="1"/>
  <c r="G42" i="1"/>
  <c r="H42" i="1" s="1"/>
  <c r="G27" i="1"/>
  <c r="H27" i="1" s="1"/>
  <c r="G35" i="1"/>
  <c r="H35" i="1" s="1"/>
  <c r="G43" i="1"/>
  <c r="H43" i="1" s="1"/>
  <c r="G47" i="1"/>
  <c r="H47" i="1" s="1"/>
  <c r="G31" i="1"/>
  <c r="H31" i="1" s="1"/>
  <c r="G30" i="1"/>
  <c r="H30" i="1" s="1"/>
  <c r="G39" i="1"/>
  <c r="H39" i="1" s="1"/>
  <c r="G23" i="1"/>
  <c r="H23" i="1" s="1"/>
  <c r="G51" i="1"/>
  <c r="H51" i="1" s="1"/>
  <c r="G46" i="1"/>
  <c r="H46" i="1" s="1"/>
  <c r="G50" i="1"/>
  <c r="H50" i="1" s="1"/>
  <c r="G49" i="1"/>
  <c r="H49" i="1" s="1"/>
  <c r="G45" i="1"/>
  <c r="H45" i="1" s="1"/>
  <c r="G41" i="1"/>
  <c r="H41" i="1" s="1"/>
  <c r="G37" i="1"/>
  <c r="H37" i="1" s="1"/>
  <c r="G33" i="1"/>
  <c r="H33" i="1" s="1"/>
  <c r="G29" i="1"/>
  <c r="H29" i="1" s="1"/>
  <c r="G25" i="1"/>
  <c r="H25" i="1" s="1"/>
  <c r="G48" i="1"/>
  <c r="H48" i="1" s="1"/>
  <c r="G44" i="1"/>
  <c r="H44" i="1" s="1"/>
  <c r="G40" i="1"/>
  <c r="H40" i="1" s="1"/>
  <c r="G36" i="1"/>
  <c r="H36" i="1" s="1"/>
  <c r="G32" i="1"/>
  <c r="H32" i="1" s="1"/>
  <c r="G28" i="1"/>
  <c r="H28" i="1" s="1"/>
  <c r="G24" i="1"/>
  <c r="H24" i="1" s="1"/>
</calcChain>
</file>

<file path=xl/sharedStrings.xml><?xml version="1.0" encoding="utf-8"?>
<sst xmlns="http://schemas.openxmlformats.org/spreadsheetml/2006/main" count="208" uniqueCount="30">
  <si>
    <t>SDIW</t>
  </si>
  <si>
    <t>Zero</t>
  </si>
  <si>
    <t>IVC</t>
  </si>
  <si>
    <t>GAF1</t>
  </si>
  <si>
    <t>GAF2</t>
  </si>
  <si>
    <t>Poly</t>
  </si>
  <si>
    <t>Delrin</t>
  </si>
  <si>
    <t>Started April 2021.</t>
  </si>
  <si>
    <t>No</t>
  </si>
  <si>
    <t>N/No</t>
  </si>
  <si>
    <t>Log10 (N/No)</t>
  </si>
  <si>
    <t>[E5*20]</t>
  </si>
  <si>
    <t>Bacteria</t>
  </si>
  <si>
    <t>Days</t>
  </si>
  <si>
    <t>Reps</t>
  </si>
  <si>
    <t>MPN</t>
  </si>
  <si>
    <t>Coupons</t>
  </si>
  <si>
    <t>SDIW is the stock suspension of spores prior to doping aluminum coupons.</t>
  </si>
  <si>
    <t>Zero = dried spore monolayers immediately sampled after drying.</t>
  </si>
  <si>
    <t>IVC = Ionizing Radiation Vacuum Chamber.</t>
  </si>
  <si>
    <t>Poly = polycarbonate Microbial Sample Holder mounted inside the IVC units.</t>
  </si>
  <si>
    <t>Delrin = delrin Microbial Sample Holder mounted inside the IVC units.</t>
  </si>
  <si>
    <t>GAF1 = Gafchromic HD-V2 radiation dosimetry film from Ashland Specialty Ingredients, G.P.</t>
  </si>
  <si>
    <t>GAF2 = Gafchromic HD-V2 + graphite SEM mounting tape radiation dosimetry film from Ashland Specialty Ingredients, G.P.</t>
  </si>
  <si>
    <t>No [cell G13] = the average of the T = 0 dried coupons in the yellow cells [F22:F27].</t>
  </si>
  <si>
    <t>Sample</t>
  </si>
  <si>
    <t>p032</t>
  </si>
  <si>
    <r>
      <rPr>
        <b/>
        <i/>
        <sz val="11"/>
        <color theme="1"/>
        <rFont val="Calibri"/>
        <family val="2"/>
        <scheme val="minor"/>
      </rPr>
      <t>Figure 3b.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Bacillus pumilus p032</t>
    </r>
    <r>
      <rPr>
        <sz val="11"/>
        <color theme="1"/>
        <rFont val="Calibri"/>
        <family val="2"/>
        <scheme val="minor"/>
      </rPr>
      <t xml:space="preserve"> data with Delrin inside the IVC.</t>
    </r>
  </si>
  <si>
    <r>
      <rPr>
        <b/>
        <i/>
        <sz val="11"/>
        <color theme="1"/>
        <rFont val="Calibri"/>
        <family val="2"/>
        <scheme val="minor"/>
      </rPr>
      <t>Figure 3a.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Bacillus atrophaeus ATCC 9372</t>
    </r>
    <r>
      <rPr>
        <sz val="11"/>
        <color theme="1"/>
        <rFont val="Calibri"/>
        <family val="2"/>
        <scheme val="minor"/>
      </rPr>
      <t>data with Delrin inside the IVC.</t>
    </r>
  </si>
  <si>
    <r>
      <rPr>
        <b/>
        <i/>
        <sz val="11"/>
        <color theme="1"/>
        <rFont val="Calibri"/>
        <family val="2"/>
        <scheme val="minor"/>
      </rPr>
      <t>Figure 3c.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Bacillus subtilis </t>
    </r>
    <r>
      <rPr>
        <sz val="11"/>
        <color theme="1"/>
        <rFont val="Calibri"/>
        <family val="2"/>
        <scheme val="minor"/>
      </rPr>
      <t>168 data with Delrin inside the IVC.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</si>
</sst>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workbookViewId="0">
      <selection activeCell="A2" sqref="A2"/>
    </sheetView>
  </sheetViews>
  <sheetFormatPr defaultRowHeight="14.5" x14ac:dyDescent="0.35"/>
  <cols>
    <col min="7" max="7" width="10.26953125" customWidth="1"/>
    <col min="8" max="8" width="11.1796875" customWidth="1"/>
  </cols>
  <sheetData>
    <row r="1" spans="1:8" x14ac:dyDescent="0.35">
      <c r="A1" t="s">
        <v>28</v>
      </c>
    </row>
    <row r="2" spans="1:8" x14ac:dyDescent="0.35">
      <c r="A2" t="s">
        <v>17</v>
      </c>
    </row>
    <row r="3" spans="1:8" x14ac:dyDescent="0.35">
      <c r="A3" t="s">
        <v>18</v>
      </c>
    </row>
    <row r="4" spans="1:8" x14ac:dyDescent="0.35">
      <c r="A4" t="s">
        <v>19</v>
      </c>
    </row>
    <row r="5" spans="1:8" x14ac:dyDescent="0.35">
      <c r="A5" t="s">
        <v>22</v>
      </c>
    </row>
    <row r="6" spans="1:8" x14ac:dyDescent="0.35">
      <c r="A6" t="s">
        <v>23</v>
      </c>
    </row>
    <row r="7" spans="1:8" x14ac:dyDescent="0.35">
      <c r="A7" t="s">
        <v>20</v>
      </c>
    </row>
    <row r="8" spans="1:8" x14ac:dyDescent="0.35">
      <c r="A8" t="s">
        <v>21</v>
      </c>
    </row>
    <row r="9" spans="1:8" x14ac:dyDescent="0.35">
      <c r="A9" t="s">
        <v>24</v>
      </c>
    </row>
    <row r="11" spans="1:8" x14ac:dyDescent="0.35">
      <c r="A11" t="s">
        <v>7</v>
      </c>
    </row>
    <row r="12" spans="1:8" x14ac:dyDescent="0.35">
      <c r="G12" s="25" t="s">
        <v>8</v>
      </c>
    </row>
    <row r="13" spans="1:8" ht="15" thickBot="1" x14ac:dyDescent="0.4">
      <c r="G13" s="29">
        <f>AVERAGE(F22:F27)</f>
        <v>1588333.3333333333</v>
      </c>
    </row>
    <row r="14" spans="1:8" x14ac:dyDescent="0.35">
      <c r="A14" s="9"/>
      <c r="B14" s="10"/>
      <c r="C14" s="10"/>
      <c r="D14" s="10"/>
      <c r="E14" s="10"/>
      <c r="F14" s="11" t="s">
        <v>11</v>
      </c>
      <c r="G14" s="16"/>
      <c r="H14" s="17"/>
    </row>
    <row r="15" spans="1:8" ht="15" thickBot="1" x14ac:dyDescent="0.4">
      <c r="A15" s="12" t="s">
        <v>12</v>
      </c>
      <c r="B15" s="13" t="s">
        <v>25</v>
      </c>
      <c r="C15" s="13" t="s">
        <v>13</v>
      </c>
      <c r="D15" s="13" t="s">
        <v>14</v>
      </c>
      <c r="E15" s="13" t="s">
        <v>15</v>
      </c>
      <c r="F15" s="14" t="s">
        <v>16</v>
      </c>
      <c r="G15" s="22" t="s">
        <v>9</v>
      </c>
      <c r="H15" s="23" t="s">
        <v>10</v>
      </c>
    </row>
    <row r="16" spans="1:8" x14ac:dyDescent="0.35">
      <c r="A16" s="30">
        <v>9372</v>
      </c>
      <c r="B16" s="1" t="s">
        <v>0</v>
      </c>
      <c r="C16" s="1">
        <v>0</v>
      </c>
      <c r="D16" s="1">
        <v>1</v>
      </c>
      <c r="E16" s="2">
        <v>2280000</v>
      </c>
      <c r="F16" s="26">
        <v>2280000</v>
      </c>
      <c r="G16" s="16"/>
      <c r="H16" s="17"/>
    </row>
    <row r="17" spans="1:8" x14ac:dyDescent="0.35">
      <c r="A17" s="30">
        <v>9372</v>
      </c>
      <c r="B17" s="3" t="s">
        <v>0</v>
      </c>
      <c r="C17" s="3">
        <v>0</v>
      </c>
      <c r="D17" s="3">
        <v>2</v>
      </c>
      <c r="E17" s="4">
        <v>1710000</v>
      </c>
      <c r="F17" s="24">
        <v>1710000</v>
      </c>
      <c r="G17" s="18"/>
      <c r="H17" s="19"/>
    </row>
    <row r="18" spans="1:8" x14ac:dyDescent="0.35">
      <c r="A18" s="30">
        <v>9372</v>
      </c>
      <c r="B18" s="3" t="s">
        <v>0</v>
      </c>
      <c r="C18" s="3">
        <v>0</v>
      </c>
      <c r="D18" s="3">
        <v>3</v>
      </c>
      <c r="E18" s="4">
        <v>1500000</v>
      </c>
      <c r="F18" s="24">
        <v>1500000</v>
      </c>
      <c r="G18" s="18"/>
      <c r="H18" s="19"/>
    </row>
    <row r="19" spans="1:8" x14ac:dyDescent="0.35">
      <c r="A19" s="30">
        <v>9372</v>
      </c>
      <c r="B19" s="3" t="s">
        <v>0</v>
      </c>
      <c r="C19" s="3">
        <v>0</v>
      </c>
      <c r="D19" s="3">
        <v>4</v>
      </c>
      <c r="E19" s="4">
        <v>3990000</v>
      </c>
      <c r="F19" s="24">
        <v>3990000</v>
      </c>
      <c r="G19" s="18"/>
      <c r="H19" s="19"/>
    </row>
    <row r="20" spans="1:8" x14ac:dyDescent="0.35">
      <c r="A20" s="30">
        <v>9372</v>
      </c>
      <c r="B20" s="3" t="s">
        <v>0</v>
      </c>
      <c r="C20" s="3">
        <v>0</v>
      </c>
      <c r="D20" s="3">
        <v>5</v>
      </c>
      <c r="E20" s="4">
        <v>3290000</v>
      </c>
      <c r="F20" s="24">
        <v>3290000</v>
      </c>
      <c r="G20" s="18"/>
      <c r="H20" s="19"/>
    </row>
    <row r="21" spans="1:8" ht="15" thickBot="1" x14ac:dyDescent="0.4">
      <c r="A21" s="7">
        <v>9372</v>
      </c>
      <c r="B21" s="8" t="s">
        <v>0</v>
      </c>
      <c r="C21" s="8">
        <v>0</v>
      </c>
      <c r="D21" s="8">
        <v>6</v>
      </c>
      <c r="E21" s="27">
        <v>1880000</v>
      </c>
      <c r="F21" s="28">
        <v>1880000</v>
      </c>
      <c r="G21" s="20"/>
      <c r="H21" s="21"/>
    </row>
    <row r="22" spans="1:8" x14ac:dyDescent="0.35">
      <c r="A22" s="30">
        <v>9372</v>
      </c>
      <c r="B22" s="3" t="s">
        <v>1</v>
      </c>
      <c r="C22" s="3">
        <v>0</v>
      </c>
      <c r="D22" s="3">
        <v>1</v>
      </c>
      <c r="E22" s="3">
        <v>109000</v>
      </c>
      <c r="F22" s="5">
        <f t="shared" ref="F22:F47" si="0">E22*20</f>
        <v>2180000</v>
      </c>
      <c r="G22" s="18">
        <f t="shared" ref="G22:G52" si="1">F22/$G$13</f>
        <v>1.3725078698845752</v>
      </c>
      <c r="H22" s="19">
        <f t="shared" ref="H22:H52" si="2">LOG10(G22)</f>
        <v>0.13751484334992212</v>
      </c>
    </row>
    <row r="23" spans="1:8" x14ac:dyDescent="0.35">
      <c r="A23" s="30">
        <v>9372</v>
      </c>
      <c r="B23" s="3" t="s">
        <v>1</v>
      </c>
      <c r="C23" s="3">
        <v>0</v>
      </c>
      <c r="D23" s="3">
        <v>2</v>
      </c>
      <c r="E23" s="3">
        <v>101000</v>
      </c>
      <c r="F23" s="5">
        <f t="shared" si="0"/>
        <v>2020000</v>
      </c>
      <c r="G23" s="18">
        <f t="shared" si="1"/>
        <v>1.2717733473242394</v>
      </c>
      <c r="H23" s="19">
        <f t="shared" si="2"/>
        <v>0.10440971919194104</v>
      </c>
    </row>
    <row r="24" spans="1:8" x14ac:dyDescent="0.35">
      <c r="A24" s="30">
        <v>9372</v>
      </c>
      <c r="B24" s="3" t="s">
        <v>1</v>
      </c>
      <c r="C24" s="3">
        <v>0</v>
      </c>
      <c r="D24" s="3">
        <v>3</v>
      </c>
      <c r="E24" s="3">
        <v>109000</v>
      </c>
      <c r="F24" s="5">
        <f t="shared" si="0"/>
        <v>2180000</v>
      </c>
      <c r="G24" s="18">
        <f t="shared" si="1"/>
        <v>1.3725078698845752</v>
      </c>
      <c r="H24" s="19">
        <f t="shared" si="2"/>
        <v>0.13751484334992212</v>
      </c>
    </row>
    <row r="25" spans="1:8" x14ac:dyDescent="0.35">
      <c r="A25" s="30">
        <v>9372</v>
      </c>
      <c r="B25" s="3" t="s">
        <v>1</v>
      </c>
      <c r="C25" s="3">
        <v>0</v>
      </c>
      <c r="D25" s="3">
        <v>4</v>
      </c>
      <c r="E25" s="3">
        <v>49300</v>
      </c>
      <c r="F25" s="5">
        <f t="shared" si="0"/>
        <v>986000</v>
      </c>
      <c r="G25" s="18">
        <f t="shared" si="1"/>
        <v>0.62077649527806933</v>
      </c>
      <c r="H25" s="19">
        <f t="shared" si="2"/>
        <v>-0.20706473531347153</v>
      </c>
    </row>
    <row r="26" spans="1:8" x14ac:dyDescent="0.35">
      <c r="A26" s="30">
        <v>9372</v>
      </c>
      <c r="B26" s="3" t="s">
        <v>1</v>
      </c>
      <c r="C26" s="3">
        <v>0</v>
      </c>
      <c r="D26" s="3">
        <v>5</v>
      </c>
      <c r="E26" s="3">
        <v>58900</v>
      </c>
      <c r="F26" s="5">
        <f t="shared" si="0"/>
        <v>1178000</v>
      </c>
      <c r="G26" s="18">
        <f t="shared" si="1"/>
        <v>0.74165792235047223</v>
      </c>
      <c r="H26" s="19">
        <f t="shared" si="2"/>
        <v>-0.12979635980359991</v>
      </c>
    </row>
    <row r="27" spans="1:8" x14ac:dyDescent="0.35">
      <c r="A27" s="30">
        <v>9372</v>
      </c>
      <c r="B27" s="3" t="s">
        <v>1</v>
      </c>
      <c r="C27" s="3">
        <v>0</v>
      </c>
      <c r="D27" s="3">
        <v>6</v>
      </c>
      <c r="E27" s="3">
        <v>49300</v>
      </c>
      <c r="F27" s="5">
        <f t="shared" si="0"/>
        <v>986000</v>
      </c>
      <c r="G27" s="18">
        <f t="shared" si="1"/>
        <v>0.62077649527806933</v>
      </c>
      <c r="H27" s="19">
        <f t="shared" si="2"/>
        <v>-0.20706473531347153</v>
      </c>
    </row>
    <row r="28" spans="1:8" x14ac:dyDescent="0.35">
      <c r="A28" s="30">
        <v>9372</v>
      </c>
      <c r="B28" s="3" t="s">
        <v>2</v>
      </c>
      <c r="C28" s="3">
        <v>5</v>
      </c>
      <c r="D28" s="3">
        <v>1</v>
      </c>
      <c r="E28" s="3">
        <v>49300</v>
      </c>
      <c r="F28" s="6">
        <f t="shared" si="0"/>
        <v>986000</v>
      </c>
      <c r="G28" s="18">
        <f t="shared" si="1"/>
        <v>0.62077649527806933</v>
      </c>
      <c r="H28" s="19">
        <f t="shared" si="2"/>
        <v>-0.20706473531347153</v>
      </c>
    </row>
    <row r="29" spans="1:8" x14ac:dyDescent="0.35">
      <c r="A29" s="30">
        <v>9372</v>
      </c>
      <c r="B29" s="3" t="s">
        <v>2</v>
      </c>
      <c r="C29" s="3">
        <v>5</v>
      </c>
      <c r="D29" s="3">
        <v>2</v>
      </c>
      <c r="E29" s="3">
        <v>27500</v>
      </c>
      <c r="F29" s="6">
        <f t="shared" si="0"/>
        <v>550000</v>
      </c>
      <c r="G29" s="18">
        <f t="shared" si="1"/>
        <v>0.34627492130115428</v>
      </c>
      <c r="H29" s="19">
        <f t="shared" si="2"/>
        <v>-0.46057896076043892</v>
      </c>
    </row>
    <row r="30" spans="1:8" x14ac:dyDescent="0.35">
      <c r="A30" s="30">
        <v>9372</v>
      </c>
      <c r="B30" s="3" t="s">
        <v>2</v>
      </c>
      <c r="C30" s="3">
        <v>5</v>
      </c>
      <c r="D30" s="3">
        <v>3</v>
      </c>
      <c r="E30" s="3">
        <v>93300</v>
      </c>
      <c r="F30" s="6">
        <f t="shared" si="0"/>
        <v>1866000</v>
      </c>
      <c r="G30" s="18">
        <f t="shared" si="1"/>
        <v>1.1748163693599161</v>
      </c>
      <c r="H30" s="19">
        <f t="shared" si="2"/>
        <v>6.9969989155798371E-2</v>
      </c>
    </row>
    <row r="31" spans="1:8" x14ac:dyDescent="0.35">
      <c r="A31" s="30">
        <v>9372</v>
      </c>
      <c r="B31" s="3" t="s">
        <v>2</v>
      </c>
      <c r="C31" s="3">
        <v>5</v>
      </c>
      <c r="D31" s="3">
        <v>4</v>
      </c>
      <c r="E31" s="3">
        <v>58900</v>
      </c>
      <c r="F31" s="6">
        <f t="shared" si="0"/>
        <v>1178000</v>
      </c>
      <c r="G31" s="18">
        <f t="shared" si="1"/>
        <v>0.74165792235047223</v>
      </c>
      <c r="H31" s="19">
        <f t="shared" si="2"/>
        <v>-0.12979635980359991</v>
      </c>
    </row>
    <row r="32" spans="1:8" x14ac:dyDescent="0.35">
      <c r="A32" s="30">
        <v>9372</v>
      </c>
      <c r="B32" s="3" t="s">
        <v>2</v>
      </c>
      <c r="C32" s="3">
        <v>5</v>
      </c>
      <c r="D32" s="3">
        <v>5</v>
      </c>
      <c r="E32" s="3">
        <v>22300</v>
      </c>
      <c r="F32" s="6">
        <f t="shared" si="0"/>
        <v>446000</v>
      </c>
      <c r="G32" s="18">
        <f t="shared" si="1"/>
        <v>0.28079748163693602</v>
      </c>
      <c r="H32" s="19">
        <f t="shared" si="2"/>
        <v>-0.55160679154254089</v>
      </c>
    </row>
    <row r="33" spans="1:8" x14ac:dyDescent="0.35">
      <c r="A33" s="30">
        <v>9372</v>
      </c>
      <c r="B33" s="3" t="s">
        <v>3</v>
      </c>
      <c r="C33" s="3">
        <v>5</v>
      </c>
      <c r="D33" s="3">
        <v>1</v>
      </c>
      <c r="E33" s="3">
        <v>16900</v>
      </c>
      <c r="F33" s="6">
        <f t="shared" si="0"/>
        <v>338000</v>
      </c>
      <c r="G33" s="18">
        <f t="shared" si="1"/>
        <v>0.21280167890870935</v>
      </c>
      <c r="H33" s="19">
        <f t="shared" si="2"/>
        <v>-0.672024949977028</v>
      </c>
    </row>
    <row r="34" spans="1:8" x14ac:dyDescent="0.35">
      <c r="A34" s="30">
        <v>9372</v>
      </c>
      <c r="B34" s="3" t="s">
        <v>3</v>
      </c>
      <c r="C34" s="3">
        <v>5</v>
      </c>
      <c r="D34" s="3">
        <v>2</v>
      </c>
      <c r="E34" s="3">
        <v>22300</v>
      </c>
      <c r="F34" s="6">
        <f t="shared" si="0"/>
        <v>446000</v>
      </c>
      <c r="G34" s="18">
        <f t="shared" si="1"/>
        <v>0.28079748163693602</v>
      </c>
      <c r="H34" s="19">
        <f t="shared" si="2"/>
        <v>-0.55160679154254089</v>
      </c>
    </row>
    <row r="35" spans="1:8" x14ac:dyDescent="0.35">
      <c r="A35" s="30">
        <v>9372</v>
      </c>
      <c r="B35" s="3" t="s">
        <v>3</v>
      </c>
      <c r="C35" s="3">
        <v>5</v>
      </c>
      <c r="D35" s="3">
        <v>3</v>
      </c>
      <c r="E35" s="3">
        <v>16900</v>
      </c>
      <c r="F35" s="6">
        <f t="shared" si="0"/>
        <v>338000</v>
      </c>
      <c r="G35" s="18">
        <f t="shared" si="1"/>
        <v>0.21280167890870935</v>
      </c>
      <c r="H35" s="19">
        <f t="shared" si="2"/>
        <v>-0.672024949977028</v>
      </c>
    </row>
    <row r="36" spans="1:8" x14ac:dyDescent="0.35">
      <c r="A36" s="30">
        <v>9372</v>
      </c>
      <c r="B36" s="3" t="s">
        <v>3</v>
      </c>
      <c r="C36" s="3">
        <v>5</v>
      </c>
      <c r="D36" s="3">
        <v>4</v>
      </c>
      <c r="E36" s="3">
        <v>22300</v>
      </c>
      <c r="F36" s="6">
        <f t="shared" si="0"/>
        <v>446000</v>
      </c>
      <c r="G36" s="18">
        <f t="shared" si="1"/>
        <v>0.28079748163693602</v>
      </c>
      <c r="H36" s="19">
        <f t="shared" si="2"/>
        <v>-0.55160679154254089</v>
      </c>
    </row>
    <row r="37" spans="1:8" x14ac:dyDescent="0.35">
      <c r="A37" s="30">
        <v>9372</v>
      </c>
      <c r="B37" s="3" t="s">
        <v>3</v>
      </c>
      <c r="C37" s="3">
        <v>5</v>
      </c>
      <c r="D37" s="3">
        <v>5</v>
      </c>
      <c r="E37" s="3">
        <v>22300</v>
      </c>
      <c r="F37" s="6">
        <f t="shared" si="0"/>
        <v>446000</v>
      </c>
      <c r="G37" s="18">
        <f t="shared" si="1"/>
        <v>0.28079748163693602</v>
      </c>
      <c r="H37" s="19">
        <f t="shared" si="2"/>
        <v>-0.55160679154254089</v>
      </c>
    </row>
    <row r="38" spans="1:8" x14ac:dyDescent="0.35">
      <c r="A38" s="30">
        <v>9372</v>
      </c>
      <c r="B38" s="3" t="s">
        <v>4</v>
      </c>
      <c r="C38" s="3">
        <v>5</v>
      </c>
      <c r="D38" s="3">
        <v>1</v>
      </c>
      <c r="E38" s="3">
        <v>47400</v>
      </c>
      <c r="F38" s="6">
        <f t="shared" si="0"/>
        <v>948000</v>
      </c>
      <c r="G38" s="18">
        <f t="shared" si="1"/>
        <v>0.59685204616998955</v>
      </c>
      <c r="H38" s="19">
        <f t="shared" si="2"/>
        <v>-0.22413331291661648</v>
      </c>
    </row>
    <row r="39" spans="1:8" x14ac:dyDescent="0.35">
      <c r="A39" s="30">
        <v>9372</v>
      </c>
      <c r="B39" s="3" t="s">
        <v>4</v>
      </c>
      <c r="C39" s="3">
        <v>5</v>
      </c>
      <c r="D39" s="3">
        <v>2</v>
      </c>
      <c r="E39" s="3">
        <v>39900</v>
      </c>
      <c r="F39" s="6">
        <f t="shared" si="0"/>
        <v>798000</v>
      </c>
      <c r="G39" s="18">
        <f t="shared" si="1"/>
        <v>0.50241343126967475</v>
      </c>
      <c r="H39" s="19">
        <f t="shared" si="2"/>
        <v>-0.29893875890395333</v>
      </c>
    </row>
    <row r="40" spans="1:8" x14ac:dyDescent="0.35">
      <c r="A40" s="30">
        <v>9372</v>
      </c>
      <c r="B40" s="3" t="s">
        <v>4</v>
      </c>
      <c r="C40" s="3">
        <v>5</v>
      </c>
      <c r="D40" s="3">
        <v>3</v>
      </c>
      <c r="E40" s="3">
        <v>11600</v>
      </c>
      <c r="F40" s="6">
        <f t="shared" si="0"/>
        <v>232000</v>
      </c>
      <c r="G40" s="18">
        <f t="shared" si="1"/>
        <v>0.1460650577124869</v>
      </c>
      <c r="H40" s="19">
        <f t="shared" si="2"/>
        <v>-0.83545366536378307</v>
      </c>
    </row>
    <row r="41" spans="1:8" x14ac:dyDescent="0.35">
      <c r="A41" s="30">
        <v>9372</v>
      </c>
      <c r="B41" s="3" t="s">
        <v>4</v>
      </c>
      <c r="C41" s="3">
        <v>5</v>
      </c>
      <c r="D41" s="3">
        <v>4</v>
      </c>
      <c r="E41" s="3">
        <v>25500</v>
      </c>
      <c r="F41" s="6">
        <f t="shared" si="0"/>
        <v>510000</v>
      </c>
      <c r="G41" s="18">
        <f t="shared" si="1"/>
        <v>0.32109129066107034</v>
      </c>
      <c r="H41" s="19">
        <f t="shared" si="2"/>
        <v>-0.49337147415674637</v>
      </c>
    </row>
    <row r="42" spans="1:8" x14ac:dyDescent="0.35">
      <c r="A42" s="30">
        <v>9372</v>
      </c>
      <c r="B42" s="3" t="s">
        <v>4</v>
      </c>
      <c r="C42" s="3">
        <v>5</v>
      </c>
      <c r="D42" s="3">
        <v>5</v>
      </c>
      <c r="E42" s="3">
        <v>19300</v>
      </c>
      <c r="F42" s="6">
        <f t="shared" si="0"/>
        <v>386000</v>
      </c>
      <c r="G42" s="18">
        <f t="shared" si="1"/>
        <v>0.24302203567681008</v>
      </c>
      <c r="H42" s="19">
        <f t="shared" si="2"/>
        <v>-0.61435434558292779</v>
      </c>
    </row>
    <row r="43" spans="1:8" x14ac:dyDescent="0.35">
      <c r="A43" s="30">
        <v>9372</v>
      </c>
      <c r="B43" s="3" t="s">
        <v>5</v>
      </c>
      <c r="C43" s="3">
        <v>5</v>
      </c>
      <c r="D43" s="3">
        <v>1</v>
      </c>
      <c r="E43" s="3">
        <v>25300</v>
      </c>
      <c r="F43" s="6">
        <f t="shared" si="0"/>
        <v>506000</v>
      </c>
      <c r="G43" s="18">
        <f t="shared" si="1"/>
        <v>0.31857292759706191</v>
      </c>
      <c r="H43" s="19">
        <f t="shared" si="2"/>
        <v>-0.49679113341488368</v>
      </c>
    </row>
    <row r="44" spans="1:8" x14ac:dyDescent="0.35">
      <c r="A44" s="30">
        <v>9372</v>
      </c>
      <c r="B44" s="3" t="s">
        <v>5</v>
      </c>
      <c r="C44" s="3">
        <v>5</v>
      </c>
      <c r="D44" s="3">
        <v>2</v>
      </c>
      <c r="E44" s="3">
        <v>16900</v>
      </c>
      <c r="F44" s="6">
        <f t="shared" si="0"/>
        <v>338000</v>
      </c>
      <c r="G44" s="18">
        <f t="shared" si="1"/>
        <v>0.21280167890870935</v>
      </c>
      <c r="H44" s="19">
        <f t="shared" si="2"/>
        <v>-0.672024949977028</v>
      </c>
    </row>
    <row r="45" spans="1:8" x14ac:dyDescent="0.35">
      <c r="A45" s="30">
        <v>9372</v>
      </c>
      <c r="B45" s="3" t="s">
        <v>5</v>
      </c>
      <c r="C45" s="3">
        <v>5</v>
      </c>
      <c r="D45" s="3">
        <v>3</v>
      </c>
      <c r="E45" s="3">
        <v>22300</v>
      </c>
      <c r="F45" s="6">
        <f t="shared" si="0"/>
        <v>446000</v>
      </c>
      <c r="G45" s="18">
        <f t="shared" si="1"/>
        <v>0.28079748163693602</v>
      </c>
      <c r="H45" s="19">
        <f t="shared" si="2"/>
        <v>-0.55160679154254089</v>
      </c>
    </row>
    <row r="46" spans="1:8" x14ac:dyDescent="0.35">
      <c r="A46" s="30">
        <v>9372</v>
      </c>
      <c r="B46" s="3" t="s">
        <v>5</v>
      </c>
      <c r="C46" s="3">
        <v>5</v>
      </c>
      <c r="D46" s="3">
        <v>4</v>
      </c>
      <c r="E46" s="3">
        <v>27500</v>
      </c>
      <c r="F46" s="6">
        <f t="shared" si="0"/>
        <v>550000</v>
      </c>
      <c r="G46" s="18">
        <f t="shared" si="1"/>
        <v>0.34627492130115428</v>
      </c>
      <c r="H46" s="19">
        <f t="shared" si="2"/>
        <v>-0.46057896076043892</v>
      </c>
    </row>
    <row r="47" spans="1:8" x14ac:dyDescent="0.35">
      <c r="A47" s="30">
        <v>9372</v>
      </c>
      <c r="B47" s="3" t="s">
        <v>5</v>
      </c>
      <c r="C47" s="3">
        <v>5</v>
      </c>
      <c r="D47" s="3">
        <v>5</v>
      </c>
      <c r="E47" s="3">
        <v>25500</v>
      </c>
      <c r="F47" s="6">
        <f t="shared" si="0"/>
        <v>510000</v>
      </c>
      <c r="G47" s="18">
        <f t="shared" si="1"/>
        <v>0.32109129066107034</v>
      </c>
      <c r="H47" s="19">
        <f t="shared" si="2"/>
        <v>-0.49337147415674637</v>
      </c>
    </row>
    <row r="48" spans="1:8" x14ac:dyDescent="0.35">
      <c r="A48" s="30">
        <v>9372</v>
      </c>
      <c r="B48" s="3" t="s">
        <v>6</v>
      </c>
      <c r="C48" s="3">
        <v>5</v>
      </c>
      <c r="D48" s="3">
        <v>1</v>
      </c>
      <c r="E48" s="3">
        <v>0</v>
      </c>
      <c r="F48" s="6">
        <v>0.01</v>
      </c>
      <c r="G48" s="18">
        <f t="shared" si="1"/>
        <v>6.2959076600209872E-9</v>
      </c>
      <c r="H48" s="19">
        <f t="shared" si="2"/>
        <v>-8.2009416502546824</v>
      </c>
    </row>
    <row r="49" spans="1:8" x14ac:dyDescent="0.35">
      <c r="A49" s="30">
        <v>9372</v>
      </c>
      <c r="B49" s="3" t="s">
        <v>6</v>
      </c>
      <c r="C49" s="3">
        <v>5</v>
      </c>
      <c r="D49" s="3">
        <v>2</v>
      </c>
      <c r="E49" s="3">
        <v>0</v>
      </c>
      <c r="F49" s="6">
        <v>0.01</v>
      </c>
      <c r="G49" s="18">
        <f t="shared" si="1"/>
        <v>6.2959076600209872E-9</v>
      </c>
      <c r="H49" s="19">
        <f t="shared" si="2"/>
        <v>-8.2009416502546824</v>
      </c>
    </row>
    <row r="50" spans="1:8" x14ac:dyDescent="0.35">
      <c r="A50" s="30">
        <v>9372</v>
      </c>
      <c r="B50" s="3" t="s">
        <v>6</v>
      </c>
      <c r="C50" s="3">
        <v>5</v>
      </c>
      <c r="D50" s="3">
        <v>3</v>
      </c>
      <c r="E50" s="3">
        <v>0</v>
      </c>
      <c r="F50" s="6">
        <v>0.01</v>
      </c>
      <c r="G50" s="18">
        <f t="shared" si="1"/>
        <v>6.2959076600209872E-9</v>
      </c>
      <c r="H50" s="19">
        <f t="shared" si="2"/>
        <v>-8.2009416502546824</v>
      </c>
    </row>
    <row r="51" spans="1:8" x14ac:dyDescent="0.35">
      <c r="A51" s="30">
        <v>9372</v>
      </c>
      <c r="B51" s="3" t="s">
        <v>6</v>
      </c>
      <c r="C51" s="3">
        <v>5</v>
      </c>
      <c r="D51" s="3">
        <v>4</v>
      </c>
      <c r="E51" s="3">
        <v>0</v>
      </c>
      <c r="F51" s="6">
        <v>0.01</v>
      </c>
      <c r="G51" s="18">
        <f t="shared" si="1"/>
        <v>6.2959076600209872E-9</v>
      </c>
      <c r="H51" s="19">
        <f t="shared" si="2"/>
        <v>-8.2009416502546824</v>
      </c>
    </row>
    <row r="52" spans="1:8" ht="15" thickBot="1" x14ac:dyDescent="0.4">
      <c r="A52" s="7">
        <v>9372</v>
      </c>
      <c r="B52" s="8" t="s">
        <v>6</v>
      </c>
      <c r="C52" s="8">
        <v>5</v>
      </c>
      <c r="D52" s="8">
        <v>5</v>
      </c>
      <c r="E52" s="8">
        <v>0</v>
      </c>
      <c r="F52" s="15">
        <v>0.01</v>
      </c>
      <c r="G52" s="20">
        <f t="shared" si="1"/>
        <v>6.2959076600209872E-9</v>
      </c>
      <c r="H52" s="21">
        <f t="shared" si="2"/>
        <v>-8.2009416502546824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4E43-AF75-42AE-ADCB-639C249A58C4}">
  <dimension ref="A1:H52"/>
  <sheetViews>
    <sheetView workbookViewId="0">
      <selection activeCell="A2" sqref="A2"/>
    </sheetView>
  </sheetViews>
  <sheetFormatPr defaultRowHeight="14.5" x14ac:dyDescent="0.35"/>
  <cols>
    <col min="7" max="7" width="11.08984375" customWidth="1"/>
    <col min="8" max="8" width="11.54296875" customWidth="1"/>
  </cols>
  <sheetData>
    <row r="1" spans="1:8" x14ac:dyDescent="0.35">
      <c r="A1" t="s">
        <v>27</v>
      </c>
    </row>
    <row r="2" spans="1:8" x14ac:dyDescent="0.35">
      <c r="A2" t="s">
        <v>17</v>
      </c>
    </row>
    <row r="3" spans="1:8" x14ac:dyDescent="0.35">
      <c r="A3" t="s">
        <v>18</v>
      </c>
    </row>
    <row r="4" spans="1:8" x14ac:dyDescent="0.35">
      <c r="A4" t="s">
        <v>19</v>
      </c>
    </row>
    <row r="5" spans="1:8" x14ac:dyDescent="0.35">
      <c r="A5" t="s">
        <v>22</v>
      </c>
    </row>
    <row r="6" spans="1:8" x14ac:dyDescent="0.35">
      <c r="A6" t="s">
        <v>23</v>
      </c>
    </row>
    <row r="7" spans="1:8" x14ac:dyDescent="0.35">
      <c r="A7" t="s">
        <v>20</v>
      </c>
    </row>
    <row r="8" spans="1:8" x14ac:dyDescent="0.35">
      <c r="A8" t="s">
        <v>21</v>
      </c>
    </row>
    <row r="9" spans="1:8" x14ac:dyDescent="0.35">
      <c r="A9" t="s">
        <v>24</v>
      </c>
    </row>
    <row r="11" spans="1:8" x14ac:dyDescent="0.35">
      <c r="A11" t="s">
        <v>7</v>
      </c>
    </row>
    <row r="12" spans="1:8" x14ac:dyDescent="0.35">
      <c r="G12" s="25" t="s">
        <v>8</v>
      </c>
    </row>
    <row r="13" spans="1:8" ht="15" thickBot="1" x14ac:dyDescent="0.4">
      <c r="G13" s="31">
        <f>AVERAGE(F22:F27)</f>
        <v>1653000</v>
      </c>
    </row>
    <row r="14" spans="1:8" x14ac:dyDescent="0.35">
      <c r="A14" s="9"/>
      <c r="B14" s="10"/>
      <c r="C14" s="10"/>
      <c r="D14" s="10"/>
      <c r="E14" s="10"/>
      <c r="F14" s="11" t="s">
        <v>11</v>
      </c>
      <c r="G14" s="16"/>
      <c r="H14" s="17"/>
    </row>
    <row r="15" spans="1:8" ht="15" thickBot="1" x14ac:dyDescent="0.4">
      <c r="A15" s="12" t="s">
        <v>12</v>
      </c>
      <c r="B15" s="13" t="s">
        <v>25</v>
      </c>
      <c r="C15" s="13" t="s">
        <v>13</v>
      </c>
      <c r="D15" s="13" t="s">
        <v>14</v>
      </c>
      <c r="E15" s="13" t="s">
        <v>15</v>
      </c>
      <c r="F15" s="14" t="s">
        <v>16</v>
      </c>
      <c r="G15" s="12" t="s">
        <v>9</v>
      </c>
      <c r="H15" s="14" t="s">
        <v>10</v>
      </c>
    </row>
    <row r="16" spans="1:8" x14ac:dyDescent="0.35">
      <c r="A16" s="32" t="s">
        <v>26</v>
      </c>
      <c r="B16" s="1" t="s">
        <v>0</v>
      </c>
      <c r="C16" s="1">
        <v>0</v>
      </c>
      <c r="D16" s="1">
        <v>1</v>
      </c>
      <c r="E16" s="1">
        <v>1710000</v>
      </c>
      <c r="F16" s="33">
        <v>1710000</v>
      </c>
      <c r="G16" s="18"/>
      <c r="H16" s="19"/>
    </row>
    <row r="17" spans="1:8" x14ac:dyDescent="0.35">
      <c r="A17" s="25" t="s">
        <v>26</v>
      </c>
      <c r="B17" s="25" t="s">
        <v>0</v>
      </c>
      <c r="C17" s="25">
        <v>0</v>
      </c>
      <c r="D17" s="25">
        <v>2</v>
      </c>
      <c r="E17" s="25">
        <v>1710000</v>
      </c>
      <c r="F17" s="6">
        <v>1710000</v>
      </c>
      <c r="G17" s="18"/>
      <c r="H17" s="19"/>
    </row>
    <row r="18" spans="1:8" x14ac:dyDescent="0.35">
      <c r="A18" s="34" t="s">
        <v>26</v>
      </c>
      <c r="B18" s="25" t="s">
        <v>0</v>
      </c>
      <c r="C18" s="25">
        <v>0</v>
      </c>
      <c r="D18" s="25">
        <v>3</v>
      </c>
      <c r="E18" s="25">
        <v>1970000</v>
      </c>
      <c r="F18" s="6">
        <v>1970000</v>
      </c>
      <c r="G18" s="18"/>
      <c r="H18" s="19"/>
    </row>
    <row r="19" spans="1:8" x14ac:dyDescent="0.35">
      <c r="A19" s="25" t="s">
        <v>26</v>
      </c>
      <c r="B19" s="25" t="s">
        <v>0</v>
      </c>
      <c r="C19" s="25">
        <v>0</v>
      </c>
      <c r="D19" s="25">
        <v>4</v>
      </c>
      <c r="E19" s="25">
        <v>2130000</v>
      </c>
      <c r="F19" s="6">
        <v>2130000</v>
      </c>
      <c r="G19" s="18"/>
      <c r="H19" s="19"/>
    </row>
    <row r="20" spans="1:8" x14ac:dyDescent="0.35">
      <c r="A20" s="34" t="s">
        <v>26</v>
      </c>
      <c r="B20" s="25" t="s">
        <v>0</v>
      </c>
      <c r="C20" s="25">
        <v>0</v>
      </c>
      <c r="D20" s="25">
        <v>5</v>
      </c>
      <c r="E20" s="25">
        <v>2880000</v>
      </c>
      <c r="F20" s="6">
        <v>2880000</v>
      </c>
      <c r="G20" s="18"/>
      <c r="H20" s="19"/>
    </row>
    <row r="21" spans="1:8" ht="15" thickBot="1" x14ac:dyDescent="0.4">
      <c r="A21" s="35" t="s">
        <v>26</v>
      </c>
      <c r="B21" s="8" t="s">
        <v>0</v>
      </c>
      <c r="C21" s="8">
        <v>0</v>
      </c>
      <c r="D21" s="8">
        <v>6</v>
      </c>
      <c r="E21" s="8">
        <v>4930000</v>
      </c>
      <c r="F21" s="15">
        <v>4930000</v>
      </c>
      <c r="G21" s="20"/>
      <c r="H21" s="21"/>
    </row>
    <row r="22" spans="1:8" x14ac:dyDescent="0.35">
      <c r="A22" s="25" t="s">
        <v>26</v>
      </c>
      <c r="B22" s="25" t="s">
        <v>1</v>
      </c>
      <c r="C22" s="25">
        <v>0</v>
      </c>
      <c r="D22" s="25">
        <v>1</v>
      </c>
      <c r="E22" s="25">
        <v>93300</v>
      </c>
      <c r="F22" s="5">
        <f t="shared" ref="F22:F47" si="0">E22*20</f>
        <v>1866000</v>
      </c>
      <c r="G22" s="18">
        <f t="shared" ref="G22:G52" si="1">F22/$G$13</f>
        <v>1.1288566243194191</v>
      </c>
      <c r="H22" s="19">
        <f t="shared" ref="H22:H52" si="2">LOG10(G22)</f>
        <v>5.2638785839033614E-2</v>
      </c>
    </row>
    <row r="23" spans="1:8" x14ac:dyDescent="0.35">
      <c r="A23" s="34" t="s">
        <v>26</v>
      </c>
      <c r="B23" s="25" t="s">
        <v>1</v>
      </c>
      <c r="C23" s="25">
        <v>0</v>
      </c>
      <c r="D23" s="25">
        <v>2</v>
      </c>
      <c r="E23" s="25">
        <v>93300</v>
      </c>
      <c r="F23" s="5">
        <f t="shared" si="0"/>
        <v>1866000</v>
      </c>
      <c r="G23" s="18">
        <f t="shared" si="1"/>
        <v>1.1288566243194191</v>
      </c>
      <c r="H23" s="19">
        <f t="shared" si="2"/>
        <v>5.2638785839033614E-2</v>
      </c>
    </row>
    <row r="24" spans="1:8" x14ac:dyDescent="0.35">
      <c r="A24" s="34" t="s">
        <v>26</v>
      </c>
      <c r="B24" s="25" t="s">
        <v>1</v>
      </c>
      <c r="C24" s="25">
        <v>0</v>
      </c>
      <c r="D24" s="25">
        <v>3</v>
      </c>
      <c r="E24" s="25">
        <v>62200</v>
      </c>
      <c r="F24" s="5">
        <f t="shared" si="0"/>
        <v>1244000</v>
      </c>
      <c r="G24" s="18">
        <f t="shared" si="1"/>
        <v>0.75257108287961283</v>
      </c>
      <c r="H24" s="19">
        <f t="shared" si="2"/>
        <v>-0.12345247321664758</v>
      </c>
    </row>
    <row r="25" spans="1:8" x14ac:dyDescent="0.35">
      <c r="A25" s="25" t="s">
        <v>26</v>
      </c>
      <c r="B25" s="25" t="s">
        <v>1</v>
      </c>
      <c r="C25" s="25">
        <v>0</v>
      </c>
      <c r="D25" s="25">
        <v>4</v>
      </c>
      <c r="E25" s="25">
        <v>49300</v>
      </c>
      <c r="F25" s="5">
        <f t="shared" si="0"/>
        <v>986000</v>
      </c>
      <c r="G25" s="18">
        <f t="shared" si="1"/>
        <v>0.59649122807017541</v>
      </c>
      <c r="H25" s="19">
        <f t="shared" si="2"/>
        <v>-0.2243959386302363</v>
      </c>
    </row>
    <row r="26" spans="1:8" x14ac:dyDescent="0.35">
      <c r="A26" s="34" t="s">
        <v>26</v>
      </c>
      <c r="B26" s="25" t="s">
        <v>1</v>
      </c>
      <c r="C26" s="25">
        <v>0</v>
      </c>
      <c r="D26" s="25">
        <v>5</v>
      </c>
      <c r="E26" s="25">
        <v>116000</v>
      </c>
      <c r="F26" s="5">
        <f t="shared" si="0"/>
        <v>2320000</v>
      </c>
      <c r="G26" s="18">
        <f t="shared" si="1"/>
        <v>1.4035087719298245</v>
      </c>
      <c r="H26" s="19">
        <f t="shared" si="2"/>
        <v>0.14721513131945216</v>
      </c>
    </row>
    <row r="27" spans="1:8" x14ac:dyDescent="0.35">
      <c r="A27" s="34" t="s">
        <v>26</v>
      </c>
      <c r="B27" s="25" t="s">
        <v>1</v>
      </c>
      <c r="C27" s="25">
        <v>0</v>
      </c>
      <c r="D27" s="25">
        <v>6</v>
      </c>
      <c r="E27" s="25">
        <v>81800</v>
      </c>
      <c r="F27" s="5">
        <f t="shared" si="0"/>
        <v>1636000</v>
      </c>
      <c r="G27" s="18">
        <f t="shared" si="1"/>
        <v>0.98971566848154868</v>
      </c>
      <c r="H27" s="19">
        <f t="shared" si="2"/>
        <v>-4.4895542361432991E-3</v>
      </c>
    </row>
    <row r="28" spans="1:8" x14ac:dyDescent="0.35">
      <c r="A28" s="25" t="s">
        <v>26</v>
      </c>
      <c r="B28" s="25" t="s">
        <v>2</v>
      </c>
      <c r="C28" s="25">
        <v>5</v>
      </c>
      <c r="D28" s="25">
        <v>1</v>
      </c>
      <c r="E28" s="25">
        <v>47400</v>
      </c>
      <c r="F28" s="6">
        <f t="shared" si="0"/>
        <v>948000</v>
      </c>
      <c r="G28" s="18">
        <f t="shared" si="1"/>
        <v>0.573502722323049</v>
      </c>
      <c r="H28" s="19">
        <f t="shared" si="2"/>
        <v>-0.24146451623338122</v>
      </c>
    </row>
    <row r="29" spans="1:8" x14ac:dyDescent="0.35">
      <c r="A29" s="34" t="s">
        <v>26</v>
      </c>
      <c r="B29" s="25" t="s">
        <v>2</v>
      </c>
      <c r="C29" s="25">
        <v>5</v>
      </c>
      <c r="D29" s="25">
        <v>2</v>
      </c>
      <c r="E29" s="25">
        <v>81800</v>
      </c>
      <c r="F29" s="6">
        <f t="shared" si="0"/>
        <v>1636000</v>
      </c>
      <c r="G29" s="18">
        <f t="shared" si="1"/>
        <v>0.98971566848154868</v>
      </c>
      <c r="H29" s="19">
        <f t="shared" si="2"/>
        <v>-4.4895542361432991E-3</v>
      </c>
    </row>
    <row r="30" spans="1:8" x14ac:dyDescent="0.35">
      <c r="A30" s="34" t="s">
        <v>26</v>
      </c>
      <c r="B30" s="25" t="s">
        <v>2</v>
      </c>
      <c r="C30" s="25">
        <v>5</v>
      </c>
      <c r="D30" s="25">
        <v>3</v>
      </c>
      <c r="E30" s="25">
        <v>49300</v>
      </c>
      <c r="F30" s="6">
        <f t="shared" si="0"/>
        <v>986000</v>
      </c>
      <c r="G30" s="18">
        <f t="shared" si="1"/>
        <v>0.59649122807017541</v>
      </c>
      <c r="H30" s="19">
        <f t="shared" si="2"/>
        <v>-0.2243959386302363</v>
      </c>
    </row>
    <row r="31" spans="1:8" x14ac:dyDescent="0.35">
      <c r="A31" s="25" t="s">
        <v>26</v>
      </c>
      <c r="B31" s="25" t="s">
        <v>2</v>
      </c>
      <c r="C31" s="25">
        <v>5</v>
      </c>
      <c r="D31" s="25">
        <v>4</v>
      </c>
      <c r="E31" s="25">
        <v>25300</v>
      </c>
      <c r="F31" s="6">
        <f t="shared" si="0"/>
        <v>506000</v>
      </c>
      <c r="G31" s="18">
        <f t="shared" si="1"/>
        <v>0.30611010284331519</v>
      </c>
      <c r="H31" s="19">
        <f t="shared" si="2"/>
        <v>-0.51412233673164831</v>
      </c>
    </row>
    <row r="32" spans="1:8" x14ac:dyDescent="0.35">
      <c r="A32" s="34" t="s">
        <v>26</v>
      </c>
      <c r="B32" s="25" t="s">
        <v>2</v>
      </c>
      <c r="C32" s="25">
        <v>5</v>
      </c>
      <c r="D32" s="25">
        <v>5</v>
      </c>
      <c r="E32" s="25">
        <v>11300</v>
      </c>
      <c r="F32" s="6">
        <f t="shared" si="0"/>
        <v>226000</v>
      </c>
      <c r="G32" s="18">
        <f t="shared" si="1"/>
        <v>0.1367211131276467</v>
      </c>
      <c r="H32" s="19">
        <f t="shared" si="2"/>
        <v>-0.86416441442404657</v>
      </c>
    </row>
    <row r="33" spans="1:8" x14ac:dyDescent="0.35">
      <c r="A33" s="34" t="s">
        <v>26</v>
      </c>
      <c r="B33" s="25" t="s">
        <v>3</v>
      </c>
      <c r="C33" s="25">
        <v>5</v>
      </c>
      <c r="D33" s="25">
        <v>1</v>
      </c>
      <c r="E33" s="25">
        <v>32400</v>
      </c>
      <c r="F33" s="6">
        <f t="shared" si="0"/>
        <v>648000</v>
      </c>
      <c r="G33" s="18">
        <f t="shared" si="1"/>
        <v>0.39201451905626133</v>
      </c>
      <c r="H33" s="19">
        <f t="shared" si="2"/>
        <v>-0.40669784770085415</v>
      </c>
    </row>
    <row r="34" spans="1:8" x14ac:dyDescent="0.35">
      <c r="A34" s="25" t="s">
        <v>26</v>
      </c>
      <c r="B34" s="25" t="s">
        <v>3</v>
      </c>
      <c r="C34" s="25">
        <v>5</v>
      </c>
      <c r="D34" s="25">
        <v>2</v>
      </c>
      <c r="E34" s="25">
        <v>13200</v>
      </c>
      <c r="F34" s="6">
        <f t="shared" si="0"/>
        <v>264000</v>
      </c>
      <c r="G34" s="18">
        <f t="shared" si="1"/>
        <v>0.15970961887477314</v>
      </c>
      <c r="H34" s="19">
        <f t="shared" si="2"/>
        <v>-0.79666892670161638</v>
      </c>
    </row>
    <row r="35" spans="1:8" x14ac:dyDescent="0.35">
      <c r="A35" s="34" t="s">
        <v>26</v>
      </c>
      <c r="B35" s="25" t="s">
        <v>3</v>
      </c>
      <c r="C35" s="25">
        <v>5</v>
      </c>
      <c r="D35" s="25">
        <v>3</v>
      </c>
      <c r="E35" s="25">
        <v>28800</v>
      </c>
      <c r="F35" s="6">
        <f t="shared" si="0"/>
        <v>576000</v>
      </c>
      <c r="G35" s="18">
        <f t="shared" si="1"/>
        <v>0.34845735027223229</v>
      </c>
      <c r="H35" s="19">
        <f t="shared" si="2"/>
        <v>-0.45785037014823543</v>
      </c>
    </row>
    <row r="36" spans="1:8" x14ac:dyDescent="0.35">
      <c r="A36" s="34" t="s">
        <v>26</v>
      </c>
      <c r="B36" s="25" t="s">
        <v>3</v>
      </c>
      <c r="C36" s="25">
        <v>5</v>
      </c>
      <c r="D36" s="25">
        <v>4</v>
      </c>
      <c r="E36" s="25">
        <v>27500</v>
      </c>
      <c r="F36" s="6">
        <f t="shared" si="0"/>
        <v>550000</v>
      </c>
      <c r="G36" s="18">
        <f t="shared" si="1"/>
        <v>0.33272837265577737</v>
      </c>
      <c r="H36" s="19">
        <f t="shared" si="2"/>
        <v>-0.47791016407720366</v>
      </c>
    </row>
    <row r="37" spans="1:8" x14ac:dyDescent="0.35">
      <c r="A37" s="25" t="s">
        <v>26</v>
      </c>
      <c r="B37" s="25" t="s">
        <v>3</v>
      </c>
      <c r="C37" s="25">
        <v>5</v>
      </c>
      <c r="D37" s="25">
        <v>5</v>
      </c>
      <c r="E37" s="25">
        <v>29000</v>
      </c>
      <c r="F37" s="6">
        <f t="shared" si="0"/>
        <v>580000</v>
      </c>
      <c r="G37" s="18">
        <f t="shared" si="1"/>
        <v>0.35087719298245612</v>
      </c>
      <c r="H37" s="19">
        <f t="shared" si="2"/>
        <v>-0.45484486000851021</v>
      </c>
    </row>
    <row r="38" spans="1:8" x14ac:dyDescent="0.35">
      <c r="A38" s="34" t="s">
        <v>26</v>
      </c>
      <c r="B38" s="25" t="s">
        <v>4</v>
      </c>
      <c r="C38" s="25">
        <v>5</v>
      </c>
      <c r="D38" s="25">
        <v>1</v>
      </c>
      <c r="E38" s="25">
        <v>31700</v>
      </c>
      <c r="F38" s="6">
        <f t="shared" si="0"/>
        <v>634000</v>
      </c>
      <c r="G38" s="18">
        <f t="shared" si="1"/>
        <v>0.3835450695704779</v>
      </c>
      <c r="H38" s="19">
        <f t="shared" si="2"/>
        <v>-0.4161835956897148</v>
      </c>
    </row>
    <row r="39" spans="1:8" x14ac:dyDescent="0.35">
      <c r="A39" s="34" t="s">
        <v>26</v>
      </c>
      <c r="B39" s="25" t="s">
        <v>4</v>
      </c>
      <c r="C39" s="25">
        <v>5</v>
      </c>
      <c r="D39" s="25">
        <v>2</v>
      </c>
      <c r="E39" s="25">
        <v>39900</v>
      </c>
      <c r="F39" s="6">
        <f t="shared" si="0"/>
        <v>798000</v>
      </c>
      <c r="G39" s="18">
        <f t="shared" si="1"/>
        <v>0.48275862068965519</v>
      </c>
      <c r="H39" s="19">
        <f t="shared" si="2"/>
        <v>-0.31626996222071802</v>
      </c>
    </row>
    <row r="40" spans="1:8" x14ac:dyDescent="0.35">
      <c r="A40" s="25" t="s">
        <v>26</v>
      </c>
      <c r="B40" s="25" t="s">
        <v>4</v>
      </c>
      <c r="C40" s="25">
        <v>5</v>
      </c>
      <c r="D40" s="25">
        <v>3</v>
      </c>
      <c r="E40" s="25">
        <v>7300</v>
      </c>
      <c r="F40" s="6">
        <f t="shared" si="0"/>
        <v>146000</v>
      </c>
      <c r="G40" s="18">
        <f t="shared" si="1"/>
        <v>8.8324258923169988E-2</v>
      </c>
      <c r="H40" s="19">
        <f t="shared" si="2"/>
        <v>-1.0539199977870104</v>
      </c>
    </row>
    <row r="41" spans="1:8" x14ac:dyDescent="0.35">
      <c r="A41" s="34" t="s">
        <v>26</v>
      </c>
      <c r="B41" s="25" t="s">
        <v>4</v>
      </c>
      <c r="C41" s="25">
        <v>5</v>
      </c>
      <c r="D41" s="25">
        <v>4</v>
      </c>
      <c r="E41" s="25">
        <v>7300</v>
      </c>
      <c r="F41" s="6">
        <f t="shared" si="0"/>
        <v>146000</v>
      </c>
      <c r="G41" s="18">
        <f t="shared" si="1"/>
        <v>8.8324258923169988E-2</v>
      </c>
      <c r="H41" s="19">
        <f t="shared" si="2"/>
        <v>-1.0539199977870104</v>
      </c>
    </row>
    <row r="42" spans="1:8" x14ac:dyDescent="0.35">
      <c r="A42" s="34" t="s">
        <v>26</v>
      </c>
      <c r="B42" s="25" t="s">
        <v>4</v>
      </c>
      <c r="C42" s="25">
        <v>5</v>
      </c>
      <c r="D42" s="25">
        <v>5</v>
      </c>
      <c r="E42" s="25">
        <v>4500</v>
      </c>
      <c r="F42" s="6">
        <f t="shared" si="0"/>
        <v>90000</v>
      </c>
      <c r="G42" s="18">
        <f t="shared" si="1"/>
        <v>5.4446460980036297E-2</v>
      </c>
      <c r="H42" s="19">
        <f t="shared" si="2"/>
        <v>-1.2640303441321226</v>
      </c>
    </row>
    <row r="43" spans="1:8" x14ac:dyDescent="0.35">
      <c r="A43" s="25" t="s">
        <v>26</v>
      </c>
      <c r="B43" s="25" t="s">
        <v>5</v>
      </c>
      <c r="C43" s="25">
        <v>5</v>
      </c>
      <c r="D43" s="25">
        <v>1</v>
      </c>
      <c r="E43" s="25">
        <v>19300</v>
      </c>
      <c r="F43" s="6">
        <f t="shared" si="0"/>
        <v>386000</v>
      </c>
      <c r="G43" s="18">
        <f t="shared" si="1"/>
        <v>0.23351482153660011</v>
      </c>
      <c r="H43" s="19">
        <f t="shared" si="2"/>
        <v>-0.63168554889969253</v>
      </c>
    </row>
    <row r="44" spans="1:8" x14ac:dyDescent="0.35">
      <c r="A44" s="34" t="s">
        <v>26</v>
      </c>
      <c r="B44" s="25" t="s">
        <v>5</v>
      </c>
      <c r="C44" s="25">
        <v>5</v>
      </c>
      <c r="D44" s="25">
        <v>2</v>
      </c>
      <c r="E44" s="25">
        <v>22300</v>
      </c>
      <c r="F44" s="6">
        <f t="shared" si="0"/>
        <v>446000</v>
      </c>
      <c r="G44" s="18">
        <f t="shared" si="1"/>
        <v>0.26981246218995764</v>
      </c>
      <c r="H44" s="19">
        <f t="shared" si="2"/>
        <v>-0.56893799485930563</v>
      </c>
    </row>
    <row r="45" spans="1:8" x14ac:dyDescent="0.35">
      <c r="A45" s="34" t="s">
        <v>26</v>
      </c>
      <c r="B45" s="25" t="s">
        <v>5</v>
      </c>
      <c r="C45" s="25">
        <v>5</v>
      </c>
      <c r="D45" s="25">
        <v>3</v>
      </c>
      <c r="E45" s="25">
        <v>39900</v>
      </c>
      <c r="F45" s="6">
        <f t="shared" si="0"/>
        <v>798000</v>
      </c>
      <c r="G45" s="18">
        <f t="shared" si="1"/>
        <v>0.48275862068965519</v>
      </c>
      <c r="H45" s="19">
        <f t="shared" si="2"/>
        <v>-0.31626996222071802</v>
      </c>
    </row>
    <row r="46" spans="1:8" x14ac:dyDescent="0.35">
      <c r="A46" s="25" t="s">
        <v>26</v>
      </c>
      <c r="B46" s="25" t="s">
        <v>5</v>
      </c>
      <c r="C46" s="25">
        <v>5</v>
      </c>
      <c r="D46" s="25">
        <v>4</v>
      </c>
      <c r="E46" s="25">
        <v>19300</v>
      </c>
      <c r="F46" s="6">
        <f t="shared" si="0"/>
        <v>386000</v>
      </c>
      <c r="G46" s="18">
        <f t="shared" si="1"/>
        <v>0.23351482153660011</v>
      </c>
      <c r="H46" s="19">
        <f t="shared" si="2"/>
        <v>-0.63168554889969253</v>
      </c>
    </row>
    <row r="47" spans="1:8" x14ac:dyDescent="0.35">
      <c r="A47" s="34" t="s">
        <v>26</v>
      </c>
      <c r="B47" s="25" t="s">
        <v>5</v>
      </c>
      <c r="C47" s="25">
        <v>5</v>
      </c>
      <c r="D47" s="25">
        <v>5</v>
      </c>
      <c r="E47" s="25">
        <v>38800</v>
      </c>
      <c r="F47" s="6">
        <f t="shared" si="0"/>
        <v>776000</v>
      </c>
      <c r="G47" s="18">
        <f t="shared" si="1"/>
        <v>0.4694494857834241</v>
      </c>
      <c r="H47" s="19">
        <f t="shared" si="2"/>
        <v>-0.32841113231325902</v>
      </c>
    </row>
    <row r="48" spans="1:8" x14ac:dyDescent="0.35">
      <c r="A48" s="34" t="s">
        <v>26</v>
      </c>
      <c r="B48" s="25" t="s">
        <v>6</v>
      </c>
      <c r="C48" s="25">
        <v>5</v>
      </c>
      <c r="D48" s="25">
        <v>1</v>
      </c>
      <c r="E48" s="25">
        <v>0</v>
      </c>
      <c r="F48" s="6">
        <v>0.01</v>
      </c>
      <c r="G48" s="18">
        <f t="shared" si="1"/>
        <v>6.0496067755595889E-9</v>
      </c>
      <c r="H48" s="19">
        <f t="shared" si="2"/>
        <v>-8.2182728535714471</v>
      </c>
    </row>
    <row r="49" spans="1:8" x14ac:dyDescent="0.35">
      <c r="A49" s="25" t="s">
        <v>26</v>
      </c>
      <c r="B49" s="25" t="s">
        <v>6</v>
      </c>
      <c r="C49" s="25">
        <v>5</v>
      </c>
      <c r="D49" s="25">
        <v>2</v>
      </c>
      <c r="E49" s="25">
        <v>0</v>
      </c>
      <c r="F49" s="6">
        <v>0.01</v>
      </c>
      <c r="G49" s="18">
        <f t="shared" si="1"/>
        <v>6.0496067755595889E-9</v>
      </c>
      <c r="H49" s="19">
        <f t="shared" si="2"/>
        <v>-8.2182728535714471</v>
      </c>
    </row>
    <row r="50" spans="1:8" x14ac:dyDescent="0.35">
      <c r="A50" s="34" t="s">
        <v>26</v>
      </c>
      <c r="B50" s="25" t="s">
        <v>6</v>
      </c>
      <c r="C50" s="25">
        <v>5</v>
      </c>
      <c r="D50" s="25">
        <v>3</v>
      </c>
      <c r="E50" s="25">
        <v>0</v>
      </c>
      <c r="F50" s="6">
        <v>0.01</v>
      </c>
      <c r="G50" s="18">
        <f t="shared" si="1"/>
        <v>6.0496067755595889E-9</v>
      </c>
      <c r="H50" s="19">
        <f t="shared" si="2"/>
        <v>-8.2182728535714471</v>
      </c>
    </row>
    <row r="51" spans="1:8" x14ac:dyDescent="0.35">
      <c r="A51" s="34" t="s">
        <v>26</v>
      </c>
      <c r="B51" s="25" t="s">
        <v>6</v>
      </c>
      <c r="C51" s="25">
        <v>5</v>
      </c>
      <c r="D51" s="25">
        <v>4</v>
      </c>
      <c r="E51" s="25">
        <v>0</v>
      </c>
      <c r="F51" s="6">
        <v>0.01</v>
      </c>
      <c r="G51" s="18">
        <f t="shared" si="1"/>
        <v>6.0496067755595889E-9</v>
      </c>
      <c r="H51" s="19">
        <f t="shared" si="2"/>
        <v>-8.2182728535714471</v>
      </c>
    </row>
    <row r="52" spans="1:8" ht="15" thickBot="1" x14ac:dyDescent="0.4">
      <c r="A52" s="35" t="s">
        <v>26</v>
      </c>
      <c r="B52" s="8" t="s">
        <v>6</v>
      </c>
      <c r="C52" s="8">
        <v>5</v>
      </c>
      <c r="D52" s="8">
        <v>5</v>
      </c>
      <c r="E52" s="8">
        <v>0</v>
      </c>
      <c r="F52" s="15">
        <v>0.01</v>
      </c>
      <c r="G52" s="20">
        <f t="shared" si="1"/>
        <v>6.0496067755595889E-9</v>
      </c>
      <c r="H52" s="21">
        <f t="shared" si="2"/>
        <v>-8.2182728535714471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2809-A76C-46EE-B3DF-EDAC191A97AE}">
  <dimension ref="A1:H52"/>
  <sheetViews>
    <sheetView tabSelected="1" workbookViewId="0">
      <selection activeCell="A2" sqref="A2"/>
    </sheetView>
  </sheetViews>
  <sheetFormatPr defaultRowHeight="14.5" x14ac:dyDescent="0.35"/>
  <cols>
    <col min="7" max="7" width="10.81640625" customWidth="1"/>
    <col min="8" max="8" width="11.36328125" customWidth="1"/>
  </cols>
  <sheetData>
    <row r="1" spans="1:8" x14ac:dyDescent="0.35">
      <c r="A1" t="s">
        <v>29</v>
      </c>
    </row>
    <row r="2" spans="1:8" x14ac:dyDescent="0.35">
      <c r="A2" t="s">
        <v>17</v>
      </c>
    </row>
    <row r="3" spans="1:8" x14ac:dyDescent="0.35">
      <c r="A3" t="s">
        <v>18</v>
      </c>
    </row>
    <row r="4" spans="1:8" x14ac:dyDescent="0.35">
      <c r="A4" t="s">
        <v>19</v>
      </c>
    </row>
    <row r="5" spans="1:8" x14ac:dyDescent="0.35">
      <c r="A5" t="s">
        <v>22</v>
      </c>
    </row>
    <row r="6" spans="1:8" x14ac:dyDescent="0.35">
      <c r="A6" t="s">
        <v>23</v>
      </c>
    </row>
    <row r="7" spans="1:8" x14ac:dyDescent="0.35">
      <c r="A7" t="s">
        <v>20</v>
      </c>
    </row>
    <row r="8" spans="1:8" x14ac:dyDescent="0.35">
      <c r="A8" t="s">
        <v>21</v>
      </c>
    </row>
    <row r="9" spans="1:8" x14ac:dyDescent="0.35">
      <c r="A9" t="s">
        <v>24</v>
      </c>
    </row>
    <row r="11" spans="1:8" x14ac:dyDescent="0.35">
      <c r="A11" t="s">
        <v>7</v>
      </c>
    </row>
    <row r="12" spans="1:8" x14ac:dyDescent="0.35">
      <c r="G12" s="25" t="s">
        <v>8</v>
      </c>
    </row>
    <row r="13" spans="1:8" ht="15" thickBot="1" x14ac:dyDescent="0.4">
      <c r="A13" s="25"/>
      <c r="B13" s="25"/>
      <c r="C13" s="25"/>
      <c r="D13" s="25"/>
      <c r="E13" s="25"/>
      <c r="G13" s="29">
        <f>AVERAGE(F22:F27)</f>
        <v>1769666.6666666667</v>
      </c>
    </row>
    <row r="14" spans="1:8" x14ac:dyDescent="0.35">
      <c r="A14" s="9"/>
      <c r="B14" s="10"/>
      <c r="C14" s="10"/>
      <c r="D14" s="10"/>
      <c r="E14" s="10"/>
      <c r="F14" s="11" t="s">
        <v>11</v>
      </c>
      <c r="G14" s="16"/>
      <c r="H14" s="17"/>
    </row>
    <row r="15" spans="1:8" ht="15" thickBot="1" x14ac:dyDescent="0.4">
      <c r="A15" s="12" t="s">
        <v>12</v>
      </c>
      <c r="B15" s="13" t="s">
        <v>25</v>
      </c>
      <c r="C15" s="13" t="s">
        <v>13</v>
      </c>
      <c r="D15" s="13" t="s">
        <v>14</v>
      </c>
      <c r="E15" s="13" t="s">
        <v>15</v>
      </c>
      <c r="F15" s="14" t="s">
        <v>16</v>
      </c>
      <c r="G15" s="12" t="s">
        <v>9</v>
      </c>
      <c r="H15" s="14" t="s">
        <v>10</v>
      </c>
    </row>
    <row r="16" spans="1:8" x14ac:dyDescent="0.35">
      <c r="A16" s="32">
        <v>168</v>
      </c>
      <c r="B16" s="1" t="s">
        <v>0</v>
      </c>
      <c r="C16" s="1">
        <v>0</v>
      </c>
      <c r="D16" s="1">
        <v>1</v>
      </c>
      <c r="E16" s="1">
        <v>1500000</v>
      </c>
      <c r="F16" s="33">
        <v>1500000</v>
      </c>
      <c r="G16" s="16"/>
      <c r="H16" s="17"/>
    </row>
    <row r="17" spans="1:8" x14ac:dyDescent="0.35">
      <c r="A17" s="34">
        <v>168</v>
      </c>
      <c r="B17" s="25" t="s">
        <v>0</v>
      </c>
      <c r="C17" s="25">
        <v>0</v>
      </c>
      <c r="D17" s="25">
        <v>2</v>
      </c>
      <c r="E17" s="25">
        <v>1500000</v>
      </c>
      <c r="F17" s="6">
        <v>1500000</v>
      </c>
      <c r="G17" s="18"/>
      <c r="H17" s="19"/>
    </row>
    <row r="18" spans="1:8" x14ac:dyDescent="0.35">
      <c r="A18" s="34">
        <v>168</v>
      </c>
      <c r="B18" s="25" t="s">
        <v>0</v>
      </c>
      <c r="C18" s="25">
        <v>0</v>
      </c>
      <c r="D18" s="25">
        <v>3</v>
      </c>
      <c r="E18" s="25">
        <v>1970000</v>
      </c>
      <c r="F18" s="6">
        <v>1970000</v>
      </c>
      <c r="G18" s="18"/>
      <c r="H18" s="19"/>
    </row>
    <row r="19" spans="1:8" x14ac:dyDescent="0.35">
      <c r="A19" s="34">
        <v>168</v>
      </c>
      <c r="B19" s="25" t="s">
        <v>0</v>
      </c>
      <c r="C19" s="25">
        <v>0</v>
      </c>
      <c r="D19" s="25">
        <v>4</v>
      </c>
      <c r="E19" s="25">
        <v>2550000</v>
      </c>
      <c r="F19" s="6">
        <v>2550000</v>
      </c>
      <c r="G19" s="18"/>
      <c r="H19" s="19"/>
    </row>
    <row r="20" spans="1:8" x14ac:dyDescent="0.35">
      <c r="A20" s="34">
        <v>168</v>
      </c>
      <c r="B20" s="25" t="s">
        <v>0</v>
      </c>
      <c r="C20" s="25">
        <v>0</v>
      </c>
      <c r="D20" s="25">
        <v>5</v>
      </c>
      <c r="E20" s="25">
        <v>3990000</v>
      </c>
      <c r="F20" s="6">
        <v>3990000</v>
      </c>
      <c r="G20" s="18"/>
      <c r="H20" s="19"/>
    </row>
    <row r="21" spans="1:8" ht="15" thickBot="1" x14ac:dyDescent="0.4">
      <c r="A21" s="35">
        <v>168</v>
      </c>
      <c r="B21" s="8" t="s">
        <v>0</v>
      </c>
      <c r="C21" s="8">
        <v>0</v>
      </c>
      <c r="D21" s="8">
        <v>6</v>
      </c>
      <c r="E21" s="8">
        <v>2230000</v>
      </c>
      <c r="F21" s="15">
        <v>2230000</v>
      </c>
      <c r="G21" s="20"/>
      <c r="H21" s="21"/>
    </row>
    <row r="22" spans="1:8" x14ac:dyDescent="0.35">
      <c r="A22" s="34">
        <v>168</v>
      </c>
      <c r="B22" s="25" t="s">
        <v>1</v>
      </c>
      <c r="C22" s="25">
        <v>0</v>
      </c>
      <c r="D22" s="25">
        <v>1</v>
      </c>
      <c r="E22" s="25">
        <v>101000</v>
      </c>
      <c r="F22" s="5">
        <f>E22*20</f>
        <v>2020000</v>
      </c>
      <c r="G22" s="18">
        <f t="shared" ref="G22:G52" si="0">F22/$G$13</f>
        <v>1.1414579016763986</v>
      </c>
      <c r="H22" s="19">
        <f t="shared" ref="H22:H52" si="1">LOG10(G22)</f>
        <v>5.7459898825129245E-2</v>
      </c>
    </row>
    <row r="23" spans="1:8" x14ac:dyDescent="0.35">
      <c r="A23" s="34">
        <v>168</v>
      </c>
      <c r="B23" s="25" t="s">
        <v>1</v>
      </c>
      <c r="C23" s="25">
        <v>0</v>
      </c>
      <c r="D23" s="25">
        <v>2</v>
      </c>
      <c r="E23" s="25">
        <v>101000</v>
      </c>
      <c r="F23" s="5">
        <f>E23*20</f>
        <v>2020000</v>
      </c>
      <c r="G23" s="18">
        <f t="shared" si="0"/>
        <v>1.1414579016763986</v>
      </c>
      <c r="H23" s="19">
        <f t="shared" si="1"/>
        <v>5.7459898825129245E-2</v>
      </c>
    </row>
    <row r="24" spans="1:8" x14ac:dyDescent="0.35">
      <c r="A24" s="34">
        <v>168</v>
      </c>
      <c r="B24" s="25" t="s">
        <v>1</v>
      </c>
      <c r="C24" s="25">
        <v>0</v>
      </c>
      <c r="D24" s="25">
        <v>3</v>
      </c>
      <c r="E24" s="25">
        <v>109000</v>
      </c>
      <c r="F24" s="5">
        <f t="shared" ref="F24:F47" si="2">E24*20</f>
        <v>2180000</v>
      </c>
      <c r="G24" s="18">
        <f t="shared" si="0"/>
        <v>1.2318704087398755</v>
      </c>
      <c r="H24" s="19">
        <f t="shared" si="1"/>
        <v>9.0565022983110241E-2</v>
      </c>
    </row>
    <row r="25" spans="1:8" x14ac:dyDescent="0.35">
      <c r="A25" s="34">
        <v>168</v>
      </c>
      <c r="B25" s="25" t="s">
        <v>1</v>
      </c>
      <c r="C25" s="25">
        <v>0</v>
      </c>
      <c r="D25" s="25">
        <v>4</v>
      </c>
      <c r="E25" s="25">
        <v>58900</v>
      </c>
      <c r="F25" s="5">
        <f t="shared" si="2"/>
        <v>1178000</v>
      </c>
      <c r="G25" s="18">
        <f t="shared" si="0"/>
        <v>0.66566208325485021</v>
      </c>
      <c r="H25" s="19">
        <f t="shared" si="1"/>
        <v>-0.17674618017041172</v>
      </c>
    </row>
    <row r="26" spans="1:8" x14ac:dyDescent="0.35">
      <c r="A26" s="34">
        <v>168</v>
      </c>
      <c r="B26" s="25" t="s">
        <v>1</v>
      </c>
      <c r="C26" s="25">
        <v>0</v>
      </c>
      <c r="D26" s="25">
        <v>5</v>
      </c>
      <c r="E26" s="25">
        <v>79200</v>
      </c>
      <c r="F26" s="5">
        <f t="shared" si="2"/>
        <v>1584000</v>
      </c>
      <c r="G26" s="18">
        <f t="shared" si="0"/>
        <v>0.89508381992842334</v>
      </c>
      <c r="H26" s="19">
        <f t="shared" si="1"/>
        <v>-4.8136293368019882E-2</v>
      </c>
    </row>
    <row r="27" spans="1:8" x14ac:dyDescent="0.35">
      <c r="A27" s="34">
        <v>168</v>
      </c>
      <c r="B27" s="25" t="s">
        <v>1</v>
      </c>
      <c r="C27" s="25">
        <v>0</v>
      </c>
      <c r="D27" s="25">
        <v>6</v>
      </c>
      <c r="E27" s="25">
        <v>81800</v>
      </c>
      <c r="F27" s="5">
        <f t="shared" si="2"/>
        <v>1636000</v>
      </c>
      <c r="G27" s="18">
        <f t="shared" si="0"/>
        <v>0.9244678847240535</v>
      </c>
      <c r="H27" s="19">
        <f t="shared" si="1"/>
        <v>-3.4108171286190342E-2</v>
      </c>
    </row>
    <row r="28" spans="1:8" x14ac:dyDescent="0.35">
      <c r="A28" s="34">
        <v>168</v>
      </c>
      <c r="B28" s="25" t="s">
        <v>2</v>
      </c>
      <c r="C28" s="25">
        <v>5</v>
      </c>
      <c r="D28" s="25">
        <v>1</v>
      </c>
      <c r="E28" s="25">
        <v>58900</v>
      </c>
      <c r="F28" s="6">
        <f t="shared" si="2"/>
        <v>1178000</v>
      </c>
      <c r="G28" s="18">
        <f t="shared" si="0"/>
        <v>0.66566208325485021</v>
      </c>
      <c r="H28" s="19">
        <f t="shared" si="1"/>
        <v>-0.17674618017041172</v>
      </c>
    </row>
    <row r="29" spans="1:8" x14ac:dyDescent="0.35">
      <c r="A29" s="34">
        <v>168</v>
      </c>
      <c r="B29" s="25" t="s">
        <v>2</v>
      </c>
      <c r="C29" s="25">
        <v>5</v>
      </c>
      <c r="D29" s="25">
        <v>2</v>
      </c>
      <c r="E29" s="25">
        <v>39900</v>
      </c>
      <c r="F29" s="6">
        <f t="shared" si="2"/>
        <v>798000</v>
      </c>
      <c r="G29" s="18">
        <f t="shared" si="0"/>
        <v>0.45093237897909211</v>
      </c>
      <c r="H29" s="19">
        <f t="shared" si="1"/>
        <v>-0.34588857927076511</v>
      </c>
    </row>
    <row r="30" spans="1:8" x14ac:dyDescent="0.35">
      <c r="A30" s="34">
        <v>168</v>
      </c>
      <c r="B30" s="25" t="s">
        <v>2</v>
      </c>
      <c r="C30" s="25">
        <v>5</v>
      </c>
      <c r="D30" s="25">
        <v>3</v>
      </c>
      <c r="E30" s="25">
        <v>130000</v>
      </c>
      <c r="F30" s="6">
        <f t="shared" si="2"/>
        <v>2600000</v>
      </c>
      <c r="G30" s="18">
        <f t="shared" si="0"/>
        <v>1.4692032397815031</v>
      </c>
      <c r="H30" s="19">
        <f t="shared" si="1"/>
        <v>0.16708187734932345</v>
      </c>
    </row>
    <row r="31" spans="1:8" x14ac:dyDescent="0.35">
      <c r="A31" s="34">
        <v>168</v>
      </c>
      <c r="B31" s="25" t="s">
        <v>2</v>
      </c>
      <c r="C31" s="25">
        <v>5</v>
      </c>
      <c r="D31" s="25">
        <v>4</v>
      </c>
      <c r="E31" s="25">
        <v>13300</v>
      </c>
      <c r="F31" s="6">
        <f t="shared" si="2"/>
        <v>266000</v>
      </c>
      <c r="G31" s="18">
        <f t="shared" si="0"/>
        <v>0.15031079299303068</v>
      </c>
      <c r="H31" s="19">
        <f t="shared" si="1"/>
        <v>-0.8230098339904276</v>
      </c>
    </row>
    <row r="32" spans="1:8" x14ac:dyDescent="0.35">
      <c r="A32" s="34">
        <v>168</v>
      </c>
      <c r="B32" s="25" t="s">
        <v>2</v>
      </c>
      <c r="C32" s="25">
        <v>5</v>
      </c>
      <c r="D32" s="25">
        <v>5</v>
      </c>
      <c r="E32" s="25">
        <v>16900</v>
      </c>
      <c r="F32" s="6">
        <f t="shared" si="2"/>
        <v>338000</v>
      </c>
      <c r="G32" s="18">
        <f t="shared" si="0"/>
        <v>0.1909964211715954</v>
      </c>
      <c r="H32" s="19">
        <f t="shared" si="1"/>
        <v>-0.71897477034383983</v>
      </c>
    </row>
    <row r="33" spans="1:8" x14ac:dyDescent="0.35">
      <c r="A33" s="34">
        <v>168</v>
      </c>
      <c r="B33" s="25" t="s">
        <v>3</v>
      </c>
      <c r="C33" s="25">
        <v>5</v>
      </c>
      <c r="D33" s="25">
        <v>1</v>
      </c>
      <c r="E33" s="25">
        <v>25500</v>
      </c>
      <c r="F33" s="6">
        <f t="shared" si="2"/>
        <v>510000</v>
      </c>
      <c r="G33" s="18">
        <f t="shared" si="0"/>
        <v>0.28818986626483328</v>
      </c>
      <c r="H33" s="19">
        <f t="shared" si="1"/>
        <v>-0.54032129452355815</v>
      </c>
    </row>
    <row r="34" spans="1:8" x14ac:dyDescent="0.35">
      <c r="A34" s="34">
        <v>168</v>
      </c>
      <c r="B34" s="25" t="s">
        <v>3</v>
      </c>
      <c r="C34" s="25">
        <v>5</v>
      </c>
      <c r="D34" s="25">
        <v>2</v>
      </c>
      <c r="E34" s="25">
        <v>39900</v>
      </c>
      <c r="F34" s="6">
        <f t="shared" si="2"/>
        <v>798000</v>
      </c>
      <c r="G34" s="18">
        <f t="shared" si="0"/>
        <v>0.45093237897909211</v>
      </c>
      <c r="H34" s="19">
        <f t="shared" si="1"/>
        <v>-0.34588857927076511</v>
      </c>
    </row>
    <row r="35" spans="1:8" x14ac:dyDescent="0.35">
      <c r="A35" s="34">
        <v>168</v>
      </c>
      <c r="B35" s="25" t="s">
        <v>3</v>
      </c>
      <c r="C35" s="25">
        <v>5</v>
      </c>
      <c r="D35" s="25">
        <v>3</v>
      </c>
      <c r="E35" s="25">
        <v>25300</v>
      </c>
      <c r="F35" s="6">
        <f t="shared" si="2"/>
        <v>506000</v>
      </c>
      <c r="G35" s="18">
        <f t="shared" si="0"/>
        <v>0.28592955358824634</v>
      </c>
      <c r="H35" s="19">
        <f t="shared" si="1"/>
        <v>-0.54374095378169551</v>
      </c>
    </row>
    <row r="36" spans="1:8" x14ac:dyDescent="0.35">
      <c r="A36" s="34">
        <v>168</v>
      </c>
      <c r="B36" s="25" t="s">
        <v>3</v>
      </c>
      <c r="C36" s="25">
        <v>5</v>
      </c>
      <c r="D36" s="25">
        <v>4</v>
      </c>
      <c r="E36" s="25">
        <v>32900</v>
      </c>
      <c r="F36" s="6">
        <f t="shared" si="2"/>
        <v>658000</v>
      </c>
      <c r="G36" s="18">
        <f t="shared" si="0"/>
        <v>0.37182143529854961</v>
      </c>
      <c r="H36" s="19">
        <f t="shared" si="1"/>
        <v>-0.4296655770075391</v>
      </c>
    </row>
    <row r="37" spans="1:8" x14ac:dyDescent="0.35">
      <c r="A37" s="34">
        <v>168</v>
      </c>
      <c r="B37" s="25" t="s">
        <v>3</v>
      </c>
      <c r="C37" s="25">
        <v>5</v>
      </c>
      <c r="D37" s="25">
        <v>5</v>
      </c>
      <c r="E37" s="25">
        <v>28800</v>
      </c>
      <c r="F37" s="6">
        <f t="shared" si="2"/>
        <v>576000</v>
      </c>
      <c r="G37" s="18">
        <f t="shared" si="0"/>
        <v>0.32548502542851759</v>
      </c>
      <c r="H37" s="19">
        <f t="shared" si="1"/>
        <v>-0.48746898719828252</v>
      </c>
    </row>
    <row r="38" spans="1:8" x14ac:dyDescent="0.35">
      <c r="A38" s="34">
        <v>168</v>
      </c>
      <c r="B38" s="25" t="s">
        <v>4</v>
      </c>
      <c r="C38" s="25">
        <v>5</v>
      </c>
      <c r="D38" s="25">
        <v>1</v>
      </c>
      <c r="E38" s="25">
        <v>87200</v>
      </c>
      <c r="F38" s="6">
        <f t="shared" si="2"/>
        <v>1744000</v>
      </c>
      <c r="G38" s="18">
        <f t="shared" si="0"/>
        <v>0.98549632699190048</v>
      </c>
      <c r="H38" s="19">
        <f t="shared" si="1"/>
        <v>-6.3449900249461476E-3</v>
      </c>
    </row>
    <row r="39" spans="1:8" x14ac:dyDescent="0.35">
      <c r="A39" s="34">
        <v>168</v>
      </c>
      <c r="B39" s="25" t="s">
        <v>4</v>
      </c>
      <c r="C39" s="25">
        <v>5</v>
      </c>
      <c r="D39" s="25">
        <v>2</v>
      </c>
      <c r="E39" s="25">
        <v>62200</v>
      </c>
      <c r="F39" s="6">
        <f t="shared" si="2"/>
        <v>1244000</v>
      </c>
      <c r="G39" s="18">
        <f t="shared" si="0"/>
        <v>0.70295724241853452</v>
      </c>
      <c r="H39" s="19">
        <f t="shared" si="1"/>
        <v>-0.15307109026669466</v>
      </c>
    </row>
    <row r="40" spans="1:8" x14ac:dyDescent="0.35">
      <c r="A40" s="34">
        <v>168</v>
      </c>
      <c r="B40" s="25" t="s">
        <v>4</v>
      </c>
      <c r="C40" s="25">
        <v>5</v>
      </c>
      <c r="D40" s="25">
        <v>3</v>
      </c>
      <c r="E40" s="25">
        <v>9200</v>
      </c>
      <c r="F40" s="6">
        <f t="shared" si="2"/>
        <v>184000</v>
      </c>
      <c r="G40" s="18">
        <f t="shared" si="0"/>
        <v>0.10397438312299867</v>
      </c>
      <c r="H40" s="19">
        <f t="shared" si="1"/>
        <v>-0.98307364761195815</v>
      </c>
    </row>
    <row r="41" spans="1:8" x14ac:dyDescent="0.35">
      <c r="A41" s="34">
        <v>168</v>
      </c>
      <c r="B41" s="25" t="s">
        <v>4</v>
      </c>
      <c r="C41" s="25">
        <v>5</v>
      </c>
      <c r="D41" s="25">
        <v>4</v>
      </c>
      <c r="E41" s="25">
        <v>11600</v>
      </c>
      <c r="F41" s="6">
        <f t="shared" si="2"/>
        <v>232000</v>
      </c>
      <c r="G41" s="18">
        <f t="shared" si="0"/>
        <v>0.13109813524204181</v>
      </c>
      <c r="H41" s="19">
        <f t="shared" si="1"/>
        <v>-0.88240348573059491</v>
      </c>
    </row>
    <row r="42" spans="1:8" x14ac:dyDescent="0.35">
      <c r="A42" s="34">
        <v>168</v>
      </c>
      <c r="B42" s="25" t="s">
        <v>4</v>
      </c>
      <c r="C42" s="25">
        <v>5</v>
      </c>
      <c r="D42" s="25">
        <v>5</v>
      </c>
      <c r="E42" s="25">
        <v>22100</v>
      </c>
      <c r="F42" s="6">
        <f t="shared" si="2"/>
        <v>442000</v>
      </c>
      <c r="G42" s="18">
        <f t="shared" si="0"/>
        <v>0.24976455076285553</v>
      </c>
      <c r="H42" s="19">
        <f t="shared" si="1"/>
        <v>-0.60246920127240267</v>
      </c>
    </row>
    <row r="43" spans="1:8" x14ac:dyDescent="0.35">
      <c r="A43" s="34">
        <v>168</v>
      </c>
      <c r="B43" s="25" t="s">
        <v>5</v>
      </c>
      <c r="C43" s="25">
        <v>5</v>
      </c>
      <c r="D43" s="25">
        <v>1</v>
      </c>
      <c r="E43" s="25">
        <v>39900</v>
      </c>
      <c r="F43" s="6">
        <f t="shared" si="2"/>
        <v>798000</v>
      </c>
      <c r="G43" s="18">
        <f t="shared" si="0"/>
        <v>0.45093237897909211</v>
      </c>
      <c r="H43" s="19">
        <f t="shared" si="1"/>
        <v>-0.34588857927076511</v>
      </c>
    </row>
    <row r="44" spans="1:8" x14ac:dyDescent="0.35">
      <c r="A44" s="34">
        <v>168</v>
      </c>
      <c r="B44" s="25" t="s">
        <v>5</v>
      </c>
      <c r="C44" s="25">
        <v>5</v>
      </c>
      <c r="D44" s="25">
        <v>2</v>
      </c>
      <c r="E44" s="25">
        <v>25300</v>
      </c>
      <c r="F44" s="6">
        <f t="shared" si="2"/>
        <v>506000</v>
      </c>
      <c r="G44" s="18">
        <f t="shared" si="0"/>
        <v>0.28592955358824634</v>
      </c>
      <c r="H44" s="19">
        <f t="shared" si="1"/>
        <v>-0.54374095378169551</v>
      </c>
    </row>
    <row r="45" spans="1:8" x14ac:dyDescent="0.35">
      <c r="A45" s="34">
        <v>168</v>
      </c>
      <c r="B45" s="25" t="s">
        <v>5</v>
      </c>
      <c r="C45" s="25">
        <v>5</v>
      </c>
      <c r="D45" s="25">
        <v>3</v>
      </c>
      <c r="E45" s="25">
        <v>37200</v>
      </c>
      <c r="F45" s="6">
        <f t="shared" si="2"/>
        <v>744000</v>
      </c>
      <c r="G45" s="18">
        <f t="shared" si="0"/>
        <v>0.42041815784516856</v>
      </c>
      <c r="H45" s="19">
        <f t="shared" si="1"/>
        <v>-0.37631853507561586</v>
      </c>
    </row>
    <row r="46" spans="1:8" x14ac:dyDescent="0.35">
      <c r="A46" s="34">
        <v>168</v>
      </c>
      <c r="B46" s="25" t="s">
        <v>5</v>
      </c>
      <c r="C46" s="25">
        <v>5</v>
      </c>
      <c r="D46" s="25">
        <v>4</v>
      </c>
      <c r="E46" s="25">
        <v>39900</v>
      </c>
      <c r="F46" s="6">
        <f t="shared" si="2"/>
        <v>798000</v>
      </c>
      <c r="G46" s="18">
        <f t="shared" si="0"/>
        <v>0.45093237897909211</v>
      </c>
      <c r="H46" s="19">
        <f t="shared" si="1"/>
        <v>-0.34588857927076511</v>
      </c>
    </row>
    <row r="47" spans="1:8" x14ac:dyDescent="0.35">
      <c r="A47" s="34">
        <v>168</v>
      </c>
      <c r="B47" s="25" t="s">
        <v>5</v>
      </c>
      <c r="C47" s="25">
        <v>5</v>
      </c>
      <c r="D47" s="25">
        <v>5</v>
      </c>
      <c r="E47" s="25">
        <v>39900</v>
      </c>
      <c r="F47" s="6">
        <f t="shared" si="2"/>
        <v>798000</v>
      </c>
      <c r="G47" s="18">
        <f t="shared" si="0"/>
        <v>0.45093237897909211</v>
      </c>
      <c r="H47" s="19">
        <f t="shared" si="1"/>
        <v>-0.34588857927076511</v>
      </c>
    </row>
    <row r="48" spans="1:8" x14ac:dyDescent="0.35">
      <c r="A48" s="34">
        <v>168</v>
      </c>
      <c r="B48" s="25" t="s">
        <v>6</v>
      </c>
      <c r="C48" s="25">
        <v>5</v>
      </c>
      <c r="D48" s="25">
        <v>1</v>
      </c>
      <c r="E48" s="25">
        <v>0</v>
      </c>
      <c r="F48" s="6">
        <v>0.01</v>
      </c>
      <c r="G48" s="18">
        <f t="shared" si="0"/>
        <v>5.6507816914673196E-9</v>
      </c>
      <c r="H48" s="19">
        <f t="shared" si="1"/>
        <v>-8.2478914706214947</v>
      </c>
    </row>
    <row r="49" spans="1:8" x14ac:dyDescent="0.35">
      <c r="A49" s="34">
        <v>168</v>
      </c>
      <c r="B49" s="25" t="s">
        <v>6</v>
      </c>
      <c r="C49" s="25">
        <v>5</v>
      </c>
      <c r="D49" s="25">
        <v>2</v>
      </c>
      <c r="E49" s="25">
        <v>0</v>
      </c>
      <c r="F49" s="6">
        <v>0.01</v>
      </c>
      <c r="G49" s="18">
        <f t="shared" si="0"/>
        <v>5.6507816914673196E-9</v>
      </c>
      <c r="H49" s="19">
        <f t="shared" si="1"/>
        <v>-8.2478914706214947</v>
      </c>
    </row>
    <row r="50" spans="1:8" x14ac:dyDescent="0.35">
      <c r="A50" s="34">
        <v>168</v>
      </c>
      <c r="B50" s="25" t="s">
        <v>6</v>
      </c>
      <c r="C50" s="25">
        <v>5</v>
      </c>
      <c r="D50" s="25">
        <v>3</v>
      </c>
      <c r="E50" s="25">
        <v>0</v>
      </c>
      <c r="F50" s="6">
        <v>0.01</v>
      </c>
      <c r="G50" s="18">
        <f t="shared" si="0"/>
        <v>5.6507816914673196E-9</v>
      </c>
      <c r="H50" s="19">
        <f t="shared" si="1"/>
        <v>-8.2478914706214947</v>
      </c>
    </row>
    <row r="51" spans="1:8" x14ac:dyDescent="0.35">
      <c r="A51" s="34">
        <v>168</v>
      </c>
      <c r="B51" s="25" t="s">
        <v>6</v>
      </c>
      <c r="C51" s="25">
        <v>5</v>
      </c>
      <c r="D51" s="25">
        <v>4</v>
      </c>
      <c r="E51" s="25">
        <v>0</v>
      </c>
      <c r="F51" s="6">
        <v>0.01</v>
      </c>
      <c r="G51" s="18">
        <f t="shared" si="0"/>
        <v>5.6507816914673196E-9</v>
      </c>
      <c r="H51" s="19">
        <f t="shared" si="1"/>
        <v>-8.2478914706214947</v>
      </c>
    </row>
    <row r="52" spans="1:8" ht="15" thickBot="1" x14ac:dyDescent="0.4">
      <c r="A52" s="35">
        <v>168</v>
      </c>
      <c r="B52" s="8" t="s">
        <v>6</v>
      </c>
      <c r="C52" s="8">
        <v>5</v>
      </c>
      <c r="D52" s="8">
        <v>5</v>
      </c>
      <c r="E52" s="8">
        <v>0</v>
      </c>
      <c r="F52" s="15">
        <v>0.01</v>
      </c>
      <c r="G52" s="20">
        <f t="shared" si="0"/>
        <v>5.6507816914673196E-9</v>
      </c>
      <c r="H52" s="21">
        <f t="shared" si="1"/>
        <v>-8.2478914706214947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B. atrophaeus 9372</vt:lpstr>
      <vt:lpstr>B. pumilus SAFR-032</vt:lpstr>
      <vt:lpstr>B. subtilis 168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Schwendner</dc:creator>
  <cp:lastModifiedBy>Schuerger-Lab</cp:lastModifiedBy>
  <dcterms:created xsi:type="dcterms:W3CDTF">2021-10-08T18:23:17Z</dcterms:created>
  <dcterms:modified xsi:type="dcterms:W3CDTF">2022-01-25T17:02:07Z</dcterms:modified>
</cp:coreProperties>
</file>