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240" yWindow="240" windowWidth="25360" windowHeight="12740" tabRatio="500" activeTab="1"/>
  </bookViews>
  <sheets>
    <sheet name="Act 13 Fee Schedule" sheetId="6" r:id="rId1"/>
    <sheet name="Year 1 omitted fees" sheetId="5" r:id="rId2"/>
    <sheet name="Cumulative omitted fees (low)" sheetId="4" r:id="rId3"/>
    <sheet name="Cumulative omitted fees (high)" sheetId="3" r:id="rId4"/>
  </sheets>
  <definedNames>
    <definedName name="_ftn1" localSheetId="0">'Act 13 Fee Schedule'!$B$33</definedName>
    <definedName name="_ftnref1" localSheetId="0">'Act 13 Fee Schedule'!$B$4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6" l="1"/>
  <c r="E41" i="6"/>
  <c r="F41" i="6"/>
  <c r="G41" i="6"/>
  <c r="D38" i="6"/>
  <c r="E38" i="6"/>
  <c r="F38" i="6"/>
  <c r="G38" i="6"/>
  <c r="C41" i="6"/>
  <c r="C38" i="6"/>
  <c r="B9" i="5"/>
  <c r="C9" i="5"/>
  <c r="E9" i="5"/>
  <c r="B8" i="5"/>
  <c r="C8" i="5"/>
  <c r="E8" i="5"/>
  <c r="C7" i="5"/>
  <c r="B7" i="5"/>
  <c r="C25" i="4"/>
  <c r="C27" i="4"/>
  <c r="D25" i="4"/>
  <c r="D27" i="4"/>
  <c r="F27" i="4"/>
  <c r="C26" i="4"/>
  <c r="D26" i="4"/>
  <c r="F26" i="4"/>
  <c r="C21" i="4"/>
  <c r="C23" i="4"/>
  <c r="D21" i="4"/>
  <c r="D23" i="4"/>
  <c r="F23" i="4"/>
  <c r="C22" i="4"/>
  <c r="D22" i="4"/>
  <c r="F22" i="4"/>
  <c r="C25" i="3"/>
  <c r="C27" i="3"/>
  <c r="D25" i="3"/>
  <c r="D27" i="3"/>
  <c r="F27" i="3"/>
  <c r="C26" i="3"/>
  <c r="D26" i="3"/>
  <c r="F26" i="3"/>
  <c r="C21" i="3"/>
  <c r="C23" i="3"/>
  <c r="D21" i="3"/>
  <c r="D23" i="3"/>
  <c r="F23" i="3"/>
  <c r="C22" i="3"/>
  <c r="D22" i="3"/>
  <c r="F22" i="3"/>
</calcChain>
</file>

<file path=xl/sharedStrings.xml><?xml version="1.0" encoding="utf-8"?>
<sst xmlns="http://schemas.openxmlformats.org/spreadsheetml/2006/main" count="55" uniqueCount="36">
  <si>
    <t>Year</t>
  </si>
  <si>
    <t>$0-2.25/Mcf</t>
  </si>
  <si>
    <t>$2.26-2.99/Mcf</t>
  </si>
  <si>
    <t>$3.00-4.99/Mcf</t>
  </si>
  <si>
    <t>$5-5.99/Mcf</t>
  </si>
  <si>
    <t>$6/Mcf or higher</t>
  </si>
  <si>
    <t>Horizontal</t>
  </si>
  <si>
    <t>Vertical</t>
  </si>
  <si>
    <t>At $3.00-4.99/Mcf in Year 1 and then lowest fee for remaining years</t>
  </si>
  <si>
    <t>*100%</t>
  </si>
  <si>
    <t>*20%</t>
  </si>
  <si>
    <t>At $3.00-4.99/Mcf in Year 1 and then highest fee for remaining years</t>
  </si>
  <si>
    <t>One Year Cost</t>
  </si>
  <si>
    <t>Assumes 15,300 omitted wells -- 1,300 h and 14,000 v</t>
  </si>
  <si>
    <t>Assumes 25,100 omitted wells -- 1,300 h and 23,800 v</t>
  </si>
  <si>
    <t>At $3.00-4.99/Mcf for Year 1</t>
  </si>
  <si>
    <t>Cost if nonproductive within 2 years of paying initial feet</t>
  </si>
  <si>
    <t xml:space="preserve">Lifetime cost (15 years for horizontal, 10 years for vertical) </t>
  </si>
  <si>
    <t>Cumulative Estimated Fees for a Horizontal Well Over 15 Years</t>
  </si>
  <si>
    <t>Cumulative Estimated Fees for a Verticall Well Over 15 Years</t>
  </si>
  <si>
    <t>Cost if nonproductive within 2 years of paying initial fee</t>
  </si>
  <si>
    <t>Source: http://www.puc.pa.gov/NaturalGas/doc/Act13/Act13_Fee_Schedule_2012.docx</t>
  </si>
  <si>
    <t>Act 13 of 2012 Impact Fee Schedule</t>
  </si>
  <si>
    <t>[1] Vertical wells are assessed at 20 percent of the horizontal well fee for 10 years.</t>
  </si>
  <si>
    <t>According to Act 13, the fee begins the year the well is “spud,” which is defined</t>
  </si>
  <si>
    <t xml:space="preserve">as the year the actual drilling of the unconventional well began. The fee for </t>
  </si>
  <si>
    <t xml:space="preserve">horizontal wells[1] will be based upon year of well and average price of natural </t>
  </si>
  <si>
    <t>gas as follows:</t>
  </si>
  <si>
    <t>Under Act 13, beginning Jan. 1, 2013, the PUC may annually adjust the fee to</t>
  </si>
  <si>
    <t>reflect any upward changes in the Consumer Price Index for all Urban Consumers</t>
  </si>
  <si>
    <t xml:space="preserve">for the Pennsylvania, New Jersey, Delaware and Maryland area in the preceding 12 </t>
  </si>
  <si>
    <t>months. The adjustment may only occur if the total number of unconventional</t>
  </si>
  <si>
    <t>wells spud in a given year exceeds the number of unconventional wells in the</t>
  </si>
  <si>
    <t>prior year.</t>
  </si>
  <si>
    <r>
      <t>determined that the fee shall be $50,000 per unconventional well for year 1.</t>
    </r>
    <r>
      <rPr>
        <i/>
        <sz val="12"/>
        <color theme="1"/>
        <rFont val="Calibri"/>
        <scheme val="minor"/>
      </rPr>
      <t xml:space="preserve"> See: http://www.puc.pa.gov/pcdocs/1176545.doc</t>
    </r>
  </si>
  <si>
    <t xml:space="preserve">Based on the average annual price of natural gas for the 12-month period ending December 31, 2011, the PA PUC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</si>
</sst>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</font>
    <font>
      <i/>
      <sz val="12"/>
      <color theme="1"/>
      <name val="Calibri"/>
      <scheme val="minor"/>
    </font>
    <font>
      <b/>
      <sz val="2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</borders>
  <cellStyleXfs count="1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6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4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6" fontId="2" fillId="0" borderId="0" xfId="0" applyNumberFormat="1" applyFont="1" applyBorder="1" applyAlignment="1">
      <alignment vertical="center"/>
    </xf>
    <xf numFmtId="6" fontId="5" fillId="0" borderId="0" xfId="0" applyNumberFormat="1" applyFont="1" applyBorder="1" applyAlignment="1">
      <alignment vertical="center"/>
    </xf>
    <xf numFmtId="6" fontId="1" fillId="3" borderId="0" xfId="0" applyNumberFormat="1" applyFont="1" applyFill="1"/>
    <xf numFmtId="6" fontId="0" fillId="0" borderId="0" xfId="0" applyNumberForma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3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opLeftCell="A16" workbookViewId="0">
      <selection activeCell="B26" sqref="B26"/>
    </sheetView>
  </sheetViews>
  <sheetFormatPr baseColWidth="10" defaultRowHeight="15" x14ac:dyDescent="0"/>
  <cols>
    <col min="1" max="1" width="3.6640625" customWidth="1"/>
    <col min="2" max="2" width="4.83203125" customWidth="1"/>
    <col min="3" max="3" width="11.33203125" bestFit="1" customWidth="1"/>
    <col min="4" max="5" width="13.83203125" bestFit="1" customWidth="1"/>
    <col min="6" max="6" width="11.33203125" bestFit="1" customWidth="1"/>
    <col min="7" max="7" width="15" bestFit="1" customWidth="1"/>
  </cols>
  <sheetData>
    <row r="2" spans="1:7" ht="25">
      <c r="A2" s="16"/>
      <c r="B2" s="17" t="s">
        <v>22</v>
      </c>
    </row>
    <row r="3" spans="1:7">
      <c r="B3" s="13"/>
    </row>
    <row r="4" spans="1:7">
      <c r="B4" t="s">
        <v>24</v>
      </c>
    </row>
    <row r="5" spans="1:7">
      <c r="B5" s="15" t="s">
        <v>25</v>
      </c>
    </row>
    <row r="6" spans="1:7">
      <c r="B6" s="15" t="s">
        <v>26</v>
      </c>
    </row>
    <row r="7" spans="1:7">
      <c r="B7" s="15" t="s">
        <v>27</v>
      </c>
    </row>
    <row r="8" spans="1:7" ht="16" thickBot="1">
      <c r="B8" s="14"/>
    </row>
    <row r="9" spans="1:7" ht="16" thickBot="1">
      <c r="B9" s="2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1:7" ht="16" thickBot="1">
      <c r="B10" s="4">
        <v>1</v>
      </c>
      <c r="C10" s="5">
        <v>40000</v>
      </c>
      <c r="D10" s="5">
        <v>45000</v>
      </c>
      <c r="E10" s="5">
        <v>50000</v>
      </c>
      <c r="F10" s="5">
        <v>55000</v>
      </c>
      <c r="G10" s="5">
        <v>60000</v>
      </c>
    </row>
    <row r="11" spans="1:7" ht="16" thickBot="1">
      <c r="B11" s="4">
        <v>2</v>
      </c>
      <c r="C11" s="5">
        <v>30000</v>
      </c>
      <c r="D11" s="5">
        <v>35000</v>
      </c>
      <c r="E11" s="5">
        <v>40000</v>
      </c>
      <c r="F11" s="5">
        <v>45000</v>
      </c>
      <c r="G11" s="5">
        <v>55000</v>
      </c>
    </row>
    <row r="12" spans="1:7" ht="16" thickBot="1">
      <c r="B12" s="4">
        <v>3</v>
      </c>
      <c r="C12" s="5">
        <v>25000</v>
      </c>
      <c r="D12" s="5">
        <v>30000</v>
      </c>
      <c r="E12" s="5">
        <v>30000</v>
      </c>
      <c r="F12" s="5">
        <v>40000</v>
      </c>
      <c r="G12" s="5">
        <v>50000</v>
      </c>
    </row>
    <row r="13" spans="1:7" ht="16" thickBot="1">
      <c r="B13" s="4">
        <v>4</v>
      </c>
      <c r="C13" s="5">
        <v>10000</v>
      </c>
      <c r="D13" s="5">
        <v>15000</v>
      </c>
      <c r="E13" s="5">
        <v>20000</v>
      </c>
      <c r="F13" s="5">
        <v>20000</v>
      </c>
      <c r="G13" s="5">
        <v>20000</v>
      </c>
    </row>
    <row r="14" spans="1:7" ht="16" thickBot="1">
      <c r="B14" s="4">
        <v>5</v>
      </c>
      <c r="C14" s="5">
        <v>10000</v>
      </c>
      <c r="D14" s="5">
        <v>15000</v>
      </c>
      <c r="E14" s="5">
        <v>20000</v>
      </c>
      <c r="F14" s="5">
        <v>20000</v>
      </c>
      <c r="G14" s="5">
        <v>20000</v>
      </c>
    </row>
    <row r="15" spans="1:7" ht="16" thickBot="1">
      <c r="B15" s="4">
        <v>6</v>
      </c>
      <c r="C15" s="5">
        <v>10000</v>
      </c>
      <c r="D15" s="5">
        <v>15000</v>
      </c>
      <c r="E15" s="5">
        <v>20000</v>
      </c>
      <c r="F15" s="5">
        <v>20000</v>
      </c>
      <c r="G15" s="5">
        <v>20000</v>
      </c>
    </row>
    <row r="16" spans="1:7" ht="16" thickBot="1">
      <c r="B16" s="4">
        <v>7</v>
      </c>
      <c r="C16" s="5">
        <v>10000</v>
      </c>
      <c r="D16" s="5">
        <v>15000</v>
      </c>
      <c r="E16" s="5">
        <v>20000</v>
      </c>
      <c r="F16" s="5">
        <v>20000</v>
      </c>
      <c r="G16" s="5">
        <v>20000</v>
      </c>
    </row>
    <row r="17" spans="2:7" ht="16" thickBot="1">
      <c r="B17" s="4">
        <v>8</v>
      </c>
      <c r="C17" s="5">
        <v>10000</v>
      </c>
      <c r="D17" s="5">
        <v>15000</v>
      </c>
      <c r="E17" s="5">
        <v>20000</v>
      </c>
      <c r="F17" s="5">
        <v>20000</v>
      </c>
      <c r="G17" s="5">
        <v>20000</v>
      </c>
    </row>
    <row r="18" spans="2:7" ht="16" thickBot="1">
      <c r="B18" s="4">
        <v>9</v>
      </c>
      <c r="C18" s="5">
        <v>10000</v>
      </c>
      <c r="D18" s="5">
        <v>15000</v>
      </c>
      <c r="E18" s="5">
        <v>20000</v>
      </c>
      <c r="F18" s="5">
        <v>20000</v>
      </c>
      <c r="G18" s="5">
        <v>20000</v>
      </c>
    </row>
    <row r="19" spans="2:7" ht="16" thickBot="1">
      <c r="B19" s="4">
        <v>10</v>
      </c>
      <c r="C19" s="5">
        <v>10000</v>
      </c>
      <c r="D19" s="5">
        <v>15000</v>
      </c>
      <c r="E19" s="5">
        <v>20000</v>
      </c>
      <c r="F19" s="5">
        <v>20000</v>
      </c>
      <c r="G19" s="5">
        <v>20000</v>
      </c>
    </row>
    <row r="20" spans="2:7" ht="16" thickBot="1">
      <c r="B20" s="4">
        <v>11</v>
      </c>
      <c r="C20" s="5">
        <v>5000</v>
      </c>
      <c r="D20" s="5">
        <v>5000</v>
      </c>
      <c r="E20" s="5">
        <v>10000</v>
      </c>
      <c r="F20" s="5">
        <v>10000</v>
      </c>
      <c r="G20" s="5">
        <v>10000</v>
      </c>
    </row>
    <row r="21" spans="2:7" ht="16" thickBot="1">
      <c r="B21" s="4">
        <v>12</v>
      </c>
      <c r="C21" s="5">
        <v>5000</v>
      </c>
      <c r="D21" s="5">
        <v>5000</v>
      </c>
      <c r="E21" s="5">
        <v>10000</v>
      </c>
      <c r="F21" s="5">
        <v>10000</v>
      </c>
      <c r="G21" s="5">
        <v>10000</v>
      </c>
    </row>
    <row r="22" spans="2:7" ht="16" thickBot="1">
      <c r="B22" s="4">
        <v>13</v>
      </c>
      <c r="C22" s="5">
        <v>5000</v>
      </c>
      <c r="D22" s="5">
        <v>5000</v>
      </c>
      <c r="E22" s="5">
        <v>10000</v>
      </c>
      <c r="F22" s="5">
        <v>10000</v>
      </c>
      <c r="G22" s="5">
        <v>10000</v>
      </c>
    </row>
    <row r="23" spans="2:7" ht="16" thickBot="1">
      <c r="B23" s="4">
        <v>14</v>
      </c>
      <c r="C23" s="5">
        <v>5000</v>
      </c>
      <c r="D23" s="5">
        <v>5000</v>
      </c>
      <c r="E23" s="5">
        <v>10000</v>
      </c>
      <c r="F23" s="5">
        <v>10000</v>
      </c>
      <c r="G23" s="5">
        <v>10000</v>
      </c>
    </row>
    <row r="24" spans="2:7" ht="16" thickBot="1">
      <c r="B24" s="4">
        <v>15</v>
      </c>
      <c r="C24" s="5">
        <v>5000</v>
      </c>
      <c r="D24" s="5">
        <v>5000</v>
      </c>
      <c r="E24" s="5">
        <v>10000</v>
      </c>
      <c r="F24" s="5">
        <v>10000</v>
      </c>
      <c r="G24" s="5">
        <v>10000</v>
      </c>
    </row>
    <row r="25" spans="2:7">
      <c r="B25" s="14"/>
    </row>
    <row r="26" spans="2:7">
      <c r="B26" t="s">
        <v>28</v>
      </c>
    </row>
    <row r="27" spans="2:7">
      <c r="B27" t="s">
        <v>29</v>
      </c>
    </row>
    <row r="28" spans="2:7">
      <c r="B28" t="s">
        <v>30</v>
      </c>
    </row>
    <row r="29" spans="2:7">
      <c r="B29" t="s">
        <v>31</v>
      </c>
    </row>
    <row r="30" spans="2:7">
      <c r="B30" t="s">
        <v>32</v>
      </c>
    </row>
    <row r="31" spans="2:7">
      <c r="B31" t="s">
        <v>33</v>
      </c>
    </row>
    <row r="33" spans="2:7">
      <c r="B33" t="s">
        <v>23</v>
      </c>
    </row>
    <row r="35" spans="2:7">
      <c r="B35" s="12" t="s">
        <v>21</v>
      </c>
    </row>
    <row r="37" spans="2:7">
      <c r="C37" s="6" t="s">
        <v>18</v>
      </c>
    </row>
    <row r="38" spans="2:7">
      <c r="C38" s="11">
        <f>SUM(C10:C24)</f>
        <v>190000</v>
      </c>
      <c r="D38" s="11">
        <f t="shared" ref="D38:G38" si="0">SUM(D10:D24)</f>
        <v>240000</v>
      </c>
      <c r="E38" s="11">
        <f t="shared" si="0"/>
        <v>310000</v>
      </c>
      <c r="F38" s="11">
        <f t="shared" si="0"/>
        <v>330000</v>
      </c>
      <c r="G38" s="11">
        <f t="shared" si="0"/>
        <v>355000</v>
      </c>
    </row>
    <row r="39" spans="2:7">
      <c r="C39" s="11"/>
      <c r="D39" s="11"/>
      <c r="E39" s="11"/>
      <c r="F39" s="11"/>
      <c r="G39" s="11"/>
    </row>
    <row r="40" spans="2:7">
      <c r="C40" s="6" t="s">
        <v>19</v>
      </c>
      <c r="D40" s="11"/>
      <c r="E40" s="11"/>
      <c r="F40" s="11"/>
      <c r="G40" s="11"/>
    </row>
    <row r="41" spans="2:7">
      <c r="C41" s="11">
        <f>SUM(C10:C19)*0.2</f>
        <v>33000</v>
      </c>
      <c r="D41" s="11">
        <f t="shared" ref="D41:G41" si="1">SUM(D10:D19)*0.2</f>
        <v>43000</v>
      </c>
      <c r="E41" s="11">
        <f t="shared" si="1"/>
        <v>52000</v>
      </c>
      <c r="F41" s="11">
        <f t="shared" si="1"/>
        <v>56000</v>
      </c>
      <c r="G41" s="11">
        <f t="shared" si="1"/>
        <v>61000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B13" sqref="B13"/>
    </sheetView>
  </sheetViews>
  <sheetFormatPr baseColWidth="10" defaultColWidth="11" defaultRowHeight="15" x14ac:dyDescent="0"/>
  <cols>
    <col min="1" max="1" width="5.33203125" style="6" customWidth="1"/>
    <col min="2" max="3" width="16.1640625" bestFit="1" customWidth="1"/>
    <col min="4" max="4" width="6.33203125" customWidth="1"/>
    <col min="5" max="5" width="19.33203125" bestFit="1" customWidth="1"/>
    <col min="6" max="6" width="45.6640625" bestFit="1" customWidth="1"/>
  </cols>
  <sheetData>
    <row r="2" spans="2:6">
      <c r="B2" s="6" t="s">
        <v>15</v>
      </c>
    </row>
    <row r="3" spans="2:6" ht="16.5" thickBot="1">
      <c r="B3" s="6" t="s">
        <v>6</v>
      </c>
      <c r="C3" s="6" t="s">
        <v>7</v>
      </c>
      <c r="D3" s="6"/>
    </row>
    <row r="4" spans="2:6" ht="16.5" thickBot="1">
      <c r="B4" s="1">
        <v>50000</v>
      </c>
      <c r="C4" s="1">
        <v>50000</v>
      </c>
      <c r="D4" s="8"/>
    </row>
    <row r="5" spans="2:6">
      <c r="B5" s="7" t="s">
        <v>9</v>
      </c>
      <c r="C5" s="7" t="s">
        <v>10</v>
      </c>
      <c r="D5" s="7"/>
    </row>
    <row r="6" spans="2:6">
      <c r="B6" s="7"/>
      <c r="C6" s="7"/>
      <c r="D6" s="7"/>
    </row>
    <row r="7" spans="2:6">
      <c r="B7" s="9">
        <f>B4</f>
        <v>50000</v>
      </c>
      <c r="C7" s="9">
        <f>C4*0.2</f>
        <v>10000</v>
      </c>
      <c r="D7" s="9"/>
      <c r="E7" s="6" t="s">
        <v>12</v>
      </c>
    </row>
    <row r="8" spans="2:6">
      <c r="B8" s="9">
        <f>B4*1300</f>
        <v>65000000</v>
      </c>
      <c r="C8" s="9">
        <f>C4*0.2*14000</f>
        <v>140000000</v>
      </c>
      <c r="D8" s="9"/>
      <c r="E8" s="10">
        <f>SUM(B8:C8)</f>
        <v>205000000</v>
      </c>
      <c r="F8" s="6" t="s">
        <v>13</v>
      </c>
    </row>
    <row r="9" spans="2:6">
      <c r="B9" s="9">
        <f>B4*1300</f>
        <v>65000000</v>
      </c>
      <c r="C9" s="9">
        <f>C4*0.2*23800</f>
        <v>238000000</v>
      </c>
      <c r="D9" s="9"/>
      <c r="E9" s="10">
        <f>SUM(B9:C9)</f>
        <v>303000000</v>
      </c>
      <c r="F9" s="6" t="s">
        <v>14</v>
      </c>
    </row>
    <row r="10" spans="2:6">
      <c r="B10" s="9"/>
      <c r="C10" s="9"/>
      <c r="D10" s="9"/>
      <c r="E10" s="6"/>
      <c r="F10" s="6"/>
    </row>
    <row r="11" spans="2:6">
      <c r="B11" s="8"/>
      <c r="C11" s="8"/>
      <c r="D11" s="8"/>
      <c r="F11" s="6"/>
    </row>
    <row r="12" spans="2:6">
      <c r="B12" t="s">
        <v>35</v>
      </c>
    </row>
    <row r="13" spans="2:6">
      <c r="B13" t="s">
        <v>34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baseColWidth="10" defaultColWidth="11" defaultRowHeight="15" x14ac:dyDescent="0"/>
  <cols>
    <col min="1" max="2" width="5.33203125" style="6" customWidth="1"/>
    <col min="3" max="4" width="16.1640625" bestFit="1" customWidth="1"/>
    <col min="5" max="5" width="6.33203125" customWidth="1"/>
    <col min="6" max="6" width="19.33203125" bestFit="1" customWidth="1"/>
    <col min="7" max="7" width="45.6640625" bestFit="1" customWidth="1"/>
  </cols>
  <sheetData>
    <row r="1" spans="2:7">
      <c r="C1" s="8"/>
      <c r="D1" s="8"/>
      <c r="E1" s="8"/>
      <c r="G1" s="6"/>
    </row>
    <row r="2" spans="2:7">
      <c r="B2" s="6" t="s">
        <v>8</v>
      </c>
    </row>
    <row r="3" spans="2:7" ht="16.5" thickBot="1">
      <c r="B3" s="6" t="s">
        <v>0</v>
      </c>
      <c r="C3" s="6" t="s">
        <v>6</v>
      </c>
      <c r="D3" s="6" t="s">
        <v>7</v>
      </c>
    </row>
    <row r="4" spans="2:7" ht="16.5" thickBot="1">
      <c r="B4" s="4">
        <v>1</v>
      </c>
      <c r="C4" s="1">
        <v>50000</v>
      </c>
      <c r="D4" s="1">
        <v>50000</v>
      </c>
      <c r="E4" s="8"/>
    </row>
    <row r="5" spans="2:7" ht="16.5" thickBot="1">
      <c r="B5" s="4">
        <v>2</v>
      </c>
      <c r="C5" s="5">
        <v>30000</v>
      </c>
      <c r="D5" s="5">
        <v>30000</v>
      </c>
      <c r="E5" s="8"/>
    </row>
    <row r="6" spans="2:7" ht="16.5" thickBot="1">
      <c r="B6" s="4">
        <v>3</v>
      </c>
      <c r="C6" s="5">
        <v>25000</v>
      </c>
      <c r="D6" s="5">
        <v>25000</v>
      </c>
      <c r="E6" s="8"/>
    </row>
    <row r="7" spans="2:7" ht="16.5" thickBot="1">
      <c r="B7" s="4">
        <v>4</v>
      </c>
      <c r="C7" s="5">
        <v>10000</v>
      </c>
      <c r="D7" s="5">
        <v>10000</v>
      </c>
      <c r="E7" s="8"/>
    </row>
    <row r="8" spans="2:7" ht="16.5" thickBot="1">
      <c r="B8" s="4">
        <v>5</v>
      </c>
      <c r="C8" s="5">
        <v>10000</v>
      </c>
      <c r="D8" s="5">
        <v>10000</v>
      </c>
      <c r="E8" s="8"/>
    </row>
    <row r="9" spans="2:7" ht="16.5" thickBot="1">
      <c r="B9" s="4">
        <v>6</v>
      </c>
      <c r="C9" s="5">
        <v>10000</v>
      </c>
      <c r="D9" s="5">
        <v>10000</v>
      </c>
      <c r="E9" s="8"/>
    </row>
    <row r="10" spans="2:7" ht="16.5" thickBot="1">
      <c r="B10" s="4">
        <v>7</v>
      </c>
      <c r="C10" s="5">
        <v>10000</v>
      </c>
      <c r="D10" s="5">
        <v>10000</v>
      </c>
      <c r="E10" s="8"/>
    </row>
    <row r="11" spans="2:7" ht="16.5" thickBot="1">
      <c r="B11" s="4">
        <v>8</v>
      </c>
      <c r="C11" s="5">
        <v>10000</v>
      </c>
      <c r="D11" s="5">
        <v>10000</v>
      </c>
      <c r="E11" s="8"/>
    </row>
    <row r="12" spans="2:7" ht="16.5" thickBot="1">
      <c r="B12" s="4">
        <v>9</v>
      </c>
      <c r="C12" s="5">
        <v>10000</v>
      </c>
      <c r="D12" s="5">
        <v>10000</v>
      </c>
      <c r="E12" s="8"/>
    </row>
    <row r="13" spans="2:7" ht="16.5" thickBot="1">
      <c r="B13" s="4">
        <v>10</v>
      </c>
      <c r="C13" s="5">
        <v>10000</v>
      </c>
      <c r="D13" s="5">
        <v>10000</v>
      </c>
      <c r="E13" s="8"/>
    </row>
    <row r="14" spans="2:7" ht="16.5" thickBot="1">
      <c r="B14" s="4">
        <v>11</v>
      </c>
      <c r="C14" s="5">
        <v>5000</v>
      </c>
      <c r="D14" s="5"/>
      <c r="E14" s="8"/>
    </row>
    <row r="15" spans="2:7" ht="16.5" thickBot="1">
      <c r="B15" s="4">
        <v>12</v>
      </c>
      <c r="C15" s="5">
        <v>5000</v>
      </c>
      <c r="D15" s="5"/>
      <c r="E15" s="8"/>
    </row>
    <row r="16" spans="2:7" ht="16.5" thickBot="1">
      <c r="B16" s="4">
        <v>13</v>
      </c>
      <c r="C16" s="5">
        <v>5000</v>
      </c>
      <c r="D16" s="5"/>
      <c r="E16" s="8"/>
    </row>
    <row r="17" spans="2:7" ht="16.5" thickBot="1">
      <c r="B17" s="4">
        <v>14</v>
      </c>
      <c r="C17" s="5">
        <v>5000</v>
      </c>
      <c r="D17" s="5"/>
      <c r="E17" s="8"/>
    </row>
    <row r="18" spans="2:7" ht="16.5" thickBot="1">
      <c r="B18" s="4">
        <v>15</v>
      </c>
      <c r="C18" s="5">
        <v>5000</v>
      </c>
      <c r="D18" s="5"/>
      <c r="E18" s="8"/>
    </row>
    <row r="19" spans="2:7">
      <c r="C19" s="7" t="s">
        <v>9</v>
      </c>
      <c r="D19" s="7" t="s">
        <v>10</v>
      </c>
      <c r="E19" s="7"/>
    </row>
    <row r="20" spans="2:7">
      <c r="C20" s="8"/>
      <c r="D20" s="8"/>
      <c r="E20" s="8"/>
    </row>
    <row r="21" spans="2:7">
      <c r="C21" s="9">
        <f>SUM(C4:C6)</f>
        <v>105000</v>
      </c>
      <c r="D21" s="9">
        <f>SUM(D4:D6)*0.2</f>
        <v>21000</v>
      </c>
      <c r="E21" s="9"/>
      <c r="F21" s="6" t="s">
        <v>20</v>
      </c>
    </row>
    <row r="22" spans="2:7">
      <c r="C22" s="9">
        <f>C21*1300</f>
        <v>136500000</v>
      </c>
      <c r="D22" s="9">
        <f>D21*14000</f>
        <v>294000000</v>
      </c>
      <c r="E22" s="9"/>
      <c r="F22" s="10">
        <f>SUM(C22:D22)</f>
        <v>430500000</v>
      </c>
      <c r="G22" s="6" t="s">
        <v>13</v>
      </c>
    </row>
    <row r="23" spans="2:7">
      <c r="C23" s="9">
        <f>C21*1300</f>
        <v>136500000</v>
      </c>
      <c r="D23" s="9">
        <f>D21*23800</f>
        <v>499800000</v>
      </c>
      <c r="E23" s="9"/>
      <c r="F23" s="10">
        <f>SUM(C23:D23)</f>
        <v>636300000</v>
      </c>
      <c r="G23" s="6" t="s">
        <v>14</v>
      </c>
    </row>
    <row r="24" spans="2:7">
      <c r="G24" s="6"/>
    </row>
    <row r="25" spans="2:7">
      <c r="C25" s="9">
        <f>SUM(C4:C18)</f>
        <v>200000</v>
      </c>
      <c r="D25" s="9">
        <f>SUM(D4:D13)*0.2</f>
        <v>35000</v>
      </c>
      <c r="E25" s="9"/>
      <c r="F25" s="6" t="s">
        <v>17</v>
      </c>
      <c r="G25" s="6"/>
    </row>
    <row r="26" spans="2:7">
      <c r="C26" s="9">
        <f>C25*1300</f>
        <v>260000000</v>
      </c>
      <c r="D26" s="9">
        <f>D25*14000</f>
        <v>490000000</v>
      </c>
      <c r="E26" s="9"/>
      <c r="F26" s="10">
        <f>SUM(C26:D26)</f>
        <v>750000000</v>
      </c>
      <c r="G26" s="6" t="s">
        <v>13</v>
      </c>
    </row>
    <row r="27" spans="2:7">
      <c r="C27" s="9">
        <f>C25*1300</f>
        <v>260000000</v>
      </c>
      <c r="D27" s="9">
        <f>D25*23800</f>
        <v>833000000</v>
      </c>
      <c r="E27" s="9"/>
      <c r="F27" s="10">
        <f>SUM(C27:D27)</f>
        <v>1093000000</v>
      </c>
      <c r="G27" s="6" t="s">
        <v>14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6" workbookViewId="0"/>
  </sheetViews>
  <sheetFormatPr baseColWidth="10" defaultColWidth="11" defaultRowHeight="15" x14ac:dyDescent="0"/>
  <cols>
    <col min="1" max="2" width="5.33203125" style="6" customWidth="1"/>
    <col min="3" max="4" width="16.1640625" bestFit="1" customWidth="1"/>
    <col min="5" max="5" width="6.33203125" customWidth="1"/>
    <col min="6" max="6" width="19.33203125" bestFit="1" customWidth="1"/>
    <col min="7" max="7" width="45.6640625" bestFit="1" customWidth="1"/>
  </cols>
  <sheetData>
    <row r="2" spans="2:5">
      <c r="B2" s="6" t="s">
        <v>11</v>
      </c>
    </row>
    <row r="3" spans="2:5" ht="16.5" thickBot="1">
      <c r="B3" s="6" t="s">
        <v>0</v>
      </c>
      <c r="C3" s="6" t="s">
        <v>6</v>
      </c>
      <c r="D3" s="6" t="s">
        <v>7</v>
      </c>
    </row>
    <row r="4" spans="2:5" ht="16.5" thickBot="1">
      <c r="B4" s="4">
        <v>1</v>
      </c>
      <c r="C4" s="1">
        <v>50000</v>
      </c>
      <c r="D4" s="1">
        <v>50000</v>
      </c>
      <c r="E4" s="8"/>
    </row>
    <row r="5" spans="2:5" ht="16.5" thickBot="1">
      <c r="B5" s="4">
        <v>2</v>
      </c>
      <c r="C5" s="5">
        <v>55000</v>
      </c>
      <c r="D5" s="5">
        <v>55000</v>
      </c>
      <c r="E5" s="8"/>
    </row>
    <row r="6" spans="2:5" ht="16.5" thickBot="1">
      <c r="B6" s="4">
        <v>3</v>
      </c>
      <c r="C6" s="5">
        <v>50000</v>
      </c>
      <c r="D6" s="5">
        <v>50000</v>
      </c>
      <c r="E6" s="8"/>
    </row>
    <row r="7" spans="2:5" ht="16.5" thickBot="1">
      <c r="B7" s="4">
        <v>4</v>
      </c>
      <c r="C7" s="5">
        <v>20000</v>
      </c>
      <c r="D7" s="5">
        <v>20000</v>
      </c>
      <c r="E7" s="8"/>
    </row>
    <row r="8" spans="2:5" ht="16.5" thickBot="1">
      <c r="B8" s="4">
        <v>5</v>
      </c>
      <c r="C8" s="5">
        <v>20000</v>
      </c>
      <c r="D8" s="5">
        <v>20000</v>
      </c>
      <c r="E8" s="8"/>
    </row>
    <row r="9" spans="2:5" ht="16.5" thickBot="1">
      <c r="B9" s="4">
        <v>6</v>
      </c>
      <c r="C9" s="5">
        <v>20000</v>
      </c>
      <c r="D9" s="5">
        <v>20000</v>
      </c>
      <c r="E9" s="8"/>
    </row>
    <row r="10" spans="2:5" ht="16.5" thickBot="1">
      <c r="B10" s="4">
        <v>7</v>
      </c>
      <c r="C10" s="5">
        <v>20000</v>
      </c>
      <c r="D10" s="5">
        <v>20000</v>
      </c>
      <c r="E10" s="8"/>
    </row>
    <row r="11" spans="2:5" ht="16.5" thickBot="1">
      <c r="B11" s="4">
        <v>8</v>
      </c>
      <c r="C11" s="5">
        <v>20000</v>
      </c>
      <c r="D11" s="5">
        <v>20000</v>
      </c>
      <c r="E11" s="8"/>
    </row>
    <row r="12" spans="2:5" ht="16.5" thickBot="1">
      <c r="B12" s="4">
        <v>9</v>
      </c>
      <c r="C12" s="5">
        <v>20000</v>
      </c>
      <c r="D12" s="5">
        <v>20000</v>
      </c>
      <c r="E12" s="8"/>
    </row>
    <row r="13" spans="2:5" ht="16.5" thickBot="1">
      <c r="B13" s="4">
        <v>10</v>
      </c>
      <c r="C13" s="5">
        <v>20000</v>
      </c>
      <c r="D13" s="5">
        <v>20000</v>
      </c>
      <c r="E13" s="8"/>
    </row>
    <row r="14" spans="2:5" ht="16.5" thickBot="1">
      <c r="B14" s="4">
        <v>11</v>
      </c>
      <c r="C14" s="5">
        <v>10000</v>
      </c>
      <c r="D14" s="5"/>
      <c r="E14" s="8"/>
    </row>
    <row r="15" spans="2:5" ht="16.5" thickBot="1">
      <c r="B15" s="4">
        <v>12</v>
      </c>
      <c r="C15" s="5">
        <v>10000</v>
      </c>
      <c r="D15" s="5"/>
      <c r="E15" s="8"/>
    </row>
    <row r="16" spans="2:5" ht="16.5" thickBot="1">
      <c r="B16" s="4">
        <v>13</v>
      </c>
      <c r="C16" s="5">
        <v>10000</v>
      </c>
      <c r="D16" s="5"/>
      <c r="E16" s="8"/>
    </row>
    <row r="17" spans="2:7" ht="16.5" thickBot="1">
      <c r="B17" s="4">
        <v>14</v>
      </c>
      <c r="C17" s="5">
        <v>10000</v>
      </c>
      <c r="D17" s="5"/>
      <c r="E17" s="8"/>
    </row>
    <row r="18" spans="2:7" ht="16.5" thickBot="1">
      <c r="B18" s="4">
        <v>15</v>
      </c>
      <c r="C18" s="5">
        <v>10000</v>
      </c>
      <c r="D18" s="5"/>
      <c r="E18" s="8"/>
    </row>
    <row r="19" spans="2:7">
      <c r="C19" s="7" t="s">
        <v>9</v>
      </c>
      <c r="D19" s="7" t="s">
        <v>10</v>
      </c>
      <c r="E19" s="7"/>
    </row>
    <row r="20" spans="2:7">
      <c r="C20" s="8"/>
      <c r="D20" s="8"/>
      <c r="E20" s="8"/>
    </row>
    <row r="21" spans="2:7">
      <c r="C21" s="9">
        <f>SUM(C4:C6)</f>
        <v>155000</v>
      </c>
      <c r="D21" s="9">
        <f>SUM(D4:D6)*0.2</f>
        <v>31000</v>
      </c>
      <c r="E21" s="9"/>
      <c r="F21" s="6" t="s">
        <v>16</v>
      </c>
    </row>
    <row r="22" spans="2:7">
      <c r="C22" s="9">
        <f>C21*1300</f>
        <v>201500000</v>
      </c>
      <c r="D22" s="9">
        <f>D21*14000</f>
        <v>434000000</v>
      </c>
      <c r="E22" s="9"/>
      <c r="F22" s="10">
        <f>SUM(C22:D22)</f>
        <v>635500000</v>
      </c>
      <c r="G22" s="6" t="s">
        <v>13</v>
      </c>
    </row>
    <row r="23" spans="2:7">
      <c r="C23" s="9">
        <f>C21*1300</f>
        <v>201500000</v>
      </c>
      <c r="D23" s="9">
        <f>D21*23800</f>
        <v>737800000</v>
      </c>
      <c r="E23" s="9"/>
      <c r="F23" s="10">
        <f>SUM(C23:D23)</f>
        <v>939300000</v>
      </c>
      <c r="G23" s="6" t="s">
        <v>14</v>
      </c>
    </row>
    <row r="24" spans="2:7">
      <c r="G24" s="6"/>
    </row>
    <row r="25" spans="2:7">
      <c r="C25" s="9">
        <f>SUM(C4:C18)</f>
        <v>345000</v>
      </c>
      <c r="D25" s="9">
        <f>SUM(D4:D13)*0.2</f>
        <v>59000</v>
      </c>
      <c r="E25" s="9"/>
      <c r="F25" s="6" t="s">
        <v>17</v>
      </c>
      <c r="G25" s="6"/>
    </row>
    <row r="26" spans="2:7">
      <c r="C26" s="9">
        <f>C25*1300</f>
        <v>448500000</v>
      </c>
      <c r="D26" s="9">
        <f>D25*14000</f>
        <v>826000000</v>
      </c>
      <c r="E26" s="9"/>
      <c r="F26" s="10">
        <f>SUM(C26:D26)</f>
        <v>1274500000</v>
      </c>
      <c r="G26" s="6" t="s">
        <v>13</v>
      </c>
    </row>
    <row r="27" spans="2:7">
      <c r="C27" s="9">
        <f>C25*1300</f>
        <v>448500000</v>
      </c>
      <c r="D27" s="9">
        <f>D25*23800</f>
        <v>1404200000</v>
      </c>
      <c r="E27" s="9"/>
      <c r="F27" s="10">
        <f>SUM(C27:D27)</f>
        <v>1852700000</v>
      </c>
      <c r="G27" s="6" t="s">
        <v>14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 13 Fee Schedule</vt:lpstr>
      <vt:lpstr>Year 1 omitted fees</vt:lpstr>
      <vt:lpstr>Cumulative omitted fees (low)</vt:lpstr>
      <vt:lpstr>Cumulative omitted fees (high)</vt:lpstr>
    </vt:vector>
  </TitlesOfParts>
  <Company>University of Alberta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Gehman</dc:creator>
  <cp:lastModifiedBy>Joel Gehman</cp:lastModifiedBy>
  <dcterms:created xsi:type="dcterms:W3CDTF">2012-11-09T17:09:23Z</dcterms:created>
  <dcterms:modified xsi:type="dcterms:W3CDTF">2012-11-15T20:14:14Z</dcterms:modified>
</cp:coreProperties>
</file>