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o\Desktop\failures\"/>
    </mc:Choice>
  </mc:AlternateContent>
  <bookViews>
    <workbookView xWindow="0" yWindow="0" windowWidth="17925" windowHeight="8820" activeTab="2"/>
  </bookViews>
  <sheets>
    <sheet name="TABLE 1" sheetId="8" r:id="rId1"/>
    <sheet name="_xltb_storage_" sheetId="19" state="veryHidden" r:id="rId2"/>
    <sheet name="GRAPHS" sheetId="18" r:id="rId3"/>
    <sheet name="AJPS" sheetId="1" r:id="rId4"/>
    <sheet name="PA" sheetId="2" r:id="rId5"/>
    <sheet name="ARPS" sheetId="3" r:id="rId6"/>
    <sheet name="APSR" sheetId="4" r:id="rId7"/>
    <sheet name="GOV" sheetId="5" r:id="rId8"/>
    <sheet name="PAS" sheetId="6" r:id="rId9"/>
    <sheet name="JPD" sheetId="7" r:id="rId10"/>
    <sheet name="tAJPS" sheetId="9" r:id="rId11"/>
    <sheet name="tPA" sheetId="10" r:id="rId12"/>
    <sheet name="tARPS" sheetId="11" r:id="rId13"/>
    <sheet name="tAPSR" sheetId="12" r:id="rId14"/>
    <sheet name="tGOV" sheetId="13" r:id="rId15"/>
    <sheet name="tPAS" sheetId="14" r:id="rId16"/>
    <sheet name="tJPD" sheetId="15" r:id="rId17"/>
    <sheet name="Time ALL" sheetId="16" r:id="rId18"/>
    <sheet name="top5 only" sheetId="17" r:id="rId19"/>
  </sheets>
  <externalReferences>
    <externalReference r:id="rId20"/>
  </externalReferences>
  <calcPr calcId="152511"/>
</workbook>
</file>

<file path=xl/calcChain.xml><?xml version="1.0" encoding="utf-8"?>
<calcChain xmlns="http://schemas.openxmlformats.org/spreadsheetml/2006/main">
  <c r="F60" i="18" l="1"/>
  <c r="E60" i="18"/>
  <c r="D60" i="18"/>
  <c r="C60" i="18"/>
  <c r="G60" i="18" s="1"/>
  <c r="F59" i="18"/>
  <c r="E59" i="18"/>
  <c r="D59" i="18"/>
  <c r="C59" i="18"/>
  <c r="G59" i="18" s="1"/>
  <c r="F58" i="18"/>
  <c r="E58" i="18"/>
  <c r="D58" i="18"/>
  <c r="C58" i="18"/>
  <c r="G58" i="18" s="1"/>
  <c r="F57" i="18"/>
  <c r="E57" i="18"/>
  <c r="D57" i="18"/>
  <c r="C57" i="18"/>
  <c r="G57" i="18" s="1"/>
  <c r="F56" i="18"/>
  <c r="E56" i="18"/>
  <c r="D56" i="18"/>
  <c r="C56" i="18"/>
  <c r="G56" i="18" s="1"/>
  <c r="F55" i="18"/>
  <c r="E55" i="18"/>
  <c r="D55" i="18"/>
  <c r="C55" i="18"/>
  <c r="G55" i="18" s="1"/>
  <c r="F54" i="18"/>
  <c r="E54" i="18"/>
  <c r="D54" i="18"/>
  <c r="C54" i="18"/>
  <c r="G54" i="18" s="1"/>
  <c r="F53" i="18"/>
  <c r="E53" i="18"/>
  <c r="D53" i="18"/>
  <c r="C53" i="18"/>
  <c r="G53" i="18" s="1"/>
  <c r="F52" i="18"/>
  <c r="E52" i="18"/>
  <c r="D52" i="18"/>
  <c r="C52" i="18"/>
  <c r="G52" i="18" s="1"/>
  <c r="F51" i="18"/>
  <c r="E51" i="18"/>
  <c r="D51" i="18"/>
  <c r="C51" i="18"/>
  <c r="G51" i="18" s="1"/>
  <c r="F50" i="18"/>
  <c r="E50" i="18"/>
  <c r="D50" i="18"/>
  <c r="C50" i="18"/>
  <c r="G50" i="18" s="1"/>
  <c r="J14" i="18"/>
  <c r="I14" i="18"/>
  <c r="H14" i="18"/>
  <c r="G14" i="18"/>
  <c r="F14" i="18"/>
  <c r="E14" i="18"/>
  <c r="D14" i="18"/>
  <c r="C14" i="18"/>
  <c r="G5" i="8"/>
  <c r="E5" i="8"/>
  <c r="F11" i="8"/>
  <c r="D46" i="5"/>
  <c r="B8" i="8"/>
  <c r="E19" i="7"/>
  <c r="F19" i="7"/>
  <c r="G19" i="7"/>
  <c r="D19" i="7"/>
  <c r="D13" i="14"/>
  <c r="E13" i="14"/>
  <c r="F13" i="14"/>
  <c r="G13" i="14"/>
  <c r="H13" i="14"/>
  <c r="I13" i="14"/>
  <c r="J13" i="14"/>
  <c r="K13" i="14"/>
  <c r="C13" i="14"/>
  <c r="D13" i="13"/>
  <c r="E13" i="13"/>
  <c r="F13" i="13"/>
  <c r="G13" i="13"/>
  <c r="H13" i="13"/>
  <c r="I13" i="13"/>
  <c r="J13" i="13"/>
  <c r="K13" i="13"/>
  <c r="C13" i="13"/>
  <c r="D13" i="12"/>
  <c r="E13" i="12"/>
  <c r="F13" i="12"/>
  <c r="G13" i="12"/>
  <c r="H13" i="12"/>
  <c r="I13" i="12"/>
  <c r="J13" i="12"/>
  <c r="K13" i="12"/>
  <c r="C13" i="12"/>
  <c r="D13" i="11"/>
  <c r="E13" i="11"/>
  <c r="F13" i="11"/>
  <c r="G13" i="11"/>
  <c r="H13" i="11"/>
  <c r="I13" i="11"/>
  <c r="J13" i="11"/>
  <c r="C13" i="11"/>
  <c r="J7" i="10"/>
  <c r="I7" i="10"/>
  <c r="H7" i="10"/>
  <c r="G7" i="10"/>
  <c r="F7" i="10"/>
  <c r="E7" i="10"/>
  <c r="D7" i="10"/>
  <c r="C7" i="10"/>
  <c r="D13" i="10"/>
  <c r="E13" i="10"/>
  <c r="F13" i="10"/>
  <c r="G13" i="10"/>
  <c r="H13" i="10"/>
  <c r="I13" i="10"/>
  <c r="J13" i="10"/>
  <c r="C13" i="10"/>
  <c r="D13" i="9"/>
  <c r="E13" i="9"/>
  <c r="F13" i="9"/>
  <c r="G13" i="9"/>
  <c r="H13" i="9"/>
  <c r="I13" i="9"/>
  <c r="C13" i="9"/>
  <c r="B4" i="17" l="1"/>
  <c r="B5" i="17" s="1"/>
  <c r="B6" i="17" s="1"/>
  <c r="B7" i="17" s="1"/>
  <c r="B8" i="17" s="1"/>
  <c r="B9" i="17" s="1"/>
  <c r="B10" i="17" s="1"/>
  <c r="B11" i="17" s="1"/>
  <c r="B12" i="17" s="1"/>
  <c r="J12" i="15"/>
  <c r="I12" i="15"/>
  <c r="H12" i="15"/>
  <c r="G12" i="15"/>
  <c r="F12" i="15"/>
  <c r="E12" i="15"/>
  <c r="D12" i="15"/>
  <c r="C12" i="15"/>
  <c r="J11" i="15"/>
  <c r="I11" i="15"/>
  <c r="H11" i="15"/>
  <c r="G11" i="15"/>
  <c r="F11" i="15"/>
  <c r="E11" i="15"/>
  <c r="D11" i="15"/>
  <c r="C11" i="15"/>
  <c r="J10" i="15"/>
  <c r="I10" i="15"/>
  <c r="H10" i="15"/>
  <c r="G10" i="15"/>
  <c r="F10" i="15"/>
  <c r="E10" i="15"/>
  <c r="D10" i="15"/>
  <c r="C10" i="15"/>
  <c r="J9" i="15"/>
  <c r="I9" i="15"/>
  <c r="H9" i="15"/>
  <c r="G9" i="15"/>
  <c r="F9" i="15"/>
  <c r="E9" i="15"/>
  <c r="D9" i="15"/>
  <c r="C9" i="15"/>
  <c r="J8" i="15"/>
  <c r="I8" i="15"/>
  <c r="H8" i="15"/>
  <c r="G8" i="15"/>
  <c r="F8" i="15"/>
  <c r="E8" i="15"/>
  <c r="D8" i="15"/>
  <c r="C8" i="15"/>
  <c r="J7" i="15"/>
  <c r="I7" i="15"/>
  <c r="H7" i="15"/>
  <c r="G7" i="15"/>
  <c r="F7" i="15"/>
  <c r="E7" i="15"/>
  <c r="D7" i="15"/>
  <c r="C7" i="15"/>
  <c r="J6" i="15"/>
  <c r="I6" i="15"/>
  <c r="H6" i="15"/>
  <c r="G6" i="15"/>
  <c r="F6" i="15"/>
  <c r="E6" i="15"/>
  <c r="D6" i="15"/>
  <c r="C6" i="15"/>
  <c r="J5" i="15"/>
  <c r="I5" i="15"/>
  <c r="H5" i="15"/>
  <c r="G5" i="15"/>
  <c r="F5" i="15"/>
  <c r="E5" i="15"/>
  <c r="D5" i="15"/>
  <c r="C5" i="15"/>
  <c r="J4" i="15"/>
  <c r="I4" i="15"/>
  <c r="H4" i="15"/>
  <c r="G4" i="15"/>
  <c r="F4" i="15"/>
  <c r="E4" i="15"/>
  <c r="D4" i="15"/>
  <c r="C4" i="15"/>
  <c r="B4" i="15"/>
  <c r="B5" i="15" s="1"/>
  <c r="B6" i="15" s="1"/>
  <c r="B7" i="15" s="1"/>
  <c r="B8" i="15" s="1"/>
  <c r="B9" i="15" s="1"/>
  <c r="B10" i="15" s="1"/>
  <c r="B11" i="15" s="1"/>
  <c r="B12" i="15" s="1"/>
  <c r="J3" i="15"/>
  <c r="I3" i="15"/>
  <c r="H3" i="15"/>
  <c r="G3" i="15"/>
  <c r="F3" i="15"/>
  <c r="E3" i="15"/>
  <c r="D3" i="15"/>
  <c r="C3" i="15"/>
  <c r="J2" i="15"/>
  <c r="J13" i="15" s="1"/>
  <c r="I2" i="15"/>
  <c r="H2" i="15"/>
  <c r="H13" i="15" s="1"/>
  <c r="G2" i="15"/>
  <c r="F2" i="15"/>
  <c r="F13" i="15" s="1"/>
  <c r="E2" i="15"/>
  <c r="D2" i="15"/>
  <c r="D13" i="15" s="1"/>
  <c r="C2" i="15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K4" i="14"/>
  <c r="J4" i="14"/>
  <c r="I4" i="14"/>
  <c r="H4" i="14"/>
  <c r="G4" i="14"/>
  <c r="F4" i="14"/>
  <c r="E4" i="14"/>
  <c r="D4" i="14"/>
  <c r="C4" i="14"/>
  <c r="B4" i="14"/>
  <c r="B5" i="14" s="1"/>
  <c r="B6" i="14" s="1"/>
  <c r="B7" i="14" s="1"/>
  <c r="B8" i="14" s="1"/>
  <c r="B9" i="14" s="1"/>
  <c r="B10" i="14" s="1"/>
  <c r="B11" i="14" s="1"/>
  <c r="B12" i="14" s="1"/>
  <c r="K3" i="14"/>
  <c r="J3" i="14"/>
  <c r="I3" i="14"/>
  <c r="H3" i="14"/>
  <c r="G3" i="14"/>
  <c r="F3" i="14"/>
  <c r="E3" i="14"/>
  <c r="D3" i="14"/>
  <c r="C3" i="14"/>
  <c r="K2" i="14"/>
  <c r="J2" i="14"/>
  <c r="I2" i="14"/>
  <c r="H2" i="14"/>
  <c r="G2" i="14"/>
  <c r="F2" i="14"/>
  <c r="E2" i="14"/>
  <c r="D2" i="14"/>
  <c r="C2" i="14"/>
  <c r="K12" i="13"/>
  <c r="J12" i="13"/>
  <c r="I12" i="13"/>
  <c r="H12" i="13"/>
  <c r="G12" i="13"/>
  <c r="F12" i="13"/>
  <c r="E12" i="13"/>
  <c r="D12" i="13"/>
  <c r="C12" i="13"/>
  <c r="K11" i="13"/>
  <c r="J11" i="13"/>
  <c r="I11" i="13"/>
  <c r="H11" i="13"/>
  <c r="G11" i="13"/>
  <c r="F11" i="13"/>
  <c r="E11" i="13"/>
  <c r="D11" i="13"/>
  <c r="C11" i="13"/>
  <c r="K10" i="13"/>
  <c r="J10" i="13"/>
  <c r="I10" i="13"/>
  <c r="H10" i="13"/>
  <c r="G10" i="13"/>
  <c r="F10" i="13"/>
  <c r="E10" i="13"/>
  <c r="D10" i="13"/>
  <c r="C10" i="13"/>
  <c r="K9" i="13"/>
  <c r="J9" i="13"/>
  <c r="I9" i="13"/>
  <c r="H9" i="13"/>
  <c r="G9" i="13"/>
  <c r="F9" i="13"/>
  <c r="E9" i="13"/>
  <c r="D9" i="13"/>
  <c r="C9" i="13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5" i="13"/>
  <c r="J5" i="13"/>
  <c r="I5" i="13"/>
  <c r="H5" i="13"/>
  <c r="G5" i="13"/>
  <c r="F5" i="13"/>
  <c r="E5" i="13"/>
  <c r="D5" i="13"/>
  <c r="C5" i="13"/>
  <c r="K4" i="13"/>
  <c r="J4" i="13"/>
  <c r="I4" i="13"/>
  <c r="H4" i="13"/>
  <c r="G4" i="13"/>
  <c r="F4" i="13"/>
  <c r="E4" i="13"/>
  <c r="D4" i="13"/>
  <c r="C4" i="13"/>
  <c r="B4" i="13"/>
  <c r="B5" i="13" s="1"/>
  <c r="B6" i="13" s="1"/>
  <c r="B7" i="13" s="1"/>
  <c r="B8" i="13" s="1"/>
  <c r="B9" i="13" s="1"/>
  <c r="B10" i="13" s="1"/>
  <c r="B11" i="13" s="1"/>
  <c r="B12" i="13" s="1"/>
  <c r="K3" i="13"/>
  <c r="J3" i="13"/>
  <c r="I3" i="13"/>
  <c r="H3" i="13"/>
  <c r="G3" i="13"/>
  <c r="F3" i="13"/>
  <c r="E3" i="13"/>
  <c r="D3" i="13"/>
  <c r="C3" i="13"/>
  <c r="K2" i="13"/>
  <c r="J2" i="13"/>
  <c r="I2" i="13"/>
  <c r="H2" i="13"/>
  <c r="G2" i="13"/>
  <c r="F2" i="13"/>
  <c r="E2" i="13"/>
  <c r="D2" i="13"/>
  <c r="C2" i="13"/>
  <c r="K12" i="12"/>
  <c r="J12" i="12"/>
  <c r="I12" i="12"/>
  <c r="H12" i="12"/>
  <c r="G12" i="12"/>
  <c r="F12" i="12"/>
  <c r="E12" i="12"/>
  <c r="D12" i="12"/>
  <c r="C12" i="12"/>
  <c r="K11" i="12"/>
  <c r="J11" i="12"/>
  <c r="I11" i="12"/>
  <c r="H11" i="12"/>
  <c r="G11" i="12"/>
  <c r="F11" i="12"/>
  <c r="E11" i="12"/>
  <c r="D11" i="12"/>
  <c r="C11" i="12"/>
  <c r="K10" i="12"/>
  <c r="J10" i="12"/>
  <c r="I10" i="12"/>
  <c r="H10" i="12"/>
  <c r="G10" i="12"/>
  <c r="F10" i="12"/>
  <c r="E10" i="12"/>
  <c r="D10" i="12"/>
  <c r="C10" i="12"/>
  <c r="K9" i="12"/>
  <c r="J9" i="12"/>
  <c r="I9" i="12"/>
  <c r="H9" i="12"/>
  <c r="G9" i="12"/>
  <c r="F9" i="12"/>
  <c r="E9" i="12"/>
  <c r="D9" i="12"/>
  <c r="C9" i="12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5" i="12"/>
  <c r="J5" i="12"/>
  <c r="I5" i="12"/>
  <c r="H5" i="12"/>
  <c r="G5" i="12"/>
  <c r="F5" i="12"/>
  <c r="E5" i="12"/>
  <c r="D5" i="12"/>
  <c r="C5" i="12"/>
  <c r="K4" i="12"/>
  <c r="J4" i="12"/>
  <c r="I4" i="12"/>
  <c r="H4" i="12"/>
  <c r="G4" i="12"/>
  <c r="F4" i="12"/>
  <c r="E4" i="12"/>
  <c r="D4" i="12"/>
  <c r="C4" i="12"/>
  <c r="B4" i="12"/>
  <c r="B5" i="12" s="1"/>
  <c r="B6" i="12" s="1"/>
  <c r="B7" i="12" s="1"/>
  <c r="B8" i="12" s="1"/>
  <c r="B9" i="12" s="1"/>
  <c r="B10" i="12" s="1"/>
  <c r="B11" i="12" s="1"/>
  <c r="B12" i="12" s="1"/>
  <c r="K3" i="12"/>
  <c r="J3" i="12"/>
  <c r="I3" i="12"/>
  <c r="H3" i="12"/>
  <c r="G3" i="12"/>
  <c r="F3" i="12"/>
  <c r="E3" i="12"/>
  <c r="D3" i="12"/>
  <c r="C3" i="12"/>
  <c r="K2" i="12"/>
  <c r="J2" i="12"/>
  <c r="I2" i="12"/>
  <c r="H2" i="12"/>
  <c r="G2" i="12"/>
  <c r="F2" i="12"/>
  <c r="E2" i="12"/>
  <c r="D2" i="12"/>
  <c r="C2" i="12"/>
  <c r="J12" i="10"/>
  <c r="J12" i="17" s="1"/>
  <c r="I12" i="10"/>
  <c r="H12" i="10"/>
  <c r="G12" i="10"/>
  <c r="F12" i="10"/>
  <c r="E12" i="10"/>
  <c r="D12" i="10"/>
  <c r="C12" i="10"/>
  <c r="J11" i="10"/>
  <c r="I11" i="10"/>
  <c r="H11" i="10"/>
  <c r="G11" i="10"/>
  <c r="F11" i="10"/>
  <c r="E11" i="10"/>
  <c r="D11" i="10"/>
  <c r="C11" i="10"/>
  <c r="J10" i="10"/>
  <c r="J10" i="17" s="1"/>
  <c r="I10" i="10"/>
  <c r="H10" i="10"/>
  <c r="G10" i="10"/>
  <c r="F10" i="10"/>
  <c r="E10" i="10"/>
  <c r="D10" i="10"/>
  <c r="C10" i="10"/>
  <c r="J9" i="10"/>
  <c r="I9" i="10"/>
  <c r="H9" i="10"/>
  <c r="G9" i="10"/>
  <c r="F9" i="10"/>
  <c r="E9" i="10"/>
  <c r="D9" i="10"/>
  <c r="C9" i="10"/>
  <c r="J8" i="10"/>
  <c r="J8" i="17" s="1"/>
  <c r="I8" i="10"/>
  <c r="H8" i="10"/>
  <c r="G8" i="10"/>
  <c r="F8" i="10"/>
  <c r="E8" i="10"/>
  <c r="D8" i="10"/>
  <c r="C8" i="10"/>
  <c r="J7" i="17"/>
  <c r="J13" i="17" s="1"/>
  <c r="J6" i="10"/>
  <c r="J6" i="17" s="1"/>
  <c r="I6" i="10"/>
  <c r="H6" i="10"/>
  <c r="G6" i="10"/>
  <c r="F6" i="10"/>
  <c r="E6" i="10"/>
  <c r="D6" i="10"/>
  <c r="C6" i="10"/>
  <c r="J5" i="10"/>
  <c r="J5" i="17" s="1"/>
  <c r="I5" i="10"/>
  <c r="H5" i="10"/>
  <c r="G5" i="10"/>
  <c r="F5" i="10"/>
  <c r="E5" i="10"/>
  <c r="D5" i="10"/>
  <c r="C5" i="10"/>
  <c r="B5" i="10"/>
  <c r="B6" i="10" s="1"/>
  <c r="B7" i="10" s="1"/>
  <c r="B8" i="10" s="1"/>
  <c r="B9" i="10" s="1"/>
  <c r="B10" i="10" s="1"/>
  <c r="B11" i="10" s="1"/>
  <c r="B12" i="10" s="1"/>
  <c r="J4" i="10"/>
  <c r="J10" i="16" s="1"/>
  <c r="I4" i="10"/>
  <c r="H4" i="10"/>
  <c r="G4" i="10"/>
  <c r="F4" i="10"/>
  <c r="E4" i="10"/>
  <c r="D4" i="10"/>
  <c r="C4" i="10"/>
  <c r="B4" i="10"/>
  <c r="J3" i="10"/>
  <c r="J3" i="17" s="1"/>
  <c r="I3" i="10"/>
  <c r="H3" i="10"/>
  <c r="G3" i="10"/>
  <c r="F3" i="10"/>
  <c r="E3" i="10"/>
  <c r="D3" i="10"/>
  <c r="C3" i="10"/>
  <c r="J2" i="10"/>
  <c r="J2" i="17" s="1"/>
  <c r="I2" i="10"/>
  <c r="H2" i="10"/>
  <c r="G2" i="10"/>
  <c r="F2" i="10"/>
  <c r="E2" i="10"/>
  <c r="D2" i="10"/>
  <c r="C2" i="10"/>
  <c r="I12" i="9"/>
  <c r="H12" i="9"/>
  <c r="H12" i="17" s="1"/>
  <c r="G12" i="9"/>
  <c r="F12" i="9"/>
  <c r="F12" i="17" s="1"/>
  <c r="E12" i="9"/>
  <c r="D12" i="9"/>
  <c r="D12" i="17" s="1"/>
  <c r="C12" i="9"/>
  <c r="I11" i="9"/>
  <c r="I11" i="17" s="1"/>
  <c r="H11" i="9"/>
  <c r="G11" i="9"/>
  <c r="G11" i="17" s="1"/>
  <c r="F11" i="9"/>
  <c r="E11" i="9"/>
  <c r="E11" i="17" s="1"/>
  <c r="D11" i="9"/>
  <c r="C11" i="9"/>
  <c r="I10" i="9"/>
  <c r="H10" i="9"/>
  <c r="H10" i="17" s="1"/>
  <c r="G10" i="9"/>
  <c r="F10" i="9"/>
  <c r="F10" i="17" s="1"/>
  <c r="E10" i="9"/>
  <c r="D10" i="9"/>
  <c r="D10" i="17" s="1"/>
  <c r="C10" i="9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B4" i="9"/>
  <c r="B5" i="9" s="1"/>
  <c r="B6" i="9" s="1"/>
  <c r="B7" i="9" s="1"/>
  <c r="B8" i="9" s="1"/>
  <c r="B9" i="9" s="1"/>
  <c r="B10" i="9" s="1"/>
  <c r="B11" i="9" s="1"/>
  <c r="B12" i="9" s="1"/>
  <c r="I3" i="9"/>
  <c r="H3" i="9"/>
  <c r="G3" i="9"/>
  <c r="F3" i="9"/>
  <c r="E3" i="9"/>
  <c r="D3" i="9"/>
  <c r="C3" i="9"/>
  <c r="I2" i="9"/>
  <c r="H2" i="9"/>
  <c r="G2" i="9"/>
  <c r="F2" i="9"/>
  <c r="E2" i="9"/>
  <c r="D2" i="9"/>
  <c r="C2" i="9"/>
  <c r="I2" i="8"/>
  <c r="K19" i="7"/>
  <c r="I8" i="8" s="1"/>
  <c r="I26" i="8" s="1"/>
  <c r="J19" i="7"/>
  <c r="H8" i="8" s="1"/>
  <c r="I19" i="7"/>
  <c r="G8" i="8" s="1"/>
  <c r="G26" i="8" s="1"/>
  <c r="H19" i="7"/>
  <c r="F8" i="8" s="1"/>
  <c r="E8" i="8"/>
  <c r="E26" i="8" s="1"/>
  <c r="D8" i="8"/>
  <c r="D26" i="8" s="1"/>
  <c r="C8" i="8"/>
  <c r="C26" i="8" s="1"/>
  <c r="K45" i="6"/>
  <c r="I7" i="8" s="1"/>
  <c r="J45" i="6"/>
  <c r="H7" i="8" s="1"/>
  <c r="I45" i="6"/>
  <c r="G7" i="8" s="1"/>
  <c r="H45" i="6"/>
  <c r="F7" i="8" s="1"/>
  <c r="G45" i="6"/>
  <c r="E7" i="8" s="1"/>
  <c r="F45" i="6"/>
  <c r="D7" i="8" s="1"/>
  <c r="E45" i="6"/>
  <c r="C7" i="8" s="1"/>
  <c r="D45" i="6"/>
  <c r="B7" i="8" s="1"/>
  <c r="B15" i="8" s="1"/>
  <c r="K46" i="5"/>
  <c r="I6" i="8" s="1"/>
  <c r="J46" i="5"/>
  <c r="H6" i="8" s="1"/>
  <c r="I46" i="5"/>
  <c r="G6" i="8" s="1"/>
  <c r="H46" i="5"/>
  <c r="F6" i="8" s="1"/>
  <c r="G46" i="5"/>
  <c r="E6" i="8" s="1"/>
  <c r="F46" i="5"/>
  <c r="D6" i="8" s="1"/>
  <c r="E46" i="5"/>
  <c r="C6" i="8" s="1"/>
  <c r="B6" i="8"/>
  <c r="K46" i="4"/>
  <c r="I5" i="8" s="1"/>
  <c r="J46" i="4"/>
  <c r="H5" i="8" s="1"/>
  <c r="I46" i="4"/>
  <c r="H46" i="4"/>
  <c r="F5" i="8" s="1"/>
  <c r="G46" i="4"/>
  <c r="F46" i="4"/>
  <c r="D5" i="8" s="1"/>
  <c r="E46" i="4"/>
  <c r="C5" i="8" s="1"/>
  <c r="D46" i="4"/>
  <c r="B5" i="8" s="1"/>
  <c r="B19" i="4"/>
  <c r="B23" i="4" s="1"/>
  <c r="B27" i="4" s="1"/>
  <c r="B31" i="4" s="1"/>
  <c r="B35" i="4" s="1"/>
  <c r="B39" i="4" s="1"/>
  <c r="B43" i="4" s="1"/>
  <c r="B18" i="4"/>
  <c r="B22" i="4" s="1"/>
  <c r="B26" i="4" s="1"/>
  <c r="B30" i="4" s="1"/>
  <c r="B34" i="4" s="1"/>
  <c r="B38" i="4" s="1"/>
  <c r="B42" i="4" s="1"/>
  <c r="B17" i="4"/>
  <c r="B21" i="4" s="1"/>
  <c r="B25" i="4" s="1"/>
  <c r="B29" i="4" s="1"/>
  <c r="B33" i="4" s="1"/>
  <c r="B37" i="4" s="1"/>
  <c r="B41" i="4" s="1"/>
  <c r="B16" i="4"/>
  <c r="B20" i="4" s="1"/>
  <c r="B24" i="4" s="1"/>
  <c r="B28" i="4" s="1"/>
  <c r="B32" i="4" s="1"/>
  <c r="B36" i="4" s="1"/>
  <c r="B40" i="4" s="1"/>
  <c r="K14" i="3"/>
  <c r="I4" i="8" s="1"/>
  <c r="J14" i="3"/>
  <c r="H4" i="8" s="1"/>
  <c r="I14" i="3"/>
  <c r="G4" i="8" s="1"/>
  <c r="H14" i="3"/>
  <c r="F4" i="8" s="1"/>
  <c r="G14" i="3"/>
  <c r="E4" i="8" s="1"/>
  <c r="F14" i="3"/>
  <c r="D4" i="8" s="1"/>
  <c r="E14" i="3"/>
  <c r="C4" i="8" s="1"/>
  <c r="D14" i="3"/>
  <c r="B4" i="8" s="1"/>
  <c r="K45" i="2"/>
  <c r="I3" i="8" s="1"/>
  <c r="J45" i="2"/>
  <c r="H3" i="8" s="1"/>
  <c r="I45" i="2"/>
  <c r="G3" i="8" s="1"/>
  <c r="H45" i="2"/>
  <c r="F3" i="8" s="1"/>
  <c r="G45" i="2"/>
  <c r="E3" i="8" s="1"/>
  <c r="F45" i="2"/>
  <c r="D3" i="8" s="1"/>
  <c r="E45" i="2"/>
  <c r="C3" i="8" s="1"/>
  <c r="D45" i="2"/>
  <c r="B3" i="8" s="1"/>
  <c r="J45" i="1"/>
  <c r="H2" i="8" s="1"/>
  <c r="I45" i="1"/>
  <c r="G2" i="8" s="1"/>
  <c r="H45" i="1"/>
  <c r="F2" i="8" s="1"/>
  <c r="G45" i="1"/>
  <c r="E2" i="8" s="1"/>
  <c r="F45" i="1"/>
  <c r="D2" i="8" s="1"/>
  <c r="E45" i="1"/>
  <c r="C2" i="8" s="1"/>
  <c r="D45" i="1"/>
  <c r="B2" i="8" s="1"/>
  <c r="C13" i="15" l="1"/>
  <c r="E13" i="15"/>
  <c r="G13" i="15"/>
  <c r="I13" i="15"/>
  <c r="C13" i="8"/>
  <c r="C11" i="8"/>
  <c r="C20" i="8"/>
  <c r="G13" i="8"/>
  <c r="G11" i="8"/>
  <c r="G20" i="8"/>
  <c r="F21" i="8"/>
  <c r="F22" i="8"/>
  <c r="B13" i="8"/>
  <c r="B11" i="8"/>
  <c r="D20" i="8"/>
  <c r="D13" i="8"/>
  <c r="D11" i="8"/>
  <c r="F20" i="8"/>
  <c r="F13" i="8"/>
  <c r="H20" i="8"/>
  <c r="H13" i="8"/>
  <c r="H11" i="8"/>
  <c r="C21" i="8"/>
  <c r="E21" i="8"/>
  <c r="G21" i="8"/>
  <c r="I21" i="8"/>
  <c r="C22" i="8"/>
  <c r="E22" i="8"/>
  <c r="G22" i="8"/>
  <c r="I22" i="8"/>
  <c r="C23" i="8"/>
  <c r="E23" i="8"/>
  <c r="G23" i="8"/>
  <c r="I23" i="8"/>
  <c r="C24" i="8"/>
  <c r="E24" i="8"/>
  <c r="G24" i="8"/>
  <c r="I24" i="8"/>
  <c r="C25" i="8"/>
  <c r="C15" i="8"/>
  <c r="E25" i="8"/>
  <c r="E15" i="8"/>
  <c r="G25" i="8"/>
  <c r="G15" i="8"/>
  <c r="G16" i="8" s="1"/>
  <c r="I25" i="8"/>
  <c r="I15" i="8"/>
  <c r="I16" i="8" s="1"/>
  <c r="F26" i="8"/>
  <c r="H26" i="8"/>
  <c r="I13" i="8"/>
  <c r="E13" i="8"/>
  <c r="E11" i="8"/>
  <c r="E20" i="8"/>
  <c r="D21" i="8"/>
  <c r="H21" i="8"/>
  <c r="D22" i="8"/>
  <c r="H22" i="8"/>
  <c r="D23" i="8"/>
  <c r="F23" i="8"/>
  <c r="H23" i="8"/>
  <c r="D24" i="8"/>
  <c r="F24" i="8"/>
  <c r="H24" i="8"/>
  <c r="D25" i="8"/>
  <c r="D15" i="8"/>
  <c r="F25" i="8"/>
  <c r="F15" i="8"/>
  <c r="F16" i="8" s="1"/>
  <c r="H25" i="8"/>
  <c r="H15" i="8"/>
  <c r="H16" i="8" s="1"/>
  <c r="I20" i="8"/>
  <c r="D2" i="17"/>
  <c r="D12" i="16"/>
  <c r="F2" i="17"/>
  <c r="F12" i="16"/>
  <c r="H2" i="17"/>
  <c r="H12" i="16"/>
  <c r="C11" i="16"/>
  <c r="C3" i="17"/>
  <c r="E3" i="17"/>
  <c r="E11" i="16"/>
  <c r="G11" i="16"/>
  <c r="G3" i="17"/>
  <c r="I3" i="17"/>
  <c r="I11" i="16"/>
  <c r="C4" i="17"/>
  <c r="C10" i="16"/>
  <c r="E4" i="17"/>
  <c r="E10" i="16"/>
  <c r="G4" i="17"/>
  <c r="G10" i="16"/>
  <c r="I4" i="17"/>
  <c r="I10" i="16"/>
  <c r="C5" i="17"/>
  <c r="C9" i="16"/>
  <c r="E9" i="16"/>
  <c r="E5" i="17"/>
  <c r="G5" i="17"/>
  <c r="G9" i="16"/>
  <c r="I9" i="16"/>
  <c r="I5" i="17"/>
  <c r="C6" i="17"/>
  <c r="C8" i="16"/>
  <c r="E6" i="17"/>
  <c r="E8" i="16"/>
  <c r="G6" i="17"/>
  <c r="G8" i="16"/>
  <c r="I6" i="17"/>
  <c r="I8" i="16"/>
  <c r="C7" i="16"/>
  <c r="C7" i="17"/>
  <c r="C13" i="17" s="1"/>
  <c r="E7" i="17"/>
  <c r="E13" i="17" s="1"/>
  <c r="E7" i="16"/>
  <c r="G7" i="16"/>
  <c r="G7" i="17"/>
  <c r="G13" i="17" s="1"/>
  <c r="I7" i="17"/>
  <c r="I13" i="17" s="1"/>
  <c r="I7" i="16"/>
  <c r="C8" i="17"/>
  <c r="C6" i="16"/>
  <c r="E8" i="17"/>
  <c r="E6" i="16"/>
  <c r="E23" i="16" s="1"/>
  <c r="G8" i="17"/>
  <c r="G6" i="16"/>
  <c r="I8" i="17"/>
  <c r="I6" i="16"/>
  <c r="C10" i="17"/>
  <c r="C4" i="16"/>
  <c r="E10" i="17"/>
  <c r="E4" i="16"/>
  <c r="E25" i="16" s="1"/>
  <c r="G10" i="17"/>
  <c r="G4" i="16"/>
  <c r="I10" i="17"/>
  <c r="I4" i="16"/>
  <c r="I11" i="8"/>
  <c r="C12" i="16"/>
  <c r="C2" i="17"/>
  <c r="E2" i="17"/>
  <c r="E12" i="16"/>
  <c r="G12" i="16"/>
  <c r="G2" i="17"/>
  <c r="I2" i="17"/>
  <c r="I12" i="16"/>
  <c r="D3" i="17"/>
  <c r="D11" i="16"/>
  <c r="F3" i="17"/>
  <c r="F11" i="16"/>
  <c r="H3" i="17"/>
  <c r="H11" i="16"/>
  <c r="D4" i="17"/>
  <c r="D10" i="16"/>
  <c r="F10" i="16"/>
  <c r="F4" i="17"/>
  <c r="H4" i="17"/>
  <c r="H10" i="16"/>
  <c r="D5" i="17"/>
  <c r="D9" i="16"/>
  <c r="F5" i="17"/>
  <c r="F9" i="16"/>
  <c r="H5" i="17"/>
  <c r="H9" i="16"/>
  <c r="D8" i="16"/>
  <c r="D6" i="17"/>
  <c r="F6" i="17"/>
  <c r="F8" i="16"/>
  <c r="H8" i="16"/>
  <c r="H6" i="17"/>
  <c r="D7" i="17"/>
  <c r="D13" i="17" s="1"/>
  <c r="D7" i="16"/>
  <c r="F7" i="17"/>
  <c r="F13" i="17" s="1"/>
  <c r="F7" i="16"/>
  <c r="H7" i="17"/>
  <c r="H13" i="17" s="1"/>
  <c r="H7" i="16"/>
  <c r="D8" i="17"/>
  <c r="D6" i="16"/>
  <c r="F6" i="16"/>
  <c r="F8" i="17"/>
  <c r="H8" i="17"/>
  <c r="H6" i="16"/>
  <c r="C9" i="17"/>
  <c r="C5" i="16"/>
  <c r="E9" i="17"/>
  <c r="E5" i="16"/>
  <c r="E24" i="16" s="1"/>
  <c r="G9" i="17"/>
  <c r="G5" i="16"/>
  <c r="I9" i="17"/>
  <c r="I5" i="16"/>
  <c r="C11" i="17"/>
  <c r="C3" i="16"/>
  <c r="C12" i="17"/>
  <c r="C2" i="16"/>
  <c r="E12" i="17"/>
  <c r="E2" i="16"/>
  <c r="E27" i="16" s="1"/>
  <c r="G12" i="17"/>
  <c r="G2" i="16"/>
  <c r="I12" i="17"/>
  <c r="I2" i="16"/>
  <c r="J9" i="17"/>
  <c r="J5" i="16"/>
  <c r="J11" i="17"/>
  <c r="J3" i="16"/>
  <c r="J12" i="16"/>
  <c r="J11" i="16"/>
  <c r="J9" i="16"/>
  <c r="J7" i="16"/>
  <c r="J6" i="16"/>
  <c r="D4" i="16"/>
  <c r="H4" i="16"/>
  <c r="G3" i="16"/>
  <c r="F2" i="16"/>
  <c r="J2" i="16"/>
  <c r="J4" i="17"/>
  <c r="D9" i="17"/>
  <c r="D5" i="16"/>
  <c r="F9" i="17"/>
  <c r="F5" i="16"/>
  <c r="H9" i="17"/>
  <c r="H5" i="16"/>
  <c r="D11" i="17"/>
  <c r="D3" i="16"/>
  <c r="F11" i="17"/>
  <c r="F3" i="16"/>
  <c r="H11" i="17"/>
  <c r="H3" i="16"/>
  <c r="J8" i="16"/>
  <c r="F4" i="16"/>
  <c r="F25" i="16" s="1"/>
  <c r="J4" i="16"/>
  <c r="E3" i="16"/>
  <c r="I3" i="16"/>
  <c r="D2" i="16"/>
  <c r="D27" i="16" s="1"/>
  <c r="H2" i="16"/>
  <c r="F20" i="16" l="1"/>
  <c r="D18" i="16"/>
  <c r="E26" i="16"/>
  <c r="D26" i="16"/>
  <c r="F24" i="16"/>
  <c r="D24" i="16"/>
  <c r="F27" i="16"/>
  <c r="F23" i="16"/>
  <c r="D21" i="16"/>
  <c r="F19" i="16"/>
  <c r="E21" i="16"/>
  <c r="E19" i="16"/>
  <c r="E18" i="16"/>
  <c r="I13" i="16"/>
  <c r="D25" i="16"/>
  <c r="J13" i="16"/>
  <c r="D23" i="16"/>
  <c r="H13" i="16"/>
  <c r="F13" i="16"/>
  <c r="F21" i="16"/>
  <c r="D20" i="16"/>
  <c r="D19" i="16"/>
  <c r="F18" i="16"/>
  <c r="G13" i="16"/>
  <c r="C13" i="16"/>
  <c r="I12" i="8"/>
  <c r="E22" i="16"/>
  <c r="E13" i="16"/>
  <c r="F22" i="16"/>
  <c r="D22" i="16"/>
  <c r="D13" i="16"/>
  <c r="F26" i="16"/>
  <c r="F17" i="16"/>
  <c r="D17" i="16"/>
  <c r="I14" i="8"/>
  <c r="H14" i="8"/>
  <c r="F12" i="8"/>
  <c r="G14" i="8"/>
  <c r="E17" i="16"/>
  <c r="E20" i="16"/>
  <c r="H12" i="8"/>
  <c r="F14" i="8"/>
  <c r="G12" i="8"/>
  <c r="E29" i="16" l="1"/>
  <c r="F29" i="16"/>
</calcChain>
</file>

<file path=xl/sharedStrings.xml><?xml version="1.0" encoding="utf-8"?>
<sst xmlns="http://schemas.openxmlformats.org/spreadsheetml/2006/main" count="358" uniqueCount="121">
  <si>
    <t>Political Analysis issue</t>
  </si>
  <si>
    <t>volume</t>
  </si>
  <si>
    <t>year</t>
  </si>
  <si>
    <t>total articles</t>
  </si>
  <si>
    <t>articles mentioning deliberation (automatic search)</t>
  </si>
  <si>
    <t>article on deliberation/participation</t>
  </si>
  <si>
    <t>empirical articles on deliberation/participation</t>
  </si>
  <si>
    <t>positive stance to be optimized (some things do not work)</t>
  </si>
  <si>
    <t>ARPS issue</t>
  </si>
  <si>
    <t>AJPS issue</t>
  </si>
  <si>
    <t>lessons from empirical problems that can be used to improve deliberation/participation</t>
  </si>
  <si>
    <t>negative stance on certain types of deliberation/participation under certain conditions based on empirical tests</t>
  </si>
  <si>
    <t>other (metrics, mapping, surveys about propensity to deliberate)</t>
  </si>
  <si>
    <t>notes</t>
  </si>
  <si>
    <t>link</t>
  </si>
  <si>
    <t>http://pan.oxfordjournals.org/content/24/2/226.abstract?sid=39701402-4d9f-485c-a0ab-87c0dcb1db35</t>
  </si>
  <si>
    <t>http://www.annualreviews.org/doi/abs/10.1146/annurev-polisci-032210-144356</t>
  </si>
  <si>
    <t>http://onlinelibrary.wiley.com/doi/10.1111/ajps.12021/abstract</t>
  </si>
  <si>
    <t>http://www.annualreviews.org/doi/abs/10.1146/annurev-polisci-033011-201728</t>
  </si>
  <si>
    <t>difficult to code</t>
  </si>
  <si>
    <t>http://pan.oxfordjournals.org/content/23/2/254.abstract?sid=793c35b3-d923-4a01-af96-782153ff3449</t>
  </si>
  <si>
    <t>http://onlinelibrary.wiley.com/doi/10.1111/j.1540-5907.2012.00614.x/abstract</t>
  </si>
  <si>
    <t>on persuasion</t>
  </si>
  <si>
    <t>http://onlinelibrary.wiley.com/doi/10.1111/j.1540-5907.2011.00573.x/abstract</t>
  </si>
  <si>
    <t>TOTAL</t>
  </si>
  <si>
    <t>http://pan.oxfordjournals.org/content/19/2/205.abstract?sid=39701402-4d9f-485c-a0ab-87c0dcb1db35</t>
  </si>
  <si>
    <t>http://pan.oxfordjournals.org/content/18/1/103.abstract?sid=793c35b3-d923-4a01-af96-782153ff3449</t>
  </si>
  <si>
    <t>http://onlinelibrary.wiley.com/doi/10.1111/j.1540-5907.2010.00440.x/abstract</t>
  </si>
  <si>
    <t>http://pan.oxfordjournals.org/content/16/4/404.abstract?sid=d1304f21-287f-4d0a-a9c1-65936b25f016</t>
  </si>
  <si>
    <t>http://onlinelibrary.wiley.com/doi/10.1111/j.1540-5907.2009.00379.x/abstract</t>
  </si>
  <si>
    <t>apsr issue</t>
  </si>
  <si>
    <t>Governance issue</t>
  </si>
  <si>
    <t>first view</t>
  </si>
  <si>
    <t>http://journals.cambridge.org/action/displayAbstract?fromPage=online&amp;aid=10345624&amp;fulltextType=RA&amp;fileId=S0003055416000095</t>
  </si>
  <si>
    <t>http://journals.cambridge.org/action/displayAbstract?fromPage=online&amp;aid=9894773&amp;fulltextType=RA&amp;fileId=S0003055415000222</t>
  </si>
  <si>
    <t>http://onlinelibrary.wiley.com/doi/10.1111/gove.12033/abstract</t>
  </si>
  <si>
    <t>Politics &amp; Society issue</t>
  </si>
  <si>
    <t>http://journals.cambridge.org/action/displayAbstract?fromPage=online&amp;aid=9427248&amp;fulltextType=RA&amp;fileId=S0003055414000422</t>
  </si>
  <si>
    <t>link to yellow &amp; red</t>
  </si>
  <si>
    <t>women participation in village self-governance body</t>
  </si>
  <si>
    <t>http://onlinelibrary.wiley.com/doi/10.1111/j.1468-0491.2012.01605.x/abstract</t>
  </si>
  <si>
    <t>http://pas.sagepub.com/content/44/1/143.abstract</t>
  </si>
  <si>
    <t>karpowitz on gender</t>
  </si>
  <si>
    <t>http://journals.cambridge.org/action/displayAbstract?fromPage=online&amp;aid=8675859&amp;fulltextType=RA&amp;fileId=S0003055412000329</t>
  </si>
  <si>
    <t>there is a book review but it does not count in the coding</t>
  </si>
  <si>
    <t>http://onlinelibrary.wiley.com/doi/10.1111/j.1468-0491.2009.01472_1.x/abstract</t>
  </si>
  <si>
    <t>http://pas.sagepub.com/content/42/1/51.abstract http://pas.sagepub.com/content/42/1/29.abstract</t>
  </si>
  <si>
    <t>http://pas.sagepub.com/content/41/3/461.abstract</t>
  </si>
  <si>
    <t>http://journals.cambridge.org/action/displayAbstract?fromPage=online&amp;aid=8278937&amp;fulltextType=RA&amp;fileId=S0003055411000086</t>
  </si>
  <si>
    <t>special issue on real utopia</t>
  </si>
  <si>
    <t>mathematical model</t>
  </si>
  <si>
    <t>http://journals.cambridge.org/action/displayAbstract?fromPage=online&amp;aid=8368192&amp;fulltextType=RA&amp;fileId=S0003055411000244</t>
  </si>
  <si>
    <t>http://pas.sagepub.com/content/39/4/497.abstract</t>
  </si>
  <si>
    <t>Olken on indonesia, this is actually a supportive paper</t>
  </si>
  <si>
    <t>http://journals.cambridge.org/action/displayAbstract?fromPage=online&amp;aid=7793100&amp;fulltextType=RA&amp;fileId=S0003055410000079</t>
  </si>
  <si>
    <t>who is willing to deliberate</t>
  </si>
  <si>
    <t>http://journals.cambridge.org/action/displayAbstract?fromPage=online&amp;aid=7909403&amp;fulltextType=RA&amp;fileId=S0003055410000298</t>
  </si>
  <si>
    <t>people who engage in deliberate processing of information display attitude stability</t>
  </si>
  <si>
    <t>http://journals.cambridge.org/action/displayAbstract?fromPage=online&amp;aid=7947643&amp;fulltextType=RA&amp;fileId=S0003055410000493</t>
  </si>
  <si>
    <t>levy palluck experiment in ruanda had a deliberative component, but it was not the main treatment</t>
  </si>
  <si>
    <t>http://journals.cambridge.org/action/displayAbstract?fromPage=online&amp;aid=6648180&amp;fulltextType=RA&amp;fileId=S0003055409990128</t>
  </si>
  <si>
    <t>explain how discursive representation can be achieved in practice</t>
  </si>
  <si>
    <t>http://journals.cambridge.org/action/displayAbstract?fromPage=online&amp;aid=2918768&amp;fulltextType=RA&amp;fileId=S0003055408080325</t>
  </si>
  <si>
    <t>http://journals.cambridge.org/action/displayAbstract?fromPage=online&amp;aid=695744&amp;fulltextType=RA&amp;fileId=S0003055407070098</t>
  </si>
  <si>
    <t>http://journals.cambridge.org/action/displayAbstract?fromPage=online&amp;aid=1223884&amp;fulltextType=RA&amp;fileId=S000305540707030X</t>
  </si>
  <si>
    <t>(Austen Smith formal model that criticizes DD is not an empirical analysis)</t>
  </si>
  <si>
    <t>http://journals.cambridge.org/action/displayAbstract?fromPage=online&amp;aid=437714&amp;fulltextType=RA&amp;fileId=S0003055406062113</t>
  </si>
  <si>
    <t>centennial issue should we include it?</t>
  </si>
  <si>
    <t>JPD issue</t>
  </si>
  <si>
    <t>http://www.publicdeliberation.net/jpd/vol12/iss1/art8/ http://www.publicdeliberation.net/jpd/vol12/iss1/art3</t>
  </si>
  <si>
    <t>http://www.publicdeliberation.net/jpd/vol11/iss2/art4/</t>
  </si>
  <si>
    <t>http://www.publicdeliberation.net/jpd/vol11/iss1/art4/</t>
  </si>
  <si>
    <t>http://www.publicdeliberation.net/cgi/viewcontent.cgi?article=1287&amp;context=jpd  http://www.publicdeliberation.net/jpd/vol10/iss2/art10/</t>
  </si>
  <si>
    <t>special issue</t>
  </si>
  <si>
    <t>http://www.publicdeliberation.net/jpd/vol9/iss2/art4/ http://www.publicdeliberation.net/jpd/vol9/iss2/art3/</t>
  </si>
  <si>
    <t>http://www.publicdeliberation.net/jpd/vol8/iss2/art3/ http://www.publicdeliberation.net/jpd/vol8/iss2/art8/</t>
  </si>
  <si>
    <t>special issue on participatory budgeting</t>
  </si>
  <si>
    <t>http://www.publicdeliberation.net/jpd/vol8/iss1/art2/</t>
  </si>
  <si>
    <t>special issue about teaching</t>
  </si>
  <si>
    <t>http://www.publicdeliberation.net/jpd/vol5/iss1/art2/</t>
  </si>
  <si>
    <t>Journal</t>
  </si>
  <si>
    <t>AJPS</t>
  </si>
  <si>
    <t>Political Analysis</t>
  </si>
  <si>
    <t>PA</t>
  </si>
  <si>
    <t>ARPS</t>
  </si>
  <si>
    <t>APSR</t>
  </si>
  <si>
    <t>Governance</t>
  </si>
  <si>
    <t>PAS</t>
  </si>
  <si>
    <t>JPD</t>
  </si>
  <si>
    <t>Top 5 total</t>
  </si>
  <si>
    <t>Percentage</t>
  </si>
  <si>
    <t>JPAS+JPD total</t>
  </si>
  <si>
    <t>Percentages</t>
  </si>
  <si>
    <t>c/b</t>
  </si>
  <si>
    <t>d/b</t>
  </si>
  <si>
    <t>e/d</t>
  </si>
  <si>
    <t>f/d</t>
  </si>
  <si>
    <t>g/d</t>
  </si>
  <si>
    <t>h/d</t>
  </si>
  <si>
    <t>i/d</t>
  </si>
  <si>
    <t>d/c</t>
  </si>
  <si>
    <t>e/c</t>
  </si>
  <si>
    <t>f/e</t>
  </si>
  <si>
    <t>SUM</t>
  </si>
  <si>
    <t>TABLE 1</t>
  </si>
  <si>
    <t>Total</t>
  </si>
  <si>
    <t>graph 1</t>
  </si>
  <si>
    <t>total articles we consider</t>
  </si>
  <si>
    <t>Containing the word deliberation</t>
  </si>
  <si>
    <t>Primary focus on deliberation</t>
  </si>
  <si>
    <t>graph 2</t>
  </si>
  <si>
    <t>graph 3</t>
  </si>
  <si>
    <t>Learning from best practices</t>
  </si>
  <si>
    <t>learning from the variety of qualities of practices</t>
  </si>
  <si>
    <t>Learning from failures</t>
  </si>
  <si>
    <t>total</t>
  </si>
  <si>
    <t>XL Toolbox Settings</t>
  </si>
  <si>
    <t>export_preset</t>
  </si>
  <si>
    <t>export_path</t>
  </si>
  <si>
    <t>&lt;?xml version="1.0" encoding="utf-16"?&gt;_x000D_
&lt;Preset xmlns:xsi="http://www.w3.org/2001/XMLSchema-instance" xmlns:xsd="http://www.w3.org/2001/XMLSchema"&gt;_x000D_
  &lt;Name&gt;Tiff, 300 dpi, RGB, Transparent canvas&lt;/Name&gt;_x000D_
  &lt;Dpi&gt;300&lt;/Dpi&gt;_x000D_
  &lt;FileType&gt;Tiff&lt;/FileType&gt;_x000D_
  &lt;ColorSpace&gt;Rgb&lt;/ColorSpace&gt;_x000D_
  &lt;Transparency&gt;TransparentCanvas&lt;/Transparency&gt;_x000D_
  &lt;UseColorProfile&gt;false&lt;/UseColorProfile&gt;_x000D_
  &lt;ColorProfile&gt;ewrgb18&lt;/ColorProfile&gt;_x000D_
&lt;/Preset&gt;</t>
  </si>
  <si>
    <t>C:\Users\Paolo\Desktop\failures\figure 3.tif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</si>
</sst>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6" x14ac:knownFonts="1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2" fillId="0" borderId="0" xfId="0" applyFont="1" applyAlignmen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/>
    <xf numFmtId="165" fontId="1" fillId="0" borderId="0" xfId="0" applyNumberFormat="1" applyFont="1"/>
    <xf numFmtId="0" fontId="4" fillId="0" borderId="0" xfId="0" applyFont="1" applyAlignment="1"/>
    <xf numFmtId="0" fontId="5" fillId="0" borderId="0" xfId="0" applyFont="1" applyAlignment="1"/>
    <xf numFmtId="0" fontId="0" fillId="0" borderId="0" xfId="0"/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8" borderId="1" xfId="0" applyFont="1" applyFill="1" applyBorder="1" applyAlignment="1">
      <alignment wrapText="1"/>
    </xf>
    <xf numFmtId="166" fontId="3" fillId="0" borderId="1" xfId="0" applyNumberFormat="1" applyFont="1" applyBorder="1" applyAlignment="1">
      <alignment horizontal="right" wrapText="1"/>
    </xf>
    <xf numFmtId="166" fontId="0" fillId="0" borderId="0" xfId="0" applyNumberForma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1: Trends</a:t>
            </a:r>
            <a:r>
              <a:rPr lang="en-US" baseline="0"/>
              <a:t> in published articles in the top 5 journals in political science + PAS + JPD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'[1]time trend'!$C$19</c:f>
              <c:strCache>
                <c:ptCount val="1"/>
                <c:pt idx="0">
                  <c:v>total articles we consider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'[1]time trend'!$B$20:$B$30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GRAPHS!$C$20:$C$30</c:f>
              <c:numCache>
                <c:formatCode>General</c:formatCode>
                <c:ptCount val="11"/>
                <c:pt idx="0">
                  <c:v>216</c:v>
                </c:pt>
                <c:pt idx="1">
                  <c:v>207</c:v>
                </c:pt>
                <c:pt idx="2">
                  <c:v>196</c:v>
                </c:pt>
                <c:pt idx="3">
                  <c:v>203</c:v>
                </c:pt>
                <c:pt idx="4">
                  <c:v>213</c:v>
                </c:pt>
                <c:pt idx="5">
                  <c:v>210</c:v>
                </c:pt>
                <c:pt idx="6">
                  <c:v>229</c:v>
                </c:pt>
                <c:pt idx="7">
                  <c:v>227</c:v>
                </c:pt>
                <c:pt idx="8">
                  <c:v>238</c:v>
                </c:pt>
                <c:pt idx="9">
                  <c:v>223</c:v>
                </c:pt>
                <c:pt idx="10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'[1]time trend'!$D$19</c:f>
              <c:strCache>
                <c:ptCount val="1"/>
                <c:pt idx="0">
                  <c:v>Containing the word deliberation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'[1]time trend'!$B$20:$B$30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'[1]time trend'!$D$20:$D$30</c:f>
              <c:numCache>
                <c:formatCode>General</c:formatCode>
                <c:ptCount val="11"/>
                <c:pt idx="0">
                  <c:v>44</c:v>
                </c:pt>
                <c:pt idx="1">
                  <c:v>54</c:v>
                </c:pt>
                <c:pt idx="2">
                  <c:v>45</c:v>
                </c:pt>
                <c:pt idx="3">
                  <c:v>55</c:v>
                </c:pt>
                <c:pt idx="4">
                  <c:v>67</c:v>
                </c:pt>
                <c:pt idx="5">
                  <c:v>58</c:v>
                </c:pt>
                <c:pt idx="6">
                  <c:v>50</c:v>
                </c:pt>
                <c:pt idx="7">
                  <c:v>66</c:v>
                </c:pt>
                <c:pt idx="8">
                  <c:v>63</c:v>
                </c:pt>
                <c:pt idx="9">
                  <c:v>33</c:v>
                </c:pt>
                <c:pt idx="10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'[1]time trend'!$E$19</c:f>
              <c:strCache>
                <c:ptCount val="1"/>
                <c:pt idx="0">
                  <c:v>Primary focus on deliberation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'[1]time trend'!$B$20:$B$30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'[1]time trend'!$E$20:$E$30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16</c:v>
                </c:pt>
                <c:pt idx="3">
                  <c:v>15</c:v>
                </c:pt>
                <c:pt idx="4">
                  <c:v>22</c:v>
                </c:pt>
                <c:pt idx="5">
                  <c:v>14</c:v>
                </c:pt>
                <c:pt idx="6">
                  <c:v>28</c:v>
                </c:pt>
                <c:pt idx="7">
                  <c:v>25</c:v>
                </c:pt>
                <c:pt idx="8">
                  <c:v>36</c:v>
                </c:pt>
                <c:pt idx="9">
                  <c:v>16</c:v>
                </c:pt>
                <c:pt idx="10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37650680"/>
        <c:axId val="237653032"/>
      </c:lineChart>
      <c:catAx>
        <c:axId val="23765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653032"/>
        <c:crosses val="autoZero"/>
        <c:auto val="1"/>
        <c:lblAlgn val="ctr"/>
        <c:lblOffset val="100"/>
        <c:noMultiLvlLbl val="0"/>
      </c:catAx>
      <c:valAx>
        <c:axId val="23765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650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2: Empirical</a:t>
            </a:r>
            <a:r>
              <a:rPr lang="en-US" baseline="0"/>
              <a:t> analysis on deliberation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'[1]time trend'!$C$34</c:f>
              <c:strCache>
                <c:ptCount val="1"/>
                <c:pt idx="0">
                  <c:v>Primary focus on deliberation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'[1]time trend'!$B$35:$B$45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'[1]time trend'!$C$35:$C$45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16</c:v>
                </c:pt>
                <c:pt idx="3">
                  <c:v>15</c:v>
                </c:pt>
                <c:pt idx="4">
                  <c:v>22</c:v>
                </c:pt>
                <c:pt idx="5">
                  <c:v>14</c:v>
                </c:pt>
                <c:pt idx="6">
                  <c:v>28</c:v>
                </c:pt>
                <c:pt idx="7">
                  <c:v>25</c:v>
                </c:pt>
                <c:pt idx="8">
                  <c:v>36</c:v>
                </c:pt>
                <c:pt idx="9">
                  <c:v>16</c:v>
                </c:pt>
                <c:pt idx="10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'[1]time trend'!$D$34</c:f>
              <c:strCache>
                <c:ptCount val="1"/>
                <c:pt idx="0">
                  <c:v>empirical articles on deliberation/participation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'[1]time trend'!$B$35:$B$45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'[1]time trend'!$D$35:$D$45</c:f>
              <c:numCache>
                <c:formatCode>General</c:formatCode>
                <c:ptCount val="11"/>
                <c:pt idx="0">
                  <c:v>7</c:v>
                </c:pt>
                <c:pt idx="1">
                  <c:v>4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26</c:v>
                </c:pt>
                <c:pt idx="7">
                  <c:v>22</c:v>
                </c:pt>
                <c:pt idx="8">
                  <c:v>26</c:v>
                </c:pt>
                <c:pt idx="9">
                  <c:v>14</c:v>
                </c:pt>
                <c:pt idx="10">
                  <c:v>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37651072"/>
        <c:axId val="237651464"/>
      </c:lineChart>
      <c:catAx>
        <c:axId val="23765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651464"/>
        <c:crosses val="autoZero"/>
        <c:auto val="1"/>
        <c:lblAlgn val="ctr"/>
        <c:lblOffset val="100"/>
        <c:noMultiLvlLbl val="0"/>
      </c:catAx>
      <c:valAx>
        <c:axId val="23765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65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</a:t>
            </a:r>
            <a:r>
              <a:rPr lang="en-US" sz="1400" b="0" i="0" u="none" strike="noStrike" baseline="0">
                <a:effectLst/>
              </a:rPr>
              <a:t>A breakdown of empirical articles on Deliberation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'[1]time trend'!$C$49</c:f>
              <c:strCache>
                <c:ptCount val="1"/>
                <c:pt idx="0">
                  <c:v>Learning from best practices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numRef>
              <c:f>'[1]time trend'!$B$50:$B$60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'[1]time trend'!$C$50:$C$60</c:f>
              <c:numCache>
                <c:formatCode>General</c:formatCode>
                <c:ptCount val="11"/>
                <c:pt idx="0">
                  <c:v>0.8571428571428571</c:v>
                </c:pt>
                <c:pt idx="1">
                  <c:v>0.75</c:v>
                </c:pt>
                <c:pt idx="2">
                  <c:v>0.8</c:v>
                </c:pt>
                <c:pt idx="3">
                  <c:v>0.91666666666666663</c:v>
                </c:pt>
                <c:pt idx="4">
                  <c:v>0.8</c:v>
                </c:pt>
                <c:pt idx="5">
                  <c:v>0.9</c:v>
                </c:pt>
                <c:pt idx="6">
                  <c:v>0.69230769230769229</c:v>
                </c:pt>
                <c:pt idx="7">
                  <c:v>0.5</c:v>
                </c:pt>
                <c:pt idx="8">
                  <c:v>0.38461538461538464</c:v>
                </c:pt>
                <c:pt idx="9">
                  <c:v>0.5714285714285714</c:v>
                </c:pt>
                <c:pt idx="10">
                  <c:v>0.55555555555555558</c:v>
                </c:pt>
              </c:numCache>
            </c:numRef>
          </c:val>
        </c:ser>
        <c:ser>
          <c:idx val="1"/>
          <c:order val="1"/>
          <c:tx>
            <c:strRef>
              <c:f>'[1]time trend'!$D$49</c:f>
              <c:strCache>
                <c:ptCount val="1"/>
                <c:pt idx="0">
                  <c:v>learning from the variety of qualities of practices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'[1]time trend'!$B$50:$B$60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'[1]time trend'!$D$50:$D$60</c:f>
              <c:numCache>
                <c:formatCode>General</c:formatCode>
                <c:ptCount val="11"/>
                <c:pt idx="0">
                  <c:v>0.14285714285714285</c:v>
                </c:pt>
                <c:pt idx="1">
                  <c:v>0</c:v>
                </c:pt>
                <c:pt idx="2">
                  <c:v>0.1</c:v>
                </c:pt>
                <c:pt idx="3">
                  <c:v>8.3333333333333329E-2</c:v>
                </c:pt>
                <c:pt idx="4">
                  <c:v>0.1</c:v>
                </c:pt>
                <c:pt idx="5">
                  <c:v>0</c:v>
                </c:pt>
                <c:pt idx="6">
                  <c:v>0.19230769230769232</c:v>
                </c:pt>
                <c:pt idx="7">
                  <c:v>0.18181818181818182</c:v>
                </c:pt>
                <c:pt idx="8">
                  <c:v>0.5</c:v>
                </c:pt>
                <c:pt idx="9">
                  <c:v>0</c:v>
                </c:pt>
                <c:pt idx="10">
                  <c:v>0.22222222222222221</c:v>
                </c:pt>
              </c:numCache>
            </c:numRef>
          </c:val>
        </c:ser>
        <c:ser>
          <c:idx val="2"/>
          <c:order val="2"/>
          <c:tx>
            <c:strRef>
              <c:f>'[1]time trend'!$E$49</c:f>
              <c:strCache>
                <c:ptCount val="1"/>
                <c:pt idx="0">
                  <c:v>Learning from failures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'[1]time trend'!$B$50:$B$60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'[1]time trend'!$E$50:$E$60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3.8461538461538464E-2</c:v>
                </c:pt>
                <c:pt idx="7">
                  <c:v>4.5454545454545456E-2</c:v>
                </c:pt>
                <c:pt idx="8">
                  <c:v>3.8461538461538464E-2</c:v>
                </c:pt>
                <c:pt idx="9">
                  <c:v>0.14285714285714285</c:v>
                </c:pt>
                <c:pt idx="10">
                  <c:v>0.1111111111111111</c:v>
                </c:pt>
              </c:numCache>
            </c:numRef>
          </c:val>
        </c:ser>
        <c:ser>
          <c:idx val="3"/>
          <c:order val="3"/>
          <c:tx>
            <c:strRef>
              <c:f>'[1]time trend'!$F$49</c:f>
              <c:strCache>
                <c:ptCount val="1"/>
                <c:pt idx="0">
                  <c:v>other (metrics, mapping, surveys about propensity to deliberate)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'[1]time trend'!$B$50:$B$60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'[1]time trend'!$F$50:$F$60</c:f>
              <c:numCache>
                <c:formatCode>General</c:formatCode>
                <c:ptCount val="11"/>
                <c:pt idx="0">
                  <c:v>0</c:v>
                </c:pt>
                <c:pt idx="1">
                  <c:v>0.25</c:v>
                </c:pt>
                <c:pt idx="2">
                  <c:v>0.1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7.6923076923076927E-2</c:v>
                </c:pt>
                <c:pt idx="7">
                  <c:v>0.27272727272727271</c:v>
                </c:pt>
                <c:pt idx="8">
                  <c:v>7.6923076923076927E-2</c:v>
                </c:pt>
                <c:pt idx="9">
                  <c:v>0.2857142857142857</c:v>
                </c:pt>
                <c:pt idx="10">
                  <c:v>0.1111111111111111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52248"/>
        <c:axId val="237652640"/>
      </c:areaChart>
      <c:catAx>
        <c:axId val="23765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652640"/>
        <c:crosses val="autoZero"/>
        <c:auto val="1"/>
        <c:lblAlgn val="ctr"/>
        <c:lblOffset val="100"/>
        <c:noMultiLvlLbl val="0"/>
      </c:catAx>
      <c:valAx>
        <c:axId val="237652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652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0</xdr:row>
      <xdr:rowOff>95248</xdr:rowOff>
    </xdr:from>
    <xdr:to>
      <xdr:col>19</xdr:col>
      <xdr:colOff>590550</xdr:colOff>
      <xdr:row>21</xdr:row>
      <xdr:rowOff>161923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609598</xdr:colOff>
      <xdr:row>22</xdr:row>
      <xdr:rowOff>161923</xdr:rowOff>
    </xdr:from>
    <xdr:to>
      <xdr:col>19</xdr:col>
      <xdr:colOff>609598</xdr:colOff>
      <xdr:row>44</xdr:row>
      <xdr:rowOff>38098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46</xdr:row>
      <xdr:rowOff>9524</xdr:rowOff>
    </xdr:from>
    <xdr:to>
      <xdr:col>20</xdr:col>
      <xdr:colOff>9525</xdr:colOff>
      <xdr:row>66</xdr:row>
      <xdr:rowOff>161924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olo\Dropbox\varie\matt%20ryan\ps%20review%20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ime trend"/>
      <sheetName val="legenda"/>
    </sheetNames>
    <sheetDataSet>
      <sheetData sheetId="0"/>
      <sheetData sheetId="1">
        <row r="19">
          <cell r="C19" t="str">
            <v>total articles we consider</v>
          </cell>
          <cell r="D19" t="str">
            <v>Containing the word deliberation</v>
          </cell>
          <cell r="E19" t="str">
            <v>Primary focus on deliberation</v>
          </cell>
        </row>
        <row r="20">
          <cell r="B20">
            <v>2006</v>
          </cell>
          <cell r="D20">
            <v>44</v>
          </cell>
          <cell r="E20">
            <v>8</v>
          </cell>
        </row>
        <row r="21">
          <cell r="B21">
            <v>2007</v>
          </cell>
          <cell r="D21">
            <v>54</v>
          </cell>
          <cell r="E21">
            <v>9</v>
          </cell>
        </row>
        <row r="22">
          <cell r="B22">
            <v>2008</v>
          </cell>
          <cell r="D22">
            <v>45</v>
          </cell>
          <cell r="E22">
            <v>16</v>
          </cell>
        </row>
        <row r="23">
          <cell r="B23">
            <v>2009</v>
          </cell>
          <cell r="D23">
            <v>55</v>
          </cell>
          <cell r="E23">
            <v>15</v>
          </cell>
        </row>
        <row r="24">
          <cell r="B24">
            <v>2010</v>
          </cell>
          <cell r="D24">
            <v>67</v>
          </cell>
          <cell r="E24">
            <v>22</v>
          </cell>
        </row>
        <row r="25">
          <cell r="B25">
            <v>2011</v>
          </cell>
          <cell r="D25">
            <v>58</v>
          </cell>
          <cell r="E25">
            <v>14</v>
          </cell>
        </row>
        <row r="26">
          <cell r="B26">
            <v>2012</v>
          </cell>
          <cell r="D26">
            <v>50</v>
          </cell>
          <cell r="E26">
            <v>28</v>
          </cell>
        </row>
        <row r="27">
          <cell r="B27">
            <v>2013</v>
          </cell>
          <cell r="D27">
            <v>66</v>
          </cell>
          <cell r="E27">
            <v>25</v>
          </cell>
        </row>
        <row r="28">
          <cell r="B28">
            <v>2014</v>
          </cell>
          <cell r="D28">
            <v>63</v>
          </cell>
          <cell r="E28">
            <v>36</v>
          </cell>
        </row>
        <row r="29">
          <cell r="B29">
            <v>2015</v>
          </cell>
          <cell r="D29">
            <v>33</v>
          </cell>
          <cell r="E29">
            <v>16</v>
          </cell>
        </row>
        <row r="30">
          <cell r="B30">
            <v>2016</v>
          </cell>
          <cell r="D30">
            <v>30</v>
          </cell>
          <cell r="E30">
            <v>10</v>
          </cell>
        </row>
        <row r="34">
          <cell r="C34" t="str">
            <v>Primary focus on deliberation</v>
          </cell>
          <cell r="D34" t="str">
            <v>empirical articles on deliberation/participation</v>
          </cell>
        </row>
        <row r="35">
          <cell r="B35">
            <v>2006</v>
          </cell>
          <cell r="C35">
            <v>8</v>
          </cell>
          <cell r="D35">
            <v>7</v>
          </cell>
        </row>
        <row r="36">
          <cell r="B36">
            <v>2007</v>
          </cell>
          <cell r="C36">
            <v>9</v>
          </cell>
          <cell r="D36">
            <v>4</v>
          </cell>
        </row>
        <row r="37">
          <cell r="B37">
            <v>2008</v>
          </cell>
          <cell r="C37">
            <v>16</v>
          </cell>
          <cell r="D37">
            <v>10</v>
          </cell>
        </row>
        <row r="38">
          <cell r="B38">
            <v>2009</v>
          </cell>
          <cell r="C38">
            <v>15</v>
          </cell>
          <cell r="D38">
            <v>12</v>
          </cell>
        </row>
        <row r="39">
          <cell r="B39">
            <v>2010</v>
          </cell>
          <cell r="C39">
            <v>22</v>
          </cell>
          <cell r="D39">
            <v>10</v>
          </cell>
        </row>
        <row r="40">
          <cell r="B40">
            <v>2011</v>
          </cell>
          <cell r="C40">
            <v>14</v>
          </cell>
          <cell r="D40">
            <v>10</v>
          </cell>
        </row>
        <row r="41">
          <cell r="B41">
            <v>2012</v>
          </cell>
          <cell r="C41">
            <v>28</v>
          </cell>
          <cell r="D41">
            <v>26</v>
          </cell>
        </row>
        <row r="42">
          <cell r="B42">
            <v>2013</v>
          </cell>
          <cell r="C42">
            <v>25</v>
          </cell>
          <cell r="D42">
            <v>22</v>
          </cell>
        </row>
        <row r="43">
          <cell r="B43">
            <v>2014</v>
          </cell>
          <cell r="C43">
            <v>36</v>
          </cell>
          <cell r="D43">
            <v>26</v>
          </cell>
        </row>
        <row r="44">
          <cell r="B44">
            <v>2015</v>
          </cell>
          <cell r="C44">
            <v>16</v>
          </cell>
          <cell r="D44">
            <v>14</v>
          </cell>
        </row>
        <row r="45">
          <cell r="B45">
            <v>2016</v>
          </cell>
          <cell r="C45">
            <v>10</v>
          </cell>
          <cell r="D45">
            <v>9</v>
          </cell>
        </row>
        <row r="49">
          <cell r="C49" t="str">
            <v>Learning from best practices</v>
          </cell>
          <cell r="D49" t="str">
            <v>learning from the variety of qualities of practices</v>
          </cell>
          <cell r="E49" t="str">
            <v>Learning from failures</v>
          </cell>
          <cell r="F49" t="str">
            <v>other (metrics, mapping, surveys about propensity to deliberate)</v>
          </cell>
        </row>
        <row r="50">
          <cell r="B50">
            <v>2006</v>
          </cell>
          <cell r="C50">
            <v>0.8571428571428571</v>
          </cell>
          <cell r="D50">
            <v>0.14285714285714285</v>
          </cell>
          <cell r="E50">
            <v>0</v>
          </cell>
          <cell r="F50">
            <v>0</v>
          </cell>
        </row>
        <row r="51">
          <cell r="B51">
            <v>2007</v>
          </cell>
          <cell r="C51">
            <v>0.75</v>
          </cell>
          <cell r="D51">
            <v>0</v>
          </cell>
          <cell r="E51">
            <v>0</v>
          </cell>
          <cell r="F51">
            <v>0.25</v>
          </cell>
        </row>
        <row r="52">
          <cell r="B52">
            <v>2008</v>
          </cell>
          <cell r="C52">
            <v>0.8</v>
          </cell>
          <cell r="D52">
            <v>0.1</v>
          </cell>
          <cell r="E52">
            <v>0</v>
          </cell>
          <cell r="F52">
            <v>0.1</v>
          </cell>
        </row>
        <row r="53">
          <cell r="B53">
            <v>2009</v>
          </cell>
          <cell r="C53">
            <v>0.91666666666666663</v>
          </cell>
          <cell r="D53">
            <v>8.3333333333333329E-2</v>
          </cell>
          <cell r="E53">
            <v>0</v>
          </cell>
          <cell r="F53">
            <v>0</v>
          </cell>
        </row>
        <row r="54">
          <cell r="B54">
            <v>2010</v>
          </cell>
          <cell r="C54">
            <v>0.8</v>
          </cell>
          <cell r="D54">
            <v>0.1</v>
          </cell>
          <cell r="E54">
            <v>0</v>
          </cell>
          <cell r="F54">
            <v>0.1</v>
          </cell>
        </row>
        <row r="55">
          <cell r="B55">
            <v>2011</v>
          </cell>
          <cell r="C55">
            <v>0.9</v>
          </cell>
          <cell r="D55">
            <v>0</v>
          </cell>
          <cell r="E55">
            <v>0.1</v>
          </cell>
          <cell r="F55">
            <v>0</v>
          </cell>
        </row>
        <row r="56">
          <cell r="B56">
            <v>2012</v>
          </cell>
          <cell r="C56">
            <v>0.69230769230769229</v>
          </cell>
          <cell r="D56">
            <v>0.19230769230769232</v>
          </cell>
          <cell r="E56">
            <v>3.8461538461538464E-2</v>
          </cell>
          <cell r="F56">
            <v>7.6923076923076927E-2</v>
          </cell>
        </row>
        <row r="57">
          <cell r="B57">
            <v>2013</v>
          </cell>
          <cell r="C57">
            <v>0.5</v>
          </cell>
          <cell r="D57">
            <v>0.18181818181818182</v>
          </cell>
          <cell r="E57">
            <v>4.5454545454545456E-2</v>
          </cell>
          <cell r="F57">
            <v>0.27272727272727271</v>
          </cell>
        </row>
        <row r="58">
          <cell r="B58">
            <v>2014</v>
          </cell>
          <cell r="C58">
            <v>0.38461538461538464</v>
          </cell>
          <cell r="D58">
            <v>0.5</v>
          </cell>
          <cell r="E58">
            <v>3.8461538461538464E-2</v>
          </cell>
          <cell r="F58">
            <v>7.6923076923076927E-2</v>
          </cell>
        </row>
        <row r="59">
          <cell r="B59">
            <v>2015</v>
          </cell>
          <cell r="C59">
            <v>0.5714285714285714</v>
          </cell>
          <cell r="D59">
            <v>0</v>
          </cell>
          <cell r="E59">
            <v>0.14285714285714285</v>
          </cell>
          <cell r="F59">
            <v>0.2857142857142857</v>
          </cell>
        </row>
        <row r="60">
          <cell r="B60">
            <v>2016</v>
          </cell>
          <cell r="C60">
            <v>0.55555555555555558</v>
          </cell>
          <cell r="D60">
            <v>0.22222222222222221</v>
          </cell>
          <cell r="E60">
            <v>0.1111111111111111</v>
          </cell>
          <cell r="F60">
            <v>0.1111111111111111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blicdeliberation.net/jpd/vol8/iss1/art2/" TargetMode="External"/><Relationship Id="rId2" Type="http://schemas.openxmlformats.org/officeDocument/2006/relationships/hyperlink" Target="http://www.publicdeliberation.net/jpd/vol11/iss1/art4/" TargetMode="External"/><Relationship Id="rId1" Type="http://schemas.openxmlformats.org/officeDocument/2006/relationships/hyperlink" Target="http://www.publicdeliberation.net/jpd/vol11/iss2/art4/" TargetMode="External"/><Relationship Id="rId4" Type="http://schemas.openxmlformats.org/officeDocument/2006/relationships/hyperlink" Target="http://www.publicdeliberation.net/jpd/vol5/iss1/art2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onlinelibrary.wiley.com/doi/10.1111/j.1540-5907.2011.00573.x/abstract" TargetMode="External"/><Relationship Id="rId2" Type="http://schemas.openxmlformats.org/officeDocument/2006/relationships/hyperlink" Target="http://onlinelibrary.wiley.com/doi/10.1111/j.1540-5907.2012.00614.x/abstract" TargetMode="External"/><Relationship Id="rId1" Type="http://schemas.openxmlformats.org/officeDocument/2006/relationships/hyperlink" Target="http://onlinelibrary.wiley.com/doi/10.1111/ajps.12021/abstract" TargetMode="External"/><Relationship Id="rId5" Type="http://schemas.openxmlformats.org/officeDocument/2006/relationships/hyperlink" Target="http://onlinelibrary.wiley.com/doi/10.1111/j.1540-5907.2009.00379.x/abstract" TargetMode="External"/><Relationship Id="rId4" Type="http://schemas.openxmlformats.org/officeDocument/2006/relationships/hyperlink" Target="http://onlinelibrary.wiley.com/doi/10.1111/j.1540-5907.2010.00440.x/abstrac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pan.oxfordjournals.org/content/19/2/205.abstract?sid=39701402-4d9f-485c-a0ab-87c0dcb1db35" TargetMode="External"/><Relationship Id="rId2" Type="http://schemas.openxmlformats.org/officeDocument/2006/relationships/hyperlink" Target="http://pan.oxfordjournals.org/content/23/2/254.abstract?sid=793c35b3-d923-4a01-af96-782153ff3449" TargetMode="External"/><Relationship Id="rId1" Type="http://schemas.openxmlformats.org/officeDocument/2006/relationships/hyperlink" Target="http://pan.oxfordjournals.org/content/24/2/226.abstract?sid=39701402-4d9f-485c-a0ab-87c0dcb1db35" TargetMode="External"/><Relationship Id="rId5" Type="http://schemas.openxmlformats.org/officeDocument/2006/relationships/hyperlink" Target="http://pan.oxfordjournals.org/content/16/4/404.abstract?sid=d1304f21-287f-4d0a-a9c1-65936b25f016" TargetMode="External"/><Relationship Id="rId4" Type="http://schemas.openxmlformats.org/officeDocument/2006/relationships/hyperlink" Target="http://pan.oxfordjournals.org/content/18/1/103.abstract?sid=793c35b3-d923-4a01-af96-782153ff344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nnualreviews.org/doi/abs/10.1146/annurev-polisci-033011-201728" TargetMode="External"/><Relationship Id="rId1" Type="http://schemas.openxmlformats.org/officeDocument/2006/relationships/hyperlink" Target="http://www.annualreviews.org/doi/abs/10.1146/annurev-polisci-032210-144356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journals.cambridge.org/action/displayAbstract?fromPage=online&amp;aid=7909403&amp;fulltextType=RA&amp;fileId=S0003055410000298" TargetMode="External"/><Relationship Id="rId13" Type="http://schemas.openxmlformats.org/officeDocument/2006/relationships/hyperlink" Target="http://journals.cambridge.org/action/displayAbstract?fromPage=online&amp;aid=1223884&amp;fulltextType=RA&amp;fileId=S000305540707030X" TargetMode="External"/><Relationship Id="rId3" Type="http://schemas.openxmlformats.org/officeDocument/2006/relationships/hyperlink" Target="http://journals.cambridge.org/action/displayAbstract?fromPage=online&amp;aid=9427248&amp;fulltextType=RA&amp;fileId=S0003055414000422" TargetMode="External"/><Relationship Id="rId7" Type="http://schemas.openxmlformats.org/officeDocument/2006/relationships/hyperlink" Target="http://journals.cambridge.org/action/displayAbstract?fromPage=online&amp;aid=7793100&amp;fulltextType=RA&amp;fileId=S0003055410000079" TargetMode="External"/><Relationship Id="rId12" Type="http://schemas.openxmlformats.org/officeDocument/2006/relationships/hyperlink" Target="http://journals.cambridge.org/action/displayAbstract?fromPage=online&amp;aid=695744&amp;fulltextType=RA&amp;fileId=S0003055407070098" TargetMode="External"/><Relationship Id="rId2" Type="http://schemas.openxmlformats.org/officeDocument/2006/relationships/hyperlink" Target="http://journals.cambridge.org/action/displayAbstract?fromPage=online&amp;aid=9894773&amp;fulltextType=RA&amp;fileId=S0003055415000222" TargetMode="External"/><Relationship Id="rId1" Type="http://schemas.openxmlformats.org/officeDocument/2006/relationships/hyperlink" Target="http://journals.cambridge.org/action/displayAbstract?fromPage=online&amp;aid=10345624&amp;fulltextType=RA&amp;fileId=S0003055416000095" TargetMode="External"/><Relationship Id="rId6" Type="http://schemas.openxmlformats.org/officeDocument/2006/relationships/hyperlink" Target="http://journals.cambridge.org/action/displayAbstract?fromPage=online&amp;aid=8368192&amp;fulltextType=RA&amp;fileId=S0003055411000244" TargetMode="External"/><Relationship Id="rId11" Type="http://schemas.openxmlformats.org/officeDocument/2006/relationships/hyperlink" Target="http://journals.cambridge.org/action/displayAbstract?fromPage=online&amp;aid=2918768&amp;fulltextType=RA&amp;fileId=S0003055408080325" TargetMode="External"/><Relationship Id="rId5" Type="http://schemas.openxmlformats.org/officeDocument/2006/relationships/hyperlink" Target="http://journals.cambridge.org/action/displayAbstract?fromPage=online&amp;aid=8278937&amp;fulltextType=RA&amp;fileId=S0003055411000086" TargetMode="External"/><Relationship Id="rId10" Type="http://schemas.openxmlformats.org/officeDocument/2006/relationships/hyperlink" Target="http://journals.cambridge.org/action/displayAbstract?fromPage=online&amp;aid=6648180&amp;fulltextType=RA&amp;fileId=S0003055409990128" TargetMode="External"/><Relationship Id="rId4" Type="http://schemas.openxmlformats.org/officeDocument/2006/relationships/hyperlink" Target="http://journals.cambridge.org/action/displayAbstract?fromPage=online&amp;aid=8675859&amp;fulltextType=RA&amp;fileId=S0003055412000329" TargetMode="External"/><Relationship Id="rId9" Type="http://schemas.openxmlformats.org/officeDocument/2006/relationships/hyperlink" Target="http://journals.cambridge.org/action/displayAbstract?fromPage=online&amp;aid=7947643&amp;fulltextType=RA&amp;fileId=S0003055410000493" TargetMode="External"/><Relationship Id="rId14" Type="http://schemas.openxmlformats.org/officeDocument/2006/relationships/hyperlink" Target="http://journals.cambridge.org/action/displayAbstract?fromPage=online&amp;aid=437714&amp;fulltextType=RA&amp;fileId=S0003055406062113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onlinelibrary.wiley.com/doi/10.1111/j.1468-0491.2009.01472_1.x/abstract" TargetMode="External"/><Relationship Id="rId2" Type="http://schemas.openxmlformats.org/officeDocument/2006/relationships/hyperlink" Target="http://onlinelibrary.wiley.com/doi/10.1111/j.1468-0491.2012.01605.x/abstract" TargetMode="External"/><Relationship Id="rId1" Type="http://schemas.openxmlformats.org/officeDocument/2006/relationships/hyperlink" Target="http://onlinelibrary.wiley.com/doi/10.1111/gove.12033/abstrac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pas.sagepub.com/content/39/4/497.abstract" TargetMode="External"/><Relationship Id="rId2" Type="http://schemas.openxmlformats.org/officeDocument/2006/relationships/hyperlink" Target="http://pas.sagepub.com/content/41/3/461.abstract" TargetMode="External"/><Relationship Id="rId1" Type="http://schemas.openxmlformats.org/officeDocument/2006/relationships/hyperlink" Target="http://pas.sagepub.com/content/44/1/143.abstra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10" sqref="C10"/>
    </sheetView>
  </sheetViews>
  <sheetFormatPr defaultColWidth="14.42578125" defaultRowHeight="15.75" customHeight="1" x14ac:dyDescent="0.2"/>
  <cols>
    <col min="1" max="1" width="15.28515625" customWidth="1"/>
    <col min="4" max="4" width="29.140625" customWidth="1"/>
    <col min="5" max="5" width="38.140625" customWidth="1"/>
  </cols>
  <sheetData>
    <row r="1" spans="1:10" ht="15.75" customHeight="1" x14ac:dyDescent="0.2">
      <c r="A1" s="1" t="s">
        <v>80</v>
      </c>
      <c r="B1" s="1" t="s">
        <v>3</v>
      </c>
      <c r="C1" s="1" t="s">
        <v>4</v>
      </c>
      <c r="D1" s="1" t="s">
        <v>5</v>
      </c>
      <c r="E1" s="1" t="s">
        <v>6</v>
      </c>
      <c r="F1" s="2" t="s">
        <v>7</v>
      </c>
      <c r="G1" s="3" t="s">
        <v>10</v>
      </c>
      <c r="H1" s="4" t="s">
        <v>11</v>
      </c>
      <c r="I1" s="1" t="s">
        <v>12</v>
      </c>
    </row>
    <row r="2" spans="1:10" ht="15.75" customHeight="1" x14ac:dyDescent="0.2">
      <c r="A2" s="1" t="s">
        <v>81</v>
      </c>
      <c r="B2">
        <f>AJPS!D45</f>
        <v>606</v>
      </c>
      <c r="C2">
        <f>AJPS!E45</f>
        <v>77</v>
      </c>
      <c r="D2">
        <f>AJPS!F45</f>
        <v>4</v>
      </c>
      <c r="E2">
        <f>AJPS!G45</f>
        <v>3</v>
      </c>
      <c r="F2">
        <f>AJPS!H45</f>
        <v>0</v>
      </c>
      <c r="G2">
        <f>AJPS!I45</f>
        <v>3</v>
      </c>
      <c r="H2">
        <f>AJPS!J45</f>
        <v>0</v>
      </c>
      <c r="I2">
        <f>AJPS!K45</f>
        <v>0</v>
      </c>
    </row>
    <row r="3" spans="1:10" ht="15.75" customHeight="1" x14ac:dyDescent="0.2">
      <c r="A3" s="1" t="s">
        <v>82</v>
      </c>
      <c r="B3">
        <f>PA!D45</f>
        <v>288</v>
      </c>
      <c r="C3">
        <f>PA!E45</f>
        <v>5</v>
      </c>
      <c r="D3">
        <f>PA!F45</f>
        <v>2</v>
      </c>
      <c r="E3">
        <f>PA!G45</f>
        <v>2</v>
      </c>
      <c r="F3">
        <f>PA!H45</f>
        <v>1</v>
      </c>
      <c r="G3">
        <f>PA!I45</f>
        <v>0</v>
      </c>
      <c r="H3">
        <f>PA!J45</f>
        <v>0</v>
      </c>
      <c r="I3">
        <f>PA!K45</f>
        <v>1</v>
      </c>
    </row>
    <row r="4" spans="1:10" ht="15.75" customHeight="1" x14ac:dyDescent="0.2">
      <c r="A4" s="1" t="s">
        <v>84</v>
      </c>
      <c r="B4">
        <f>ARPS!D14</f>
        <v>259</v>
      </c>
      <c r="C4">
        <f>ARPS!E14</f>
        <v>80</v>
      </c>
      <c r="D4">
        <f>ARPS!F14</f>
        <v>5</v>
      </c>
      <c r="E4">
        <f>ARPS!G14</f>
        <v>2</v>
      </c>
      <c r="F4">
        <f>ARPS!H14</f>
        <v>0</v>
      </c>
      <c r="G4">
        <f>ARPS!I14</f>
        <v>1</v>
      </c>
      <c r="H4">
        <f>ARPS!J14</f>
        <v>0</v>
      </c>
      <c r="I4">
        <f>ARPS!K14</f>
        <v>1</v>
      </c>
    </row>
    <row r="5" spans="1:10" ht="15.75" customHeight="1" x14ac:dyDescent="0.2">
      <c r="A5" s="1" t="s">
        <v>85</v>
      </c>
      <c r="B5">
        <f>APSR!D46</f>
        <v>466</v>
      </c>
      <c r="C5">
        <f>APSR!E46</f>
        <v>127</v>
      </c>
      <c r="D5">
        <f>APSR!F46</f>
        <v>14</v>
      </c>
      <c r="E5">
        <f>APSR!G46</f>
        <v>7</v>
      </c>
      <c r="F5">
        <f>APSR!H46</f>
        <v>5</v>
      </c>
      <c r="G5">
        <f>APSR!I46</f>
        <v>1</v>
      </c>
      <c r="H5">
        <f>APSR!J46</f>
        <v>0</v>
      </c>
      <c r="I5">
        <f>APSR!K46</f>
        <v>1</v>
      </c>
    </row>
    <row r="6" spans="1:10" ht="15.75" customHeight="1" x14ac:dyDescent="0.2">
      <c r="A6" s="1" t="s">
        <v>86</v>
      </c>
      <c r="B6">
        <f>GOV!D46</f>
        <v>267</v>
      </c>
      <c r="C6">
        <f>GOV!E46</f>
        <v>63</v>
      </c>
      <c r="D6">
        <f>GOV!F46</f>
        <v>1</v>
      </c>
      <c r="E6">
        <f>GOV!G46</f>
        <v>1</v>
      </c>
      <c r="F6">
        <f>GOV!H46</f>
        <v>0</v>
      </c>
      <c r="G6">
        <f>GOV!I46</f>
        <v>1</v>
      </c>
      <c r="H6">
        <f>GOV!J46</f>
        <v>0</v>
      </c>
      <c r="I6">
        <f>GOV!K46</f>
        <v>0</v>
      </c>
    </row>
    <row r="7" spans="1:10" ht="15.75" customHeight="1" x14ac:dyDescent="0.2">
      <c r="A7" s="1" t="s">
        <v>87</v>
      </c>
      <c r="B7">
        <f>PAS!D45</f>
        <v>222</v>
      </c>
      <c r="C7">
        <f>PAS!E45</f>
        <v>46</v>
      </c>
      <c r="D7">
        <f>PAS!F45</f>
        <v>15</v>
      </c>
      <c r="E7">
        <f>PAS!G45</f>
        <v>15</v>
      </c>
      <c r="F7">
        <f>PAS!H45</f>
        <v>8</v>
      </c>
      <c r="G7">
        <f>PAS!I45</f>
        <v>5</v>
      </c>
      <c r="H7">
        <f>PAS!J45</f>
        <v>2</v>
      </c>
      <c r="I7">
        <f>PAS!K45</f>
        <v>0</v>
      </c>
    </row>
    <row r="8" spans="1:10" ht="15.75" customHeight="1" x14ac:dyDescent="0.2">
      <c r="A8" s="1" t="s">
        <v>88</v>
      </c>
      <c r="B8" s="1">
        <f>JPD!D19</f>
        <v>164</v>
      </c>
      <c r="C8">
        <f>JPD!E19</f>
        <v>159</v>
      </c>
      <c r="D8">
        <f>JPD!F19</f>
        <v>159</v>
      </c>
      <c r="E8">
        <f>JPD!G19</f>
        <v>121</v>
      </c>
      <c r="F8">
        <f>JPD!H19</f>
        <v>83</v>
      </c>
      <c r="G8">
        <f>JPD!I19</f>
        <v>17</v>
      </c>
      <c r="H8">
        <f>JPD!J19</f>
        <v>5</v>
      </c>
      <c r="I8">
        <f>JPD!K19</f>
        <v>16</v>
      </c>
    </row>
    <row r="9" spans="1:10" ht="15.75" customHeight="1" x14ac:dyDescent="0.2">
      <c r="A9" s="8"/>
      <c r="B9" s="8"/>
    </row>
    <row r="10" spans="1:10" s="11" customFormat="1" ht="15.75" customHeight="1" x14ac:dyDescent="0.2">
      <c r="A10" s="10" t="s">
        <v>104</v>
      </c>
    </row>
    <row r="11" spans="1:10" s="11" customFormat="1" ht="15.75" customHeight="1" x14ac:dyDescent="0.2">
      <c r="A11" s="10" t="s">
        <v>24</v>
      </c>
      <c r="B11" s="11">
        <f t="shared" ref="B11:I11" si="0">SUM(B2:B8)</f>
        <v>2272</v>
      </c>
      <c r="C11" s="11">
        <f t="shared" si="0"/>
        <v>557</v>
      </c>
      <c r="D11" s="11">
        <f t="shared" si="0"/>
        <v>200</v>
      </c>
      <c r="E11" s="11">
        <f t="shared" si="0"/>
        <v>151</v>
      </c>
      <c r="F11" s="11">
        <f t="shared" si="0"/>
        <v>97</v>
      </c>
      <c r="G11" s="11">
        <f t="shared" si="0"/>
        <v>28</v>
      </c>
      <c r="H11" s="11">
        <f t="shared" si="0"/>
        <v>7</v>
      </c>
      <c r="I11" s="11">
        <f t="shared" si="0"/>
        <v>19</v>
      </c>
    </row>
    <row r="12" spans="1:10" s="11" customFormat="1" ht="15.75" customHeight="1" x14ac:dyDescent="0.2">
      <c r="F12" s="11">
        <f t="shared" ref="F12" si="1">F11/E11</f>
        <v>0.64238410596026485</v>
      </c>
      <c r="G12" s="11">
        <f>G11/E11</f>
        <v>0.18543046357615894</v>
      </c>
      <c r="H12" s="11">
        <f>H11/E11</f>
        <v>4.6357615894039736E-2</v>
      </c>
      <c r="I12" s="11">
        <f>I11/E11</f>
        <v>0.12582781456953643</v>
      </c>
    </row>
    <row r="13" spans="1:10" s="11" customFormat="1" ht="15.75" customHeight="1" x14ac:dyDescent="0.2">
      <c r="A13" s="10" t="s">
        <v>89</v>
      </c>
      <c r="B13" s="11">
        <f t="shared" ref="B13:I13" si="2">SUM(B2:B6)</f>
        <v>1886</v>
      </c>
      <c r="C13" s="11">
        <f t="shared" si="2"/>
        <v>352</v>
      </c>
      <c r="D13" s="11">
        <f t="shared" si="2"/>
        <v>26</v>
      </c>
      <c r="E13" s="11">
        <f t="shared" si="2"/>
        <v>15</v>
      </c>
      <c r="F13" s="11">
        <f t="shared" si="2"/>
        <v>6</v>
      </c>
      <c r="G13" s="11">
        <f t="shared" si="2"/>
        <v>6</v>
      </c>
      <c r="H13" s="11">
        <f t="shared" si="2"/>
        <v>0</v>
      </c>
      <c r="I13" s="11">
        <f t="shared" si="2"/>
        <v>3</v>
      </c>
    </row>
    <row r="14" spans="1:10" s="11" customFormat="1" ht="15.75" customHeight="1" x14ac:dyDescent="0.2">
      <c r="A14" s="10" t="s">
        <v>90</v>
      </c>
      <c r="C14" s="10"/>
      <c r="D14" s="10"/>
      <c r="E14" s="10"/>
      <c r="F14" s="10">
        <f t="shared" ref="F14:I14" si="3">F13/$E13</f>
        <v>0.4</v>
      </c>
      <c r="G14" s="10">
        <f t="shared" si="3"/>
        <v>0.4</v>
      </c>
      <c r="H14" s="10">
        <f t="shared" si="3"/>
        <v>0</v>
      </c>
      <c r="I14" s="10">
        <f t="shared" si="3"/>
        <v>0.2</v>
      </c>
    </row>
    <row r="15" spans="1:10" s="11" customFormat="1" ht="15.75" customHeight="1" x14ac:dyDescent="0.2">
      <c r="A15" s="10" t="s">
        <v>91</v>
      </c>
      <c r="B15" s="11">
        <f t="shared" ref="B15:I15" si="4">SUM(B7:B8)</f>
        <v>386</v>
      </c>
      <c r="C15" s="11">
        <f t="shared" si="4"/>
        <v>205</v>
      </c>
      <c r="D15" s="11">
        <f t="shared" si="4"/>
        <v>174</v>
      </c>
      <c r="E15" s="11">
        <f t="shared" si="4"/>
        <v>136</v>
      </c>
      <c r="F15" s="11">
        <f t="shared" si="4"/>
        <v>91</v>
      </c>
      <c r="G15" s="11">
        <f t="shared" si="4"/>
        <v>22</v>
      </c>
      <c r="H15" s="11">
        <f t="shared" si="4"/>
        <v>7</v>
      </c>
      <c r="I15" s="11">
        <f t="shared" si="4"/>
        <v>16</v>
      </c>
    </row>
    <row r="16" spans="1:10" ht="15.75" customHeight="1" x14ac:dyDescent="0.2">
      <c r="A16" s="1"/>
      <c r="C16" s="1"/>
      <c r="D16" s="1"/>
      <c r="E16" s="1"/>
      <c r="F16" s="10">
        <f t="shared" ref="F16:I16" si="5">F15/$E15</f>
        <v>0.66911764705882348</v>
      </c>
      <c r="G16" s="10">
        <f t="shared" si="5"/>
        <v>0.16176470588235295</v>
      </c>
      <c r="H16" s="10">
        <f t="shared" si="5"/>
        <v>5.1470588235294115E-2</v>
      </c>
      <c r="I16" s="10">
        <f t="shared" si="5"/>
        <v>0.11764705882352941</v>
      </c>
      <c r="J16" s="11"/>
    </row>
    <row r="17" spans="1:9" ht="15.75" customHeight="1" x14ac:dyDescent="0.2">
      <c r="A17" s="1"/>
      <c r="C17" s="1"/>
      <c r="D17" s="1"/>
      <c r="E17" s="1"/>
      <c r="F17" s="1"/>
      <c r="G17" s="1"/>
      <c r="H17" s="1"/>
      <c r="I17" s="1"/>
    </row>
    <row r="18" spans="1:9" ht="15.75" customHeight="1" x14ac:dyDescent="0.2">
      <c r="A18" s="1"/>
      <c r="C18" s="1"/>
      <c r="D18" s="1"/>
      <c r="E18" s="1"/>
      <c r="F18" s="1"/>
      <c r="G18" s="1"/>
      <c r="H18" s="1"/>
      <c r="I18" s="1"/>
    </row>
    <row r="19" spans="1:9" ht="15.75" customHeight="1" x14ac:dyDescent="0.2">
      <c r="A19" s="1" t="s">
        <v>92</v>
      </c>
      <c r="C19" s="1" t="s">
        <v>93</v>
      </c>
      <c r="D19" s="1" t="s">
        <v>94</v>
      </c>
      <c r="E19" s="1" t="s">
        <v>95</v>
      </c>
      <c r="F19" s="1" t="s">
        <v>96</v>
      </c>
      <c r="G19" s="1" t="s">
        <v>97</v>
      </c>
      <c r="H19" s="1" t="s">
        <v>98</v>
      </c>
      <c r="I19" s="1" t="s">
        <v>99</v>
      </c>
    </row>
    <row r="20" spans="1:9" ht="15.75" customHeight="1" x14ac:dyDescent="0.2">
      <c r="A20" s="1" t="s">
        <v>81</v>
      </c>
      <c r="C20">
        <f t="shared" ref="C20:C26" si="6">C2/B2</f>
        <v>0.12706270627062707</v>
      </c>
      <c r="D20" s="6">
        <f t="shared" ref="D20:D26" si="7">D2/B2</f>
        <v>6.6006600660066007E-3</v>
      </c>
      <c r="E20" s="7">
        <f t="shared" ref="E20:E26" si="8">E2/D2</f>
        <v>0.75</v>
      </c>
      <c r="F20" s="7">
        <f t="shared" ref="F20:F26" si="9">F2/D2</f>
        <v>0</v>
      </c>
      <c r="G20" s="7">
        <f t="shared" ref="G20:G26" si="10">G2/D2</f>
        <v>0.75</v>
      </c>
      <c r="H20" s="7">
        <f t="shared" ref="H20:H26" si="11">H2/D2</f>
        <v>0</v>
      </c>
      <c r="I20" s="7">
        <f t="shared" ref="I20:I26" si="12">I2/D2</f>
        <v>0</v>
      </c>
    </row>
    <row r="21" spans="1:9" ht="15.75" customHeight="1" x14ac:dyDescent="0.2">
      <c r="A21" s="1" t="s">
        <v>82</v>
      </c>
      <c r="C21">
        <f t="shared" si="6"/>
        <v>1.7361111111111112E-2</v>
      </c>
      <c r="D21" s="6">
        <f t="shared" si="7"/>
        <v>6.9444444444444441E-3</v>
      </c>
      <c r="E21" s="7">
        <f t="shared" si="8"/>
        <v>1</v>
      </c>
      <c r="F21" s="7">
        <f t="shared" si="9"/>
        <v>0.5</v>
      </c>
      <c r="G21" s="7">
        <f t="shared" si="10"/>
        <v>0</v>
      </c>
      <c r="H21" s="7">
        <f t="shared" si="11"/>
        <v>0</v>
      </c>
      <c r="I21" s="7">
        <f t="shared" si="12"/>
        <v>0.5</v>
      </c>
    </row>
    <row r="22" spans="1:9" ht="15.75" customHeight="1" x14ac:dyDescent="0.2">
      <c r="A22" s="1" t="s">
        <v>84</v>
      </c>
      <c r="C22">
        <f t="shared" si="6"/>
        <v>0.30888030888030887</v>
      </c>
      <c r="D22" s="6">
        <f t="shared" si="7"/>
        <v>1.9305019305019305E-2</v>
      </c>
      <c r="E22" s="7">
        <f t="shared" si="8"/>
        <v>0.4</v>
      </c>
      <c r="F22" s="7">
        <f t="shared" si="9"/>
        <v>0</v>
      </c>
      <c r="G22" s="7">
        <f t="shared" si="10"/>
        <v>0.2</v>
      </c>
      <c r="H22" s="7">
        <f t="shared" si="11"/>
        <v>0</v>
      </c>
      <c r="I22" s="7">
        <f t="shared" si="12"/>
        <v>0.2</v>
      </c>
    </row>
    <row r="23" spans="1:9" ht="15.75" customHeight="1" x14ac:dyDescent="0.2">
      <c r="A23" s="1" t="s">
        <v>85</v>
      </c>
      <c r="C23">
        <f t="shared" si="6"/>
        <v>0.27253218884120173</v>
      </c>
      <c r="D23" s="6">
        <f t="shared" si="7"/>
        <v>3.0042918454935622E-2</v>
      </c>
      <c r="E23" s="7">
        <f t="shared" si="8"/>
        <v>0.5</v>
      </c>
      <c r="F23" s="7">
        <f t="shared" si="9"/>
        <v>0.35714285714285715</v>
      </c>
      <c r="G23" s="7">
        <f t="shared" si="10"/>
        <v>7.1428571428571425E-2</v>
      </c>
      <c r="H23" s="7">
        <f t="shared" si="11"/>
        <v>0</v>
      </c>
      <c r="I23" s="7">
        <f t="shared" si="12"/>
        <v>7.1428571428571425E-2</v>
      </c>
    </row>
    <row r="24" spans="1:9" ht="15.75" customHeight="1" x14ac:dyDescent="0.2">
      <c r="A24" s="1" t="s">
        <v>86</v>
      </c>
      <c r="C24">
        <f t="shared" si="6"/>
        <v>0.23595505617977527</v>
      </c>
      <c r="D24" s="6">
        <f t="shared" si="7"/>
        <v>3.7453183520599251E-3</v>
      </c>
      <c r="E24" s="7">
        <f t="shared" si="8"/>
        <v>1</v>
      </c>
      <c r="F24" s="7">
        <f t="shared" si="9"/>
        <v>0</v>
      </c>
      <c r="G24" s="7">
        <f t="shared" si="10"/>
        <v>1</v>
      </c>
      <c r="H24" s="7">
        <f t="shared" si="11"/>
        <v>0</v>
      </c>
      <c r="I24" s="7">
        <f t="shared" si="12"/>
        <v>0</v>
      </c>
    </row>
    <row r="25" spans="1:9" ht="15.75" customHeight="1" x14ac:dyDescent="0.2">
      <c r="A25" s="1" t="s">
        <v>87</v>
      </c>
      <c r="C25">
        <f t="shared" si="6"/>
        <v>0.2072072072072072</v>
      </c>
      <c r="D25" s="6">
        <f t="shared" si="7"/>
        <v>6.7567567567567571E-2</v>
      </c>
      <c r="E25" s="7">
        <f t="shared" si="8"/>
        <v>1</v>
      </c>
      <c r="F25" s="7">
        <f t="shared" si="9"/>
        <v>0.53333333333333333</v>
      </c>
      <c r="G25" s="7">
        <f t="shared" si="10"/>
        <v>0.33333333333333331</v>
      </c>
      <c r="H25" s="7">
        <f t="shared" si="11"/>
        <v>0.13333333333333333</v>
      </c>
      <c r="I25" s="7">
        <f t="shared" si="12"/>
        <v>0</v>
      </c>
    </row>
    <row r="26" spans="1:9" ht="15.75" customHeight="1" x14ac:dyDescent="0.2">
      <c r="A26" s="1" t="s">
        <v>88</v>
      </c>
      <c r="C26">
        <f t="shared" si="6"/>
        <v>0.96951219512195119</v>
      </c>
      <c r="D26" s="6">
        <f t="shared" si="7"/>
        <v>0.96951219512195119</v>
      </c>
      <c r="E26" s="7">
        <f t="shared" si="8"/>
        <v>0.76100628930817615</v>
      </c>
      <c r="F26" s="7">
        <f t="shared" si="9"/>
        <v>0.5220125786163522</v>
      </c>
      <c r="G26" s="7">
        <f t="shared" si="10"/>
        <v>0.1069182389937107</v>
      </c>
      <c r="H26" s="7">
        <f t="shared" si="11"/>
        <v>3.1446540880503145E-2</v>
      </c>
      <c r="I26" s="7">
        <f t="shared" si="12"/>
        <v>0.10062893081761007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pane ySplit="1" topLeftCell="A2" activePane="bottomLeft" state="frozen"/>
      <selection pane="bottomLeft" activeCell="E19" sqref="E19"/>
    </sheetView>
  </sheetViews>
  <sheetFormatPr defaultColWidth="14.42578125" defaultRowHeight="15.75" customHeight="1" x14ac:dyDescent="0.2"/>
  <cols>
    <col min="5" max="6" width="26.5703125" customWidth="1"/>
    <col min="7" max="7" width="27.5703125" customWidth="1"/>
    <col min="8" max="8" width="51.7109375" customWidth="1"/>
    <col min="9" max="9" width="61.140625" customWidth="1"/>
    <col min="10" max="10" width="51.7109375" customWidth="1"/>
  </cols>
  <sheetData>
    <row r="1" spans="1:13" ht="15.75" customHeight="1" x14ac:dyDescent="0.2">
      <c r="A1" s="1" t="s">
        <v>68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10</v>
      </c>
      <c r="J1" s="4" t="s">
        <v>11</v>
      </c>
      <c r="K1" s="1" t="s">
        <v>12</v>
      </c>
      <c r="L1" s="1" t="s">
        <v>38</v>
      </c>
      <c r="M1" s="1" t="s">
        <v>13</v>
      </c>
    </row>
    <row r="2" spans="1:13" ht="15.75" customHeight="1" x14ac:dyDescent="0.2">
      <c r="A2" s="1">
        <v>12</v>
      </c>
      <c r="B2" s="1">
        <v>1</v>
      </c>
      <c r="C2" s="1">
        <v>2016</v>
      </c>
      <c r="D2" s="1">
        <v>8</v>
      </c>
      <c r="E2" s="1">
        <v>8</v>
      </c>
      <c r="F2" s="1">
        <v>8</v>
      </c>
      <c r="G2" s="1">
        <v>8</v>
      </c>
      <c r="H2" s="1">
        <v>5</v>
      </c>
      <c r="I2" s="1">
        <v>1</v>
      </c>
      <c r="J2" s="1">
        <v>1</v>
      </c>
      <c r="K2" s="1">
        <v>1</v>
      </c>
      <c r="L2" s="1" t="s">
        <v>69</v>
      </c>
    </row>
    <row r="3" spans="1:13" ht="15.75" customHeight="1" x14ac:dyDescent="0.2">
      <c r="A3" s="1">
        <v>11</v>
      </c>
      <c r="B3" s="1">
        <v>2</v>
      </c>
      <c r="C3" s="1">
        <v>2015</v>
      </c>
      <c r="D3" s="1">
        <v>6</v>
      </c>
      <c r="E3" s="1">
        <v>6</v>
      </c>
      <c r="F3" s="1">
        <v>6</v>
      </c>
      <c r="G3" s="1">
        <v>4</v>
      </c>
      <c r="H3" s="1">
        <v>3</v>
      </c>
      <c r="J3" s="1">
        <v>1</v>
      </c>
      <c r="K3" s="1"/>
      <c r="L3" s="5" t="s">
        <v>70</v>
      </c>
    </row>
    <row r="4" spans="1:13" ht="15.75" customHeight="1" x14ac:dyDescent="0.2">
      <c r="A4" s="1">
        <v>11</v>
      </c>
      <c r="B4" s="1">
        <v>1</v>
      </c>
      <c r="C4" s="1">
        <v>2015</v>
      </c>
      <c r="D4" s="1">
        <v>9</v>
      </c>
      <c r="E4" s="1">
        <v>9</v>
      </c>
      <c r="F4" s="1">
        <v>9</v>
      </c>
      <c r="G4" s="1">
        <v>9</v>
      </c>
      <c r="H4" s="1">
        <v>4</v>
      </c>
      <c r="I4" s="1"/>
      <c r="J4" s="1">
        <v>1</v>
      </c>
      <c r="K4" s="1">
        <v>4</v>
      </c>
      <c r="L4" s="5" t="s">
        <v>71</v>
      </c>
    </row>
    <row r="5" spans="1:13" ht="15.75" customHeight="1" x14ac:dyDescent="0.2">
      <c r="A5" s="1">
        <v>10</v>
      </c>
      <c r="B5" s="1">
        <v>2</v>
      </c>
      <c r="C5" s="1">
        <v>2014</v>
      </c>
      <c r="D5" s="1">
        <v>8</v>
      </c>
      <c r="E5" s="1">
        <v>8</v>
      </c>
      <c r="F5" s="1">
        <v>8</v>
      </c>
      <c r="G5" s="1">
        <v>7</v>
      </c>
      <c r="H5" s="1">
        <v>3</v>
      </c>
      <c r="I5" s="1">
        <v>1</v>
      </c>
      <c r="J5" s="1">
        <v>1</v>
      </c>
      <c r="K5" s="1">
        <v>2</v>
      </c>
      <c r="L5" s="1" t="s">
        <v>72</v>
      </c>
    </row>
    <row r="6" spans="1:13" ht="15.75" customHeight="1" x14ac:dyDescent="0.2">
      <c r="A6" s="1">
        <v>10</v>
      </c>
      <c r="B6" s="1">
        <v>1</v>
      </c>
      <c r="C6" s="1">
        <v>2014</v>
      </c>
      <c r="D6" s="1">
        <v>22</v>
      </c>
      <c r="E6" s="1">
        <v>22</v>
      </c>
      <c r="F6" s="1">
        <v>22</v>
      </c>
      <c r="G6" s="1">
        <v>14</v>
      </c>
      <c r="H6" s="1">
        <v>6</v>
      </c>
      <c r="I6" s="1">
        <v>8</v>
      </c>
      <c r="J6" s="1"/>
      <c r="K6" s="1"/>
      <c r="L6" s="1"/>
      <c r="M6" s="1" t="s">
        <v>73</v>
      </c>
    </row>
    <row r="7" spans="1:13" ht="15.75" customHeight="1" x14ac:dyDescent="0.2">
      <c r="A7" s="1">
        <v>9</v>
      </c>
      <c r="B7" s="1">
        <v>2</v>
      </c>
      <c r="C7" s="1">
        <v>2013</v>
      </c>
      <c r="D7" s="1">
        <v>8</v>
      </c>
      <c r="E7" s="1">
        <v>8</v>
      </c>
      <c r="F7" s="1">
        <v>8</v>
      </c>
      <c r="G7" s="1">
        <v>7</v>
      </c>
      <c r="H7" s="1">
        <v>3</v>
      </c>
      <c r="I7" s="1">
        <v>2</v>
      </c>
      <c r="J7" s="1"/>
      <c r="K7" s="1">
        <v>2</v>
      </c>
      <c r="L7" s="1" t="s">
        <v>74</v>
      </c>
    </row>
    <row r="8" spans="1:13" ht="15.75" customHeight="1" x14ac:dyDescent="0.2">
      <c r="A8" s="1">
        <v>9</v>
      </c>
      <c r="B8" s="1">
        <v>1</v>
      </c>
      <c r="C8" s="1">
        <v>2013</v>
      </c>
      <c r="D8" s="1">
        <v>12</v>
      </c>
      <c r="E8" s="1">
        <v>12</v>
      </c>
      <c r="F8" s="1">
        <v>12</v>
      </c>
      <c r="G8" s="1">
        <v>9</v>
      </c>
      <c r="H8" s="1">
        <v>6</v>
      </c>
      <c r="I8" s="1"/>
      <c r="K8" s="1">
        <v>3</v>
      </c>
    </row>
    <row r="9" spans="1:13" ht="15.75" customHeight="1" x14ac:dyDescent="0.2">
      <c r="A9" s="1">
        <v>8</v>
      </c>
      <c r="B9" s="1">
        <v>2</v>
      </c>
      <c r="C9" s="1">
        <v>2012</v>
      </c>
      <c r="D9" s="1">
        <v>13</v>
      </c>
      <c r="E9" s="1">
        <v>13</v>
      </c>
      <c r="F9" s="1">
        <v>13</v>
      </c>
      <c r="G9" s="1">
        <v>13</v>
      </c>
      <c r="H9" s="1">
        <v>11</v>
      </c>
      <c r="I9" s="1">
        <v>1</v>
      </c>
      <c r="J9" s="1">
        <v>1</v>
      </c>
      <c r="K9" s="1"/>
      <c r="L9" s="1" t="s">
        <v>75</v>
      </c>
      <c r="M9" s="1" t="s">
        <v>76</v>
      </c>
    </row>
    <row r="10" spans="1:13" ht="15.75" customHeight="1" x14ac:dyDescent="0.2">
      <c r="A10" s="1">
        <v>8</v>
      </c>
      <c r="B10" s="1">
        <v>1</v>
      </c>
      <c r="C10" s="1">
        <v>2012</v>
      </c>
      <c r="D10" s="1">
        <v>14</v>
      </c>
      <c r="E10" s="1">
        <v>14</v>
      </c>
      <c r="F10" s="1">
        <v>14</v>
      </c>
      <c r="G10" s="1">
        <v>12</v>
      </c>
      <c r="H10" s="1">
        <v>7</v>
      </c>
      <c r="I10" s="1">
        <v>3</v>
      </c>
      <c r="K10" s="1">
        <v>2</v>
      </c>
      <c r="L10" s="5" t="s">
        <v>77</v>
      </c>
    </row>
    <row r="11" spans="1:13" ht="15.75" customHeight="1" x14ac:dyDescent="0.2">
      <c r="A11" s="1">
        <v>7</v>
      </c>
      <c r="B11" s="1">
        <v>1</v>
      </c>
      <c r="C11" s="1">
        <v>2011</v>
      </c>
      <c r="D11" s="1">
        <v>10</v>
      </c>
      <c r="E11" s="1">
        <v>10</v>
      </c>
      <c r="F11" s="1">
        <v>10</v>
      </c>
      <c r="G11" s="1">
        <v>8</v>
      </c>
      <c r="H11" s="1">
        <v>8</v>
      </c>
    </row>
    <row r="12" spans="1:13" ht="15.75" customHeight="1" x14ac:dyDescent="0.2">
      <c r="A12" s="1">
        <v>6</v>
      </c>
      <c r="B12" s="1">
        <v>2</v>
      </c>
      <c r="C12" s="1">
        <v>2010</v>
      </c>
      <c r="D12" s="1">
        <v>8</v>
      </c>
      <c r="E12" s="1">
        <v>8</v>
      </c>
      <c r="F12" s="1">
        <v>8</v>
      </c>
      <c r="G12" s="1">
        <v>6</v>
      </c>
      <c r="H12" s="1">
        <v>6</v>
      </c>
    </row>
    <row r="13" spans="1:13" ht="15.75" customHeight="1" x14ac:dyDescent="0.2">
      <c r="A13" s="1">
        <v>6</v>
      </c>
      <c r="B13" s="1">
        <v>1</v>
      </c>
      <c r="C13" s="1">
        <v>2010</v>
      </c>
      <c r="D13" s="1">
        <v>10</v>
      </c>
      <c r="E13" s="1">
        <v>10</v>
      </c>
      <c r="F13" s="1">
        <v>10</v>
      </c>
      <c r="M13" s="1" t="s">
        <v>78</v>
      </c>
    </row>
    <row r="14" spans="1:13" ht="15.75" customHeight="1" x14ac:dyDescent="0.2">
      <c r="A14" s="1">
        <v>5</v>
      </c>
      <c r="B14" s="1">
        <v>1</v>
      </c>
      <c r="C14" s="1">
        <v>2009</v>
      </c>
      <c r="D14" s="1">
        <v>11</v>
      </c>
      <c r="E14" s="1">
        <v>11</v>
      </c>
      <c r="F14" s="1">
        <v>11</v>
      </c>
      <c r="G14" s="1">
        <v>9</v>
      </c>
      <c r="H14" s="1">
        <v>8</v>
      </c>
      <c r="I14" s="1">
        <v>1</v>
      </c>
      <c r="L14" s="5" t="s">
        <v>79</v>
      </c>
    </row>
    <row r="15" spans="1:13" ht="15.75" customHeight="1" x14ac:dyDescent="0.2">
      <c r="A15" s="1">
        <v>4</v>
      </c>
      <c r="B15" s="1">
        <v>1</v>
      </c>
      <c r="C15" s="1">
        <v>2008</v>
      </c>
      <c r="D15" s="1">
        <v>9</v>
      </c>
      <c r="E15" s="1">
        <v>9</v>
      </c>
      <c r="F15" s="1">
        <v>9</v>
      </c>
      <c r="G15" s="1">
        <v>7</v>
      </c>
      <c r="H15" s="1">
        <v>6</v>
      </c>
      <c r="K15" s="1">
        <v>1</v>
      </c>
    </row>
    <row r="16" spans="1:13" ht="15.75" customHeight="1" x14ac:dyDescent="0.2">
      <c r="A16" s="1">
        <v>3</v>
      </c>
      <c r="B16" s="1">
        <v>1</v>
      </c>
      <c r="C16" s="1">
        <v>2007</v>
      </c>
      <c r="D16" s="1">
        <v>6</v>
      </c>
      <c r="E16" s="1">
        <v>6</v>
      </c>
      <c r="F16" s="1">
        <v>6</v>
      </c>
      <c r="G16" s="1">
        <v>3</v>
      </c>
      <c r="H16" s="1">
        <v>2</v>
      </c>
      <c r="K16" s="1">
        <v>1</v>
      </c>
    </row>
    <row r="17" spans="1:11" ht="15.75" customHeight="1" x14ac:dyDescent="0.2">
      <c r="A17" s="1">
        <v>2</v>
      </c>
      <c r="B17" s="1">
        <v>1</v>
      </c>
      <c r="C17" s="1">
        <v>2006</v>
      </c>
      <c r="D17" s="1">
        <v>10</v>
      </c>
      <c r="E17" s="1">
        <v>5</v>
      </c>
      <c r="F17" s="1">
        <v>5</v>
      </c>
      <c r="G17" s="1">
        <v>5</v>
      </c>
      <c r="H17" s="1">
        <v>5</v>
      </c>
    </row>
    <row r="19" spans="1:11" ht="15.75" customHeight="1" x14ac:dyDescent="0.2">
      <c r="C19" t="s">
        <v>24</v>
      </c>
      <c r="D19">
        <f>SUM(D2:D17)</f>
        <v>164</v>
      </c>
      <c r="E19">
        <f t="shared" ref="E19:G19" si="0">SUM(E2:E17)</f>
        <v>159</v>
      </c>
      <c r="F19">
        <f t="shared" si="0"/>
        <v>159</v>
      </c>
      <c r="G19">
        <f t="shared" si="0"/>
        <v>121</v>
      </c>
      <c r="H19">
        <f>SUM(H2:H17)</f>
        <v>83</v>
      </c>
      <c r="I19">
        <f>SUM(I2:I17)</f>
        <v>17</v>
      </c>
      <c r="J19">
        <f>SUM(J2:J17)</f>
        <v>5</v>
      </c>
      <c r="K19">
        <f>SUM(K2:K17)</f>
        <v>16</v>
      </c>
    </row>
  </sheetData>
  <hyperlinks>
    <hyperlink ref="L3" r:id="rId1"/>
    <hyperlink ref="L4" r:id="rId2"/>
    <hyperlink ref="L10" r:id="rId3"/>
    <hyperlink ref="L14" r:id="rId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14" sqref="B14"/>
    </sheetView>
  </sheetViews>
  <sheetFormatPr defaultColWidth="14.42578125" defaultRowHeight="15.75" customHeight="1" x14ac:dyDescent="0.2"/>
  <sheetData>
    <row r="1" spans="1:10" ht="15.75" customHeight="1" x14ac:dyDescent="0.2">
      <c r="A1" s="1" t="s">
        <v>80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3" t="s">
        <v>10</v>
      </c>
      <c r="I1" s="4" t="s">
        <v>11</v>
      </c>
      <c r="J1" s="1" t="s">
        <v>12</v>
      </c>
    </row>
    <row r="2" spans="1:10" ht="15.75" customHeight="1" x14ac:dyDescent="0.2">
      <c r="A2" s="1" t="s">
        <v>81</v>
      </c>
      <c r="B2" s="1">
        <v>2016</v>
      </c>
      <c r="C2">
        <f>SUM(AJPS!D2:D3)</f>
        <v>28</v>
      </c>
      <c r="D2">
        <f>SUM(AJPS!E2:E3)</f>
        <v>4</v>
      </c>
      <c r="E2">
        <f>SUM(AJPS!F2:F3)</f>
        <v>0</v>
      </c>
      <c r="F2">
        <f>SUM(AJPS!G2:G3)</f>
        <v>0</v>
      </c>
      <c r="G2">
        <f>SUM(AJPS!H2:H3)</f>
        <v>0</v>
      </c>
      <c r="H2">
        <f>SUM(AJPS!I2:I3)</f>
        <v>0</v>
      </c>
      <c r="I2">
        <f>SUM(AJPS!J2:J3)</f>
        <v>0</v>
      </c>
    </row>
    <row r="3" spans="1:10" ht="15.75" customHeight="1" x14ac:dyDescent="0.2">
      <c r="A3" s="1" t="s">
        <v>81</v>
      </c>
      <c r="B3" s="1">
        <v>2015</v>
      </c>
      <c r="C3">
        <f>SUM(AJPS!D4:D7)</f>
        <v>58</v>
      </c>
      <c r="D3">
        <f>SUM(AJPS!E4:E7)</f>
        <v>3</v>
      </c>
      <c r="E3">
        <f>SUM(AJPS!F4:F7)</f>
        <v>0</v>
      </c>
      <c r="F3">
        <f>SUM(AJPS!G4:G7)</f>
        <v>0</v>
      </c>
      <c r="G3">
        <f>SUM(AJPS!H4:H7)</f>
        <v>0</v>
      </c>
      <c r="H3">
        <f>SUM(AJPS!I4:I7)</f>
        <v>0</v>
      </c>
      <c r="I3">
        <f>SUM(AJPS!J4:J7)</f>
        <v>0</v>
      </c>
    </row>
    <row r="4" spans="1:10" ht="15.75" customHeight="1" x14ac:dyDescent="0.2">
      <c r="A4" s="1" t="s">
        <v>81</v>
      </c>
      <c r="B4" s="1">
        <f t="shared" ref="B4:B12" si="0">B3-1</f>
        <v>2014</v>
      </c>
      <c r="C4">
        <f>SUM(AJPS!D8:D11)</f>
        <v>61</v>
      </c>
      <c r="D4">
        <f>SUM(AJPS!E8:E11)</f>
        <v>8</v>
      </c>
      <c r="E4">
        <f>SUM(AJPS!F8:F11)</f>
        <v>1</v>
      </c>
      <c r="F4">
        <f>SUM(AJPS!G8:G11)</f>
        <v>1</v>
      </c>
      <c r="G4">
        <f>SUM(AJPS!H8:H11)</f>
        <v>0</v>
      </c>
      <c r="H4">
        <f>SUM(AJPS!I8:I11)</f>
        <v>1</v>
      </c>
      <c r="I4">
        <f>SUM(AJPS!J8:J11)</f>
        <v>0</v>
      </c>
    </row>
    <row r="5" spans="1:10" ht="15.75" customHeight="1" x14ac:dyDescent="0.2">
      <c r="A5" s="1" t="s">
        <v>81</v>
      </c>
      <c r="B5" s="1">
        <f t="shared" si="0"/>
        <v>2013</v>
      </c>
      <c r="C5">
        <f>SUM(AJPS!D12:D15)</f>
        <v>60</v>
      </c>
      <c r="D5">
        <f>SUM(AJPS!E12:E15)</f>
        <v>8</v>
      </c>
      <c r="E5">
        <f>SUM(AJPS!F12:F15)</f>
        <v>1</v>
      </c>
      <c r="F5">
        <f>SUM(AJPS!G12:G15)</f>
        <v>1</v>
      </c>
      <c r="G5">
        <f>SUM(AJPS!H12:H15)</f>
        <v>0</v>
      </c>
      <c r="H5">
        <f>SUM(AJPS!I12:I15)</f>
        <v>1</v>
      </c>
      <c r="I5">
        <f>SUM(AJPS!J12:J15)</f>
        <v>0</v>
      </c>
    </row>
    <row r="6" spans="1:10" ht="15.75" customHeight="1" x14ac:dyDescent="0.2">
      <c r="A6" s="1" t="s">
        <v>81</v>
      </c>
      <c r="B6" s="1">
        <f t="shared" si="0"/>
        <v>2012</v>
      </c>
      <c r="C6">
        <f>SUM(AJPS!D16:D19)</f>
        <v>57</v>
      </c>
      <c r="D6">
        <f>SUM(AJPS!E16:E19)</f>
        <v>7</v>
      </c>
      <c r="E6">
        <f>SUM(AJPS!F16:F19)</f>
        <v>0</v>
      </c>
      <c r="F6">
        <f>SUM(AJPS!G16:G19)</f>
        <v>0</v>
      </c>
      <c r="G6">
        <f>SUM(AJPS!H16:H19)</f>
        <v>0</v>
      </c>
      <c r="H6">
        <f>SUM(AJPS!I16:I19)</f>
        <v>0</v>
      </c>
      <c r="I6">
        <f>SUM(AJPS!J16:J19)</f>
        <v>0</v>
      </c>
    </row>
    <row r="7" spans="1:10" ht="15.75" customHeight="1" x14ac:dyDescent="0.2">
      <c r="A7" s="1" t="s">
        <v>81</v>
      </c>
      <c r="B7" s="1">
        <f t="shared" si="0"/>
        <v>2011</v>
      </c>
      <c r="C7">
        <f>SUM(AJPS!D20:D23)</f>
        <v>60</v>
      </c>
      <c r="D7">
        <f>SUM(AJPS!E20:E23)</f>
        <v>9</v>
      </c>
      <c r="E7">
        <f>SUM(AJPS!F20:F23)</f>
        <v>0</v>
      </c>
      <c r="F7">
        <f>SUM(AJPS!G20:G23)</f>
        <v>0</v>
      </c>
      <c r="G7">
        <f>SUM(AJPS!H20:H23)</f>
        <v>0</v>
      </c>
      <c r="H7">
        <f>SUM(AJPS!I20:I23)</f>
        <v>0</v>
      </c>
      <c r="I7">
        <f>SUM(AJPS!J20:J23)</f>
        <v>0</v>
      </c>
    </row>
    <row r="8" spans="1:10" ht="15.75" customHeight="1" x14ac:dyDescent="0.2">
      <c r="A8" s="1" t="s">
        <v>81</v>
      </c>
      <c r="B8" s="1">
        <f t="shared" si="0"/>
        <v>2010</v>
      </c>
      <c r="C8">
        <f>SUM(AJPS!D24:D27)</f>
        <v>50</v>
      </c>
      <c r="D8">
        <f>SUM(AJPS!E24:E27)</f>
        <v>8</v>
      </c>
      <c r="E8">
        <f>SUM(AJPS!F24:F27)</f>
        <v>1</v>
      </c>
      <c r="F8">
        <f>SUM(AJPS!G24:G27)</f>
        <v>1</v>
      </c>
      <c r="G8">
        <f>SUM(AJPS!H24:H27)</f>
        <v>0</v>
      </c>
      <c r="H8">
        <f>SUM(AJPS!I24:I27)</f>
        <v>1</v>
      </c>
      <c r="I8">
        <f>SUM(AJPS!J24:J27)</f>
        <v>0</v>
      </c>
    </row>
    <row r="9" spans="1:10" ht="15.75" customHeight="1" x14ac:dyDescent="0.2">
      <c r="A9" s="1" t="s">
        <v>81</v>
      </c>
      <c r="B9" s="1">
        <f t="shared" si="0"/>
        <v>2009</v>
      </c>
      <c r="C9">
        <f>SUM(AJPS!D28:D31)</f>
        <v>56</v>
      </c>
      <c r="D9">
        <f>SUM(AJPS!E28:E31)</f>
        <v>6</v>
      </c>
      <c r="E9">
        <f>SUM(AJPS!F28:F31)</f>
        <v>1</v>
      </c>
      <c r="F9">
        <f>SUM(AJPS!G28:G31)</f>
        <v>0</v>
      </c>
      <c r="G9">
        <f>SUM(AJPS!H28:H31)</f>
        <v>0</v>
      </c>
      <c r="H9">
        <f>SUM(AJPS!I28:I31)</f>
        <v>0</v>
      </c>
      <c r="I9">
        <f>SUM(AJPS!J28:J31)</f>
        <v>0</v>
      </c>
    </row>
    <row r="10" spans="1:10" ht="15.75" customHeight="1" x14ac:dyDescent="0.2">
      <c r="A10" s="1" t="s">
        <v>81</v>
      </c>
      <c r="B10" s="1">
        <f t="shared" si="0"/>
        <v>2008</v>
      </c>
      <c r="C10">
        <f>SUM(AJPS!D32:D35)</f>
        <v>54</v>
      </c>
      <c r="D10">
        <f>SUM(AJPS!E32:E35)</f>
        <v>8</v>
      </c>
      <c r="E10">
        <f>SUM(AJPS!F32:F35)</f>
        <v>0</v>
      </c>
      <c r="F10">
        <f>SUM(AJPS!G32:G35)</f>
        <v>0</v>
      </c>
      <c r="G10">
        <f>SUM(AJPS!H32:H35)</f>
        <v>0</v>
      </c>
      <c r="H10">
        <f>SUM(AJPS!I32:I35)</f>
        <v>0</v>
      </c>
      <c r="I10">
        <f>SUM(AJPS!J32:J35)</f>
        <v>0</v>
      </c>
    </row>
    <row r="11" spans="1:10" ht="15.75" customHeight="1" x14ac:dyDescent="0.2">
      <c r="A11" s="1" t="s">
        <v>81</v>
      </c>
      <c r="B11" s="1">
        <f t="shared" si="0"/>
        <v>2007</v>
      </c>
      <c r="C11">
        <f>SUM(AJPS!D36:D39)</f>
        <v>62</v>
      </c>
      <c r="D11">
        <f>SUM(AJPS!E36:E39)</f>
        <v>7</v>
      </c>
      <c r="E11">
        <f>SUM(AJPS!F36:F39)</f>
        <v>0</v>
      </c>
      <c r="F11">
        <f>SUM(AJPS!G36:G39)</f>
        <v>0</v>
      </c>
      <c r="G11">
        <f>SUM(AJPS!H36:H39)</f>
        <v>0</v>
      </c>
      <c r="H11">
        <f>SUM(AJPS!I36:I39)</f>
        <v>0</v>
      </c>
      <c r="I11">
        <f>SUM(AJPS!J36:J39)</f>
        <v>0</v>
      </c>
    </row>
    <row r="12" spans="1:10" ht="15.75" customHeight="1" x14ac:dyDescent="0.2">
      <c r="A12" s="1" t="s">
        <v>81</v>
      </c>
      <c r="B12" s="1">
        <f t="shared" si="0"/>
        <v>2006</v>
      </c>
      <c r="C12">
        <f>SUM(AJPS!D40:D43)</f>
        <v>60</v>
      </c>
      <c r="D12">
        <f>SUM(AJPS!E40:E43)</f>
        <v>9</v>
      </c>
      <c r="E12">
        <f>SUM(AJPS!F40:F43)</f>
        <v>0</v>
      </c>
      <c r="F12">
        <f>SUM(AJPS!G40:G43)</f>
        <v>0</v>
      </c>
      <c r="G12">
        <f>SUM(AJPS!H40:H43)</f>
        <v>0</v>
      </c>
      <c r="H12">
        <f>SUM(AJPS!I40:I43)</f>
        <v>0</v>
      </c>
      <c r="I12">
        <f>SUM(AJPS!J40:J43)</f>
        <v>0</v>
      </c>
    </row>
    <row r="13" spans="1:10" ht="15.75" customHeight="1" x14ac:dyDescent="0.2">
      <c r="B13" t="s">
        <v>103</v>
      </c>
      <c r="C13">
        <f>SUM(C2:C12)</f>
        <v>606</v>
      </c>
      <c r="D13">
        <f t="shared" ref="D13:I13" si="1">SUM(D2:D12)</f>
        <v>77</v>
      </c>
      <c r="E13">
        <f t="shared" si="1"/>
        <v>4</v>
      </c>
      <c r="F13">
        <f t="shared" si="1"/>
        <v>3</v>
      </c>
      <c r="G13">
        <f t="shared" si="1"/>
        <v>0</v>
      </c>
      <c r="H13">
        <f t="shared" si="1"/>
        <v>3</v>
      </c>
      <c r="I13">
        <f t="shared" si="1"/>
        <v>0</v>
      </c>
    </row>
    <row r="15" spans="1:10" ht="15.75" customHeight="1" x14ac:dyDescent="0.2">
      <c r="A15" s="1"/>
      <c r="B15" s="1"/>
    </row>
    <row r="20" spans="1:7" ht="15.75" customHeight="1" x14ac:dyDescent="0.2">
      <c r="A20" s="8"/>
      <c r="B20" s="8"/>
      <c r="C20" s="8"/>
      <c r="D20" s="8"/>
      <c r="E20" s="8"/>
      <c r="F20" s="8"/>
      <c r="G20" s="8"/>
    </row>
    <row r="21" spans="1:7" ht="15.75" customHeight="1" x14ac:dyDescent="0.2">
      <c r="A21" s="8"/>
      <c r="B21" s="8"/>
    </row>
    <row r="22" spans="1:7" ht="15.75" customHeight="1" x14ac:dyDescent="0.2">
      <c r="A22" s="8"/>
      <c r="B22" s="8"/>
    </row>
    <row r="23" spans="1:7" ht="15.75" customHeight="1" x14ac:dyDescent="0.2">
      <c r="A23" s="8"/>
      <c r="B23" s="8"/>
    </row>
    <row r="24" spans="1:7" ht="15.75" customHeight="1" x14ac:dyDescent="0.2">
      <c r="A24" s="8"/>
      <c r="B24" s="8"/>
    </row>
    <row r="25" spans="1:7" ht="15.75" customHeight="1" x14ac:dyDescent="0.2">
      <c r="A25" s="8"/>
      <c r="B25" s="8"/>
    </row>
    <row r="26" spans="1:7" ht="15.75" customHeight="1" x14ac:dyDescent="0.2">
      <c r="A26" s="8"/>
      <c r="B26" s="8"/>
    </row>
    <row r="27" spans="1:7" ht="12.75" x14ac:dyDescent="0.2">
      <c r="A27" s="8"/>
      <c r="B27" s="8"/>
    </row>
    <row r="28" spans="1:7" ht="12.75" x14ac:dyDescent="0.2">
      <c r="A28" s="8"/>
      <c r="B28" s="8"/>
    </row>
    <row r="29" spans="1:7" ht="12.75" x14ac:dyDescent="0.2">
      <c r="A29" s="8"/>
      <c r="B29" s="8"/>
    </row>
    <row r="30" spans="1:7" ht="12.75" x14ac:dyDescent="0.2">
      <c r="A30" s="8"/>
      <c r="B30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K8" sqref="K8"/>
    </sheetView>
  </sheetViews>
  <sheetFormatPr defaultColWidth="14.42578125" defaultRowHeight="15.75" customHeight="1" x14ac:dyDescent="0.2"/>
  <sheetData>
    <row r="1" spans="1:10" ht="15.75" customHeight="1" x14ac:dyDescent="0.2">
      <c r="A1" s="1" t="s">
        <v>80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3" t="s">
        <v>10</v>
      </c>
      <c r="I1" s="4" t="s">
        <v>11</v>
      </c>
      <c r="J1" s="1" t="s">
        <v>12</v>
      </c>
    </row>
    <row r="2" spans="1:10" ht="15.75" customHeight="1" x14ac:dyDescent="0.2">
      <c r="A2" s="1" t="s">
        <v>83</v>
      </c>
      <c r="B2" s="1">
        <v>2016</v>
      </c>
      <c r="C2">
        <f>SUM(PA!D2:D3)</f>
        <v>13</v>
      </c>
      <c r="D2">
        <f>SUM(PA!E2:E3)</f>
        <v>1</v>
      </c>
      <c r="E2">
        <f>SUM(PA!F2:F3)</f>
        <v>0</v>
      </c>
      <c r="F2">
        <f>SUM(PA!G2:G3)</f>
        <v>0</v>
      </c>
      <c r="G2">
        <f>SUM(PA!H2:H3)</f>
        <v>0</v>
      </c>
      <c r="H2">
        <f>SUM(PA!I2:I3)</f>
        <v>0</v>
      </c>
      <c r="I2">
        <f>SUM(PA!J2:J3)</f>
        <v>0</v>
      </c>
      <c r="J2">
        <f>SUM(PA!K2:K3)</f>
        <v>0</v>
      </c>
    </row>
    <row r="3" spans="1:10" ht="15.75" customHeight="1" x14ac:dyDescent="0.2">
      <c r="A3" s="1" t="s">
        <v>83</v>
      </c>
      <c r="B3" s="1">
        <v>2015</v>
      </c>
      <c r="C3">
        <f>SUM(PA!D4:D7)</f>
        <v>29</v>
      </c>
      <c r="D3">
        <f>SUM(PA!E4:E7)</f>
        <v>1</v>
      </c>
      <c r="E3">
        <f>SUM(PA!F4:F7)</f>
        <v>0</v>
      </c>
      <c r="F3">
        <f>SUM(PA!G4:G7)</f>
        <v>0</v>
      </c>
      <c r="G3">
        <f>SUM(PA!H4:H7)</f>
        <v>0</v>
      </c>
      <c r="H3">
        <f>SUM(PA!I4:I7)</f>
        <v>0</v>
      </c>
      <c r="I3">
        <f>SUM(PA!J4:J7)</f>
        <v>0</v>
      </c>
      <c r="J3">
        <f>SUM(PA!K4:K7)</f>
        <v>0</v>
      </c>
    </row>
    <row r="4" spans="1:10" ht="15.75" customHeight="1" x14ac:dyDescent="0.2">
      <c r="A4" s="1" t="s">
        <v>83</v>
      </c>
      <c r="B4" s="1">
        <f t="shared" ref="B4:B12" si="0">B3-1</f>
        <v>2014</v>
      </c>
      <c r="C4">
        <f>SUM(PA!D8:D11)</f>
        <v>26</v>
      </c>
      <c r="D4">
        <f>SUM(PA!E8:E11)</f>
        <v>0</v>
      </c>
      <c r="E4">
        <f>SUM(PA!F8:F11)</f>
        <v>0</v>
      </c>
      <c r="F4">
        <f>SUM(PA!G8:G11)</f>
        <v>0</v>
      </c>
      <c r="G4">
        <f>SUM(PA!H8:H11)</f>
        <v>0</v>
      </c>
      <c r="H4">
        <f>SUM(PA!I8:I11)</f>
        <v>0</v>
      </c>
      <c r="I4">
        <f>SUM(PA!J8:J11)</f>
        <v>0</v>
      </c>
      <c r="J4">
        <f>SUM(PA!K8:K11)</f>
        <v>0</v>
      </c>
    </row>
    <row r="5" spans="1:10" ht="15.75" customHeight="1" x14ac:dyDescent="0.2">
      <c r="A5" s="1" t="s">
        <v>83</v>
      </c>
      <c r="B5" s="1">
        <f t="shared" si="0"/>
        <v>2013</v>
      </c>
      <c r="C5">
        <f>SUM(PA!D12:D15)</f>
        <v>31</v>
      </c>
      <c r="D5">
        <f>SUM(PA!E12:E15)</f>
        <v>0</v>
      </c>
      <c r="E5">
        <f>SUM(PA!F12:F15)</f>
        <v>0</v>
      </c>
      <c r="F5">
        <f>SUM(PA!G12:G15)</f>
        <v>0</v>
      </c>
      <c r="G5">
        <f>SUM(PA!H12:H15)</f>
        <v>0</v>
      </c>
      <c r="H5">
        <f>SUM(PA!I12:I15)</f>
        <v>0</v>
      </c>
      <c r="I5">
        <f>SUM(PA!J12:J15)</f>
        <v>0</v>
      </c>
      <c r="J5">
        <f>SUM(PA!K12:K15)</f>
        <v>0</v>
      </c>
    </row>
    <row r="6" spans="1:10" ht="15.75" customHeight="1" x14ac:dyDescent="0.2">
      <c r="A6" s="1" t="s">
        <v>83</v>
      </c>
      <c r="B6" s="1">
        <f t="shared" si="0"/>
        <v>2012</v>
      </c>
      <c r="C6">
        <f>SUM(PA!D16:D19)</f>
        <v>29</v>
      </c>
      <c r="D6">
        <f>SUM(PA!E16:E19)</f>
        <v>0</v>
      </c>
      <c r="E6">
        <f>SUM(PA!F16:F19)</f>
        <v>0</v>
      </c>
      <c r="F6">
        <f>SUM(PA!G16:G19)</f>
        <v>0</v>
      </c>
      <c r="G6">
        <f>SUM(PA!H16:H19)</f>
        <v>0</v>
      </c>
      <c r="H6">
        <f>SUM(PA!I16:I19)</f>
        <v>0</v>
      </c>
      <c r="I6">
        <f>SUM(PA!J16:J19)</f>
        <v>0</v>
      </c>
      <c r="J6">
        <f>SUM(PA!K16:K19)</f>
        <v>0</v>
      </c>
    </row>
    <row r="7" spans="1:10" ht="15.75" customHeight="1" x14ac:dyDescent="0.2">
      <c r="A7" s="1" t="s">
        <v>83</v>
      </c>
      <c r="B7" s="1">
        <f t="shared" si="0"/>
        <v>2011</v>
      </c>
      <c r="C7">
        <f>SUM(PA!D20:D23)</f>
        <v>33</v>
      </c>
      <c r="D7">
        <f>SUM(PA!E20:E23)</f>
        <v>1</v>
      </c>
      <c r="E7">
        <f>SUM(PA!F20:F23)</f>
        <v>1</v>
      </c>
      <c r="F7">
        <f>SUM(PA!G20:G23)</f>
        <v>1</v>
      </c>
      <c r="G7">
        <f>SUM(PA!H20:H23)</f>
        <v>0</v>
      </c>
      <c r="H7">
        <f>SUM(PA!I20:I23)</f>
        <v>0</v>
      </c>
      <c r="I7">
        <f>SUM(PA!J20:J23)</f>
        <v>0</v>
      </c>
      <c r="J7">
        <f>SUM(PA!K20:K23)</f>
        <v>1</v>
      </c>
    </row>
    <row r="8" spans="1:10" ht="15.75" customHeight="1" x14ac:dyDescent="0.2">
      <c r="A8" s="1" t="s">
        <v>83</v>
      </c>
      <c r="B8" s="1">
        <f t="shared" si="0"/>
        <v>2010</v>
      </c>
      <c r="C8">
        <f>SUM(PA!D24:D27)</f>
        <v>27</v>
      </c>
      <c r="D8">
        <f>SUM(PA!E24:E27)</f>
        <v>1</v>
      </c>
      <c r="E8">
        <f>SUM(PA!F24:F27)</f>
        <v>0</v>
      </c>
      <c r="F8">
        <f>SUM(PA!G24:G27)</f>
        <v>0</v>
      </c>
      <c r="G8">
        <f>SUM(PA!H24:H27)</f>
        <v>0</v>
      </c>
      <c r="H8">
        <f>SUM(PA!I24:I27)</f>
        <v>0</v>
      </c>
      <c r="I8">
        <f>SUM(PA!J24:J27)</f>
        <v>0</v>
      </c>
      <c r="J8">
        <f>SUM(PA!K24:K27)</f>
        <v>0</v>
      </c>
    </row>
    <row r="9" spans="1:10" ht="15.75" customHeight="1" x14ac:dyDescent="0.2">
      <c r="A9" s="1" t="s">
        <v>83</v>
      </c>
      <c r="B9" s="1">
        <f t="shared" si="0"/>
        <v>2009</v>
      </c>
      <c r="C9">
        <f>SUM(PA!D28:D31)</f>
        <v>25</v>
      </c>
      <c r="D9">
        <f>SUM(PA!E28:E31)</f>
        <v>0</v>
      </c>
      <c r="E9">
        <f>SUM(PA!F28:F31)</f>
        <v>0</v>
      </c>
      <c r="F9">
        <f>SUM(PA!G28:G31)</f>
        <v>0</v>
      </c>
      <c r="G9">
        <f>SUM(PA!H28:H31)</f>
        <v>0</v>
      </c>
      <c r="H9">
        <f>SUM(PA!I28:I31)</f>
        <v>0</v>
      </c>
      <c r="I9">
        <f>SUM(PA!J28:J31)</f>
        <v>0</v>
      </c>
      <c r="J9">
        <f>SUM(PA!K28:K31)</f>
        <v>0</v>
      </c>
    </row>
    <row r="10" spans="1:10" ht="15.75" customHeight="1" x14ac:dyDescent="0.2">
      <c r="A10" s="1" t="s">
        <v>83</v>
      </c>
      <c r="B10" s="1">
        <f t="shared" si="0"/>
        <v>2008</v>
      </c>
      <c r="C10">
        <f>SUM(PA!D32:D35)</f>
        <v>28</v>
      </c>
      <c r="D10">
        <f>SUM(PA!E32:E35)</f>
        <v>1</v>
      </c>
      <c r="E10">
        <f>SUM(PA!F32:F35)</f>
        <v>1</v>
      </c>
      <c r="F10">
        <f>SUM(PA!G32:G35)</f>
        <v>1</v>
      </c>
      <c r="G10">
        <f>SUM(PA!H32:H35)</f>
        <v>1</v>
      </c>
      <c r="H10">
        <f>SUM(PA!I32:I35)</f>
        <v>0</v>
      </c>
      <c r="I10">
        <f>SUM(PA!J32:J35)</f>
        <v>0</v>
      </c>
      <c r="J10">
        <f>SUM(PA!K32:K35)</f>
        <v>0</v>
      </c>
    </row>
    <row r="11" spans="1:10" ht="15.75" customHeight="1" x14ac:dyDescent="0.2">
      <c r="A11" s="1" t="s">
        <v>83</v>
      </c>
      <c r="B11" s="1">
        <f t="shared" si="0"/>
        <v>2007</v>
      </c>
      <c r="C11">
        <f>SUM(PA!D36:D39)</f>
        <v>25</v>
      </c>
      <c r="D11">
        <f>SUM(PA!E36:E39)</f>
        <v>0</v>
      </c>
      <c r="E11">
        <f>SUM(PA!F36:F39)</f>
        <v>0</v>
      </c>
      <c r="F11">
        <f>SUM(PA!G36:G39)</f>
        <v>0</v>
      </c>
      <c r="G11">
        <f>SUM(PA!H36:H39)</f>
        <v>0</v>
      </c>
      <c r="H11">
        <f>SUM(PA!I36:I39)</f>
        <v>0</v>
      </c>
      <c r="I11">
        <f>SUM(PA!J36:J39)</f>
        <v>0</v>
      </c>
      <c r="J11">
        <f>SUM(PA!K36:K39)</f>
        <v>0</v>
      </c>
    </row>
    <row r="12" spans="1:10" ht="15.75" customHeight="1" x14ac:dyDescent="0.2">
      <c r="A12" s="1" t="s">
        <v>83</v>
      </c>
      <c r="B12" s="1">
        <f t="shared" si="0"/>
        <v>2006</v>
      </c>
      <c r="C12">
        <f>SUM(PA!D40:D43)</f>
        <v>22</v>
      </c>
      <c r="D12">
        <f>SUM(PA!E40:E43)</f>
        <v>0</v>
      </c>
      <c r="E12">
        <f>SUM(PA!F40:F43)</f>
        <v>0</v>
      </c>
      <c r="F12">
        <f>SUM(PA!G40:G43)</f>
        <v>0</v>
      </c>
      <c r="G12">
        <f>SUM(PA!H40:H43)</f>
        <v>0</v>
      </c>
      <c r="H12">
        <f>SUM(PA!I40:I43)</f>
        <v>0</v>
      </c>
      <c r="I12">
        <f>SUM(PA!J40:J43)</f>
        <v>0</v>
      </c>
      <c r="J12">
        <f>SUM(PA!K40:K43)</f>
        <v>0</v>
      </c>
    </row>
    <row r="13" spans="1:10" ht="15.75" customHeight="1" x14ac:dyDescent="0.2">
      <c r="B13" t="s">
        <v>103</v>
      </c>
      <c r="C13">
        <f>SUM(C2:C12)</f>
        <v>288</v>
      </c>
      <c r="D13">
        <f t="shared" ref="D13:J13" si="1">SUM(D2:D12)</f>
        <v>5</v>
      </c>
      <c r="E13">
        <f t="shared" si="1"/>
        <v>2</v>
      </c>
      <c r="F13">
        <f t="shared" si="1"/>
        <v>2</v>
      </c>
      <c r="G13">
        <f t="shared" si="1"/>
        <v>1</v>
      </c>
      <c r="H13">
        <f t="shared" si="1"/>
        <v>0</v>
      </c>
      <c r="I13">
        <f t="shared" si="1"/>
        <v>0</v>
      </c>
      <c r="J13">
        <f t="shared" si="1"/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3" sqref="C13:J13"/>
    </sheetView>
  </sheetViews>
  <sheetFormatPr defaultColWidth="14.42578125" defaultRowHeight="15.75" customHeight="1" x14ac:dyDescent="0.2"/>
  <sheetData>
    <row r="1" spans="1:10" ht="15.75" customHeight="1" x14ac:dyDescent="0.2">
      <c r="A1" s="1" t="s">
        <v>80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3" t="s">
        <v>10</v>
      </c>
      <c r="I1" s="4" t="s">
        <v>11</v>
      </c>
      <c r="J1" s="1" t="s">
        <v>12</v>
      </c>
    </row>
    <row r="2" spans="1:10" ht="15.75" customHeight="1" x14ac:dyDescent="0.2">
      <c r="A2" s="1" t="s">
        <v>84</v>
      </c>
      <c r="B2" s="1">
        <v>2016</v>
      </c>
      <c r="C2" s="1">
        <v>28</v>
      </c>
      <c r="D2" s="1">
        <v>10</v>
      </c>
    </row>
    <row r="3" spans="1:10" ht="15.75" customHeight="1" x14ac:dyDescent="0.2">
      <c r="A3" s="1" t="s">
        <v>84</v>
      </c>
      <c r="B3" s="1">
        <v>2015</v>
      </c>
      <c r="C3" s="1">
        <v>26</v>
      </c>
      <c r="D3" s="1">
        <v>7</v>
      </c>
    </row>
    <row r="4" spans="1:10" ht="15.75" customHeight="1" x14ac:dyDescent="0.2">
      <c r="A4" s="1" t="s">
        <v>84</v>
      </c>
      <c r="B4" s="1">
        <v>2014</v>
      </c>
      <c r="C4" s="1">
        <v>25</v>
      </c>
      <c r="D4" s="1">
        <v>8</v>
      </c>
      <c r="E4" s="1">
        <v>1</v>
      </c>
      <c r="F4" s="1">
        <v>1</v>
      </c>
      <c r="H4" s="1">
        <v>1</v>
      </c>
    </row>
    <row r="5" spans="1:10" ht="15.75" customHeight="1" x14ac:dyDescent="0.2">
      <c r="A5" s="1" t="s">
        <v>84</v>
      </c>
      <c r="B5" s="1">
        <v>2013</v>
      </c>
      <c r="C5" s="1">
        <v>21</v>
      </c>
      <c r="D5" s="1">
        <v>4</v>
      </c>
      <c r="E5" s="1"/>
      <c r="F5" s="1">
        <v>1</v>
      </c>
      <c r="J5" s="1">
        <v>1</v>
      </c>
    </row>
    <row r="6" spans="1:10" ht="15.75" customHeight="1" x14ac:dyDescent="0.2">
      <c r="A6" s="1" t="s">
        <v>84</v>
      </c>
      <c r="B6" s="1">
        <v>2012</v>
      </c>
      <c r="C6" s="1">
        <v>23</v>
      </c>
      <c r="D6" s="1">
        <v>4</v>
      </c>
    </row>
    <row r="7" spans="1:10" ht="15.75" customHeight="1" x14ac:dyDescent="0.2">
      <c r="A7" s="1" t="s">
        <v>84</v>
      </c>
      <c r="B7" s="1">
        <v>2011</v>
      </c>
      <c r="C7" s="1">
        <v>18</v>
      </c>
      <c r="D7" s="1">
        <v>7</v>
      </c>
    </row>
    <row r="8" spans="1:10" ht="15.75" customHeight="1" x14ac:dyDescent="0.2">
      <c r="A8" s="1" t="s">
        <v>84</v>
      </c>
      <c r="B8" s="1">
        <v>2010</v>
      </c>
      <c r="C8" s="1">
        <v>25</v>
      </c>
      <c r="D8" s="1">
        <v>9</v>
      </c>
    </row>
    <row r="9" spans="1:10" ht="15.75" customHeight="1" x14ac:dyDescent="0.2">
      <c r="A9" s="1" t="s">
        <v>84</v>
      </c>
      <c r="B9" s="1">
        <v>2009</v>
      </c>
      <c r="C9" s="1">
        <v>27</v>
      </c>
      <c r="D9" s="1">
        <v>9</v>
      </c>
    </row>
    <row r="10" spans="1:10" ht="15.75" customHeight="1" x14ac:dyDescent="0.2">
      <c r="A10" s="1" t="s">
        <v>84</v>
      </c>
      <c r="B10" s="1">
        <v>2008</v>
      </c>
      <c r="C10" s="1">
        <v>25</v>
      </c>
      <c r="D10" s="1">
        <v>12</v>
      </c>
      <c r="E10" s="1">
        <v>4</v>
      </c>
    </row>
    <row r="11" spans="1:10" ht="15.75" customHeight="1" x14ac:dyDescent="0.2">
      <c r="A11" s="1" t="s">
        <v>84</v>
      </c>
      <c r="B11" s="1">
        <v>2007</v>
      </c>
      <c r="C11" s="1">
        <v>18</v>
      </c>
      <c r="D11" s="1">
        <v>6</v>
      </c>
    </row>
    <row r="12" spans="1:10" ht="15.75" customHeight="1" x14ac:dyDescent="0.2">
      <c r="A12" s="1" t="s">
        <v>84</v>
      </c>
      <c r="B12" s="1">
        <v>2006</v>
      </c>
      <c r="C12" s="1">
        <v>23</v>
      </c>
      <c r="D12" s="1">
        <v>4</v>
      </c>
    </row>
    <row r="13" spans="1:10" ht="15.75" customHeight="1" x14ac:dyDescent="0.2">
      <c r="B13" t="s">
        <v>103</v>
      </c>
      <c r="C13">
        <f>SUM(C2:C12)</f>
        <v>259</v>
      </c>
      <c r="D13">
        <f t="shared" ref="D13:J13" si="0">SUM(D2:D12)</f>
        <v>80</v>
      </c>
      <c r="E13">
        <f t="shared" si="0"/>
        <v>5</v>
      </c>
      <c r="F13">
        <f t="shared" si="0"/>
        <v>2</v>
      </c>
      <c r="G13">
        <f t="shared" si="0"/>
        <v>0</v>
      </c>
      <c r="H13">
        <f t="shared" si="0"/>
        <v>1</v>
      </c>
      <c r="I13">
        <f t="shared" si="0"/>
        <v>0</v>
      </c>
      <c r="J13">
        <f t="shared" si="0"/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13" sqref="C13"/>
    </sheetView>
  </sheetViews>
  <sheetFormatPr defaultColWidth="14.42578125" defaultRowHeight="15.75" customHeight="1" x14ac:dyDescent="0.2"/>
  <sheetData>
    <row r="1" spans="1:11" ht="15.75" customHeight="1" x14ac:dyDescent="0.2">
      <c r="A1" s="1"/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3" t="s">
        <v>10</v>
      </c>
      <c r="I1" s="4" t="s">
        <v>11</v>
      </c>
      <c r="J1" s="1" t="s">
        <v>12</v>
      </c>
    </row>
    <row r="2" spans="1:11" ht="15.75" customHeight="1" x14ac:dyDescent="0.2">
      <c r="B2" s="1">
        <v>2016</v>
      </c>
      <c r="C2">
        <f>SUM(APSR!D2:D3)</f>
        <v>13</v>
      </c>
      <c r="D2">
        <f>SUM(APSR!E2:E3)</f>
        <v>1</v>
      </c>
      <c r="E2">
        <f>SUM(APSR!F2:F3)</f>
        <v>1</v>
      </c>
      <c r="F2">
        <f>SUM(APSR!G2:G3)</f>
        <v>0</v>
      </c>
      <c r="G2">
        <f>SUM(APSR!H2:H3)</f>
        <v>0</v>
      </c>
      <c r="H2">
        <f>SUM(APSR!I2:I3)</f>
        <v>0</v>
      </c>
      <c r="I2">
        <f>SUM(APSR!J2:J3)</f>
        <v>0</v>
      </c>
      <c r="J2">
        <f>SUM(APSR!K2:K3)</f>
        <v>0</v>
      </c>
      <c r="K2">
        <f>SUM(APSR!L2:L3)</f>
        <v>0</v>
      </c>
    </row>
    <row r="3" spans="1:11" ht="15.75" customHeight="1" x14ac:dyDescent="0.2">
      <c r="B3" s="1">
        <v>2015</v>
      </c>
      <c r="C3">
        <f>SUM(APSR!D4:D7)</f>
        <v>48</v>
      </c>
      <c r="D3">
        <f>SUM(APSR!E4:E7)</f>
        <v>1</v>
      </c>
      <c r="E3">
        <f>SUM(APSR!F4:F7)</f>
        <v>1</v>
      </c>
      <c r="F3">
        <f>SUM(APSR!G4:G7)</f>
        <v>1</v>
      </c>
      <c r="G3">
        <f>SUM(APSR!H4:H7)</f>
        <v>1</v>
      </c>
      <c r="H3">
        <f>SUM(APSR!I4:I7)</f>
        <v>0</v>
      </c>
      <c r="I3">
        <f>SUM(APSR!J4:J7)</f>
        <v>0</v>
      </c>
      <c r="J3">
        <f>SUM(APSR!K4:K7)</f>
        <v>0</v>
      </c>
      <c r="K3">
        <f>SUM(APSR!L4:L7)</f>
        <v>0</v>
      </c>
    </row>
    <row r="4" spans="1:11" ht="15.75" customHeight="1" x14ac:dyDescent="0.2">
      <c r="B4" s="1">
        <f t="shared" ref="B4:B12" si="0">B3-1</f>
        <v>2014</v>
      </c>
      <c r="C4">
        <f>SUM(APSR!D8:D11)</f>
        <v>49</v>
      </c>
      <c r="D4">
        <f>SUM(APSR!E8:E11)</f>
        <v>8</v>
      </c>
      <c r="E4">
        <f>SUM(APSR!F8:F11)</f>
        <v>1</v>
      </c>
      <c r="F4">
        <f>SUM(APSR!G8:G11)</f>
        <v>0</v>
      </c>
      <c r="G4">
        <f>SUM(APSR!H8:H11)</f>
        <v>0</v>
      </c>
      <c r="H4">
        <f>SUM(APSR!I8:I11)</f>
        <v>0</v>
      </c>
      <c r="I4">
        <f>SUM(APSR!J8:J11)</f>
        <v>0</v>
      </c>
      <c r="J4">
        <f>SUM(APSR!K8:K11)</f>
        <v>0</v>
      </c>
      <c r="K4">
        <f>SUM(APSR!L8:L11)</f>
        <v>0</v>
      </c>
    </row>
    <row r="5" spans="1:11" ht="15.75" customHeight="1" x14ac:dyDescent="0.2">
      <c r="B5" s="1">
        <f t="shared" si="0"/>
        <v>2013</v>
      </c>
      <c r="C5">
        <f>SUM(APSR!D12:D15)</f>
        <v>47</v>
      </c>
      <c r="D5">
        <f>SUM(APSR!E12:E15)</f>
        <v>20</v>
      </c>
      <c r="E5">
        <f>SUM(APSR!F12:F15)</f>
        <v>0</v>
      </c>
      <c r="F5">
        <f>SUM(APSR!G12:G15)</f>
        <v>0</v>
      </c>
      <c r="G5">
        <f>SUM(APSR!H12:H15)</f>
        <v>0</v>
      </c>
      <c r="H5">
        <f>SUM(APSR!I12:I15)</f>
        <v>0</v>
      </c>
      <c r="I5">
        <f>SUM(APSR!J12:J15)</f>
        <v>0</v>
      </c>
      <c r="J5">
        <f>SUM(APSR!K12:K15)</f>
        <v>0</v>
      </c>
      <c r="K5">
        <f>SUM(APSR!L12:L15)</f>
        <v>0</v>
      </c>
    </row>
    <row r="6" spans="1:11" ht="15.75" customHeight="1" x14ac:dyDescent="0.2">
      <c r="B6" s="1">
        <f t="shared" si="0"/>
        <v>2012</v>
      </c>
      <c r="C6">
        <f>SUM(APSR!D16:D19)</f>
        <v>44</v>
      </c>
      <c r="D6">
        <f>SUM(APSR!E16:E19)</f>
        <v>1</v>
      </c>
      <c r="E6">
        <f>SUM(APSR!F16:F19)</f>
        <v>1</v>
      </c>
      <c r="F6">
        <f>SUM(APSR!G16:G19)</f>
        <v>1</v>
      </c>
      <c r="G6">
        <f>SUM(APSR!H16:H19)</f>
        <v>0</v>
      </c>
      <c r="H6">
        <f>SUM(APSR!I16:I19)</f>
        <v>1</v>
      </c>
      <c r="I6">
        <f>SUM(APSR!J16:J19)</f>
        <v>0</v>
      </c>
      <c r="J6">
        <f>SUM(APSR!K16:K19)</f>
        <v>0</v>
      </c>
      <c r="K6">
        <f>SUM(APSR!L16:L19)</f>
        <v>0</v>
      </c>
    </row>
    <row r="7" spans="1:11" ht="15.75" customHeight="1" x14ac:dyDescent="0.2">
      <c r="B7" s="1">
        <f t="shared" si="0"/>
        <v>2011</v>
      </c>
      <c r="C7">
        <f>SUM(APSR!D20:D23)</f>
        <v>44</v>
      </c>
      <c r="D7">
        <f>SUM(APSR!E20:E23)</f>
        <v>15</v>
      </c>
      <c r="E7">
        <f>SUM(APSR!F20:F23)</f>
        <v>2</v>
      </c>
      <c r="F7">
        <f>SUM(APSR!G20:G23)</f>
        <v>0</v>
      </c>
      <c r="G7">
        <f>SUM(APSR!H20:H23)</f>
        <v>0</v>
      </c>
      <c r="H7">
        <f>SUM(APSR!I20:I23)</f>
        <v>0</v>
      </c>
      <c r="I7">
        <f>SUM(APSR!J20:J23)</f>
        <v>0</v>
      </c>
      <c r="J7">
        <f>SUM(APSR!K20:K23)</f>
        <v>0</v>
      </c>
      <c r="K7">
        <f>SUM(APSR!L20:L23)</f>
        <v>0</v>
      </c>
    </row>
    <row r="8" spans="1:11" ht="15.75" customHeight="1" x14ac:dyDescent="0.2">
      <c r="B8" s="1">
        <f t="shared" si="0"/>
        <v>2010</v>
      </c>
      <c r="C8">
        <f>SUM(APSR!D24:D27)</f>
        <v>44</v>
      </c>
      <c r="D8">
        <f>SUM(APSR!E24:E27)</f>
        <v>15</v>
      </c>
      <c r="E8">
        <f>SUM(APSR!F24:F27)</f>
        <v>3</v>
      </c>
      <c r="F8">
        <f>SUM(APSR!G24:G27)</f>
        <v>3</v>
      </c>
      <c r="G8">
        <f>SUM(APSR!H24:H27)</f>
        <v>2</v>
      </c>
      <c r="H8">
        <f>SUM(APSR!I24:I27)</f>
        <v>0</v>
      </c>
      <c r="I8">
        <f>SUM(APSR!J24:J27)</f>
        <v>0</v>
      </c>
      <c r="J8">
        <f>SUM(APSR!K24:K27)</f>
        <v>1</v>
      </c>
      <c r="K8">
        <f>SUM(APSR!L24:L27)</f>
        <v>0</v>
      </c>
    </row>
    <row r="9" spans="1:11" ht="15.75" customHeight="1" x14ac:dyDescent="0.2">
      <c r="B9" s="1">
        <f t="shared" si="0"/>
        <v>2009</v>
      </c>
      <c r="C9">
        <f>SUM(APSR!D28:D31)</f>
        <v>37</v>
      </c>
      <c r="D9">
        <f>SUM(APSR!E28:E31)</f>
        <v>12</v>
      </c>
      <c r="E9">
        <f>SUM(APSR!F28:F31)</f>
        <v>1</v>
      </c>
      <c r="F9">
        <f>SUM(APSR!G28:G31)</f>
        <v>1</v>
      </c>
      <c r="G9">
        <f>SUM(APSR!H28:H31)</f>
        <v>1</v>
      </c>
      <c r="H9">
        <f>SUM(APSR!I28:I31)</f>
        <v>0</v>
      </c>
      <c r="I9">
        <f>SUM(APSR!J28:J31)</f>
        <v>0</v>
      </c>
      <c r="J9">
        <f>SUM(APSR!K28:K31)</f>
        <v>0</v>
      </c>
      <c r="K9">
        <f>SUM(APSR!L28:L31)</f>
        <v>0</v>
      </c>
    </row>
    <row r="10" spans="1:11" ht="15.75" customHeight="1" x14ac:dyDescent="0.2">
      <c r="B10" s="1">
        <f t="shared" si="0"/>
        <v>2008</v>
      </c>
      <c r="C10">
        <f>SUM(APSR!D32:D35)</f>
        <v>35</v>
      </c>
      <c r="D10">
        <f>SUM(APSR!E32:E35)</f>
        <v>9</v>
      </c>
      <c r="E10">
        <f>SUM(APSR!F32:F35)</f>
        <v>1</v>
      </c>
      <c r="F10">
        <f>SUM(APSR!G32:G35)</f>
        <v>1</v>
      </c>
      <c r="G10">
        <f>SUM(APSR!H32:H35)</f>
        <v>1</v>
      </c>
      <c r="H10">
        <f>SUM(APSR!I32:I35)</f>
        <v>0</v>
      </c>
      <c r="I10">
        <f>SUM(APSR!J32:J35)</f>
        <v>0</v>
      </c>
      <c r="J10">
        <f>SUM(APSR!K32:K35)</f>
        <v>0</v>
      </c>
      <c r="K10">
        <f>SUM(APSR!L32:L35)</f>
        <v>0</v>
      </c>
    </row>
    <row r="11" spans="1:11" ht="15.75" customHeight="1" x14ac:dyDescent="0.2">
      <c r="B11" s="1">
        <f t="shared" si="0"/>
        <v>2007</v>
      </c>
      <c r="C11">
        <f>SUM(APSR!D36:D39)</f>
        <v>50</v>
      </c>
      <c r="D11">
        <f>SUM(APSR!E36:E39)</f>
        <v>26</v>
      </c>
      <c r="E11">
        <f>SUM(APSR!F36:F39)</f>
        <v>2</v>
      </c>
      <c r="F11">
        <f>SUM(APSR!G36:G39)</f>
        <v>0</v>
      </c>
      <c r="G11">
        <f>SUM(APSR!H36:H39)</f>
        <v>0</v>
      </c>
      <c r="H11">
        <f>SUM(APSR!I36:I39)</f>
        <v>0</v>
      </c>
      <c r="I11">
        <f>SUM(APSR!J36:J39)</f>
        <v>0</v>
      </c>
      <c r="J11">
        <f>SUM(APSR!K36:K39)</f>
        <v>0</v>
      </c>
      <c r="K11">
        <f>SUM(APSR!L36:L39)</f>
        <v>0</v>
      </c>
    </row>
    <row r="12" spans="1:11" ht="15.75" customHeight="1" x14ac:dyDescent="0.2">
      <c r="B12" s="1">
        <f t="shared" si="0"/>
        <v>2006</v>
      </c>
      <c r="C12">
        <f>SUM(APSR!D40:D43)</f>
        <v>55</v>
      </c>
      <c r="D12">
        <f>SUM(APSR!E40:E43)</f>
        <v>19</v>
      </c>
      <c r="E12">
        <f>SUM(APSR!F40:F43)</f>
        <v>1</v>
      </c>
      <c r="F12">
        <f>SUM(APSR!G40:G43)</f>
        <v>0</v>
      </c>
      <c r="G12">
        <f>SUM(APSR!H40:H43)</f>
        <v>0</v>
      </c>
      <c r="H12">
        <f>SUM(APSR!I40:I43)</f>
        <v>0</v>
      </c>
      <c r="I12">
        <f>SUM(APSR!J40:J43)</f>
        <v>0</v>
      </c>
      <c r="J12">
        <f>SUM(APSR!K40:K43)</f>
        <v>0</v>
      </c>
      <c r="K12">
        <f>SUM(APSR!L40:L43)</f>
        <v>0</v>
      </c>
    </row>
    <row r="13" spans="1:11" ht="15.75" customHeight="1" x14ac:dyDescent="0.2">
      <c r="B13" t="s">
        <v>103</v>
      </c>
      <c r="C13">
        <f>SUM(C2:C12)</f>
        <v>466</v>
      </c>
      <c r="D13">
        <f t="shared" ref="D13:K13" si="1">SUM(D2:D12)</f>
        <v>127</v>
      </c>
      <c r="E13">
        <f t="shared" si="1"/>
        <v>14</v>
      </c>
      <c r="F13">
        <f t="shared" si="1"/>
        <v>7</v>
      </c>
      <c r="G13">
        <f t="shared" si="1"/>
        <v>5</v>
      </c>
      <c r="H13">
        <f t="shared" si="1"/>
        <v>1</v>
      </c>
      <c r="I13">
        <f t="shared" si="1"/>
        <v>0</v>
      </c>
      <c r="J13">
        <f t="shared" si="1"/>
        <v>1</v>
      </c>
      <c r="K13">
        <f t="shared" si="1"/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C13" sqref="C13"/>
    </sheetView>
  </sheetViews>
  <sheetFormatPr defaultColWidth="14.42578125" defaultRowHeight="15.75" customHeight="1" x14ac:dyDescent="0.2"/>
  <sheetData>
    <row r="1" spans="2:11" ht="15.75" customHeight="1" x14ac:dyDescent="0.2"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3" t="s">
        <v>10</v>
      </c>
      <c r="I1" s="4" t="s">
        <v>11</v>
      </c>
      <c r="J1" s="1" t="s">
        <v>12</v>
      </c>
    </row>
    <row r="2" spans="2:11" ht="15.75" customHeight="1" x14ac:dyDescent="0.2">
      <c r="B2" s="1">
        <v>2016</v>
      </c>
      <c r="C2">
        <f>SUM(GOV!D2:D3)</f>
        <v>13</v>
      </c>
      <c r="D2">
        <f>SUM(GOV!E2:E3)</f>
        <v>3</v>
      </c>
      <c r="E2">
        <f>SUM(GOV!F2:F3)</f>
        <v>0</v>
      </c>
      <c r="F2">
        <f>SUM(GOV!G2:G3)</f>
        <v>0</v>
      </c>
      <c r="G2">
        <f>SUM(GOV!H2:H3)</f>
        <v>0</v>
      </c>
      <c r="H2">
        <f>SUM(GOV!I2:I3)</f>
        <v>0</v>
      </c>
      <c r="I2">
        <f>SUM(GOV!J2:J3)</f>
        <v>0</v>
      </c>
      <c r="J2">
        <f>SUM(GOV!K2:K3)</f>
        <v>0</v>
      </c>
      <c r="K2">
        <f>SUM(GOV!L2:L3)</f>
        <v>0</v>
      </c>
    </row>
    <row r="3" spans="2:11" ht="15.75" customHeight="1" x14ac:dyDescent="0.2">
      <c r="B3" s="1">
        <v>2015</v>
      </c>
      <c r="C3">
        <f>SUM(GOV!D4:D7)</f>
        <v>28</v>
      </c>
      <c r="D3">
        <f>SUM(GOV!E4:E7)</f>
        <v>4</v>
      </c>
      <c r="E3">
        <f>SUM(GOV!F4:F7)</f>
        <v>0</v>
      </c>
      <c r="F3">
        <f>SUM(GOV!G4:G7)</f>
        <v>0</v>
      </c>
      <c r="G3">
        <f>SUM(GOV!H4:H7)</f>
        <v>0</v>
      </c>
      <c r="H3">
        <f>SUM(GOV!I4:I7)</f>
        <v>0</v>
      </c>
      <c r="I3">
        <f>SUM(GOV!J4:J7)</f>
        <v>0</v>
      </c>
      <c r="J3">
        <f>SUM(GOV!K4:K7)</f>
        <v>0</v>
      </c>
      <c r="K3">
        <f>SUM(GOV!L4:L7)</f>
        <v>0</v>
      </c>
    </row>
    <row r="4" spans="2:11" ht="15.75" customHeight="1" x14ac:dyDescent="0.2">
      <c r="B4" s="1">
        <f t="shared" ref="B4:B12" si="0">B3-1</f>
        <v>2014</v>
      </c>
      <c r="C4">
        <f>SUM(GOV!D8:D11)</f>
        <v>26</v>
      </c>
      <c r="D4">
        <f>SUM(GOV!E8:E11)</f>
        <v>4</v>
      </c>
      <c r="E4">
        <f>SUM(GOV!F8:F11)</f>
        <v>0</v>
      </c>
      <c r="F4">
        <f>SUM(GOV!G8:G11)</f>
        <v>0</v>
      </c>
      <c r="G4">
        <f>SUM(GOV!H8:H11)</f>
        <v>0</v>
      </c>
      <c r="H4">
        <f>SUM(GOV!I8:I11)</f>
        <v>0</v>
      </c>
      <c r="I4">
        <f>SUM(GOV!J8:J11)</f>
        <v>0</v>
      </c>
      <c r="J4">
        <f>SUM(GOV!K8:K11)</f>
        <v>0</v>
      </c>
      <c r="K4">
        <f>SUM(GOV!L8:L11)</f>
        <v>0</v>
      </c>
    </row>
    <row r="5" spans="2:11" ht="15.75" customHeight="1" x14ac:dyDescent="0.2">
      <c r="B5" s="1">
        <f t="shared" si="0"/>
        <v>2013</v>
      </c>
      <c r="C5">
        <f>SUM(GOV!D12:D15)</f>
        <v>25</v>
      </c>
      <c r="D5">
        <f>SUM(GOV!E12:E15)</f>
        <v>6</v>
      </c>
      <c r="E5">
        <f>SUM(GOV!F12:F15)</f>
        <v>1</v>
      </c>
      <c r="F5">
        <f>SUM(GOV!G12:G15)</f>
        <v>1</v>
      </c>
      <c r="G5">
        <f>SUM(GOV!H12:H15)</f>
        <v>0</v>
      </c>
      <c r="H5">
        <f>SUM(GOV!I12:I15)</f>
        <v>1</v>
      </c>
      <c r="I5">
        <f>SUM(GOV!J12:J15)</f>
        <v>0</v>
      </c>
      <c r="J5">
        <f>SUM(GOV!K12:K15)</f>
        <v>0</v>
      </c>
      <c r="K5">
        <f>SUM(GOV!L12:L15)</f>
        <v>0</v>
      </c>
    </row>
    <row r="6" spans="2:11" ht="15.75" customHeight="1" x14ac:dyDescent="0.2">
      <c r="B6" s="1">
        <f t="shared" si="0"/>
        <v>2012</v>
      </c>
      <c r="C6">
        <f>SUM(GOV!D16:D19)</f>
        <v>26</v>
      </c>
      <c r="D6">
        <f>SUM(GOV!E16:E19)</f>
        <v>7</v>
      </c>
      <c r="E6">
        <f>SUM(GOV!F16:F19)</f>
        <v>0</v>
      </c>
      <c r="F6">
        <f>SUM(GOV!G16:G19)</f>
        <v>0</v>
      </c>
      <c r="G6">
        <f>SUM(GOV!H16:H19)</f>
        <v>0</v>
      </c>
      <c r="H6">
        <f>SUM(GOV!I16:I19)</f>
        <v>0</v>
      </c>
      <c r="I6">
        <f>SUM(GOV!J16:J19)</f>
        <v>0</v>
      </c>
      <c r="J6">
        <f>SUM(GOV!K16:K19)</f>
        <v>0</v>
      </c>
      <c r="K6">
        <f>SUM(GOV!L16:L19)</f>
        <v>0</v>
      </c>
    </row>
    <row r="7" spans="2:11" ht="15.75" customHeight="1" x14ac:dyDescent="0.2">
      <c r="B7" s="1">
        <f t="shared" si="0"/>
        <v>2011</v>
      </c>
      <c r="C7">
        <f>SUM(GOV!D20:D23)</f>
        <v>25</v>
      </c>
      <c r="D7">
        <f>SUM(GOV!E20:E23)</f>
        <v>4</v>
      </c>
      <c r="E7">
        <f>SUM(GOV!F20:F23)</f>
        <v>0</v>
      </c>
      <c r="F7">
        <f>SUM(GOV!G20:G23)</f>
        <v>0</v>
      </c>
      <c r="G7">
        <f>SUM(GOV!H20:H23)</f>
        <v>0</v>
      </c>
      <c r="H7">
        <f>SUM(GOV!I20:I23)</f>
        <v>0</v>
      </c>
      <c r="I7">
        <f>SUM(GOV!J20:J23)</f>
        <v>0</v>
      </c>
      <c r="J7">
        <f>SUM(GOV!K20:K23)</f>
        <v>0</v>
      </c>
      <c r="K7">
        <f>SUM(GOV!L20:L23)</f>
        <v>0</v>
      </c>
    </row>
    <row r="8" spans="2:11" ht="15.75" customHeight="1" x14ac:dyDescent="0.2">
      <c r="B8" s="1">
        <f t="shared" si="0"/>
        <v>2010</v>
      </c>
      <c r="C8">
        <f>SUM(GOV!D24:D27)</f>
        <v>24</v>
      </c>
      <c r="D8">
        <f>SUM(GOV!E24:E27)</f>
        <v>12</v>
      </c>
      <c r="E8">
        <f>SUM(GOV!F24:F27)</f>
        <v>0</v>
      </c>
      <c r="F8">
        <f>SUM(GOV!G24:G27)</f>
        <v>0</v>
      </c>
      <c r="G8">
        <f>SUM(GOV!H24:H27)</f>
        <v>0</v>
      </c>
      <c r="H8">
        <f>SUM(GOV!I24:I27)</f>
        <v>0</v>
      </c>
      <c r="I8">
        <f>SUM(GOV!J24:J27)</f>
        <v>0</v>
      </c>
      <c r="J8">
        <f>SUM(GOV!K24:K27)</f>
        <v>0</v>
      </c>
      <c r="K8">
        <f>SUM(GOV!L24:L27)</f>
        <v>0</v>
      </c>
    </row>
    <row r="9" spans="2:11" ht="15.75" customHeight="1" x14ac:dyDescent="0.2">
      <c r="B9" s="1">
        <f t="shared" si="0"/>
        <v>2009</v>
      </c>
      <c r="C9">
        <f>SUM(GOV!D28:D31)</f>
        <v>27</v>
      </c>
      <c r="D9">
        <f>SUM(GOV!E28:E31)</f>
        <v>12</v>
      </c>
      <c r="E9">
        <f>SUM(GOV!F28:F31)</f>
        <v>0</v>
      </c>
      <c r="F9">
        <f>SUM(GOV!G28:G31)</f>
        <v>0</v>
      </c>
      <c r="G9">
        <f>SUM(GOV!H28:H31)</f>
        <v>0</v>
      </c>
      <c r="H9">
        <f>SUM(GOV!I28:I31)</f>
        <v>0</v>
      </c>
      <c r="I9">
        <f>SUM(GOV!J28:J31)</f>
        <v>0</v>
      </c>
      <c r="J9">
        <f>SUM(GOV!K28:K31)</f>
        <v>0</v>
      </c>
      <c r="K9">
        <f>SUM(GOV!L28:L31)</f>
        <v>0</v>
      </c>
    </row>
    <row r="10" spans="2:11" ht="15.75" customHeight="1" x14ac:dyDescent="0.2">
      <c r="B10" s="1">
        <f t="shared" si="0"/>
        <v>2008</v>
      </c>
      <c r="C10">
        <f>SUM(GOV!D32:D35)</f>
        <v>22</v>
      </c>
      <c r="D10">
        <f>SUM(GOV!E32:E35)</f>
        <v>3</v>
      </c>
      <c r="E10">
        <f>SUM(GOV!F32:F35)</f>
        <v>0</v>
      </c>
      <c r="F10">
        <f>SUM(GOV!G32:G35)</f>
        <v>0</v>
      </c>
      <c r="G10">
        <f>SUM(GOV!H32:H35)</f>
        <v>0</v>
      </c>
      <c r="H10">
        <f>SUM(GOV!I32:I35)</f>
        <v>0</v>
      </c>
      <c r="I10">
        <f>SUM(GOV!J32:J35)</f>
        <v>0</v>
      </c>
      <c r="J10">
        <f>SUM(GOV!K32:K35)</f>
        <v>0</v>
      </c>
      <c r="K10">
        <f>SUM(GOV!L32:L35)</f>
        <v>0</v>
      </c>
    </row>
    <row r="11" spans="2:11" ht="15.75" customHeight="1" x14ac:dyDescent="0.2">
      <c r="B11" s="1">
        <f t="shared" si="0"/>
        <v>2007</v>
      </c>
      <c r="C11">
        <f>SUM(GOV!D36:D39)</f>
        <v>27</v>
      </c>
      <c r="D11">
        <f>SUM(GOV!E36:E39)</f>
        <v>5</v>
      </c>
      <c r="E11">
        <f>SUM(GOV!F36:F39)</f>
        <v>0</v>
      </c>
      <c r="F11">
        <f>SUM(GOV!G36:G39)</f>
        <v>0</v>
      </c>
      <c r="G11">
        <f>SUM(GOV!H36:H39)</f>
        <v>0</v>
      </c>
      <c r="H11">
        <f>SUM(GOV!I36:I39)</f>
        <v>0</v>
      </c>
      <c r="I11">
        <f>SUM(GOV!J36:J39)</f>
        <v>0</v>
      </c>
      <c r="J11">
        <f>SUM(GOV!K36:K39)</f>
        <v>0</v>
      </c>
      <c r="K11">
        <f>SUM(GOV!L36:L39)</f>
        <v>0</v>
      </c>
    </row>
    <row r="12" spans="2:11" ht="15.75" customHeight="1" x14ac:dyDescent="0.2">
      <c r="B12" s="1">
        <f t="shared" si="0"/>
        <v>2006</v>
      </c>
      <c r="C12">
        <f>SUM(GOV!D40:D43)</f>
        <v>24</v>
      </c>
      <c r="D12">
        <f>SUM(GOV!E40:E43)</f>
        <v>3</v>
      </c>
      <c r="E12">
        <f>SUM(GOV!F40:F43)</f>
        <v>0</v>
      </c>
      <c r="F12">
        <f>SUM(GOV!G40:G43)</f>
        <v>0</v>
      </c>
      <c r="G12">
        <f>SUM(GOV!H40:H43)</f>
        <v>0</v>
      </c>
      <c r="H12">
        <f>SUM(GOV!I40:I43)</f>
        <v>0</v>
      </c>
      <c r="I12">
        <f>SUM(GOV!J40:J43)</f>
        <v>0</v>
      </c>
      <c r="J12">
        <f>SUM(GOV!K40:K43)</f>
        <v>0</v>
      </c>
      <c r="K12">
        <f>SUM(GOV!L40:L43)</f>
        <v>0</v>
      </c>
    </row>
    <row r="13" spans="2:11" ht="15.75" customHeight="1" x14ac:dyDescent="0.2">
      <c r="B13" t="s">
        <v>103</v>
      </c>
      <c r="C13">
        <f>SUM(C2:C12)</f>
        <v>267</v>
      </c>
      <c r="D13">
        <f t="shared" ref="D13:K13" si="1">SUM(D2:D12)</f>
        <v>63</v>
      </c>
      <c r="E13">
        <f t="shared" si="1"/>
        <v>1</v>
      </c>
      <c r="F13">
        <f t="shared" si="1"/>
        <v>1</v>
      </c>
      <c r="G13">
        <f t="shared" si="1"/>
        <v>0</v>
      </c>
      <c r="H13">
        <f t="shared" si="1"/>
        <v>1</v>
      </c>
      <c r="I13">
        <f t="shared" si="1"/>
        <v>0</v>
      </c>
      <c r="J13">
        <f t="shared" si="1"/>
        <v>0</v>
      </c>
      <c r="K13">
        <f t="shared" si="1"/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C13" sqref="C13"/>
    </sheetView>
  </sheetViews>
  <sheetFormatPr defaultColWidth="14.42578125" defaultRowHeight="15.75" customHeight="1" x14ac:dyDescent="0.2"/>
  <sheetData>
    <row r="1" spans="2:11" ht="15.75" customHeight="1" x14ac:dyDescent="0.2"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3" t="s">
        <v>10</v>
      </c>
      <c r="I1" s="4" t="s">
        <v>11</v>
      </c>
      <c r="J1" s="1" t="s">
        <v>12</v>
      </c>
    </row>
    <row r="2" spans="2:11" ht="15.75" customHeight="1" x14ac:dyDescent="0.2">
      <c r="B2" s="1">
        <v>2016</v>
      </c>
      <c r="C2">
        <f>SUM(PAS!D2:D3)</f>
        <v>7</v>
      </c>
      <c r="D2">
        <f>SUM(PAS!E2:E3)</f>
        <v>3</v>
      </c>
      <c r="E2">
        <f>SUM(PAS!F2:F3)</f>
        <v>1</v>
      </c>
      <c r="F2">
        <f>SUM(PAS!G2:G3)</f>
        <v>1</v>
      </c>
      <c r="G2">
        <f>SUM(PAS!H2:H3)</f>
        <v>0</v>
      </c>
      <c r="H2">
        <f>SUM(PAS!I2:I3)</f>
        <v>1</v>
      </c>
      <c r="I2">
        <f>SUM(PAS!J2:J3)</f>
        <v>0</v>
      </c>
      <c r="J2">
        <f>SUM(PAS!K2:K3)</f>
        <v>0</v>
      </c>
      <c r="K2">
        <f>SUM(PAS!L2:L3)</f>
        <v>0</v>
      </c>
    </row>
    <row r="3" spans="2:11" ht="15.75" customHeight="1" x14ac:dyDescent="0.2">
      <c r="B3" s="1">
        <v>2015</v>
      </c>
      <c r="C3">
        <f>SUM(PAS!D4:D7)</f>
        <v>19</v>
      </c>
      <c r="D3">
        <f>SUM(PAS!E4:E7)</f>
        <v>2</v>
      </c>
      <c r="E3">
        <f>SUM(PAS!F4:F7)</f>
        <v>0</v>
      </c>
      <c r="F3">
        <f>SUM(PAS!G4:G7)</f>
        <v>0</v>
      </c>
      <c r="G3">
        <f>SUM(PAS!H4:H7)</f>
        <v>0</v>
      </c>
      <c r="H3">
        <f>SUM(PAS!I4:I7)</f>
        <v>0</v>
      </c>
      <c r="I3">
        <f>SUM(PAS!J4:J7)</f>
        <v>0</v>
      </c>
      <c r="J3">
        <f>SUM(PAS!K4:K7)</f>
        <v>0</v>
      </c>
      <c r="K3">
        <f>SUM(PAS!L4:L7)</f>
        <v>0</v>
      </c>
    </row>
    <row r="4" spans="2:11" ht="15.75" customHeight="1" x14ac:dyDescent="0.2">
      <c r="B4" s="1">
        <f t="shared" ref="B4:B12" si="0">B3-1</f>
        <v>2014</v>
      </c>
      <c r="C4">
        <f>SUM(PAS!D8:D11)</f>
        <v>21</v>
      </c>
      <c r="D4">
        <f>SUM(PAS!E8:E11)</f>
        <v>5</v>
      </c>
      <c r="E4">
        <f>SUM(PAS!F8:F11)</f>
        <v>3</v>
      </c>
      <c r="F4">
        <f>SUM(PAS!G8:G11)</f>
        <v>3</v>
      </c>
      <c r="G4">
        <f>SUM(PAS!H8:H11)</f>
        <v>1</v>
      </c>
      <c r="H4">
        <f>SUM(PAS!I8:I11)</f>
        <v>2</v>
      </c>
      <c r="I4">
        <f>SUM(PAS!J8:J11)</f>
        <v>0</v>
      </c>
      <c r="J4">
        <f>SUM(PAS!K8:K11)</f>
        <v>0</v>
      </c>
      <c r="K4">
        <f>SUM(PAS!L8:L11)</f>
        <v>0</v>
      </c>
    </row>
    <row r="5" spans="2:11" ht="15.75" customHeight="1" x14ac:dyDescent="0.2">
      <c r="B5" s="1">
        <f t="shared" si="0"/>
        <v>2013</v>
      </c>
      <c r="C5">
        <f>SUM(PAS!D12:D15)</f>
        <v>23</v>
      </c>
      <c r="D5">
        <f>SUM(PAS!E12:E15)</f>
        <v>8</v>
      </c>
      <c r="E5">
        <f>SUM(PAS!F12:F15)</f>
        <v>3</v>
      </c>
      <c r="F5">
        <f>SUM(PAS!G12:G15)</f>
        <v>3</v>
      </c>
      <c r="G5">
        <f>SUM(PAS!H12:H15)</f>
        <v>2</v>
      </c>
      <c r="H5">
        <f>SUM(PAS!I12:I15)</f>
        <v>0</v>
      </c>
      <c r="I5">
        <f>SUM(PAS!J12:J15)</f>
        <v>1</v>
      </c>
      <c r="J5">
        <f>SUM(PAS!K12:K15)</f>
        <v>0</v>
      </c>
      <c r="K5">
        <f>SUM(PAS!L12:L15)</f>
        <v>0</v>
      </c>
    </row>
    <row r="6" spans="2:11" ht="15.75" customHeight="1" x14ac:dyDescent="0.2">
      <c r="B6" s="1">
        <f t="shared" si="0"/>
        <v>2012</v>
      </c>
      <c r="C6">
        <f>SUM(PAS!D16:D19)</f>
        <v>23</v>
      </c>
      <c r="D6">
        <f>SUM(PAS!E16:E19)</f>
        <v>4</v>
      </c>
      <c r="E6">
        <f>SUM(PAS!F16:F19)</f>
        <v>0</v>
      </c>
      <c r="F6">
        <f>SUM(PAS!G16:G19)</f>
        <v>0</v>
      </c>
      <c r="G6">
        <f>SUM(PAS!H16:H19)</f>
        <v>0</v>
      </c>
      <c r="H6">
        <f>SUM(PAS!I16:I19)</f>
        <v>0</v>
      </c>
      <c r="I6">
        <f>SUM(PAS!J16:J19)</f>
        <v>0</v>
      </c>
      <c r="J6">
        <f>SUM(PAS!K16:K19)</f>
        <v>0</v>
      </c>
      <c r="K6">
        <f>SUM(PAS!L16:L19)</f>
        <v>0</v>
      </c>
    </row>
    <row r="7" spans="2:11" ht="15.75" customHeight="1" x14ac:dyDescent="0.2">
      <c r="B7" s="1">
        <f t="shared" si="0"/>
        <v>2011</v>
      </c>
      <c r="C7">
        <f>SUM(PAS!D20:D23)</f>
        <v>20</v>
      </c>
      <c r="D7">
        <f>SUM(PAS!E20:E23)</f>
        <v>4</v>
      </c>
      <c r="E7">
        <f>SUM(PAS!F20:F23)</f>
        <v>2</v>
      </c>
      <c r="F7">
        <f>SUM(PAS!G20:G23)</f>
        <v>2</v>
      </c>
      <c r="G7">
        <f>SUM(PAS!H20:H23)</f>
        <v>1</v>
      </c>
      <c r="H7">
        <f>SUM(PAS!I20:I23)</f>
        <v>0</v>
      </c>
      <c r="I7">
        <f>SUM(PAS!J20:J23)</f>
        <v>1</v>
      </c>
      <c r="J7">
        <f>SUM(PAS!K20:K23)</f>
        <v>0</v>
      </c>
      <c r="K7">
        <f>SUM(PAS!L20:L23)</f>
        <v>0</v>
      </c>
    </row>
    <row r="8" spans="2:11" ht="15.75" customHeight="1" x14ac:dyDescent="0.2">
      <c r="B8" s="1">
        <f t="shared" si="0"/>
        <v>2010</v>
      </c>
      <c r="C8">
        <f>SUM(PAS!D24:D27)</f>
        <v>25</v>
      </c>
      <c r="D8">
        <f>SUM(PAS!E24:E27)</f>
        <v>4</v>
      </c>
      <c r="E8">
        <f>SUM(PAS!F24:F27)</f>
        <v>0</v>
      </c>
      <c r="F8">
        <f>SUM(PAS!G24:G27)</f>
        <v>0</v>
      </c>
      <c r="G8">
        <f>SUM(PAS!H24:H27)</f>
        <v>0</v>
      </c>
      <c r="H8">
        <f>SUM(PAS!I24:I27)</f>
        <v>0</v>
      </c>
      <c r="I8">
        <f>SUM(PAS!J24:J27)</f>
        <v>0</v>
      </c>
      <c r="J8">
        <f>SUM(PAS!K24:K27)</f>
        <v>0</v>
      </c>
      <c r="K8">
        <f>SUM(PAS!L24:L27)</f>
        <v>0</v>
      </c>
    </row>
    <row r="9" spans="2:11" ht="15.75" customHeight="1" x14ac:dyDescent="0.2">
      <c r="B9" s="1">
        <f t="shared" si="0"/>
        <v>2009</v>
      </c>
      <c r="C9">
        <f>SUM(PAS!D28:D31)</f>
        <v>20</v>
      </c>
      <c r="D9">
        <f>SUM(PAS!E28:E31)</f>
        <v>5</v>
      </c>
      <c r="E9">
        <f>SUM(PAS!F28:F31)</f>
        <v>2</v>
      </c>
      <c r="F9">
        <f>SUM(PAS!G28:G31)</f>
        <v>2</v>
      </c>
      <c r="G9">
        <f>SUM(PAS!H28:H31)</f>
        <v>2</v>
      </c>
      <c r="H9">
        <f>SUM(PAS!I28:I31)</f>
        <v>0</v>
      </c>
      <c r="I9">
        <f>SUM(PAS!J28:J31)</f>
        <v>0</v>
      </c>
      <c r="J9">
        <f>SUM(PAS!K28:K31)</f>
        <v>0</v>
      </c>
      <c r="K9">
        <f>SUM(PAS!L28:L31)</f>
        <v>0</v>
      </c>
    </row>
    <row r="10" spans="2:11" ht="15.75" customHeight="1" x14ac:dyDescent="0.2">
      <c r="B10" s="1">
        <f t="shared" si="0"/>
        <v>2008</v>
      </c>
      <c r="C10">
        <f>SUM(PAS!D32:D35)</f>
        <v>23</v>
      </c>
      <c r="D10">
        <f>SUM(PAS!E32:E35)</f>
        <v>3</v>
      </c>
      <c r="E10">
        <f>SUM(PAS!F32:F35)</f>
        <v>1</v>
      </c>
      <c r="F10">
        <f>SUM(PAS!G32:G35)</f>
        <v>1</v>
      </c>
      <c r="G10">
        <f>SUM(PAS!H32:H35)</f>
        <v>0</v>
      </c>
      <c r="H10">
        <f>SUM(PAS!I32:I35)</f>
        <v>1</v>
      </c>
      <c r="I10">
        <f>SUM(PAS!J32:J35)</f>
        <v>0</v>
      </c>
      <c r="J10">
        <f>SUM(PAS!K32:K35)</f>
        <v>0</v>
      </c>
      <c r="K10">
        <f>SUM(PAS!L32:L35)</f>
        <v>0</v>
      </c>
    </row>
    <row r="11" spans="2:11" ht="15.75" customHeight="1" x14ac:dyDescent="0.2">
      <c r="B11" s="1">
        <f t="shared" si="0"/>
        <v>2007</v>
      </c>
      <c r="C11">
        <f>SUM(PAS!D36:D39)</f>
        <v>19</v>
      </c>
      <c r="D11">
        <f>SUM(PAS!E36:E39)</f>
        <v>4</v>
      </c>
      <c r="E11">
        <f>SUM(PAS!F36:F39)</f>
        <v>1</v>
      </c>
      <c r="F11">
        <f>SUM(PAS!G36:G39)</f>
        <v>1</v>
      </c>
      <c r="G11">
        <f>SUM(PAS!H36:H39)</f>
        <v>1</v>
      </c>
      <c r="H11">
        <f>SUM(PAS!I36:I39)</f>
        <v>0</v>
      </c>
      <c r="I11">
        <f>SUM(PAS!J36:J39)</f>
        <v>0</v>
      </c>
      <c r="J11">
        <f>SUM(PAS!K36:K39)</f>
        <v>0</v>
      </c>
      <c r="K11">
        <f>SUM(PAS!L36:L39)</f>
        <v>0</v>
      </c>
    </row>
    <row r="12" spans="2:11" ht="15.75" customHeight="1" x14ac:dyDescent="0.2">
      <c r="B12" s="1">
        <f t="shared" si="0"/>
        <v>2006</v>
      </c>
      <c r="C12">
        <f>SUM(PAS!D40:D43)</f>
        <v>22</v>
      </c>
      <c r="D12">
        <f>SUM(PAS!E40:E43)</f>
        <v>4</v>
      </c>
      <c r="E12">
        <f>SUM(PAS!F40:F43)</f>
        <v>2</v>
      </c>
      <c r="F12">
        <f>SUM(PAS!G40:G43)</f>
        <v>2</v>
      </c>
      <c r="G12">
        <f>SUM(PAS!H40:H43)</f>
        <v>1</v>
      </c>
      <c r="H12">
        <f>SUM(PAS!I40:I43)</f>
        <v>1</v>
      </c>
      <c r="I12">
        <f>SUM(PAS!J40:J43)</f>
        <v>0</v>
      </c>
      <c r="J12">
        <f>SUM(PAS!K40:K43)</f>
        <v>0</v>
      </c>
      <c r="K12">
        <f>SUM(PAS!L40:L43)</f>
        <v>0</v>
      </c>
    </row>
    <row r="13" spans="2:11" ht="15.75" customHeight="1" x14ac:dyDescent="0.2">
      <c r="B13" t="s">
        <v>103</v>
      </c>
      <c r="C13">
        <f>SUM(C2:C12)</f>
        <v>222</v>
      </c>
      <c r="D13">
        <f t="shared" ref="D13:K13" si="1">SUM(D2:D12)</f>
        <v>46</v>
      </c>
      <c r="E13">
        <f t="shared" si="1"/>
        <v>15</v>
      </c>
      <c r="F13">
        <f t="shared" si="1"/>
        <v>15</v>
      </c>
      <c r="G13">
        <f t="shared" si="1"/>
        <v>8</v>
      </c>
      <c r="H13">
        <f t="shared" si="1"/>
        <v>5</v>
      </c>
      <c r="I13">
        <f t="shared" si="1"/>
        <v>2</v>
      </c>
      <c r="J13">
        <f t="shared" si="1"/>
        <v>0</v>
      </c>
      <c r="K13">
        <f t="shared" si="1"/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workbookViewId="0">
      <selection activeCell="D1" sqref="D1"/>
    </sheetView>
  </sheetViews>
  <sheetFormatPr defaultColWidth="14.42578125" defaultRowHeight="15.75" customHeight="1" x14ac:dyDescent="0.2"/>
  <sheetData>
    <row r="1" spans="2:10" ht="15.75" customHeight="1" x14ac:dyDescent="0.2"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3" t="s">
        <v>10</v>
      </c>
      <c r="I1" s="4" t="s">
        <v>11</v>
      </c>
      <c r="J1" s="1" t="s">
        <v>12</v>
      </c>
    </row>
    <row r="2" spans="2:10" ht="15.75" customHeight="1" x14ac:dyDescent="0.2">
      <c r="B2" s="1">
        <v>2016</v>
      </c>
      <c r="C2">
        <f>SUM(JPD!D2)</f>
        <v>8</v>
      </c>
      <c r="D2">
        <f>SUM(JPD!E2)</f>
        <v>8</v>
      </c>
      <c r="E2">
        <f>SUM(JPD!F2)</f>
        <v>8</v>
      </c>
      <c r="F2">
        <f>SUM(JPD!G2)</f>
        <v>8</v>
      </c>
      <c r="G2">
        <f>SUM(JPD!H2)</f>
        <v>5</v>
      </c>
      <c r="H2">
        <f>SUM(JPD!I2)</f>
        <v>1</v>
      </c>
      <c r="I2">
        <f>SUM(JPD!J2)</f>
        <v>1</v>
      </c>
      <c r="J2">
        <f>SUM(JPD!K2)</f>
        <v>1</v>
      </c>
    </row>
    <row r="3" spans="2:10" ht="15.75" customHeight="1" x14ac:dyDescent="0.2">
      <c r="B3" s="1">
        <v>2015</v>
      </c>
      <c r="C3">
        <f>SUM(JPD!D3:D4)</f>
        <v>15</v>
      </c>
      <c r="D3">
        <f>SUM(JPD!E3:E4)</f>
        <v>15</v>
      </c>
      <c r="E3">
        <f>SUM(JPD!F3:F4)</f>
        <v>15</v>
      </c>
      <c r="F3">
        <f>SUM(JPD!G3:G4)</f>
        <v>13</v>
      </c>
      <c r="G3">
        <f>SUM(JPD!H3:H4)</f>
        <v>7</v>
      </c>
      <c r="H3">
        <f>SUM(JPD!I3:I4)</f>
        <v>0</v>
      </c>
      <c r="I3">
        <f>SUM(JPD!J3:J4)</f>
        <v>2</v>
      </c>
      <c r="J3">
        <f>SUM(JPD!K3:K4)</f>
        <v>4</v>
      </c>
    </row>
    <row r="4" spans="2:10" ht="15.75" customHeight="1" x14ac:dyDescent="0.2">
      <c r="B4" s="1">
        <f t="shared" ref="B4:B12" si="0">B3-1</f>
        <v>2014</v>
      </c>
      <c r="C4">
        <f>SUM(JPD!D5:D6)</f>
        <v>30</v>
      </c>
      <c r="D4">
        <f>SUM(JPD!E5:E6)</f>
        <v>30</v>
      </c>
      <c r="E4">
        <f>SUM(JPD!F5:F6)</f>
        <v>30</v>
      </c>
      <c r="F4">
        <f>SUM(JPD!G5:G6)</f>
        <v>21</v>
      </c>
      <c r="G4">
        <f>SUM(JPD!H5:H6)</f>
        <v>9</v>
      </c>
      <c r="H4">
        <f>SUM(JPD!I5:I6)</f>
        <v>9</v>
      </c>
      <c r="I4">
        <f>SUM(JPD!J5:J6)</f>
        <v>1</v>
      </c>
      <c r="J4">
        <f>SUM(JPD!K5:K6)</f>
        <v>2</v>
      </c>
    </row>
    <row r="5" spans="2:10" ht="15.75" customHeight="1" x14ac:dyDescent="0.2">
      <c r="B5" s="1">
        <f t="shared" si="0"/>
        <v>2013</v>
      </c>
      <c r="C5">
        <f>SUM(JPD!D7:D8)</f>
        <v>20</v>
      </c>
      <c r="D5">
        <f>SUM(JPD!E7:E8)</f>
        <v>20</v>
      </c>
      <c r="E5">
        <f>SUM(JPD!F7:F8)</f>
        <v>20</v>
      </c>
      <c r="F5">
        <f>SUM(JPD!G7:G8)</f>
        <v>16</v>
      </c>
      <c r="G5">
        <f>SUM(JPD!H7:H8)</f>
        <v>9</v>
      </c>
      <c r="H5">
        <f>SUM(JPD!I7:I8)</f>
        <v>2</v>
      </c>
      <c r="I5">
        <f>SUM(JPD!J7:J8)</f>
        <v>0</v>
      </c>
      <c r="J5">
        <f>SUM(JPD!K7:K8)</f>
        <v>5</v>
      </c>
    </row>
    <row r="6" spans="2:10" ht="15.75" customHeight="1" x14ac:dyDescent="0.2">
      <c r="B6" s="1">
        <f t="shared" si="0"/>
        <v>2012</v>
      </c>
      <c r="C6">
        <f>SUM(JPD!D9:D10)</f>
        <v>27</v>
      </c>
      <c r="D6">
        <f>SUM(JPD!E9:E10)</f>
        <v>27</v>
      </c>
      <c r="E6">
        <f>SUM(JPD!F9:F10)</f>
        <v>27</v>
      </c>
      <c r="F6">
        <f>SUM(JPD!G9:G10)</f>
        <v>25</v>
      </c>
      <c r="G6">
        <f>SUM(JPD!H9:H10)</f>
        <v>18</v>
      </c>
      <c r="H6">
        <f>SUM(JPD!I9:I10)</f>
        <v>4</v>
      </c>
      <c r="I6">
        <f>SUM(JPD!J9:J10)</f>
        <v>1</v>
      </c>
      <c r="J6">
        <f>SUM(JPD!K9:K10)</f>
        <v>2</v>
      </c>
    </row>
    <row r="7" spans="2:10" ht="15.75" customHeight="1" x14ac:dyDescent="0.2">
      <c r="B7" s="1">
        <f t="shared" si="0"/>
        <v>2011</v>
      </c>
      <c r="C7">
        <f>SUM(JPD!D11)</f>
        <v>10</v>
      </c>
      <c r="D7">
        <f>SUM(JPD!E11)</f>
        <v>10</v>
      </c>
      <c r="E7">
        <f>SUM(JPD!F11)</f>
        <v>10</v>
      </c>
      <c r="F7">
        <f>SUM(JPD!G11)</f>
        <v>8</v>
      </c>
      <c r="G7">
        <f>SUM(JPD!H11)</f>
        <v>8</v>
      </c>
      <c r="H7">
        <f>SUM(JPD!I11)</f>
        <v>0</v>
      </c>
      <c r="I7">
        <f>SUM(JPD!J11)</f>
        <v>0</v>
      </c>
      <c r="J7">
        <f>SUM(JPD!K11)</f>
        <v>0</v>
      </c>
    </row>
    <row r="8" spans="2:10" ht="15.75" customHeight="1" x14ac:dyDescent="0.2">
      <c r="B8" s="1">
        <f t="shared" si="0"/>
        <v>2010</v>
      </c>
      <c r="C8">
        <f>SUM(JPD!D12:D13)</f>
        <v>18</v>
      </c>
      <c r="D8">
        <f>SUM(JPD!E12:E13)</f>
        <v>18</v>
      </c>
      <c r="E8">
        <f>SUM(JPD!F12:F13)</f>
        <v>18</v>
      </c>
      <c r="F8">
        <f>SUM(JPD!G12:G13)</f>
        <v>6</v>
      </c>
      <c r="G8">
        <f>SUM(JPD!H12:H13)</f>
        <v>6</v>
      </c>
      <c r="H8">
        <f>SUM(JPD!I12:I13)</f>
        <v>0</v>
      </c>
      <c r="I8">
        <f>SUM(JPD!J12:J13)</f>
        <v>0</v>
      </c>
      <c r="J8">
        <f>SUM(JPD!K12:K13)</f>
        <v>0</v>
      </c>
    </row>
    <row r="9" spans="2:10" ht="15.75" customHeight="1" x14ac:dyDescent="0.2">
      <c r="B9" s="1">
        <f t="shared" si="0"/>
        <v>2009</v>
      </c>
      <c r="C9">
        <f>SUM(JPD!D14)</f>
        <v>11</v>
      </c>
      <c r="D9">
        <f>SUM(JPD!E14)</f>
        <v>11</v>
      </c>
      <c r="E9">
        <f>SUM(JPD!F14)</f>
        <v>11</v>
      </c>
      <c r="F9">
        <f>SUM(JPD!G14)</f>
        <v>9</v>
      </c>
      <c r="G9">
        <f>SUM(JPD!H14)</f>
        <v>8</v>
      </c>
      <c r="H9">
        <f>SUM(JPD!I14)</f>
        <v>1</v>
      </c>
      <c r="I9">
        <f>SUM(JPD!J14)</f>
        <v>0</v>
      </c>
      <c r="J9">
        <f>SUM(JPD!K14)</f>
        <v>0</v>
      </c>
    </row>
    <row r="10" spans="2:10" ht="15.75" customHeight="1" x14ac:dyDescent="0.2">
      <c r="B10" s="1">
        <f t="shared" si="0"/>
        <v>2008</v>
      </c>
      <c r="C10">
        <f>SUM(JPD!D15)</f>
        <v>9</v>
      </c>
      <c r="D10">
        <f>SUM(JPD!E15)</f>
        <v>9</v>
      </c>
      <c r="E10">
        <f>SUM(JPD!F15)</f>
        <v>9</v>
      </c>
      <c r="F10">
        <f>SUM(JPD!G15)</f>
        <v>7</v>
      </c>
      <c r="G10">
        <f>SUM(JPD!H15)</f>
        <v>6</v>
      </c>
      <c r="H10">
        <f>SUM(JPD!I15)</f>
        <v>0</v>
      </c>
      <c r="I10">
        <f>SUM(JPD!J15)</f>
        <v>0</v>
      </c>
      <c r="J10">
        <f>SUM(JPD!K15)</f>
        <v>1</v>
      </c>
    </row>
    <row r="11" spans="2:10" ht="15.75" customHeight="1" x14ac:dyDescent="0.2">
      <c r="B11" s="1">
        <f t="shared" si="0"/>
        <v>2007</v>
      </c>
      <c r="C11">
        <f>SUM(JPD!D16)</f>
        <v>6</v>
      </c>
      <c r="D11">
        <f>SUM(JPD!E16)</f>
        <v>6</v>
      </c>
      <c r="E11">
        <f>SUM(JPD!F16)</f>
        <v>6</v>
      </c>
      <c r="F11">
        <f>SUM(JPD!G16)</f>
        <v>3</v>
      </c>
      <c r="G11">
        <f>SUM(JPD!H16)</f>
        <v>2</v>
      </c>
      <c r="H11">
        <f>SUM(JPD!I16)</f>
        <v>0</v>
      </c>
      <c r="I11">
        <f>SUM(JPD!J16)</f>
        <v>0</v>
      </c>
      <c r="J11">
        <f>SUM(JPD!K16)</f>
        <v>1</v>
      </c>
    </row>
    <row r="12" spans="2:10" ht="15.75" customHeight="1" x14ac:dyDescent="0.2">
      <c r="B12" s="1">
        <f t="shared" si="0"/>
        <v>2006</v>
      </c>
      <c r="C12">
        <f>SUM(JPD!D17)</f>
        <v>10</v>
      </c>
      <c r="D12">
        <f>SUM(JPD!E17)</f>
        <v>5</v>
      </c>
      <c r="E12">
        <f>SUM(JPD!F17)</f>
        <v>5</v>
      </c>
      <c r="F12">
        <f>SUM(JPD!G17)</f>
        <v>5</v>
      </c>
      <c r="G12">
        <f>SUM(JPD!H17)</f>
        <v>5</v>
      </c>
      <c r="H12">
        <f>SUM(JPD!I17)</f>
        <v>0</v>
      </c>
      <c r="I12">
        <f>SUM(JPD!J17)</f>
        <v>0</v>
      </c>
      <c r="J12">
        <f>SUM(JPD!K17)</f>
        <v>0</v>
      </c>
    </row>
    <row r="13" spans="2:10" ht="15.75" customHeight="1" x14ac:dyDescent="0.2">
      <c r="B13" t="s">
        <v>103</v>
      </c>
      <c r="C13">
        <f>SUM(C2:C12)</f>
        <v>164</v>
      </c>
      <c r="D13">
        <f t="shared" ref="D13:J13" si="1">SUM(D2:D12)</f>
        <v>159</v>
      </c>
      <c r="E13">
        <f t="shared" si="1"/>
        <v>159</v>
      </c>
      <c r="F13">
        <f t="shared" si="1"/>
        <v>121</v>
      </c>
      <c r="G13">
        <f t="shared" si="1"/>
        <v>83</v>
      </c>
      <c r="H13">
        <f t="shared" si="1"/>
        <v>17</v>
      </c>
      <c r="I13">
        <f t="shared" si="1"/>
        <v>5</v>
      </c>
      <c r="J13">
        <f t="shared" si="1"/>
        <v>16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workbookViewId="0">
      <selection activeCell="C2" sqref="C2:J12"/>
    </sheetView>
  </sheetViews>
  <sheetFormatPr defaultColWidth="14.42578125" defaultRowHeight="15.75" customHeight="1" x14ac:dyDescent="0.2"/>
  <sheetData>
    <row r="1" spans="2:11" ht="15.75" customHeight="1" x14ac:dyDescent="0.2"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3" t="s">
        <v>10</v>
      </c>
      <c r="I1" s="4" t="s">
        <v>11</v>
      </c>
      <c r="J1" s="1" t="s">
        <v>12</v>
      </c>
      <c r="K1" s="1"/>
    </row>
    <row r="2" spans="2:11" ht="15.75" customHeight="1" x14ac:dyDescent="0.2">
      <c r="B2" s="1">
        <v>2006</v>
      </c>
      <c r="C2">
        <f>SUM(tAJPS!C12+tPA!C12+tARPS!C12+tAPSR!C12+tGOV!C12+tPAS!C12+tJPD!C12)</f>
        <v>216</v>
      </c>
      <c r="D2">
        <f>SUM(tAJPS!D12+tPA!D12+tARPS!D12+tAPSR!D12+tGOV!D12+tPAS!D12+tJPD!D12)</f>
        <v>44</v>
      </c>
      <c r="E2">
        <f>SUM(tAJPS!E12+tPA!E12+tARPS!E12+tAPSR!E12+tGOV!E12+tPAS!E12+tJPD!E12)</f>
        <v>8</v>
      </c>
      <c r="F2">
        <f>SUM(tAJPS!F12+tPA!F12+tARPS!F12+tAPSR!F12+tGOV!F12+tPAS!F12+tJPD!F12)</f>
        <v>7</v>
      </c>
      <c r="G2">
        <f>SUM(tAJPS!G12+tPA!G12+tARPS!G12+tAPSR!G12+tGOV!G12+tPAS!G12+tJPD!G12)</f>
        <v>6</v>
      </c>
      <c r="H2">
        <f>SUM(tAJPS!H12+tPA!H12+tARPS!H12+tAPSR!H12+tGOV!H12+tPAS!H12+tJPD!H12)</f>
        <v>1</v>
      </c>
      <c r="I2">
        <f>SUM(tAJPS!I12+tPA!I12+tARPS!I12+tAPSR!I12+tGOV!I12+tPAS!I12+tJPD!I12)</f>
        <v>0</v>
      </c>
      <c r="J2">
        <f>SUM(tAJPS!J12+tPA!J12+tARPS!J12+tAPSR!J12+tGOV!J12+tPAS!J12+tJPD!J12)</f>
        <v>0</v>
      </c>
    </row>
    <row r="3" spans="2:11" ht="15.75" customHeight="1" x14ac:dyDescent="0.2">
      <c r="B3" s="1">
        <v>2007</v>
      </c>
      <c r="C3">
        <f>SUM(tAJPS!C11+tPA!C11+tARPS!C11+tAPSR!C11+tGOV!C11+tPAS!C11+tJPD!C11)</f>
        <v>207</v>
      </c>
      <c r="D3">
        <f>SUM(tAJPS!D11+tPA!D11+tARPS!D11+tAPSR!D11+tGOV!D11+tPAS!D11+tJPD!D11)</f>
        <v>54</v>
      </c>
      <c r="E3">
        <f>SUM(tAJPS!E11+tPA!E11+tARPS!E11+tAPSR!E11+tGOV!E11+tPAS!E11+tJPD!E11)</f>
        <v>9</v>
      </c>
      <c r="F3">
        <f>SUM(tAJPS!F11+tPA!F11+tARPS!F11+tAPSR!F11+tGOV!F11+tPAS!F11+tJPD!F11)</f>
        <v>4</v>
      </c>
      <c r="G3">
        <f>SUM(tAJPS!G11+tPA!G11+tARPS!G11+tAPSR!G11+tGOV!G11+tPAS!G11+tJPD!G11)</f>
        <v>3</v>
      </c>
      <c r="H3">
        <f>SUM(tAJPS!H11+tPA!H11+tARPS!H11+tAPSR!H11+tGOV!H11+tPAS!H11+tJPD!H11)</f>
        <v>0</v>
      </c>
      <c r="I3">
        <f>SUM(tAJPS!I11+tPA!I11+tARPS!I11+tAPSR!I11+tGOV!I11+tPAS!I11+tJPD!I11)</f>
        <v>0</v>
      </c>
      <c r="J3">
        <f>SUM(tAJPS!J11+tPA!J11+tARPS!J11+tAPSR!J11+tGOV!J11+tPAS!J11+tJPD!J11)</f>
        <v>1</v>
      </c>
    </row>
    <row r="4" spans="2:11" ht="15.75" customHeight="1" x14ac:dyDescent="0.2">
      <c r="B4" s="1">
        <v>2008</v>
      </c>
      <c r="C4">
        <f>SUM(tAJPS!C10+tPA!C10+tARPS!C10+tAPSR!C10+tGOV!C10+tPAS!C10+tJPD!C10)</f>
        <v>196</v>
      </c>
      <c r="D4">
        <f>SUM(tAJPS!D10+tPA!D10+tARPS!D10+tAPSR!D10+tGOV!D10+tPAS!D10+tJPD!D10)</f>
        <v>45</v>
      </c>
      <c r="E4">
        <f>SUM(tAJPS!E10+tPA!E10+tARPS!E10+tAPSR!E10+tGOV!E10+tPAS!E10+tJPD!E10)</f>
        <v>16</v>
      </c>
      <c r="F4">
        <f>SUM(tAJPS!F10+tPA!F10+tARPS!F10+tAPSR!F10+tGOV!F10+tPAS!F10+tJPD!F10)</f>
        <v>10</v>
      </c>
      <c r="G4">
        <f>SUM(tAJPS!G10+tPA!G10+tARPS!G10+tAPSR!G10+tGOV!G10+tPAS!G10+tJPD!G10)</f>
        <v>8</v>
      </c>
      <c r="H4">
        <f>SUM(tAJPS!H10+tPA!H10+tARPS!H10+tAPSR!H10+tGOV!H10+tPAS!H10+tJPD!H10)</f>
        <v>1</v>
      </c>
      <c r="I4">
        <f>SUM(tAJPS!I10+tPA!I10+tARPS!I10+tAPSR!I10+tGOV!I10+tPAS!I10+tJPD!I10)</f>
        <v>0</v>
      </c>
      <c r="J4">
        <f>SUM(tAJPS!J10+tPA!J10+tARPS!J10+tAPSR!J10+tGOV!J10+tPAS!J10+tJPD!J10)</f>
        <v>1</v>
      </c>
    </row>
    <row r="5" spans="2:11" ht="15.75" customHeight="1" x14ac:dyDescent="0.2">
      <c r="B5" s="1">
        <v>2009</v>
      </c>
      <c r="C5">
        <f>SUM(tAJPS!C9+tPA!C9+tARPS!C9+tAPSR!C9+tGOV!C9+tPAS!C9+tJPD!C9)</f>
        <v>203</v>
      </c>
      <c r="D5">
        <f>SUM(tAJPS!D9+tPA!D9+tARPS!D9+tAPSR!D9+tGOV!D9+tPAS!D9+tJPD!D9)</f>
        <v>55</v>
      </c>
      <c r="E5">
        <f>SUM(tAJPS!E9+tPA!E9+tARPS!E9+tAPSR!E9+tGOV!E9+tPAS!E9+tJPD!E9)</f>
        <v>15</v>
      </c>
      <c r="F5">
        <f>SUM(tAJPS!F9+tPA!F9+tARPS!F9+tAPSR!F9+tGOV!F9+tPAS!F9+tJPD!F9)</f>
        <v>12</v>
      </c>
      <c r="G5">
        <f>SUM(tAJPS!G9+tPA!G9+tARPS!G9+tAPSR!G9+tGOV!G9+tPAS!G9+tJPD!G9)</f>
        <v>11</v>
      </c>
      <c r="H5">
        <f>SUM(tAJPS!H9+tPA!H9+tARPS!H9+tAPSR!H9+tGOV!H9+tPAS!H9+tJPD!H9)</f>
        <v>1</v>
      </c>
      <c r="I5">
        <f>SUM(tAJPS!I9+tPA!I9+tARPS!I9+tAPSR!I9+tGOV!I9+tPAS!I9+tJPD!I9)</f>
        <v>0</v>
      </c>
      <c r="J5">
        <f>SUM(tAJPS!J9+tPA!J9+tARPS!J9+tAPSR!J9+tGOV!J9+tPAS!J9+tJPD!J9)</f>
        <v>0</v>
      </c>
    </row>
    <row r="6" spans="2:11" ht="15.75" customHeight="1" x14ac:dyDescent="0.2">
      <c r="B6" s="1">
        <v>2010</v>
      </c>
      <c r="C6">
        <f>SUM(tAJPS!C8+tPA!C8+tARPS!C8+tAPSR!C8+tGOV!C8+tPAS!C8+tJPD!C8)</f>
        <v>213</v>
      </c>
      <c r="D6">
        <f>SUM(tAJPS!D8+tPA!D8+tARPS!D8+tAPSR!D8+tGOV!D8+tPAS!D8+tJPD!D8)</f>
        <v>67</v>
      </c>
      <c r="E6">
        <f>SUM(tAJPS!E8+tPA!E8+tARPS!E8+tAPSR!E8+tGOV!E8+tPAS!E8+tJPD!E8)</f>
        <v>22</v>
      </c>
      <c r="F6">
        <f>SUM(tAJPS!F8+tPA!F8+tARPS!F8+tAPSR!F8+tGOV!F8+tPAS!F8+tJPD!F8)</f>
        <v>10</v>
      </c>
      <c r="G6">
        <f>SUM(tAJPS!G8+tPA!G8+tARPS!G8+tAPSR!G8+tGOV!G8+tPAS!G8+tJPD!G8)</f>
        <v>8</v>
      </c>
      <c r="H6">
        <f>SUM(tAJPS!H8+tPA!H8+tARPS!H8+tAPSR!H8+tGOV!H8+tPAS!H8+tJPD!H8)</f>
        <v>1</v>
      </c>
      <c r="I6">
        <f>SUM(tAJPS!I8+tPA!I8+tARPS!I8+tAPSR!I8+tGOV!I8+tPAS!I8+tJPD!I8)</f>
        <v>0</v>
      </c>
      <c r="J6">
        <f>SUM(tAJPS!J8+tPA!J8+tARPS!J8+tAPSR!J8+tGOV!J8+tPAS!J8+tJPD!J8)</f>
        <v>1</v>
      </c>
    </row>
    <row r="7" spans="2:11" ht="15.75" customHeight="1" x14ac:dyDescent="0.2">
      <c r="B7" s="1">
        <v>2011</v>
      </c>
      <c r="C7">
        <f>SUM(tAJPS!C7+tPA!C7+tARPS!C7+tAPSR!C7+tGOV!C7+tPAS!C7+tJPD!C7)</f>
        <v>210</v>
      </c>
      <c r="D7">
        <f>SUM(tAJPS!D7+tPA!D7+tARPS!D7+tAPSR!D7+tGOV!D7+tPAS!D7+tJPD!D7)</f>
        <v>50</v>
      </c>
      <c r="E7">
        <f>SUM(tAJPS!E7+tPA!E7+tARPS!E7+tAPSR!E7+tGOV!E7+tPAS!E7+tJPD!E7)</f>
        <v>15</v>
      </c>
      <c r="F7">
        <f>SUM(tAJPS!F7+tPA!F7+tARPS!F7+tAPSR!F7+tGOV!F7+tPAS!F7+tJPD!F7)</f>
        <v>11</v>
      </c>
      <c r="G7">
        <f>SUM(tAJPS!G7+tPA!G7+tARPS!G7+tAPSR!G7+tGOV!G7+tPAS!G7+tJPD!G7)</f>
        <v>9</v>
      </c>
      <c r="H7">
        <f>SUM(tAJPS!H7+tPA!H7+tARPS!H7+tAPSR!H7+tGOV!H7+tPAS!H7+tJPD!H7)</f>
        <v>0</v>
      </c>
      <c r="I7">
        <f>SUM(tAJPS!I7+tPA!I7+tARPS!I7+tAPSR!I7+tGOV!I7+tPAS!I7+tJPD!I7)</f>
        <v>1</v>
      </c>
      <c r="J7">
        <f>SUM(tAJPS!J7+tPA!J7+tARPS!J7+tAPSR!J7+tGOV!J7+tPAS!J7+tJPD!J7)</f>
        <v>1</v>
      </c>
    </row>
    <row r="8" spans="2:11" ht="15.75" customHeight="1" x14ac:dyDescent="0.2">
      <c r="B8" s="1">
        <v>2012</v>
      </c>
      <c r="C8">
        <f>SUM(tAJPS!C6+tPA!C6+tARPS!C6+tAPSR!C6+tGOV!C6+tPAS!C6+tJPD!C6)</f>
        <v>229</v>
      </c>
      <c r="D8">
        <f>SUM(tAJPS!D6+tPA!D6+tARPS!D6+tAPSR!D6+tGOV!D6+tPAS!D6+tJPD!D6)</f>
        <v>50</v>
      </c>
      <c r="E8">
        <f>SUM(tAJPS!E6+tPA!E6+tARPS!E6+tAPSR!E6+tGOV!E6+tPAS!E6+tJPD!E6)</f>
        <v>28</v>
      </c>
      <c r="F8">
        <f>SUM(tAJPS!F6+tPA!F6+tARPS!F6+tAPSR!F6+tGOV!F6+tPAS!F6+tJPD!F6)</f>
        <v>26</v>
      </c>
      <c r="G8">
        <f>SUM(tAJPS!G6+tPA!G6+tARPS!G6+tAPSR!G6+tGOV!G6+tPAS!G6+tJPD!G6)</f>
        <v>18</v>
      </c>
      <c r="H8">
        <f>SUM(tAJPS!H6+tPA!H6+tARPS!H6+tAPSR!H6+tGOV!H6+tPAS!H6+tJPD!H6)</f>
        <v>5</v>
      </c>
      <c r="I8">
        <f>SUM(tAJPS!I6+tPA!I6+tARPS!I6+tAPSR!I6+tGOV!I6+tPAS!I6+tJPD!I6)</f>
        <v>1</v>
      </c>
      <c r="J8">
        <f>SUM(tAJPS!J6+tPA!J6+tARPS!J6+tAPSR!J6+tGOV!J6+tPAS!J6+tJPD!J6)</f>
        <v>2</v>
      </c>
    </row>
    <row r="9" spans="2:11" ht="15.75" customHeight="1" x14ac:dyDescent="0.2">
      <c r="B9" s="1">
        <v>2013</v>
      </c>
      <c r="C9">
        <f>SUM(tAJPS!C5+tPA!C5+tARPS!C5+tAPSR!C5+tGOV!C5+tPAS!C5+tJPD!C5)</f>
        <v>227</v>
      </c>
      <c r="D9">
        <f>SUM(tAJPS!D5+tPA!D5+tARPS!D5+tAPSR!D5+tGOV!D5+tPAS!D5+tJPD!D5)</f>
        <v>66</v>
      </c>
      <c r="E9">
        <f>SUM(tAJPS!E5+tPA!E5+tARPS!E5+tAPSR!E5+tGOV!E5+tPAS!E5+tJPD!E5)</f>
        <v>25</v>
      </c>
      <c r="F9">
        <f>SUM(tAJPS!F5+tPA!F5+tARPS!F5+tAPSR!F5+tGOV!F5+tPAS!F5+tJPD!F5)</f>
        <v>22</v>
      </c>
      <c r="G9">
        <f>SUM(tAJPS!G5+tPA!G5+tARPS!G5+tAPSR!G5+tGOV!G5+tPAS!G5+tJPD!G5)</f>
        <v>11</v>
      </c>
      <c r="H9">
        <f>SUM(tAJPS!H5+tPA!H5+tARPS!H5+tAPSR!H5+tGOV!H5+tPAS!H5+tJPD!H5)</f>
        <v>4</v>
      </c>
      <c r="I9">
        <f>SUM(tAJPS!I5+tPA!I5+tARPS!I5+tAPSR!I5+tGOV!I5+tPAS!I5+tJPD!I5)</f>
        <v>1</v>
      </c>
      <c r="J9">
        <f>SUM(tAJPS!J5+tPA!J5+tARPS!J5+tAPSR!J5+tGOV!J5+tPAS!J5+tJPD!J5)</f>
        <v>6</v>
      </c>
    </row>
    <row r="10" spans="2:11" ht="15.75" customHeight="1" x14ac:dyDescent="0.2">
      <c r="B10" s="1">
        <v>2014</v>
      </c>
      <c r="C10">
        <f>SUM(tAJPS!C4+tPA!C4+tARPS!C4+tAPSR!C4+tGOV!C4+tPAS!C4+tJPD!C4)</f>
        <v>238</v>
      </c>
      <c r="D10">
        <f>SUM(tAJPS!D4+tPA!D4+tARPS!D4+tAPSR!D4+tGOV!D4+tPAS!D4+tJPD!D4)</f>
        <v>63</v>
      </c>
      <c r="E10">
        <f>SUM(tAJPS!E4+tPA!E4+tARPS!E4+tAPSR!E4+tGOV!E4+tPAS!E4+tJPD!E4)</f>
        <v>36</v>
      </c>
      <c r="F10">
        <f>SUM(tAJPS!F4+tPA!F4+tARPS!F4+tAPSR!F4+tGOV!F4+tPAS!F4+tJPD!F4)</f>
        <v>26</v>
      </c>
      <c r="G10">
        <f>SUM(tAJPS!G4+tPA!G4+tARPS!G4+tAPSR!G4+tGOV!G4+tPAS!G4+tJPD!G4)</f>
        <v>10</v>
      </c>
      <c r="H10">
        <f>SUM(tAJPS!H4+tPA!H4+tARPS!H4+tAPSR!H4+tGOV!H4+tPAS!H4+tJPD!H4)</f>
        <v>13</v>
      </c>
      <c r="I10">
        <f>SUM(tAJPS!I4+tPA!I4+tARPS!I4+tAPSR!I4+tGOV!I4+tPAS!I4+tJPD!I4)</f>
        <v>1</v>
      </c>
      <c r="J10">
        <f>SUM(tAJPS!J4+tPA!J4+tARPS!J4+tAPSR!J4+tGOV!J4+tPAS!J4+tJPD!J4)</f>
        <v>2</v>
      </c>
    </row>
    <row r="11" spans="2:11" ht="15.75" customHeight="1" x14ac:dyDescent="0.2">
      <c r="B11" s="1">
        <v>2015</v>
      </c>
      <c r="C11">
        <f>SUM(tAJPS!C3+tPA!C3+tARPS!C3+tAPSR!C3+tGOV!C3+tPAS!C3+tJPD!C3)</f>
        <v>223</v>
      </c>
      <c r="D11">
        <f>SUM(tAJPS!D3+tPA!D3+tARPS!D3+tAPSR!D3+tGOV!D3+tPAS!D3+tJPD!D3)</f>
        <v>33</v>
      </c>
      <c r="E11">
        <f>SUM(tAJPS!E3+tPA!E3+tARPS!E3+tAPSR!E3+tGOV!E3+tPAS!E3+tJPD!E3)</f>
        <v>16</v>
      </c>
      <c r="F11">
        <f>SUM(tAJPS!F3+tPA!F3+tARPS!F3+tAPSR!F3+tGOV!F3+tPAS!F3+tJPD!F3)</f>
        <v>14</v>
      </c>
      <c r="G11">
        <f>SUM(tAJPS!G3+tPA!G3+tARPS!G3+tAPSR!G3+tGOV!G3+tPAS!G3+tJPD!G3)</f>
        <v>8</v>
      </c>
      <c r="H11">
        <f>SUM(tAJPS!H3+tPA!H3+tARPS!H3+tAPSR!H3+tGOV!H3+tPAS!H3+tJPD!H3)</f>
        <v>0</v>
      </c>
      <c r="I11">
        <f>SUM(tAJPS!I3+tPA!I3+tARPS!I3+tAPSR!I3+tGOV!I3+tPAS!I3+tJPD!I3)</f>
        <v>2</v>
      </c>
      <c r="J11">
        <f>SUM(tAJPS!J3+tPA!J3+tARPS!J3+tAPSR!J3+tGOV!J3+tPAS!J3+tJPD!J3)</f>
        <v>4</v>
      </c>
    </row>
    <row r="12" spans="2:11" ht="15.75" customHeight="1" x14ac:dyDescent="0.2">
      <c r="B12" s="1">
        <v>2016</v>
      </c>
      <c r="C12">
        <f>SUM(tAJPS!C2+tPA!C2+tARPS!C2+tAPSR!C2+tGOV!C2+tPAS!C2+tJPD!C2)</f>
        <v>110</v>
      </c>
      <c r="D12">
        <f>SUM(tAJPS!D2+tPA!D2+tARPS!D2+tAPSR!D2+tGOV!D2+tPAS!D2+tJPD!D2)</f>
        <v>30</v>
      </c>
      <c r="E12">
        <f>SUM(tAJPS!E2+tPA!E2+tARPS!E2+tAPSR!E2+tGOV!E2+tPAS!E2+tJPD!E2)</f>
        <v>10</v>
      </c>
      <c r="F12">
        <f>SUM(tAJPS!F2+tPA!F2+tARPS!F2+tAPSR!F2+tGOV!F2+tPAS!F2+tJPD!F2)</f>
        <v>9</v>
      </c>
      <c r="G12">
        <f>SUM(tAJPS!G2+tPA!G2+tARPS!G2+tAPSR!G2+tGOV!G2+tPAS!G2+tJPD!G2)</f>
        <v>5</v>
      </c>
      <c r="H12">
        <f>SUM(tAJPS!H2+tPA!H2+tARPS!H2+tAPSR!H2+tGOV!H2+tPAS!H2+tJPD!H2)</f>
        <v>2</v>
      </c>
      <c r="I12">
        <f>SUM(tAJPS!I2+tPA!I2+tARPS!I2+tAPSR!I2+tGOV!I2+tPAS!I2+tJPD!I2)</f>
        <v>1</v>
      </c>
      <c r="J12">
        <f>SUM(tAJPS!J2+tPA!J2+tARPS!J2+tAPSR!J2+tGOV!J2+tPAS!J2+tJPD!J2)</f>
        <v>1</v>
      </c>
    </row>
    <row r="13" spans="2:11" ht="15.75" customHeight="1" x14ac:dyDescent="0.2">
      <c r="B13" t="s">
        <v>103</v>
      </c>
      <c r="C13">
        <f>SUM(C2:C12)</f>
        <v>2272</v>
      </c>
      <c r="D13">
        <f t="shared" ref="D13:J13" si="0">SUM(D2:D12)</f>
        <v>557</v>
      </c>
      <c r="E13">
        <f t="shared" si="0"/>
        <v>200</v>
      </c>
      <c r="F13">
        <f t="shared" si="0"/>
        <v>151</v>
      </c>
      <c r="G13">
        <f t="shared" si="0"/>
        <v>97</v>
      </c>
      <c r="H13">
        <f t="shared" si="0"/>
        <v>28</v>
      </c>
      <c r="I13">
        <f t="shared" si="0"/>
        <v>7</v>
      </c>
      <c r="J13">
        <f t="shared" si="0"/>
        <v>19</v>
      </c>
    </row>
    <row r="14" spans="2:11" ht="15.75" customHeight="1" x14ac:dyDescent="0.2">
      <c r="B14" s="1"/>
    </row>
    <row r="16" spans="2:11" ht="15.75" customHeight="1" x14ac:dyDescent="0.2">
      <c r="B16" s="8" t="s">
        <v>2</v>
      </c>
      <c r="C16" s="8" t="s">
        <v>3</v>
      </c>
      <c r="D16" s="1" t="s">
        <v>100</v>
      </c>
      <c r="E16" s="1" t="s">
        <v>101</v>
      </c>
      <c r="F16" s="1" t="s">
        <v>102</v>
      </c>
      <c r="G16" s="8" t="s">
        <v>7</v>
      </c>
      <c r="H16" s="8" t="s">
        <v>10</v>
      </c>
      <c r="I16" s="8" t="s">
        <v>11</v>
      </c>
      <c r="J16" s="8" t="s">
        <v>12</v>
      </c>
    </row>
    <row r="17" spans="2:10" ht="15.75" customHeight="1" x14ac:dyDescent="0.2">
      <c r="B17" s="8">
        <v>2016</v>
      </c>
      <c r="C17">
        <v>110</v>
      </c>
      <c r="D17">
        <f t="shared" ref="D17:D27" si="1">D2/C2</f>
        <v>0.20370370370370369</v>
      </c>
      <c r="E17">
        <f t="shared" ref="E17:E27" si="2">E2/C2</f>
        <v>3.7037037037037035E-2</v>
      </c>
      <c r="F17" s="9">
        <f t="shared" ref="F17:F27" si="3">F2/E2</f>
        <v>0.875</v>
      </c>
      <c r="G17">
        <v>5</v>
      </c>
      <c r="H17">
        <v>2</v>
      </c>
      <c r="I17">
        <v>0</v>
      </c>
      <c r="J17">
        <v>1</v>
      </c>
    </row>
    <row r="18" spans="2:10" ht="15.75" customHeight="1" x14ac:dyDescent="0.2">
      <c r="B18" s="8">
        <v>2015</v>
      </c>
      <c r="C18">
        <v>223</v>
      </c>
      <c r="D18">
        <f t="shared" si="1"/>
        <v>0.2608695652173913</v>
      </c>
      <c r="E18">
        <f t="shared" si="2"/>
        <v>4.3478260869565216E-2</v>
      </c>
      <c r="F18" s="9">
        <f t="shared" si="3"/>
        <v>0.44444444444444442</v>
      </c>
      <c r="G18">
        <v>8</v>
      </c>
      <c r="H18">
        <v>2</v>
      </c>
      <c r="I18">
        <v>0</v>
      </c>
      <c r="J18">
        <v>4</v>
      </c>
    </row>
    <row r="19" spans="2:10" ht="15.75" customHeight="1" x14ac:dyDescent="0.2">
      <c r="B19" s="8">
        <v>2014</v>
      </c>
      <c r="C19">
        <v>238</v>
      </c>
      <c r="D19">
        <f t="shared" si="1"/>
        <v>0.22959183673469388</v>
      </c>
      <c r="E19">
        <f t="shared" si="2"/>
        <v>8.1632653061224483E-2</v>
      </c>
      <c r="F19" s="9">
        <f t="shared" si="3"/>
        <v>0.625</v>
      </c>
      <c r="G19">
        <v>10</v>
      </c>
      <c r="H19">
        <v>12</v>
      </c>
      <c r="I19">
        <v>2</v>
      </c>
      <c r="J19">
        <v>2</v>
      </c>
    </row>
    <row r="20" spans="2:10" ht="15.75" customHeight="1" x14ac:dyDescent="0.2">
      <c r="B20" s="8">
        <v>2013</v>
      </c>
      <c r="C20">
        <v>227</v>
      </c>
      <c r="D20">
        <f t="shared" si="1"/>
        <v>0.27093596059113301</v>
      </c>
      <c r="E20">
        <f t="shared" si="2"/>
        <v>7.3891625615763554E-2</v>
      </c>
      <c r="F20" s="9">
        <f t="shared" si="3"/>
        <v>0.8</v>
      </c>
      <c r="G20">
        <v>11</v>
      </c>
      <c r="H20">
        <v>3</v>
      </c>
      <c r="I20">
        <v>2</v>
      </c>
      <c r="J20">
        <v>6</v>
      </c>
    </row>
    <row r="21" spans="2:10" ht="15.75" customHeight="1" x14ac:dyDescent="0.2">
      <c r="B21" s="8">
        <v>2012</v>
      </c>
      <c r="C21">
        <v>229</v>
      </c>
      <c r="D21">
        <f t="shared" si="1"/>
        <v>0.31455399061032863</v>
      </c>
      <c r="E21">
        <f t="shared" si="2"/>
        <v>0.10328638497652583</v>
      </c>
      <c r="F21" s="9">
        <f t="shared" si="3"/>
        <v>0.45454545454545453</v>
      </c>
      <c r="G21">
        <v>19</v>
      </c>
      <c r="H21">
        <v>2</v>
      </c>
      <c r="I21">
        <v>0</v>
      </c>
      <c r="J21">
        <v>2</v>
      </c>
    </row>
    <row r="22" spans="2:10" ht="15.75" customHeight="1" x14ac:dyDescent="0.2">
      <c r="B22" s="8">
        <v>2011</v>
      </c>
      <c r="C22">
        <v>237</v>
      </c>
      <c r="D22">
        <f t="shared" si="1"/>
        <v>0.23809523809523808</v>
      </c>
      <c r="E22">
        <f t="shared" si="2"/>
        <v>7.1428571428571425E-2</v>
      </c>
      <c r="F22" s="9">
        <f t="shared" si="3"/>
        <v>0.73333333333333328</v>
      </c>
      <c r="G22">
        <v>9</v>
      </c>
      <c r="H22">
        <v>0</v>
      </c>
      <c r="I22">
        <v>1</v>
      </c>
      <c r="J22">
        <v>0</v>
      </c>
    </row>
    <row r="23" spans="2:10" ht="15.75" customHeight="1" x14ac:dyDescent="0.2">
      <c r="B23" s="8">
        <v>2010</v>
      </c>
      <c r="C23">
        <v>213</v>
      </c>
      <c r="D23">
        <f t="shared" si="1"/>
        <v>0.2183406113537118</v>
      </c>
      <c r="E23">
        <f t="shared" si="2"/>
        <v>0.1222707423580786</v>
      </c>
      <c r="F23" s="9">
        <f t="shared" si="3"/>
        <v>0.9285714285714286</v>
      </c>
      <c r="G23">
        <v>7</v>
      </c>
      <c r="H23">
        <v>1</v>
      </c>
      <c r="I23">
        <v>1</v>
      </c>
      <c r="J23">
        <v>1</v>
      </c>
    </row>
    <row r="24" spans="2:10" ht="15.75" customHeight="1" x14ac:dyDescent="0.2">
      <c r="B24" s="8">
        <v>2009</v>
      </c>
      <c r="C24">
        <v>203</v>
      </c>
      <c r="D24">
        <f t="shared" si="1"/>
        <v>0.29074889867841408</v>
      </c>
      <c r="E24">
        <f t="shared" si="2"/>
        <v>0.11013215859030837</v>
      </c>
      <c r="F24" s="9">
        <f t="shared" si="3"/>
        <v>0.88</v>
      </c>
      <c r="G24">
        <v>10</v>
      </c>
      <c r="H24">
        <v>2</v>
      </c>
      <c r="I24">
        <v>0</v>
      </c>
      <c r="J24">
        <v>0</v>
      </c>
    </row>
    <row r="25" spans="2:10" ht="15.75" customHeight="1" x14ac:dyDescent="0.2">
      <c r="B25" s="8">
        <v>2008</v>
      </c>
      <c r="C25">
        <v>196</v>
      </c>
      <c r="D25">
        <f t="shared" si="1"/>
        <v>0.26470588235294118</v>
      </c>
      <c r="E25">
        <f t="shared" si="2"/>
        <v>0.15126050420168066</v>
      </c>
      <c r="F25" s="9">
        <f t="shared" si="3"/>
        <v>0.72222222222222221</v>
      </c>
      <c r="G25">
        <v>8</v>
      </c>
      <c r="H25">
        <v>1</v>
      </c>
      <c r="I25">
        <v>0</v>
      </c>
      <c r="J25">
        <v>1</v>
      </c>
    </row>
    <row r="26" spans="2:10" ht="15.75" customHeight="1" x14ac:dyDescent="0.2">
      <c r="B26" s="8">
        <v>2007</v>
      </c>
      <c r="C26">
        <v>207</v>
      </c>
      <c r="D26">
        <f t="shared" si="1"/>
        <v>0.14798206278026907</v>
      </c>
      <c r="E26">
        <f t="shared" si="2"/>
        <v>7.1748878923766815E-2</v>
      </c>
      <c r="F26" s="9">
        <f t="shared" si="3"/>
        <v>0.875</v>
      </c>
      <c r="G26">
        <v>3</v>
      </c>
      <c r="H26">
        <v>0</v>
      </c>
      <c r="I26">
        <v>0</v>
      </c>
      <c r="J26">
        <v>1</v>
      </c>
    </row>
    <row r="27" spans="2:10" ht="12.75" x14ac:dyDescent="0.2">
      <c r="B27" s="8">
        <v>2006</v>
      </c>
      <c r="C27">
        <v>216</v>
      </c>
      <c r="D27">
        <f t="shared" si="1"/>
        <v>0.27272727272727271</v>
      </c>
      <c r="E27">
        <f t="shared" si="2"/>
        <v>9.0909090909090912E-2</v>
      </c>
      <c r="F27" s="9">
        <f t="shared" si="3"/>
        <v>0.9</v>
      </c>
      <c r="G27">
        <v>6</v>
      </c>
      <c r="H27">
        <v>1</v>
      </c>
      <c r="I27">
        <v>0</v>
      </c>
      <c r="J27">
        <v>0</v>
      </c>
    </row>
    <row r="29" spans="2:10" ht="12.75" x14ac:dyDescent="0.2">
      <c r="E29">
        <f t="shared" ref="E29:F29" si="4">AVERAGE(E17:E27)</f>
        <v>8.7006900724692082E-2</v>
      </c>
      <c r="F29" s="9">
        <f t="shared" si="4"/>
        <v>0.74891971664698931</v>
      </c>
    </row>
  </sheetData>
  <sortState ref="B2:J12">
    <sortCondition ref="B2:B12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workbookViewId="0">
      <selection activeCell="D13" sqref="D13"/>
    </sheetView>
  </sheetViews>
  <sheetFormatPr defaultColWidth="14.42578125" defaultRowHeight="15.75" customHeight="1" x14ac:dyDescent="0.2"/>
  <sheetData>
    <row r="1" spans="2:10" ht="15.75" customHeight="1" x14ac:dyDescent="0.2"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  <c r="H1" s="3" t="s">
        <v>10</v>
      </c>
      <c r="I1" s="4" t="s">
        <v>11</v>
      </c>
      <c r="J1" s="1" t="s">
        <v>12</v>
      </c>
    </row>
    <row r="2" spans="2:10" ht="15.75" customHeight="1" x14ac:dyDescent="0.2">
      <c r="B2" s="1">
        <v>2016</v>
      </c>
      <c r="C2">
        <f>SUM(tAJPS!C2+tPA!C2+tARPS!C2+tAPSR!C2+tGOV!C2)</f>
        <v>95</v>
      </c>
      <c r="D2">
        <f>SUM(tAJPS!D2+tPA!D2+tARPS!D2+tAPSR!D2+tGOV!D2)</f>
        <v>19</v>
      </c>
      <c r="E2">
        <f>SUM(tAJPS!E2+tPA!E2+tARPS!E2+tAPSR!E2+tGOV!E2)</f>
        <v>1</v>
      </c>
      <c r="F2">
        <f>SUM(tAJPS!F2+tPA!F2+tARPS!F2+tAPSR!F2+tGOV!F2)</f>
        <v>0</v>
      </c>
      <c r="G2">
        <f>SUM(tAJPS!G2+tPA!G2+tARPS!G2+tAPSR!G2+tGOV!G2)</f>
        <v>0</v>
      </c>
      <c r="H2">
        <f>SUM(tAJPS!H2+tPA!H2+tARPS!H2+tAPSR!H2+tGOV!H2)</f>
        <v>0</v>
      </c>
      <c r="I2">
        <f>SUM(tAJPS!I2+tPA!I2+tARPS!I2+tAPSR!I2+tGOV!I2)</f>
        <v>0</v>
      </c>
      <c r="J2">
        <f>SUM(tAJPS!J2+tPA!J2+tARPS!J2+tAPSR!J2+tGOV!J2)</f>
        <v>0</v>
      </c>
    </row>
    <row r="3" spans="2:10" ht="15.75" customHeight="1" x14ac:dyDescent="0.2">
      <c r="B3" s="1">
        <v>2015</v>
      </c>
      <c r="C3">
        <f>SUM(tAJPS!C3+tPA!C3+tARPS!C3+tAPSR!C3+tGOV!C3)</f>
        <v>189</v>
      </c>
      <c r="D3">
        <f>SUM(tAJPS!D3+tPA!D3+tARPS!D3+tAPSR!D3+tGOV!D3)</f>
        <v>16</v>
      </c>
      <c r="E3">
        <f>SUM(tAJPS!E3+tPA!E3+tARPS!E3+tAPSR!E3+tGOV!E3)</f>
        <v>1</v>
      </c>
      <c r="F3">
        <f>SUM(tAJPS!F3+tPA!F3+tARPS!F3+tAPSR!F3+tGOV!F3)</f>
        <v>1</v>
      </c>
      <c r="G3">
        <f>SUM(tAJPS!G3+tPA!G3+tARPS!G3+tAPSR!G3+tGOV!G3)</f>
        <v>1</v>
      </c>
      <c r="H3">
        <f>SUM(tAJPS!H3+tPA!H3+tARPS!H3+tAPSR!H3+tGOV!H3)</f>
        <v>0</v>
      </c>
      <c r="I3">
        <f>SUM(tAJPS!I3+tPA!I3+tARPS!I3+tAPSR!I3+tGOV!I3)</f>
        <v>0</v>
      </c>
      <c r="J3">
        <f>SUM(tAJPS!J3+tPA!J3+tARPS!J3+tAPSR!J3+tGOV!J3)</f>
        <v>0</v>
      </c>
    </row>
    <row r="4" spans="2:10" ht="15.75" customHeight="1" x14ac:dyDescent="0.2">
      <c r="B4" s="1">
        <f t="shared" ref="B4:B12" si="0">B3-1</f>
        <v>2014</v>
      </c>
      <c r="C4">
        <f>SUM(tAJPS!C4+tPA!C4+tARPS!C4+tAPSR!C4+tGOV!C4)</f>
        <v>187</v>
      </c>
      <c r="D4">
        <f>SUM(tAJPS!D4+tPA!D4+tARPS!D4+tAPSR!D4+tGOV!D4)</f>
        <v>28</v>
      </c>
      <c r="E4">
        <f>SUM(tAJPS!E4+tPA!E4+tARPS!E4+tAPSR!E4+tGOV!E4)</f>
        <v>3</v>
      </c>
      <c r="F4">
        <f>SUM(tAJPS!F4+tPA!F4+tARPS!F4+tAPSR!F4+tGOV!F4)</f>
        <v>2</v>
      </c>
      <c r="G4">
        <f>SUM(tAJPS!G4+tPA!G4+tARPS!G4+tAPSR!G4+tGOV!G4)</f>
        <v>0</v>
      </c>
      <c r="H4">
        <f>SUM(tAJPS!H4+tPA!H4+tARPS!H4+tAPSR!H4+tGOV!H4)</f>
        <v>2</v>
      </c>
      <c r="I4">
        <f>SUM(tAJPS!I4+tPA!I4+tARPS!I4+tAPSR!I4+tGOV!I4)</f>
        <v>0</v>
      </c>
      <c r="J4">
        <f>SUM(tAJPS!J4+tPA!J4+tARPS!J4+tAPSR!J4+tGOV!J4)</f>
        <v>0</v>
      </c>
    </row>
    <row r="5" spans="2:10" ht="15.75" customHeight="1" x14ac:dyDescent="0.2">
      <c r="B5" s="1">
        <f t="shared" si="0"/>
        <v>2013</v>
      </c>
      <c r="C5">
        <f>SUM(tAJPS!C5+tPA!C5+tARPS!C5+tAPSR!C5+tGOV!C5)</f>
        <v>184</v>
      </c>
      <c r="D5">
        <f>SUM(tAJPS!D5+tPA!D5+tARPS!D5+tAPSR!D5+tGOV!D5)</f>
        <v>38</v>
      </c>
      <c r="E5">
        <f>SUM(tAJPS!E5+tPA!E5+tARPS!E5+tAPSR!E5+tGOV!E5)</f>
        <v>2</v>
      </c>
      <c r="F5">
        <f>SUM(tAJPS!F5+tPA!F5+tARPS!F5+tAPSR!F5+tGOV!F5)</f>
        <v>3</v>
      </c>
      <c r="G5">
        <f>SUM(tAJPS!G5+tPA!G5+tARPS!G5+tAPSR!G5+tGOV!G5)</f>
        <v>0</v>
      </c>
      <c r="H5">
        <f>SUM(tAJPS!H5+tPA!H5+tARPS!H5+tAPSR!H5+tGOV!H5)</f>
        <v>2</v>
      </c>
      <c r="I5">
        <f>SUM(tAJPS!I5+tPA!I5+tARPS!I5+tAPSR!I5+tGOV!I5)</f>
        <v>0</v>
      </c>
      <c r="J5">
        <f>SUM(tAJPS!J5+tPA!J5+tARPS!J5+tAPSR!J5+tGOV!J5)</f>
        <v>1</v>
      </c>
    </row>
    <row r="6" spans="2:10" ht="15.75" customHeight="1" x14ac:dyDescent="0.2">
      <c r="B6" s="1">
        <f t="shared" si="0"/>
        <v>2012</v>
      </c>
      <c r="C6">
        <f>SUM(tAJPS!C6+tPA!C6+tARPS!C6+tAPSR!C6+tGOV!C6)</f>
        <v>179</v>
      </c>
      <c r="D6">
        <f>SUM(tAJPS!D6+tPA!D6+tARPS!D6+tAPSR!D6+tGOV!D6)</f>
        <v>19</v>
      </c>
      <c r="E6">
        <f>SUM(tAJPS!E6+tPA!E6+tARPS!E6+tAPSR!E6+tGOV!E6)</f>
        <v>1</v>
      </c>
      <c r="F6">
        <f>SUM(tAJPS!F6+tPA!F6+tARPS!F6+tAPSR!F6+tGOV!F6)</f>
        <v>1</v>
      </c>
      <c r="G6">
        <f>SUM(tAJPS!G6+tPA!G6+tARPS!G6+tAPSR!G6+tGOV!G6)</f>
        <v>0</v>
      </c>
      <c r="H6">
        <f>SUM(tAJPS!H6+tPA!H6+tARPS!H6+tAPSR!H6+tGOV!H6)</f>
        <v>1</v>
      </c>
      <c r="I6">
        <f>SUM(tAJPS!I6+tPA!I6+tARPS!I6+tAPSR!I6+tGOV!I6)</f>
        <v>0</v>
      </c>
      <c r="J6">
        <f>SUM(tAJPS!J6+tPA!J6+tARPS!J6+tAPSR!J6+tGOV!J6)</f>
        <v>0</v>
      </c>
    </row>
    <row r="7" spans="2:10" ht="15.75" customHeight="1" x14ac:dyDescent="0.2">
      <c r="B7" s="1">
        <f t="shared" si="0"/>
        <v>2011</v>
      </c>
      <c r="C7">
        <f>SUM(tAJPS!C7+tPA!C7+tARPS!C7+tAPSR!C7+tGOV!C7)</f>
        <v>180</v>
      </c>
      <c r="D7">
        <f>SUM(tAJPS!D7+tPA!D7+tARPS!D7+tAPSR!D7+tGOV!D7)</f>
        <v>36</v>
      </c>
      <c r="E7">
        <f>SUM(tAJPS!E7+tPA!E7+tARPS!E7+tAPSR!E7+tGOV!E7)</f>
        <v>3</v>
      </c>
      <c r="F7">
        <f>SUM(tAJPS!F7+tPA!F7+tARPS!F7+tAPSR!F7+tGOV!F7)</f>
        <v>1</v>
      </c>
      <c r="G7">
        <f>SUM(tAJPS!G7+tPA!G7+tARPS!G7+tAPSR!G7+tGOV!G7)</f>
        <v>0</v>
      </c>
      <c r="H7">
        <f>SUM(tAJPS!H7+tPA!H7+tARPS!H7+tAPSR!H7+tGOV!H7)</f>
        <v>0</v>
      </c>
      <c r="I7">
        <f>SUM(tAJPS!I7+tPA!I7+tARPS!I7+tAPSR!I7+tGOV!I7)</f>
        <v>0</v>
      </c>
      <c r="J7">
        <f>SUM(tAJPS!J7+tPA!J7+tARPS!J7+tAPSR!J7+tGOV!J7)</f>
        <v>1</v>
      </c>
    </row>
    <row r="8" spans="2:10" ht="15.75" customHeight="1" x14ac:dyDescent="0.2">
      <c r="B8" s="1">
        <f t="shared" si="0"/>
        <v>2010</v>
      </c>
      <c r="C8">
        <f>SUM(tAJPS!C8+tPA!C8+tARPS!C8+tAPSR!C8+tGOV!C8)</f>
        <v>170</v>
      </c>
      <c r="D8">
        <f>SUM(tAJPS!D8+tPA!D8+tARPS!D8+tAPSR!D8+tGOV!D8)</f>
        <v>45</v>
      </c>
      <c r="E8">
        <f>SUM(tAJPS!E8+tPA!E8+tARPS!E8+tAPSR!E8+tGOV!E8)</f>
        <v>4</v>
      </c>
      <c r="F8">
        <f>SUM(tAJPS!F8+tPA!F8+tARPS!F8+tAPSR!F8+tGOV!F8)</f>
        <v>4</v>
      </c>
      <c r="G8">
        <f>SUM(tAJPS!G8+tPA!G8+tARPS!G8+tAPSR!G8+tGOV!G8)</f>
        <v>2</v>
      </c>
      <c r="H8">
        <f>SUM(tAJPS!H8+tPA!H8+tARPS!H8+tAPSR!H8+tGOV!H8)</f>
        <v>1</v>
      </c>
      <c r="I8">
        <f>SUM(tAJPS!I8+tPA!I8+tARPS!I8+tAPSR!I8+tGOV!I8)</f>
        <v>0</v>
      </c>
      <c r="J8">
        <f>SUM(tAJPS!J8+tPA!J8+tARPS!J8+tAPSR!J8+tGOV!J8)</f>
        <v>1</v>
      </c>
    </row>
    <row r="9" spans="2:10" ht="15.75" customHeight="1" x14ac:dyDescent="0.2">
      <c r="B9" s="1">
        <f t="shared" si="0"/>
        <v>2009</v>
      </c>
      <c r="C9">
        <f>SUM(tAJPS!C9+tPA!C9+tARPS!C9+tAPSR!C9+tGOV!C9)</f>
        <v>172</v>
      </c>
      <c r="D9">
        <f>SUM(tAJPS!D9+tPA!D9+tARPS!D9+tAPSR!D9+tGOV!D9)</f>
        <v>39</v>
      </c>
      <c r="E9">
        <f>SUM(tAJPS!E9+tPA!E9+tARPS!E9+tAPSR!E9+tGOV!E9)</f>
        <v>2</v>
      </c>
      <c r="F9">
        <f>SUM(tAJPS!F9+tPA!F9+tARPS!F9+tAPSR!F9+tGOV!F9)</f>
        <v>1</v>
      </c>
      <c r="G9">
        <f>SUM(tAJPS!G9+tPA!G9+tARPS!G9+tAPSR!G9+tGOV!G9)</f>
        <v>1</v>
      </c>
      <c r="H9">
        <f>SUM(tAJPS!H9+tPA!H9+tARPS!H9+tAPSR!H9+tGOV!H9)</f>
        <v>0</v>
      </c>
      <c r="I9">
        <f>SUM(tAJPS!I9+tPA!I9+tARPS!I9+tAPSR!I9+tGOV!I9)</f>
        <v>0</v>
      </c>
      <c r="J9">
        <f>SUM(tAJPS!J9+tPA!J9+tARPS!J9+tAPSR!J9+tGOV!J9)</f>
        <v>0</v>
      </c>
    </row>
    <row r="10" spans="2:10" ht="15.75" customHeight="1" x14ac:dyDescent="0.2">
      <c r="B10" s="1">
        <f t="shared" si="0"/>
        <v>2008</v>
      </c>
      <c r="C10">
        <f>SUM(tAJPS!C10+tPA!C10+tARPS!C10+tAPSR!C10+tGOV!C10)</f>
        <v>164</v>
      </c>
      <c r="D10">
        <f>SUM(tAJPS!D10+tPA!D10+tARPS!D10+tAPSR!D10+tGOV!D10)</f>
        <v>33</v>
      </c>
      <c r="E10">
        <f>SUM(tAJPS!E10+tPA!E10+tARPS!E10+tAPSR!E10+tGOV!E10)</f>
        <v>6</v>
      </c>
      <c r="F10">
        <f>SUM(tAJPS!F10+tPA!F10+tARPS!F10+tAPSR!F10+tGOV!F10)</f>
        <v>2</v>
      </c>
      <c r="G10">
        <f>SUM(tAJPS!G10+tPA!G10+tARPS!G10+tAPSR!G10+tGOV!G10)</f>
        <v>2</v>
      </c>
      <c r="H10">
        <f>SUM(tAJPS!H10+tPA!H10+tARPS!H10+tAPSR!H10+tGOV!H10)</f>
        <v>0</v>
      </c>
      <c r="I10">
        <f>SUM(tAJPS!I10+tPA!I10+tARPS!I10+tAPSR!I10+tGOV!I10)</f>
        <v>0</v>
      </c>
      <c r="J10">
        <f>SUM(tAJPS!J10+tPA!J10+tARPS!J10+tAPSR!J10+tGOV!J10)</f>
        <v>0</v>
      </c>
    </row>
    <row r="11" spans="2:10" ht="15.75" customHeight="1" x14ac:dyDescent="0.2">
      <c r="B11" s="1">
        <f t="shared" si="0"/>
        <v>2007</v>
      </c>
      <c r="C11">
        <f>SUM(tAJPS!C11+tPA!C11+tARPS!C11+tAPSR!C11+tGOV!C11)</f>
        <v>182</v>
      </c>
      <c r="D11">
        <f>SUM(tAJPS!D11+tPA!D11+tARPS!D11+tAPSR!D11+tGOV!D11)</f>
        <v>44</v>
      </c>
      <c r="E11">
        <f>SUM(tAJPS!E11+tPA!E11+tARPS!E11+tAPSR!E11+tGOV!E11)</f>
        <v>2</v>
      </c>
      <c r="F11">
        <f>SUM(tAJPS!F11+tPA!F11+tARPS!F11+tAPSR!F11+tGOV!F11)</f>
        <v>0</v>
      </c>
      <c r="G11">
        <f>SUM(tAJPS!G11+tPA!G11+tARPS!G11+tAPSR!G11+tGOV!G11)</f>
        <v>0</v>
      </c>
      <c r="H11">
        <f>SUM(tAJPS!H11+tPA!H11+tARPS!H11+tAPSR!H11+tGOV!H11)</f>
        <v>0</v>
      </c>
      <c r="I11">
        <f>SUM(tAJPS!I11+tPA!I11+tARPS!I11+tAPSR!I11+tGOV!I11)</f>
        <v>0</v>
      </c>
      <c r="J11">
        <f>SUM(tAJPS!J11+tPA!J11+tARPS!J11+tAPSR!J11+tGOV!J11)</f>
        <v>0</v>
      </c>
    </row>
    <row r="12" spans="2:10" ht="15.75" customHeight="1" x14ac:dyDescent="0.2">
      <c r="B12" s="1">
        <f t="shared" si="0"/>
        <v>2006</v>
      </c>
      <c r="C12">
        <f>SUM(tAJPS!C12+tPA!C12+tARPS!C12+tAPSR!C12+tGOV!C12)</f>
        <v>184</v>
      </c>
      <c r="D12">
        <f>SUM(tAJPS!D12+tPA!D12+tARPS!D12+tAPSR!D12+tGOV!D12)</f>
        <v>35</v>
      </c>
      <c r="E12">
        <f>SUM(tAJPS!E12+tPA!E12+tARPS!E12+tAPSR!E12+tGOV!E12)</f>
        <v>1</v>
      </c>
      <c r="F12">
        <f>SUM(tAJPS!F12+tPA!F12+tARPS!F12+tAPSR!F12+tGOV!F12)</f>
        <v>0</v>
      </c>
      <c r="G12">
        <f>SUM(tAJPS!G12+tPA!G12+tARPS!G12+tAPSR!G12+tGOV!G12)</f>
        <v>0</v>
      </c>
      <c r="H12">
        <f>SUM(tAJPS!H12+tPA!H12+tARPS!H12+tAPSR!H12+tGOV!H12)</f>
        <v>0</v>
      </c>
      <c r="I12">
        <f>SUM(tAJPS!I12+tPA!I12+tARPS!I12+tAPSR!I12+tGOV!I12)</f>
        <v>0</v>
      </c>
      <c r="J12">
        <f>SUM(tAJPS!J12+tPA!J12+tARPS!J12+tAPSR!J12+tGOV!J12)</f>
        <v>0</v>
      </c>
    </row>
    <row r="13" spans="2:10" ht="15.75" customHeight="1" x14ac:dyDescent="0.2">
      <c r="C13">
        <f>SUM(C2:C12)</f>
        <v>1886</v>
      </c>
      <c r="D13">
        <f t="shared" ref="D13:J13" si="1">SUM(D2:D12)</f>
        <v>352</v>
      </c>
      <c r="E13">
        <f t="shared" si="1"/>
        <v>26</v>
      </c>
      <c r="F13">
        <f t="shared" si="1"/>
        <v>15</v>
      </c>
      <c r="G13">
        <f t="shared" si="1"/>
        <v>6</v>
      </c>
      <c r="H13">
        <f t="shared" si="1"/>
        <v>6</v>
      </c>
      <c r="I13">
        <f t="shared" si="1"/>
        <v>0</v>
      </c>
      <c r="J13">
        <f t="shared" si="1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2.75" x14ac:dyDescent="0.2"/>
  <sheetData>
    <row r="1" spans="1:3" x14ac:dyDescent="0.2">
      <c r="A1" t="s">
        <v>116</v>
      </c>
    </row>
    <row r="2" spans="1:3" ht="409.5" x14ac:dyDescent="0.2">
      <c r="B2" t="s">
        <v>117</v>
      </c>
      <c r="C2" s="21" t="s">
        <v>119</v>
      </c>
    </row>
    <row r="3" spans="1:3" x14ac:dyDescent="0.2">
      <c r="B3" t="s">
        <v>118</v>
      </c>
      <c r="C3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E42" workbookViewId="0">
      <selection activeCell="V71" sqref="V71"/>
    </sheetView>
  </sheetViews>
  <sheetFormatPr defaultRowHeight="12.75" x14ac:dyDescent="0.2"/>
  <cols>
    <col min="1" max="16384" width="9.140625" style="12"/>
  </cols>
  <sheetData>
    <row r="1" spans="2:10" ht="13.5" thickBot="1" x14ac:dyDescent="0.25"/>
    <row r="2" spans="2:10" ht="12.75" customHeight="1" thickBot="1" x14ac:dyDescent="0.25"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5" t="s">
        <v>10</v>
      </c>
      <c r="I2" s="16" t="s">
        <v>11</v>
      </c>
      <c r="J2" s="13" t="s">
        <v>12</v>
      </c>
    </row>
    <row r="3" spans="2:10" ht="13.5" thickBot="1" x14ac:dyDescent="0.25">
      <c r="B3" s="17">
        <v>2006</v>
      </c>
      <c r="C3" s="17">
        <v>216</v>
      </c>
      <c r="D3" s="17">
        <v>44</v>
      </c>
      <c r="E3" s="17">
        <v>8</v>
      </c>
      <c r="F3" s="17">
        <v>7</v>
      </c>
      <c r="G3" s="17">
        <v>6</v>
      </c>
      <c r="H3" s="17">
        <v>1</v>
      </c>
      <c r="I3" s="17">
        <v>0</v>
      </c>
      <c r="J3" s="17">
        <v>0</v>
      </c>
    </row>
    <row r="4" spans="2:10" ht="13.5" thickBot="1" x14ac:dyDescent="0.25">
      <c r="B4" s="17">
        <v>2007</v>
      </c>
      <c r="C4" s="17">
        <v>207</v>
      </c>
      <c r="D4" s="17">
        <v>54</v>
      </c>
      <c r="E4" s="17">
        <v>9</v>
      </c>
      <c r="F4" s="17">
        <v>4</v>
      </c>
      <c r="G4" s="17">
        <v>3</v>
      </c>
      <c r="H4" s="17">
        <v>0</v>
      </c>
      <c r="I4" s="17">
        <v>0</v>
      </c>
      <c r="J4" s="17">
        <v>1</v>
      </c>
    </row>
    <row r="5" spans="2:10" ht="13.5" thickBot="1" x14ac:dyDescent="0.25">
      <c r="B5" s="17">
        <v>2008</v>
      </c>
      <c r="C5" s="17">
        <v>196</v>
      </c>
      <c r="D5" s="17">
        <v>45</v>
      </c>
      <c r="E5" s="17">
        <v>16</v>
      </c>
      <c r="F5" s="17">
        <v>10</v>
      </c>
      <c r="G5" s="17">
        <v>8</v>
      </c>
      <c r="H5" s="17">
        <v>1</v>
      </c>
      <c r="I5" s="17">
        <v>0</v>
      </c>
      <c r="J5" s="17">
        <v>1</v>
      </c>
    </row>
    <row r="6" spans="2:10" ht="13.5" thickBot="1" x14ac:dyDescent="0.25">
      <c r="B6" s="17">
        <v>2009</v>
      </c>
      <c r="C6" s="17">
        <v>203</v>
      </c>
      <c r="D6" s="17">
        <v>55</v>
      </c>
      <c r="E6" s="17">
        <v>15</v>
      </c>
      <c r="F6" s="17">
        <v>12</v>
      </c>
      <c r="G6" s="17">
        <v>11</v>
      </c>
      <c r="H6" s="17">
        <v>1</v>
      </c>
      <c r="I6" s="17">
        <v>0</v>
      </c>
      <c r="J6" s="17">
        <v>0</v>
      </c>
    </row>
    <row r="7" spans="2:10" ht="13.5" thickBot="1" x14ac:dyDescent="0.25">
      <c r="B7" s="17">
        <v>2010</v>
      </c>
      <c r="C7" s="17">
        <v>213</v>
      </c>
      <c r="D7" s="17">
        <v>67</v>
      </c>
      <c r="E7" s="17">
        <v>22</v>
      </c>
      <c r="F7" s="17">
        <v>10</v>
      </c>
      <c r="G7" s="17">
        <v>8</v>
      </c>
      <c r="H7" s="17">
        <v>1</v>
      </c>
      <c r="I7" s="17">
        <v>0</v>
      </c>
      <c r="J7" s="17">
        <v>1</v>
      </c>
    </row>
    <row r="8" spans="2:10" ht="13.5" thickBot="1" x14ac:dyDescent="0.25">
      <c r="B8" s="17">
        <v>2011</v>
      </c>
      <c r="C8" s="17">
        <v>210</v>
      </c>
      <c r="D8" s="17">
        <v>50</v>
      </c>
      <c r="E8" s="17">
        <v>15</v>
      </c>
      <c r="F8" s="17">
        <v>11</v>
      </c>
      <c r="G8" s="17">
        <v>9</v>
      </c>
      <c r="H8" s="17">
        <v>0</v>
      </c>
      <c r="I8" s="17">
        <v>1</v>
      </c>
      <c r="J8" s="17">
        <v>1</v>
      </c>
    </row>
    <row r="9" spans="2:10" ht="13.5" thickBot="1" x14ac:dyDescent="0.25">
      <c r="B9" s="17">
        <v>2012</v>
      </c>
      <c r="C9" s="17">
        <v>229</v>
      </c>
      <c r="D9" s="17">
        <v>50</v>
      </c>
      <c r="E9" s="17">
        <v>28</v>
      </c>
      <c r="F9" s="17">
        <v>26</v>
      </c>
      <c r="G9" s="17">
        <v>18</v>
      </c>
      <c r="H9" s="17">
        <v>5</v>
      </c>
      <c r="I9" s="17">
        <v>1</v>
      </c>
      <c r="J9" s="17">
        <v>2</v>
      </c>
    </row>
    <row r="10" spans="2:10" ht="13.5" thickBot="1" x14ac:dyDescent="0.25">
      <c r="B10" s="17">
        <v>2013</v>
      </c>
      <c r="C10" s="17">
        <v>227</v>
      </c>
      <c r="D10" s="17">
        <v>66</v>
      </c>
      <c r="E10" s="17">
        <v>25</v>
      </c>
      <c r="F10" s="17">
        <v>22</v>
      </c>
      <c r="G10" s="17">
        <v>11</v>
      </c>
      <c r="H10" s="17">
        <v>4</v>
      </c>
      <c r="I10" s="17">
        <v>1</v>
      </c>
      <c r="J10" s="17">
        <v>6</v>
      </c>
    </row>
    <row r="11" spans="2:10" ht="13.5" thickBot="1" x14ac:dyDescent="0.25">
      <c r="B11" s="17">
        <v>2014</v>
      </c>
      <c r="C11" s="17">
        <v>238</v>
      </c>
      <c r="D11" s="17">
        <v>63</v>
      </c>
      <c r="E11" s="17">
        <v>36</v>
      </c>
      <c r="F11" s="17">
        <v>26</v>
      </c>
      <c r="G11" s="17">
        <v>10</v>
      </c>
      <c r="H11" s="17">
        <v>13</v>
      </c>
      <c r="I11" s="17">
        <v>1</v>
      </c>
      <c r="J11" s="17">
        <v>2</v>
      </c>
    </row>
    <row r="12" spans="2:10" ht="13.5" thickBot="1" x14ac:dyDescent="0.25">
      <c r="B12" s="17">
        <v>2015</v>
      </c>
      <c r="C12" s="17">
        <v>223</v>
      </c>
      <c r="D12" s="17">
        <v>33</v>
      </c>
      <c r="E12" s="17">
        <v>16</v>
      </c>
      <c r="F12" s="17">
        <v>14</v>
      </c>
      <c r="G12" s="17">
        <v>8</v>
      </c>
      <c r="H12" s="17">
        <v>0</v>
      </c>
      <c r="I12" s="17">
        <v>2</v>
      </c>
      <c r="J12" s="17">
        <v>4</v>
      </c>
    </row>
    <row r="13" spans="2:10" ht="13.5" thickBot="1" x14ac:dyDescent="0.25">
      <c r="B13" s="17">
        <v>2016</v>
      </c>
      <c r="C13" s="17">
        <v>110</v>
      </c>
      <c r="D13" s="17">
        <v>30</v>
      </c>
      <c r="E13" s="17">
        <v>10</v>
      </c>
      <c r="F13" s="17">
        <v>9</v>
      </c>
      <c r="G13" s="17">
        <v>5</v>
      </c>
      <c r="H13" s="17">
        <v>2</v>
      </c>
      <c r="I13" s="17">
        <v>1</v>
      </c>
      <c r="J13" s="17">
        <v>1</v>
      </c>
    </row>
    <row r="14" spans="2:10" x14ac:dyDescent="0.2">
      <c r="B14" s="12" t="s">
        <v>105</v>
      </c>
      <c r="C14" s="12">
        <f>SUM(C3:C13)</f>
        <v>2272</v>
      </c>
      <c r="D14" s="12">
        <f t="shared" ref="D14:J14" si="0">SUM(D3:D13)</f>
        <v>557</v>
      </c>
      <c r="E14" s="12">
        <f t="shared" si="0"/>
        <v>200</v>
      </c>
      <c r="F14" s="12">
        <f t="shared" si="0"/>
        <v>151</v>
      </c>
      <c r="G14" s="12">
        <f t="shared" si="0"/>
        <v>97</v>
      </c>
      <c r="H14" s="12">
        <f t="shared" si="0"/>
        <v>28</v>
      </c>
      <c r="I14" s="12">
        <f t="shared" si="0"/>
        <v>7</v>
      </c>
      <c r="J14" s="12">
        <f t="shared" si="0"/>
        <v>19</v>
      </c>
    </row>
    <row r="18" spans="1:5" ht="13.5" thickBot="1" x14ac:dyDescent="0.25">
      <c r="A18" s="12" t="s">
        <v>106</v>
      </c>
    </row>
    <row r="19" spans="1:5" ht="16.5" customHeight="1" thickBot="1" x14ac:dyDescent="0.25">
      <c r="B19" s="13" t="s">
        <v>2</v>
      </c>
      <c r="C19" s="13" t="s">
        <v>107</v>
      </c>
      <c r="D19" s="18" t="s">
        <v>108</v>
      </c>
      <c r="E19" s="18" t="s">
        <v>109</v>
      </c>
    </row>
    <row r="20" spans="1:5" ht="13.5" thickBot="1" x14ac:dyDescent="0.25">
      <c r="B20" s="17">
        <v>2006</v>
      </c>
      <c r="C20" s="17">
        <v>216</v>
      </c>
      <c r="D20" s="17">
        <v>44</v>
      </c>
      <c r="E20" s="17">
        <v>8</v>
      </c>
    </row>
    <row r="21" spans="1:5" ht="13.5" thickBot="1" x14ac:dyDescent="0.25">
      <c r="B21" s="17">
        <v>2007</v>
      </c>
      <c r="C21" s="17">
        <v>207</v>
      </c>
      <c r="D21" s="17">
        <v>54</v>
      </c>
      <c r="E21" s="17">
        <v>9</v>
      </c>
    </row>
    <row r="22" spans="1:5" ht="13.5" thickBot="1" x14ac:dyDescent="0.25">
      <c r="B22" s="17">
        <v>2008</v>
      </c>
      <c r="C22" s="17">
        <v>196</v>
      </c>
      <c r="D22" s="17">
        <v>45</v>
      </c>
      <c r="E22" s="17">
        <v>16</v>
      </c>
    </row>
    <row r="23" spans="1:5" ht="13.5" thickBot="1" x14ac:dyDescent="0.25">
      <c r="B23" s="17">
        <v>2009</v>
      </c>
      <c r="C23" s="17">
        <v>203</v>
      </c>
      <c r="D23" s="17">
        <v>55</v>
      </c>
      <c r="E23" s="17">
        <v>15</v>
      </c>
    </row>
    <row r="24" spans="1:5" ht="13.5" thickBot="1" x14ac:dyDescent="0.25">
      <c r="B24" s="17">
        <v>2010</v>
      </c>
      <c r="C24" s="17">
        <v>213</v>
      </c>
      <c r="D24" s="17">
        <v>67</v>
      </c>
      <c r="E24" s="17">
        <v>22</v>
      </c>
    </row>
    <row r="25" spans="1:5" ht="13.5" thickBot="1" x14ac:dyDescent="0.25">
      <c r="B25" s="17">
        <v>2011</v>
      </c>
      <c r="C25" s="17">
        <v>210</v>
      </c>
      <c r="D25" s="17">
        <v>50</v>
      </c>
      <c r="E25" s="17">
        <v>15</v>
      </c>
    </row>
    <row r="26" spans="1:5" ht="13.5" thickBot="1" x14ac:dyDescent="0.25">
      <c r="B26" s="17">
        <v>2012</v>
      </c>
      <c r="C26" s="17">
        <v>229</v>
      </c>
      <c r="D26" s="17">
        <v>50</v>
      </c>
      <c r="E26" s="17">
        <v>28</v>
      </c>
    </row>
    <row r="27" spans="1:5" ht="13.5" thickBot="1" x14ac:dyDescent="0.25">
      <c r="B27" s="17">
        <v>2013</v>
      </c>
      <c r="C27" s="17">
        <v>227</v>
      </c>
      <c r="D27" s="17">
        <v>66</v>
      </c>
      <c r="E27" s="17">
        <v>25</v>
      </c>
    </row>
    <row r="28" spans="1:5" ht="13.5" thickBot="1" x14ac:dyDescent="0.25">
      <c r="B28" s="17">
        <v>2014</v>
      </c>
      <c r="C28" s="17">
        <v>238</v>
      </c>
      <c r="D28" s="17">
        <v>63</v>
      </c>
      <c r="E28" s="17">
        <v>36</v>
      </c>
    </row>
    <row r="29" spans="1:5" ht="13.5" thickBot="1" x14ac:dyDescent="0.25">
      <c r="B29" s="17">
        <v>2015</v>
      </c>
      <c r="C29" s="17">
        <v>223</v>
      </c>
      <c r="D29" s="17">
        <v>33</v>
      </c>
      <c r="E29" s="17">
        <v>16</v>
      </c>
    </row>
    <row r="30" spans="1:5" ht="13.5" thickBot="1" x14ac:dyDescent="0.25">
      <c r="B30" s="17">
        <v>2016</v>
      </c>
      <c r="C30" s="17">
        <v>110</v>
      </c>
      <c r="D30" s="17">
        <v>30</v>
      </c>
      <c r="E30" s="17">
        <v>10</v>
      </c>
    </row>
    <row r="33" spans="1:4" ht="13.5" thickBot="1" x14ac:dyDescent="0.25">
      <c r="A33" s="12" t="s">
        <v>110</v>
      </c>
    </row>
    <row r="34" spans="1:4" ht="15.75" customHeight="1" thickBot="1" x14ac:dyDescent="0.25">
      <c r="B34" s="13" t="s">
        <v>2</v>
      </c>
      <c r="C34" s="18" t="s">
        <v>109</v>
      </c>
      <c r="D34" s="13" t="s">
        <v>6</v>
      </c>
    </row>
    <row r="35" spans="1:4" ht="13.5" thickBot="1" x14ac:dyDescent="0.25">
      <c r="B35" s="17">
        <v>2006</v>
      </c>
      <c r="C35" s="17">
        <v>8</v>
      </c>
      <c r="D35" s="17">
        <v>7</v>
      </c>
    </row>
    <row r="36" spans="1:4" ht="13.5" thickBot="1" x14ac:dyDescent="0.25">
      <c r="B36" s="17">
        <v>2007</v>
      </c>
      <c r="C36" s="17">
        <v>9</v>
      </c>
      <c r="D36" s="17">
        <v>4</v>
      </c>
    </row>
    <row r="37" spans="1:4" ht="13.5" thickBot="1" x14ac:dyDescent="0.25">
      <c r="B37" s="17">
        <v>2008</v>
      </c>
      <c r="C37" s="17">
        <v>16</v>
      </c>
      <c r="D37" s="17">
        <v>10</v>
      </c>
    </row>
    <row r="38" spans="1:4" ht="13.5" thickBot="1" x14ac:dyDescent="0.25">
      <c r="B38" s="17">
        <v>2009</v>
      </c>
      <c r="C38" s="17">
        <v>15</v>
      </c>
      <c r="D38" s="17">
        <v>12</v>
      </c>
    </row>
    <row r="39" spans="1:4" ht="13.5" thickBot="1" x14ac:dyDescent="0.25">
      <c r="B39" s="17">
        <v>2010</v>
      </c>
      <c r="C39" s="17">
        <v>22</v>
      </c>
      <c r="D39" s="17">
        <v>10</v>
      </c>
    </row>
    <row r="40" spans="1:4" ht="13.5" thickBot="1" x14ac:dyDescent="0.25">
      <c r="B40" s="17">
        <v>2011</v>
      </c>
      <c r="C40" s="17">
        <v>15</v>
      </c>
      <c r="D40" s="17">
        <v>11</v>
      </c>
    </row>
    <row r="41" spans="1:4" ht="13.5" thickBot="1" x14ac:dyDescent="0.25">
      <c r="B41" s="17">
        <v>2012</v>
      </c>
      <c r="C41" s="17">
        <v>28</v>
      </c>
      <c r="D41" s="17">
        <v>26</v>
      </c>
    </row>
    <row r="42" spans="1:4" ht="13.5" thickBot="1" x14ac:dyDescent="0.25">
      <c r="B42" s="17">
        <v>2013</v>
      </c>
      <c r="C42" s="17">
        <v>25</v>
      </c>
      <c r="D42" s="17">
        <v>22</v>
      </c>
    </row>
    <row r="43" spans="1:4" ht="13.5" thickBot="1" x14ac:dyDescent="0.25">
      <c r="B43" s="17">
        <v>2014</v>
      </c>
      <c r="C43" s="17">
        <v>36</v>
      </c>
      <c r="D43" s="17">
        <v>26</v>
      </c>
    </row>
    <row r="44" spans="1:4" ht="13.5" thickBot="1" x14ac:dyDescent="0.25">
      <c r="B44" s="17">
        <v>2015</v>
      </c>
      <c r="C44" s="17">
        <v>16</v>
      </c>
      <c r="D44" s="17">
        <v>14</v>
      </c>
    </row>
    <row r="45" spans="1:4" ht="13.5" thickBot="1" x14ac:dyDescent="0.25">
      <c r="B45" s="13">
        <v>2016</v>
      </c>
      <c r="C45" s="17">
        <v>10</v>
      </c>
      <c r="D45" s="17">
        <v>9</v>
      </c>
    </row>
    <row r="47" spans="1:4" x14ac:dyDescent="0.2">
      <c r="A47" s="12" t="s">
        <v>111</v>
      </c>
    </row>
    <row r="48" spans="1:4" ht="18.75" customHeight="1" thickBot="1" x14ac:dyDescent="0.25"/>
    <row r="49" spans="2:7" ht="19.5" customHeight="1" thickBot="1" x14ac:dyDescent="0.25">
      <c r="B49" s="13" t="s">
        <v>2</v>
      </c>
      <c r="C49" s="14" t="s">
        <v>112</v>
      </c>
      <c r="D49" s="15" t="s">
        <v>113</v>
      </c>
      <c r="E49" s="16" t="s">
        <v>114</v>
      </c>
      <c r="F49" s="13" t="s">
        <v>12</v>
      </c>
      <c r="G49" s="12" t="s">
        <v>115</v>
      </c>
    </row>
    <row r="50" spans="2:7" ht="13.5" thickBot="1" x14ac:dyDescent="0.25">
      <c r="B50" s="17">
        <v>2006</v>
      </c>
      <c r="C50" s="19">
        <f t="shared" ref="C50:F60" si="1">G3/($F3)</f>
        <v>0.8571428571428571</v>
      </c>
      <c r="D50" s="19">
        <f t="shared" si="1"/>
        <v>0.14285714285714285</v>
      </c>
      <c r="E50" s="19">
        <f t="shared" si="1"/>
        <v>0</v>
      </c>
      <c r="F50" s="19">
        <f t="shared" si="1"/>
        <v>0</v>
      </c>
      <c r="G50" s="20">
        <f t="shared" ref="G50:G60" si="2">SUM(C50:F50)</f>
        <v>1</v>
      </c>
    </row>
    <row r="51" spans="2:7" ht="13.5" thickBot="1" x14ac:dyDescent="0.25">
      <c r="B51" s="17">
        <v>2007</v>
      </c>
      <c r="C51" s="19">
        <f t="shared" si="1"/>
        <v>0.75</v>
      </c>
      <c r="D51" s="19">
        <f t="shared" si="1"/>
        <v>0</v>
      </c>
      <c r="E51" s="19">
        <f t="shared" si="1"/>
        <v>0</v>
      </c>
      <c r="F51" s="19">
        <f t="shared" si="1"/>
        <v>0.25</v>
      </c>
      <c r="G51" s="20">
        <f t="shared" si="2"/>
        <v>1</v>
      </c>
    </row>
    <row r="52" spans="2:7" ht="13.5" thickBot="1" x14ac:dyDescent="0.25">
      <c r="B52" s="17">
        <v>2008</v>
      </c>
      <c r="C52" s="19">
        <f t="shared" si="1"/>
        <v>0.8</v>
      </c>
      <c r="D52" s="19">
        <f t="shared" si="1"/>
        <v>0.1</v>
      </c>
      <c r="E52" s="19">
        <f t="shared" si="1"/>
        <v>0</v>
      </c>
      <c r="F52" s="19">
        <f t="shared" si="1"/>
        <v>0.1</v>
      </c>
      <c r="G52" s="20">
        <f t="shared" si="2"/>
        <v>1</v>
      </c>
    </row>
    <row r="53" spans="2:7" ht="13.5" thickBot="1" x14ac:dyDescent="0.25">
      <c r="B53" s="17">
        <v>2009</v>
      </c>
      <c r="C53" s="19">
        <f t="shared" si="1"/>
        <v>0.91666666666666663</v>
      </c>
      <c r="D53" s="19">
        <f t="shared" si="1"/>
        <v>8.3333333333333329E-2</v>
      </c>
      <c r="E53" s="19">
        <f t="shared" si="1"/>
        <v>0</v>
      </c>
      <c r="F53" s="19">
        <f t="shared" si="1"/>
        <v>0</v>
      </c>
      <c r="G53" s="20">
        <f t="shared" si="2"/>
        <v>1</v>
      </c>
    </row>
    <row r="54" spans="2:7" ht="13.5" thickBot="1" x14ac:dyDescent="0.25">
      <c r="B54" s="17">
        <v>2010</v>
      </c>
      <c r="C54" s="19">
        <f t="shared" si="1"/>
        <v>0.8</v>
      </c>
      <c r="D54" s="19">
        <f t="shared" si="1"/>
        <v>0.1</v>
      </c>
      <c r="E54" s="19">
        <f t="shared" si="1"/>
        <v>0</v>
      </c>
      <c r="F54" s="19">
        <f t="shared" si="1"/>
        <v>0.1</v>
      </c>
      <c r="G54" s="20">
        <f t="shared" si="2"/>
        <v>1</v>
      </c>
    </row>
    <row r="55" spans="2:7" ht="13.5" thickBot="1" x14ac:dyDescent="0.25">
      <c r="B55" s="17">
        <v>2011</v>
      </c>
      <c r="C55" s="19">
        <f t="shared" si="1"/>
        <v>0.81818181818181823</v>
      </c>
      <c r="D55" s="19">
        <f t="shared" si="1"/>
        <v>0</v>
      </c>
      <c r="E55" s="19">
        <f t="shared" si="1"/>
        <v>9.0909090909090912E-2</v>
      </c>
      <c r="F55" s="19">
        <f t="shared" si="1"/>
        <v>9.0909090909090912E-2</v>
      </c>
      <c r="G55" s="20">
        <f t="shared" si="2"/>
        <v>1</v>
      </c>
    </row>
    <row r="56" spans="2:7" ht="13.5" thickBot="1" x14ac:dyDescent="0.25">
      <c r="B56" s="17">
        <v>2012</v>
      </c>
      <c r="C56" s="19">
        <f t="shared" si="1"/>
        <v>0.69230769230769229</v>
      </c>
      <c r="D56" s="19">
        <f t="shared" si="1"/>
        <v>0.19230769230769232</v>
      </c>
      <c r="E56" s="19">
        <f t="shared" si="1"/>
        <v>3.8461538461538464E-2</v>
      </c>
      <c r="F56" s="19">
        <f t="shared" si="1"/>
        <v>7.6923076923076927E-2</v>
      </c>
      <c r="G56" s="20">
        <f t="shared" si="2"/>
        <v>1</v>
      </c>
    </row>
    <row r="57" spans="2:7" ht="13.5" thickBot="1" x14ac:dyDescent="0.25">
      <c r="B57" s="17">
        <v>2013</v>
      </c>
      <c r="C57" s="19">
        <f t="shared" si="1"/>
        <v>0.5</v>
      </c>
      <c r="D57" s="19">
        <f t="shared" si="1"/>
        <v>0.18181818181818182</v>
      </c>
      <c r="E57" s="19">
        <f t="shared" si="1"/>
        <v>4.5454545454545456E-2</v>
      </c>
      <c r="F57" s="19">
        <f t="shared" si="1"/>
        <v>0.27272727272727271</v>
      </c>
      <c r="G57" s="20">
        <f t="shared" si="2"/>
        <v>1</v>
      </c>
    </row>
    <row r="58" spans="2:7" ht="13.5" thickBot="1" x14ac:dyDescent="0.25">
      <c r="B58" s="17">
        <v>2014</v>
      </c>
      <c r="C58" s="19">
        <f t="shared" si="1"/>
        <v>0.38461538461538464</v>
      </c>
      <c r="D58" s="19">
        <f t="shared" si="1"/>
        <v>0.5</v>
      </c>
      <c r="E58" s="19">
        <f t="shared" si="1"/>
        <v>3.8461538461538464E-2</v>
      </c>
      <c r="F58" s="19">
        <f t="shared" si="1"/>
        <v>7.6923076923076927E-2</v>
      </c>
      <c r="G58" s="20">
        <f t="shared" si="2"/>
        <v>1</v>
      </c>
    </row>
    <row r="59" spans="2:7" ht="13.5" thickBot="1" x14ac:dyDescent="0.25">
      <c r="B59" s="17">
        <v>2015</v>
      </c>
      <c r="C59" s="19">
        <f t="shared" si="1"/>
        <v>0.5714285714285714</v>
      </c>
      <c r="D59" s="19">
        <f t="shared" si="1"/>
        <v>0</v>
      </c>
      <c r="E59" s="19">
        <f t="shared" si="1"/>
        <v>0.14285714285714285</v>
      </c>
      <c r="F59" s="19">
        <f t="shared" si="1"/>
        <v>0.2857142857142857</v>
      </c>
      <c r="G59" s="20">
        <f t="shared" si="2"/>
        <v>0.99999999999999989</v>
      </c>
    </row>
    <row r="60" spans="2:7" ht="13.5" thickBot="1" x14ac:dyDescent="0.25">
      <c r="B60" s="17">
        <v>2016</v>
      </c>
      <c r="C60" s="19">
        <f t="shared" si="1"/>
        <v>0.55555555555555558</v>
      </c>
      <c r="D60" s="19">
        <f t="shared" si="1"/>
        <v>0.22222222222222221</v>
      </c>
      <c r="E60" s="19">
        <f t="shared" si="1"/>
        <v>0.1111111111111111</v>
      </c>
      <c r="F60" s="19">
        <f t="shared" si="1"/>
        <v>0.1111111111111111</v>
      </c>
      <c r="G60" s="20">
        <f t="shared" si="2"/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5" max="5" width="37.140625" customWidth="1"/>
    <col min="6" max="6" width="29.140625" customWidth="1"/>
  </cols>
  <sheetData>
    <row r="1" spans="1:13" ht="15.75" customHeight="1" x14ac:dyDescent="0.2">
      <c r="A1" s="1" t="s">
        <v>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10</v>
      </c>
      <c r="J1" s="4" t="s">
        <v>11</v>
      </c>
      <c r="K1" s="1" t="s">
        <v>12</v>
      </c>
      <c r="L1" s="1" t="s">
        <v>13</v>
      </c>
      <c r="M1" s="1" t="s">
        <v>14</v>
      </c>
    </row>
    <row r="2" spans="1:13" ht="15.75" customHeight="1" x14ac:dyDescent="0.2">
      <c r="A2" s="1">
        <v>60</v>
      </c>
      <c r="B2" s="1">
        <v>2</v>
      </c>
      <c r="C2" s="1">
        <v>2016</v>
      </c>
      <c r="D2" s="1">
        <v>14</v>
      </c>
      <c r="E2" s="1">
        <v>2</v>
      </c>
    </row>
    <row r="3" spans="1:13" ht="15.75" customHeight="1" x14ac:dyDescent="0.2">
      <c r="A3" s="1">
        <v>60</v>
      </c>
      <c r="B3" s="1">
        <v>1</v>
      </c>
      <c r="C3" s="1">
        <v>2016</v>
      </c>
      <c r="D3" s="1">
        <v>14</v>
      </c>
      <c r="E3" s="1">
        <v>2</v>
      </c>
    </row>
    <row r="4" spans="1:13" ht="15.75" customHeight="1" x14ac:dyDescent="0.2">
      <c r="A4" s="1">
        <v>59</v>
      </c>
      <c r="B4" s="1">
        <v>4</v>
      </c>
      <c r="C4" s="1">
        <v>2015</v>
      </c>
      <c r="D4" s="1">
        <v>17</v>
      </c>
      <c r="E4" s="1">
        <v>1</v>
      </c>
    </row>
    <row r="5" spans="1:13" ht="15.75" customHeight="1" x14ac:dyDescent="0.2">
      <c r="A5" s="1">
        <v>59</v>
      </c>
      <c r="B5" s="1">
        <v>3</v>
      </c>
      <c r="C5" s="1">
        <v>2015</v>
      </c>
      <c r="D5" s="1">
        <v>14</v>
      </c>
      <c r="E5" s="1">
        <v>1</v>
      </c>
    </row>
    <row r="6" spans="1:13" ht="15.75" customHeight="1" x14ac:dyDescent="0.2">
      <c r="A6" s="1">
        <v>59</v>
      </c>
      <c r="B6" s="1">
        <v>2</v>
      </c>
      <c r="C6" s="1">
        <v>2015</v>
      </c>
      <c r="D6" s="1">
        <v>13</v>
      </c>
      <c r="E6" s="1">
        <v>1</v>
      </c>
    </row>
    <row r="7" spans="1:13" ht="15.75" customHeight="1" x14ac:dyDescent="0.2">
      <c r="A7" s="1">
        <v>59</v>
      </c>
      <c r="B7" s="1">
        <v>1</v>
      </c>
      <c r="C7" s="1">
        <v>2015</v>
      </c>
      <c r="D7" s="1">
        <v>14</v>
      </c>
    </row>
    <row r="8" spans="1:13" ht="15.75" customHeight="1" x14ac:dyDescent="0.2">
      <c r="A8" s="1">
        <v>58</v>
      </c>
      <c r="B8" s="1">
        <v>4</v>
      </c>
      <c r="C8" s="1">
        <v>2014</v>
      </c>
      <c r="D8" s="1">
        <v>17</v>
      </c>
    </row>
    <row r="9" spans="1:13" ht="15.75" customHeight="1" x14ac:dyDescent="0.2">
      <c r="A9" s="1">
        <v>58</v>
      </c>
      <c r="B9" s="1">
        <v>3</v>
      </c>
      <c r="C9" s="1">
        <v>2014</v>
      </c>
      <c r="D9" s="1">
        <v>12</v>
      </c>
      <c r="E9" s="1">
        <v>3</v>
      </c>
    </row>
    <row r="10" spans="1:13" ht="15.75" customHeight="1" x14ac:dyDescent="0.2">
      <c r="A10" s="1">
        <v>58</v>
      </c>
      <c r="B10" s="1">
        <v>2</v>
      </c>
      <c r="C10" s="1">
        <v>2014</v>
      </c>
      <c r="D10" s="1">
        <v>16</v>
      </c>
      <c r="E10" s="1">
        <v>2</v>
      </c>
      <c r="F10" s="1">
        <v>1</v>
      </c>
      <c r="G10" s="1">
        <v>1</v>
      </c>
      <c r="I10" s="1">
        <v>1</v>
      </c>
    </row>
    <row r="11" spans="1:13" ht="15.75" customHeight="1" x14ac:dyDescent="0.2">
      <c r="A11" s="1">
        <v>58</v>
      </c>
      <c r="B11" s="1">
        <v>1</v>
      </c>
      <c r="C11" s="1">
        <v>2014</v>
      </c>
      <c r="D11" s="1">
        <v>16</v>
      </c>
      <c r="E11" s="1">
        <v>3</v>
      </c>
    </row>
    <row r="12" spans="1:13" ht="15.75" customHeight="1" x14ac:dyDescent="0.2">
      <c r="A12" s="1">
        <v>57</v>
      </c>
      <c r="B12" s="1">
        <v>4</v>
      </c>
      <c r="C12" s="1">
        <v>2013</v>
      </c>
      <c r="D12" s="1">
        <v>14</v>
      </c>
      <c r="E12" s="1">
        <v>3</v>
      </c>
    </row>
    <row r="13" spans="1:13" ht="15.75" customHeight="1" x14ac:dyDescent="0.2">
      <c r="A13" s="1">
        <v>57</v>
      </c>
      <c r="B13" s="1">
        <v>3</v>
      </c>
      <c r="C13" s="1">
        <v>2013</v>
      </c>
      <c r="D13" s="1">
        <v>15</v>
      </c>
      <c r="E13" s="1">
        <v>2</v>
      </c>
      <c r="F13" s="1"/>
      <c r="M13" s="5" t="s">
        <v>17</v>
      </c>
    </row>
    <row r="14" spans="1:13" ht="15.75" customHeight="1" x14ac:dyDescent="0.2">
      <c r="A14" s="1">
        <v>57</v>
      </c>
      <c r="B14" s="1">
        <v>2</v>
      </c>
      <c r="C14" s="1">
        <v>2013</v>
      </c>
      <c r="D14" s="1">
        <v>14</v>
      </c>
    </row>
    <row r="15" spans="1:13" ht="15.75" customHeight="1" x14ac:dyDescent="0.2">
      <c r="A15" s="1">
        <v>57</v>
      </c>
      <c r="B15" s="1">
        <v>1</v>
      </c>
      <c r="C15" s="1">
        <v>2013</v>
      </c>
      <c r="D15" s="1">
        <v>17</v>
      </c>
      <c r="E15" s="1">
        <v>3</v>
      </c>
      <c r="F15" s="1">
        <v>1</v>
      </c>
      <c r="G15" s="1">
        <v>1</v>
      </c>
      <c r="I15" s="1">
        <v>1</v>
      </c>
      <c r="L15" s="1" t="s">
        <v>19</v>
      </c>
      <c r="M15" s="5" t="s">
        <v>21</v>
      </c>
    </row>
    <row r="16" spans="1:13" ht="15.75" customHeight="1" x14ac:dyDescent="0.2">
      <c r="A16" s="1">
        <v>56</v>
      </c>
      <c r="B16" s="1">
        <v>4</v>
      </c>
      <c r="C16" s="1">
        <v>2012</v>
      </c>
      <c r="D16" s="1">
        <v>15</v>
      </c>
      <c r="E16" s="1">
        <v>2</v>
      </c>
    </row>
    <row r="17" spans="1:13" ht="15.75" customHeight="1" x14ac:dyDescent="0.2">
      <c r="A17" s="1">
        <v>56</v>
      </c>
      <c r="B17" s="1">
        <v>3</v>
      </c>
      <c r="C17" s="1">
        <v>2012</v>
      </c>
      <c r="D17" s="1">
        <v>15</v>
      </c>
      <c r="E17" s="1">
        <v>1</v>
      </c>
      <c r="L17" s="1" t="s">
        <v>22</v>
      </c>
      <c r="M17" s="5" t="s">
        <v>23</v>
      </c>
    </row>
    <row r="18" spans="1:13" ht="15.75" customHeight="1" x14ac:dyDescent="0.2">
      <c r="A18" s="1">
        <v>56</v>
      </c>
      <c r="B18" s="1">
        <v>2</v>
      </c>
      <c r="C18" s="1">
        <v>2012</v>
      </c>
      <c r="D18" s="1">
        <v>14</v>
      </c>
      <c r="E18" s="1">
        <v>3</v>
      </c>
    </row>
    <row r="19" spans="1:13" ht="15.75" customHeight="1" x14ac:dyDescent="0.2">
      <c r="A19" s="1">
        <v>56</v>
      </c>
      <c r="B19" s="1">
        <v>1</v>
      </c>
      <c r="C19" s="1">
        <v>2012</v>
      </c>
      <c r="D19" s="1">
        <v>13</v>
      </c>
      <c r="E19" s="1">
        <v>1</v>
      </c>
    </row>
    <row r="20" spans="1:13" ht="15.75" customHeight="1" x14ac:dyDescent="0.2">
      <c r="A20" s="1">
        <v>55</v>
      </c>
      <c r="B20" s="1">
        <v>4</v>
      </c>
      <c r="C20" s="1">
        <v>2011</v>
      </c>
      <c r="D20" s="1">
        <v>15</v>
      </c>
      <c r="E20" s="1">
        <v>2</v>
      </c>
    </row>
    <row r="21" spans="1:13" ht="15.75" customHeight="1" x14ac:dyDescent="0.2">
      <c r="A21" s="1">
        <v>55</v>
      </c>
      <c r="B21" s="1">
        <v>3</v>
      </c>
      <c r="C21" s="1">
        <v>2011</v>
      </c>
      <c r="D21" s="1">
        <v>16</v>
      </c>
      <c r="E21" s="1">
        <v>2</v>
      </c>
    </row>
    <row r="22" spans="1:13" ht="15.75" customHeight="1" x14ac:dyDescent="0.2">
      <c r="A22" s="1">
        <v>55</v>
      </c>
      <c r="B22" s="1">
        <v>2</v>
      </c>
      <c r="C22" s="1">
        <v>2011</v>
      </c>
      <c r="D22" s="1">
        <v>17</v>
      </c>
      <c r="E22" s="1">
        <v>4</v>
      </c>
    </row>
    <row r="23" spans="1:13" ht="15.75" customHeight="1" x14ac:dyDescent="0.2">
      <c r="A23" s="1">
        <v>55</v>
      </c>
      <c r="B23" s="1">
        <v>1</v>
      </c>
      <c r="C23" s="1">
        <v>2011</v>
      </c>
      <c r="D23" s="1">
        <v>12</v>
      </c>
      <c r="E23" s="1">
        <v>1</v>
      </c>
    </row>
    <row r="24" spans="1:13" ht="15.75" customHeight="1" x14ac:dyDescent="0.2">
      <c r="A24" s="1">
        <v>54</v>
      </c>
      <c r="B24" s="1">
        <v>4</v>
      </c>
      <c r="C24" s="1">
        <v>2010</v>
      </c>
      <c r="D24" s="1">
        <v>10</v>
      </c>
      <c r="E24" s="1">
        <v>1</v>
      </c>
    </row>
    <row r="25" spans="1:13" ht="15.75" customHeight="1" x14ac:dyDescent="0.2">
      <c r="A25" s="1">
        <v>54</v>
      </c>
      <c r="B25" s="1">
        <v>3</v>
      </c>
      <c r="C25" s="1">
        <v>2010</v>
      </c>
      <c r="D25" s="1">
        <v>12</v>
      </c>
      <c r="E25" s="1">
        <v>1</v>
      </c>
    </row>
    <row r="26" spans="1:13" ht="15.75" customHeight="1" x14ac:dyDescent="0.2">
      <c r="A26" s="1">
        <v>54</v>
      </c>
      <c r="B26" s="1">
        <v>2</v>
      </c>
      <c r="C26" s="1">
        <v>2010</v>
      </c>
      <c r="D26" s="1">
        <v>16</v>
      </c>
      <c r="E26" s="1">
        <v>4</v>
      </c>
      <c r="F26" s="1">
        <v>1</v>
      </c>
      <c r="G26" s="1">
        <v>1</v>
      </c>
      <c r="I26" s="1">
        <v>1</v>
      </c>
      <c r="M26" s="5" t="s">
        <v>27</v>
      </c>
    </row>
    <row r="27" spans="1:13" ht="15.75" customHeight="1" x14ac:dyDescent="0.2">
      <c r="A27" s="1">
        <v>54</v>
      </c>
      <c r="B27" s="1">
        <v>1</v>
      </c>
      <c r="C27" s="1">
        <v>2010</v>
      </c>
      <c r="D27" s="1">
        <v>12</v>
      </c>
      <c r="E27" s="1">
        <v>2</v>
      </c>
    </row>
    <row r="28" spans="1:13" ht="15.75" customHeight="1" x14ac:dyDescent="0.2">
      <c r="A28" s="1">
        <v>53</v>
      </c>
      <c r="B28" s="1">
        <v>4</v>
      </c>
      <c r="C28" s="1">
        <v>2009</v>
      </c>
      <c r="D28" s="1">
        <v>15</v>
      </c>
    </row>
    <row r="29" spans="1:13" ht="12.75" x14ac:dyDescent="0.2">
      <c r="A29" s="1">
        <v>53</v>
      </c>
      <c r="B29" s="1">
        <v>3</v>
      </c>
      <c r="C29" s="1">
        <v>2009</v>
      </c>
      <c r="D29" s="1">
        <v>13</v>
      </c>
    </row>
    <row r="30" spans="1:13" ht="12.75" x14ac:dyDescent="0.2">
      <c r="A30" s="1">
        <v>53</v>
      </c>
      <c r="B30" s="1">
        <v>2</v>
      </c>
      <c r="C30" s="1">
        <v>2009</v>
      </c>
      <c r="D30" s="1">
        <v>14</v>
      </c>
      <c r="E30" s="1">
        <v>4</v>
      </c>
      <c r="F30" s="1">
        <v>1</v>
      </c>
      <c r="M30" s="5" t="s">
        <v>29</v>
      </c>
    </row>
    <row r="31" spans="1:13" ht="12.75" x14ac:dyDescent="0.2">
      <c r="A31" s="1">
        <v>53</v>
      </c>
      <c r="B31" s="1">
        <v>1</v>
      </c>
      <c r="C31" s="1">
        <v>2009</v>
      </c>
      <c r="D31" s="1">
        <v>14</v>
      </c>
      <c r="E31" s="1">
        <v>2</v>
      </c>
    </row>
    <row r="32" spans="1:13" ht="12.75" x14ac:dyDescent="0.2">
      <c r="A32" s="1">
        <v>52</v>
      </c>
      <c r="B32" s="1">
        <v>4</v>
      </c>
      <c r="C32" s="1">
        <v>2008</v>
      </c>
      <c r="D32" s="1">
        <v>15</v>
      </c>
      <c r="E32" s="1">
        <v>2</v>
      </c>
    </row>
    <row r="33" spans="1:10" ht="12.75" x14ac:dyDescent="0.2">
      <c r="A33" s="1">
        <v>52</v>
      </c>
      <c r="B33" s="1">
        <v>3</v>
      </c>
      <c r="C33" s="1">
        <v>2008</v>
      </c>
      <c r="D33" s="1">
        <v>14</v>
      </c>
      <c r="E33" s="1">
        <v>2</v>
      </c>
    </row>
    <row r="34" spans="1:10" ht="12.75" x14ac:dyDescent="0.2">
      <c r="A34" s="1">
        <v>52</v>
      </c>
      <c r="B34" s="1">
        <v>2</v>
      </c>
      <c r="C34" s="1">
        <v>2008</v>
      </c>
      <c r="D34" s="1">
        <v>14</v>
      </c>
      <c r="E34" s="1">
        <v>2</v>
      </c>
    </row>
    <row r="35" spans="1:10" ht="12.75" x14ac:dyDescent="0.2">
      <c r="A35" s="1">
        <v>52</v>
      </c>
      <c r="B35" s="1">
        <v>1</v>
      </c>
      <c r="C35" s="1">
        <v>2008</v>
      </c>
      <c r="D35" s="1">
        <v>11</v>
      </c>
      <c r="E35" s="1">
        <v>2</v>
      </c>
    </row>
    <row r="36" spans="1:10" ht="12.75" x14ac:dyDescent="0.2">
      <c r="A36" s="1">
        <v>51</v>
      </c>
      <c r="B36" s="1">
        <v>4</v>
      </c>
      <c r="C36" s="1">
        <v>2007</v>
      </c>
      <c r="D36" s="1">
        <v>19</v>
      </c>
      <c r="E36" s="1">
        <v>3</v>
      </c>
    </row>
    <row r="37" spans="1:10" ht="12.75" x14ac:dyDescent="0.2">
      <c r="A37" s="1">
        <v>51</v>
      </c>
      <c r="B37" s="1">
        <v>3</v>
      </c>
      <c r="C37" s="1">
        <v>2007</v>
      </c>
      <c r="D37" s="1">
        <v>16</v>
      </c>
      <c r="E37" s="1">
        <v>1</v>
      </c>
    </row>
    <row r="38" spans="1:10" ht="12.75" x14ac:dyDescent="0.2">
      <c r="A38" s="1">
        <v>51</v>
      </c>
      <c r="B38" s="1">
        <v>2</v>
      </c>
      <c r="C38" s="1">
        <v>2007</v>
      </c>
      <c r="D38" s="1">
        <v>13</v>
      </c>
      <c r="E38" s="1">
        <v>1</v>
      </c>
    </row>
    <row r="39" spans="1:10" ht="12.75" x14ac:dyDescent="0.2">
      <c r="A39" s="1">
        <v>51</v>
      </c>
      <c r="B39" s="1">
        <v>1</v>
      </c>
      <c r="C39" s="1">
        <v>2007</v>
      </c>
      <c r="D39" s="1">
        <v>14</v>
      </c>
      <c r="E39" s="1">
        <v>2</v>
      </c>
    </row>
    <row r="40" spans="1:10" ht="12.75" x14ac:dyDescent="0.2">
      <c r="A40" s="1">
        <v>50</v>
      </c>
      <c r="B40" s="1">
        <v>4</v>
      </c>
      <c r="C40" s="1">
        <v>2006</v>
      </c>
      <c r="D40" s="1">
        <v>13</v>
      </c>
    </row>
    <row r="41" spans="1:10" ht="12.75" x14ac:dyDescent="0.2">
      <c r="A41" s="1">
        <v>50</v>
      </c>
      <c r="B41" s="1">
        <v>3</v>
      </c>
      <c r="C41" s="1">
        <v>2006</v>
      </c>
      <c r="D41" s="1">
        <v>19</v>
      </c>
      <c r="E41" s="1">
        <v>4</v>
      </c>
    </row>
    <row r="42" spans="1:10" ht="12.75" x14ac:dyDescent="0.2">
      <c r="A42" s="1">
        <v>50</v>
      </c>
      <c r="B42" s="1">
        <v>2</v>
      </c>
      <c r="C42" s="1">
        <v>2006</v>
      </c>
      <c r="D42" s="1">
        <v>16</v>
      </c>
      <c r="E42" s="1">
        <v>2</v>
      </c>
    </row>
    <row r="43" spans="1:10" ht="12.75" x14ac:dyDescent="0.2">
      <c r="A43" s="1">
        <v>50</v>
      </c>
      <c r="B43" s="1">
        <v>1</v>
      </c>
      <c r="C43" s="1">
        <v>2006</v>
      </c>
      <c r="D43" s="1">
        <v>12</v>
      </c>
      <c r="E43" s="1">
        <v>3</v>
      </c>
    </row>
    <row r="45" spans="1:10" ht="12.75" x14ac:dyDescent="0.2">
      <c r="C45" s="1" t="s">
        <v>24</v>
      </c>
      <c r="D45">
        <f t="shared" ref="D45:J45" si="0">SUM(D2:D43)</f>
        <v>606</v>
      </c>
      <c r="E45">
        <f t="shared" si="0"/>
        <v>77</v>
      </c>
      <c r="F45">
        <f t="shared" si="0"/>
        <v>4</v>
      </c>
      <c r="G45">
        <f t="shared" si="0"/>
        <v>3</v>
      </c>
      <c r="H45">
        <f t="shared" si="0"/>
        <v>0</v>
      </c>
      <c r="I45">
        <f t="shared" si="0"/>
        <v>3</v>
      </c>
      <c r="J45">
        <f t="shared" si="0"/>
        <v>0</v>
      </c>
    </row>
  </sheetData>
  <hyperlinks>
    <hyperlink ref="M13" r:id="rId1"/>
    <hyperlink ref="M15" r:id="rId2"/>
    <hyperlink ref="M17" r:id="rId3"/>
    <hyperlink ref="M26" r:id="rId4"/>
    <hyperlink ref="M30" r:id="rId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pane ySplit="1" topLeftCell="A28" activePane="bottomLeft" state="frozen"/>
      <selection pane="bottomLeft" activeCell="D41" sqref="D41"/>
    </sheetView>
  </sheetViews>
  <sheetFormatPr defaultColWidth="14.42578125" defaultRowHeight="15.75" customHeight="1" x14ac:dyDescent="0.2"/>
  <cols>
    <col min="1" max="1" width="29.28515625" customWidth="1"/>
  </cols>
  <sheetData>
    <row r="1" spans="1:13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10</v>
      </c>
      <c r="J1" s="4" t="s">
        <v>11</v>
      </c>
      <c r="K1" s="1" t="s">
        <v>12</v>
      </c>
      <c r="L1" s="1" t="s">
        <v>13</v>
      </c>
      <c r="M1" s="1" t="s">
        <v>14</v>
      </c>
    </row>
    <row r="2" spans="1:13" ht="15.75" customHeight="1" x14ac:dyDescent="0.2">
      <c r="A2" s="1">
        <v>24</v>
      </c>
      <c r="B2" s="1">
        <v>2</v>
      </c>
      <c r="C2" s="1">
        <v>2016</v>
      </c>
      <c r="D2" s="1">
        <v>7</v>
      </c>
      <c r="E2" s="1">
        <v>1</v>
      </c>
      <c r="F2" s="1"/>
      <c r="G2" s="1"/>
      <c r="K2" s="1"/>
      <c r="M2" s="5" t="s">
        <v>15</v>
      </c>
    </row>
    <row r="3" spans="1:13" ht="15.75" customHeight="1" x14ac:dyDescent="0.2">
      <c r="A3" s="1">
        <v>24</v>
      </c>
      <c r="B3" s="1">
        <v>1</v>
      </c>
      <c r="C3" s="1">
        <v>2016</v>
      </c>
      <c r="D3" s="1">
        <v>6</v>
      </c>
    </row>
    <row r="4" spans="1:13" ht="15.75" customHeight="1" x14ac:dyDescent="0.2">
      <c r="A4" s="1">
        <v>23</v>
      </c>
      <c r="B4" s="1">
        <v>4</v>
      </c>
      <c r="C4" s="1">
        <v>2015</v>
      </c>
      <c r="D4" s="1">
        <v>6</v>
      </c>
    </row>
    <row r="5" spans="1:13" ht="15.75" customHeight="1" x14ac:dyDescent="0.2">
      <c r="A5" s="1">
        <v>23</v>
      </c>
      <c r="B5" s="1">
        <v>3</v>
      </c>
      <c r="C5" s="1">
        <v>2015</v>
      </c>
      <c r="D5" s="1">
        <v>7</v>
      </c>
    </row>
    <row r="6" spans="1:13" ht="15.75" customHeight="1" x14ac:dyDescent="0.2">
      <c r="A6" s="1">
        <v>23</v>
      </c>
      <c r="B6" s="1">
        <v>2</v>
      </c>
      <c r="C6" s="1">
        <v>2015</v>
      </c>
      <c r="D6" s="1">
        <v>9</v>
      </c>
      <c r="E6" s="1">
        <v>1</v>
      </c>
      <c r="F6" s="1"/>
      <c r="G6" s="1"/>
      <c r="K6" s="1"/>
      <c r="M6" s="5" t="s">
        <v>20</v>
      </c>
    </row>
    <row r="7" spans="1:13" ht="15.75" customHeight="1" x14ac:dyDescent="0.2">
      <c r="A7" s="1">
        <v>23</v>
      </c>
      <c r="B7" s="1">
        <v>1</v>
      </c>
      <c r="C7" s="1">
        <v>2015</v>
      </c>
      <c r="D7" s="1">
        <v>7</v>
      </c>
    </row>
    <row r="8" spans="1:13" ht="15.75" customHeight="1" x14ac:dyDescent="0.2">
      <c r="A8" s="1">
        <v>22</v>
      </c>
      <c r="B8" s="1">
        <v>4</v>
      </c>
      <c r="C8" s="1">
        <v>2014</v>
      </c>
      <c r="D8" s="1">
        <v>6</v>
      </c>
    </row>
    <row r="9" spans="1:13" ht="15.75" customHeight="1" x14ac:dyDescent="0.2">
      <c r="A9" s="1">
        <v>22</v>
      </c>
      <c r="B9" s="1">
        <v>3</v>
      </c>
      <c r="C9" s="1">
        <v>2014</v>
      </c>
      <c r="D9" s="1">
        <v>6</v>
      </c>
    </row>
    <row r="10" spans="1:13" ht="15.75" customHeight="1" x14ac:dyDescent="0.2">
      <c r="A10" s="1">
        <v>22</v>
      </c>
      <c r="B10" s="1">
        <v>2</v>
      </c>
      <c r="C10" s="1">
        <v>2014</v>
      </c>
      <c r="D10" s="1">
        <v>7</v>
      </c>
    </row>
    <row r="11" spans="1:13" ht="15.75" customHeight="1" x14ac:dyDescent="0.2">
      <c r="A11" s="1">
        <v>22</v>
      </c>
      <c r="B11" s="1">
        <v>1</v>
      </c>
      <c r="C11" s="1">
        <v>2014</v>
      </c>
      <c r="D11" s="1">
        <v>7</v>
      </c>
    </row>
    <row r="12" spans="1:13" ht="15.75" customHeight="1" x14ac:dyDescent="0.2">
      <c r="A12" s="1">
        <v>21</v>
      </c>
      <c r="B12" s="1">
        <v>4</v>
      </c>
      <c r="C12" s="1">
        <v>2013</v>
      </c>
      <c r="D12" s="1">
        <v>8</v>
      </c>
    </row>
    <row r="13" spans="1:13" ht="15.75" customHeight="1" x14ac:dyDescent="0.2">
      <c r="A13" s="1">
        <v>21</v>
      </c>
      <c r="B13" s="1">
        <v>3</v>
      </c>
      <c r="C13" s="1">
        <v>2013</v>
      </c>
      <c r="D13" s="1">
        <v>7</v>
      </c>
    </row>
    <row r="14" spans="1:13" ht="15.75" customHeight="1" x14ac:dyDescent="0.2">
      <c r="A14" s="1">
        <v>21</v>
      </c>
      <c r="B14" s="1">
        <v>2</v>
      </c>
      <c r="C14" s="1">
        <v>2013</v>
      </c>
      <c r="D14" s="1">
        <v>6</v>
      </c>
    </row>
    <row r="15" spans="1:13" ht="15.75" customHeight="1" x14ac:dyDescent="0.2">
      <c r="A15" s="1">
        <v>21</v>
      </c>
      <c r="B15" s="1">
        <v>1</v>
      </c>
      <c r="C15" s="1">
        <v>2013</v>
      </c>
      <c r="D15" s="1">
        <v>10</v>
      </c>
    </row>
    <row r="16" spans="1:13" ht="15.75" customHeight="1" x14ac:dyDescent="0.2">
      <c r="A16" s="1">
        <v>20</v>
      </c>
      <c r="B16" s="1">
        <v>4</v>
      </c>
      <c r="C16" s="1">
        <v>2012</v>
      </c>
      <c r="D16" s="1">
        <v>7</v>
      </c>
    </row>
    <row r="17" spans="1:13" ht="15.75" customHeight="1" x14ac:dyDescent="0.2">
      <c r="A17" s="1">
        <v>20</v>
      </c>
      <c r="B17" s="1">
        <v>3</v>
      </c>
      <c r="C17" s="1">
        <v>2012</v>
      </c>
      <c r="D17" s="1">
        <v>8</v>
      </c>
    </row>
    <row r="18" spans="1:13" ht="15.75" customHeight="1" x14ac:dyDescent="0.2">
      <c r="A18" s="1">
        <v>20</v>
      </c>
      <c r="B18" s="1">
        <v>2</v>
      </c>
      <c r="C18" s="1">
        <v>2012</v>
      </c>
      <c r="D18" s="1">
        <v>8</v>
      </c>
    </row>
    <row r="19" spans="1:13" ht="15.75" customHeight="1" x14ac:dyDescent="0.2">
      <c r="A19" s="1">
        <v>20</v>
      </c>
      <c r="B19" s="1">
        <v>1</v>
      </c>
      <c r="C19" s="1">
        <v>2012</v>
      </c>
      <c r="D19" s="1">
        <v>6</v>
      </c>
    </row>
    <row r="20" spans="1:13" ht="15.75" customHeight="1" x14ac:dyDescent="0.2">
      <c r="A20" s="1">
        <v>19</v>
      </c>
      <c r="B20" s="1">
        <v>4</v>
      </c>
      <c r="C20" s="1">
        <v>2011</v>
      </c>
      <c r="D20" s="1">
        <v>8</v>
      </c>
    </row>
    <row r="21" spans="1:13" ht="15.75" customHeight="1" x14ac:dyDescent="0.2">
      <c r="A21" s="1">
        <v>19</v>
      </c>
      <c r="B21" s="1">
        <v>3</v>
      </c>
      <c r="C21" s="1">
        <v>2011</v>
      </c>
      <c r="D21" s="1">
        <v>8</v>
      </c>
    </row>
    <row r="22" spans="1:13" ht="15.75" customHeight="1" x14ac:dyDescent="0.2">
      <c r="A22" s="1">
        <v>19</v>
      </c>
      <c r="B22" s="1">
        <v>2</v>
      </c>
      <c r="C22" s="1">
        <v>2011</v>
      </c>
      <c r="D22" s="1">
        <v>10</v>
      </c>
      <c r="E22" s="1">
        <v>1</v>
      </c>
      <c r="F22" s="1">
        <v>1</v>
      </c>
      <c r="G22" s="1">
        <v>1</v>
      </c>
      <c r="K22" s="1">
        <v>1</v>
      </c>
      <c r="M22" s="5" t="s">
        <v>25</v>
      </c>
    </row>
    <row r="23" spans="1:13" ht="15.75" customHeight="1" x14ac:dyDescent="0.2">
      <c r="A23" s="1">
        <v>19</v>
      </c>
      <c r="B23" s="1">
        <v>1</v>
      </c>
      <c r="C23" s="1">
        <v>2011</v>
      </c>
      <c r="D23" s="1">
        <v>7</v>
      </c>
    </row>
    <row r="24" spans="1:13" ht="15.75" customHeight="1" x14ac:dyDescent="0.2">
      <c r="A24" s="1">
        <v>18</v>
      </c>
      <c r="B24" s="1">
        <v>4</v>
      </c>
      <c r="C24" s="1">
        <v>2010</v>
      </c>
      <c r="D24" s="1">
        <v>6</v>
      </c>
    </row>
    <row r="25" spans="1:13" ht="15.75" customHeight="1" x14ac:dyDescent="0.2">
      <c r="A25" s="1">
        <v>18</v>
      </c>
      <c r="B25" s="1">
        <v>3</v>
      </c>
      <c r="C25" s="1">
        <v>2010</v>
      </c>
      <c r="D25" s="1">
        <v>8</v>
      </c>
    </row>
    <row r="26" spans="1:13" ht="15.75" customHeight="1" x14ac:dyDescent="0.2">
      <c r="A26" s="1">
        <v>18</v>
      </c>
      <c r="B26" s="1">
        <v>2</v>
      </c>
      <c r="C26" s="1">
        <v>2010</v>
      </c>
      <c r="D26" s="1">
        <v>7</v>
      </c>
    </row>
    <row r="27" spans="1:13" ht="15.75" customHeight="1" x14ac:dyDescent="0.2">
      <c r="A27" s="1">
        <v>18</v>
      </c>
      <c r="B27" s="1">
        <v>1</v>
      </c>
      <c r="C27" s="1">
        <v>2010</v>
      </c>
      <c r="D27" s="1">
        <v>6</v>
      </c>
      <c r="E27" s="1">
        <v>1</v>
      </c>
      <c r="F27" s="1"/>
      <c r="G27" s="1"/>
      <c r="K27" s="1"/>
      <c r="M27" s="5" t="s">
        <v>26</v>
      </c>
    </row>
    <row r="28" spans="1:13" ht="15.75" customHeight="1" x14ac:dyDescent="0.2">
      <c r="A28" s="1">
        <v>17</v>
      </c>
      <c r="B28" s="1">
        <v>4</v>
      </c>
      <c r="C28" s="1">
        <v>2009</v>
      </c>
      <c r="D28" s="1">
        <v>6</v>
      </c>
    </row>
    <row r="29" spans="1:13" ht="12.75" x14ac:dyDescent="0.2">
      <c r="A29" s="1">
        <v>17</v>
      </c>
      <c r="B29" s="1">
        <v>3</v>
      </c>
      <c r="C29" s="1">
        <v>2009</v>
      </c>
      <c r="D29" s="1">
        <v>7</v>
      </c>
    </row>
    <row r="30" spans="1:13" ht="12.75" x14ac:dyDescent="0.2">
      <c r="A30" s="1">
        <v>17</v>
      </c>
      <c r="B30" s="1">
        <v>2</v>
      </c>
      <c r="C30" s="1">
        <v>2009</v>
      </c>
      <c r="D30" s="1">
        <v>5</v>
      </c>
    </row>
    <row r="31" spans="1:13" ht="12.75" x14ac:dyDescent="0.2">
      <c r="A31" s="1">
        <v>17</v>
      </c>
      <c r="B31" s="1">
        <v>1</v>
      </c>
      <c r="C31" s="1">
        <v>2009</v>
      </c>
      <c r="D31" s="1">
        <v>7</v>
      </c>
    </row>
    <row r="32" spans="1:13" ht="12.75" x14ac:dyDescent="0.2">
      <c r="A32" s="1">
        <v>16</v>
      </c>
      <c r="B32" s="1">
        <v>4</v>
      </c>
      <c r="C32" s="1">
        <v>2008</v>
      </c>
      <c r="D32" s="1">
        <v>7</v>
      </c>
      <c r="E32" s="1">
        <v>1</v>
      </c>
      <c r="F32" s="1">
        <v>1</v>
      </c>
      <c r="G32" s="1">
        <v>1</v>
      </c>
      <c r="H32" s="1">
        <v>1</v>
      </c>
      <c r="M32" s="5" t="s">
        <v>28</v>
      </c>
    </row>
    <row r="33" spans="1:11" ht="12.75" x14ac:dyDescent="0.2">
      <c r="A33" s="1">
        <v>16</v>
      </c>
      <c r="B33" s="1">
        <v>3</v>
      </c>
      <c r="C33" s="1">
        <v>2008</v>
      </c>
      <c r="D33" s="1">
        <v>7</v>
      </c>
    </row>
    <row r="34" spans="1:11" ht="12.75" x14ac:dyDescent="0.2">
      <c r="A34" s="1">
        <v>16</v>
      </c>
      <c r="B34" s="1">
        <v>2</v>
      </c>
      <c r="C34" s="1">
        <v>2008</v>
      </c>
      <c r="D34" s="1">
        <v>7</v>
      </c>
    </row>
    <row r="35" spans="1:11" ht="12.75" x14ac:dyDescent="0.2">
      <c r="A35" s="1">
        <v>16</v>
      </c>
      <c r="B35" s="1">
        <v>1</v>
      </c>
      <c r="C35" s="1">
        <v>2008</v>
      </c>
      <c r="D35" s="1">
        <v>7</v>
      </c>
    </row>
    <row r="36" spans="1:11" ht="12.75" x14ac:dyDescent="0.2">
      <c r="A36" s="1">
        <v>15</v>
      </c>
      <c r="B36" s="1">
        <v>4</v>
      </c>
      <c r="C36" s="1">
        <v>2007</v>
      </c>
      <c r="D36" s="1">
        <v>8</v>
      </c>
    </row>
    <row r="37" spans="1:11" ht="12.75" x14ac:dyDescent="0.2">
      <c r="A37" s="1">
        <v>15</v>
      </c>
      <c r="B37" s="1">
        <v>3</v>
      </c>
      <c r="C37" s="1">
        <v>2007</v>
      </c>
      <c r="D37" s="1">
        <v>6</v>
      </c>
    </row>
    <row r="38" spans="1:11" ht="12.75" x14ac:dyDescent="0.2">
      <c r="A38" s="1">
        <v>15</v>
      </c>
      <c r="B38" s="1">
        <v>2</v>
      </c>
      <c r="C38" s="1">
        <v>2007</v>
      </c>
      <c r="D38" s="1">
        <v>6</v>
      </c>
    </row>
    <row r="39" spans="1:11" ht="12.75" x14ac:dyDescent="0.2">
      <c r="A39" s="1">
        <v>15</v>
      </c>
      <c r="B39" s="1">
        <v>1</v>
      </c>
      <c r="C39" s="1">
        <v>2007</v>
      </c>
      <c r="D39" s="1">
        <v>5</v>
      </c>
    </row>
    <row r="40" spans="1:11" ht="12.75" x14ac:dyDescent="0.2">
      <c r="A40" s="1">
        <v>14</v>
      </c>
      <c r="B40" s="1">
        <v>4</v>
      </c>
      <c r="C40" s="1">
        <v>2006</v>
      </c>
      <c r="D40" s="1">
        <v>5</v>
      </c>
    </row>
    <row r="41" spans="1:11" ht="12.75" x14ac:dyDescent="0.2">
      <c r="A41" s="1">
        <v>14</v>
      </c>
      <c r="B41" s="1">
        <v>3</v>
      </c>
      <c r="C41" s="1">
        <v>2006</v>
      </c>
      <c r="D41" s="1">
        <v>6</v>
      </c>
    </row>
    <row r="42" spans="1:11" ht="12.75" x14ac:dyDescent="0.2">
      <c r="A42" s="1">
        <v>14</v>
      </c>
      <c r="B42" s="1">
        <v>2</v>
      </c>
      <c r="C42" s="1">
        <v>2006</v>
      </c>
      <c r="D42" s="1">
        <v>5</v>
      </c>
    </row>
    <row r="43" spans="1:11" ht="12.75" x14ac:dyDescent="0.2">
      <c r="A43" s="1">
        <v>14</v>
      </c>
      <c r="B43" s="1">
        <v>1</v>
      </c>
      <c r="C43" s="1">
        <v>2006</v>
      </c>
      <c r="D43" s="1">
        <v>6</v>
      </c>
    </row>
    <row r="45" spans="1:11" ht="12.75" x14ac:dyDescent="0.2">
      <c r="C45" s="1" t="s">
        <v>24</v>
      </c>
      <c r="D45">
        <f t="shared" ref="D45:K45" si="0">SUM(D2:D43)</f>
        <v>288</v>
      </c>
      <c r="E45">
        <f t="shared" si="0"/>
        <v>5</v>
      </c>
      <c r="F45">
        <f t="shared" si="0"/>
        <v>2</v>
      </c>
      <c r="G45">
        <f t="shared" si="0"/>
        <v>2</v>
      </c>
      <c r="H45">
        <f t="shared" si="0"/>
        <v>1</v>
      </c>
      <c r="I45">
        <f t="shared" si="0"/>
        <v>0</v>
      </c>
      <c r="J45">
        <f t="shared" si="0"/>
        <v>0</v>
      </c>
      <c r="K45">
        <f t="shared" si="0"/>
        <v>1</v>
      </c>
    </row>
  </sheetData>
  <hyperlinks>
    <hyperlink ref="M2" r:id="rId1"/>
    <hyperlink ref="M6" r:id="rId2"/>
    <hyperlink ref="M22" r:id="rId3"/>
    <hyperlink ref="M27" r:id="rId4"/>
    <hyperlink ref="M32" r:id="rId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defaultColWidth="14.42578125" defaultRowHeight="15.75" customHeight="1" x14ac:dyDescent="0.2"/>
  <cols>
    <col min="5" max="5" width="37.140625" customWidth="1"/>
    <col min="6" max="6" width="29.140625" customWidth="1"/>
  </cols>
  <sheetData>
    <row r="1" spans="1:13" ht="15.75" customHeight="1" x14ac:dyDescent="0.2">
      <c r="A1" s="1" t="s">
        <v>8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10</v>
      </c>
      <c r="J1" s="4" t="s">
        <v>11</v>
      </c>
      <c r="K1" s="1" t="s">
        <v>12</v>
      </c>
      <c r="L1" s="1" t="s">
        <v>13</v>
      </c>
      <c r="M1" s="1" t="s">
        <v>14</v>
      </c>
    </row>
    <row r="2" spans="1:13" ht="15.75" customHeight="1" x14ac:dyDescent="0.2">
      <c r="A2" s="1">
        <v>1</v>
      </c>
      <c r="B2" s="1">
        <v>19</v>
      </c>
      <c r="C2" s="1">
        <v>2016</v>
      </c>
      <c r="D2" s="1">
        <v>28</v>
      </c>
      <c r="E2" s="1">
        <v>10</v>
      </c>
    </row>
    <row r="3" spans="1:13" ht="15.75" customHeight="1" x14ac:dyDescent="0.2">
      <c r="A3" s="1">
        <v>1</v>
      </c>
      <c r="B3" s="1">
        <v>18</v>
      </c>
      <c r="C3" s="1">
        <v>2015</v>
      </c>
      <c r="D3" s="1">
        <v>26</v>
      </c>
      <c r="E3" s="1">
        <v>7</v>
      </c>
    </row>
    <row r="4" spans="1:13" ht="15.75" customHeight="1" x14ac:dyDescent="0.2">
      <c r="A4" s="1">
        <v>1</v>
      </c>
      <c r="B4" s="1">
        <v>17</v>
      </c>
      <c r="C4" s="1">
        <v>2014</v>
      </c>
      <c r="D4" s="1">
        <v>25</v>
      </c>
      <c r="E4" s="1">
        <v>8</v>
      </c>
      <c r="F4" s="1">
        <v>1</v>
      </c>
      <c r="G4" s="1">
        <v>1</v>
      </c>
      <c r="I4" s="1">
        <v>1</v>
      </c>
      <c r="M4" s="5" t="s">
        <v>16</v>
      </c>
    </row>
    <row r="5" spans="1:13" ht="15.75" customHeight="1" x14ac:dyDescent="0.2">
      <c r="A5" s="1">
        <v>1</v>
      </c>
      <c r="B5" s="1">
        <v>16</v>
      </c>
      <c r="C5" s="1">
        <v>2013</v>
      </c>
      <c r="D5" s="1">
        <v>21</v>
      </c>
      <c r="E5" s="1">
        <v>4</v>
      </c>
      <c r="F5" s="1"/>
      <c r="G5" s="1">
        <v>1</v>
      </c>
      <c r="K5" s="1">
        <v>1</v>
      </c>
      <c r="M5" s="5" t="s">
        <v>18</v>
      </c>
    </row>
    <row r="6" spans="1:13" ht="15.75" customHeight="1" x14ac:dyDescent="0.2">
      <c r="A6" s="1">
        <v>1</v>
      </c>
      <c r="B6" s="1">
        <v>15</v>
      </c>
      <c r="C6" s="1">
        <v>2012</v>
      </c>
      <c r="D6" s="1">
        <v>23</v>
      </c>
      <c r="E6" s="1">
        <v>4</v>
      </c>
    </row>
    <row r="7" spans="1:13" ht="15.75" customHeight="1" x14ac:dyDescent="0.2">
      <c r="A7" s="1">
        <v>1</v>
      </c>
      <c r="B7" s="1">
        <v>14</v>
      </c>
      <c r="C7" s="1">
        <v>2011</v>
      </c>
      <c r="D7" s="1">
        <v>18</v>
      </c>
      <c r="E7" s="1">
        <v>7</v>
      </c>
    </row>
    <row r="8" spans="1:13" ht="15.75" customHeight="1" x14ac:dyDescent="0.2">
      <c r="A8" s="1">
        <v>1</v>
      </c>
      <c r="B8" s="1">
        <v>13</v>
      </c>
      <c r="C8" s="1">
        <v>2010</v>
      </c>
      <c r="D8" s="1">
        <v>25</v>
      </c>
      <c r="E8" s="1">
        <v>9</v>
      </c>
    </row>
    <row r="9" spans="1:13" ht="15.75" customHeight="1" x14ac:dyDescent="0.2">
      <c r="A9" s="1">
        <v>1</v>
      </c>
      <c r="B9" s="1">
        <v>12</v>
      </c>
      <c r="C9" s="1">
        <v>2009</v>
      </c>
      <c r="D9" s="1">
        <v>27</v>
      </c>
      <c r="E9" s="1">
        <v>9</v>
      </c>
    </row>
    <row r="10" spans="1:13" ht="15.75" customHeight="1" x14ac:dyDescent="0.2">
      <c r="A10" s="1">
        <v>1</v>
      </c>
      <c r="B10" s="1">
        <v>11</v>
      </c>
      <c r="C10" s="1">
        <v>2008</v>
      </c>
      <c r="D10" s="1">
        <v>25</v>
      </c>
      <c r="E10" s="1">
        <v>12</v>
      </c>
      <c r="F10" s="1">
        <v>4</v>
      </c>
    </row>
    <row r="11" spans="1:13" ht="15.75" customHeight="1" x14ac:dyDescent="0.2">
      <c r="A11" s="1">
        <v>1</v>
      </c>
      <c r="B11" s="1">
        <v>10</v>
      </c>
      <c r="C11" s="1">
        <v>2007</v>
      </c>
      <c r="D11" s="1">
        <v>18</v>
      </c>
      <c r="E11" s="1">
        <v>6</v>
      </c>
    </row>
    <row r="12" spans="1:13" ht="15.75" customHeight="1" x14ac:dyDescent="0.2">
      <c r="A12" s="1">
        <v>1</v>
      </c>
      <c r="B12" s="1">
        <v>9</v>
      </c>
      <c r="C12" s="1">
        <v>2006</v>
      </c>
      <c r="D12" s="1">
        <v>23</v>
      </c>
      <c r="E12" s="1">
        <v>4</v>
      </c>
    </row>
    <row r="13" spans="1:13" ht="15.75" customHeight="1" x14ac:dyDescent="0.2">
      <c r="A13" s="1"/>
      <c r="B13" s="1"/>
      <c r="C13" s="1"/>
    </row>
    <row r="14" spans="1:13" ht="15.75" customHeight="1" x14ac:dyDescent="0.2">
      <c r="A14" s="1"/>
      <c r="B14" s="1"/>
      <c r="C14" s="1" t="s">
        <v>24</v>
      </c>
      <c r="D14">
        <f t="shared" ref="D14:K14" si="0">SUM(D2:D12)</f>
        <v>259</v>
      </c>
      <c r="E14">
        <f t="shared" si="0"/>
        <v>80</v>
      </c>
      <c r="F14">
        <f t="shared" si="0"/>
        <v>5</v>
      </c>
      <c r="G14">
        <f t="shared" si="0"/>
        <v>2</v>
      </c>
      <c r="H14">
        <f t="shared" si="0"/>
        <v>0</v>
      </c>
      <c r="I14">
        <f t="shared" si="0"/>
        <v>1</v>
      </c>
      <c r="J14">
        <f t="shared" si="0"/>
        <v>0</v>
      </c>
      <c r="K14">
        <f t="shared" si="0"/>
        <v>1</v>
      </c>
    </row>
  </sheetData>
  <hyperlinks>
    <hyperlink ref="M4" r:id="rId1"/>
    <hyperlink ref="M5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F1" workbookViewId="0">
      <pane ySplit="1" topLeftCell="A31" activePane="bottomLeft" state="frozen"/>
      <selection pane="bottomLeft" activeCell="F46" sqref="F46"/>
    </sheetView>
  </sheetViews>
  <sheetFormatPr defaultColWidth="14.42578125" defaultRowHeight="15.75" customHeight="1" x14ac:dyDescent="0.2"/>
  <cols>
    <col min="5" max="6" width="26.5703125" customWidth="1"/>
    <col min="7" max="7" width="27.5703125" customWidth="1"/>
    <col min="8" max="8" width="48.5703125" customWidth="1"/>
    <col min="9" max="9" width="61.140625" customWidth="1"/>
    <col min="10" max="10" width="48.5703125" customWidth="1"/>
    <col min="11" max="12" width="42.140625" customWidth="1"/>
  </cols>
  <sheetData>
    <row r="1" spans="1:13" ht="15.75" customHeight="1" x14ac:dyDescent="0.2">
      <c r="A1" s="1" t="s">
        <v>30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10</v>
      </c>
      <c r="J1" s="4" t="s">
        <v>11</v>
      </c>
      <c r="K1" s="1" t="s">
        <v>12</v>
      </c>
      <c r="L1" s="1" t="s">
        <v>13</v>
      </c>
      <c r="M1" s="1" t="s">
        <v>14</v>
      </c>
    </row>
    <row r="2" spans="1:13" ht="15.75" customHeight="1" x14ac:dyDescent="0.2">
      <c r="A2" s="1">
        <v>1</v>
      </c>
      <c r="B2" s="1"/>
      <c r="C2" s="1">
        <v>2016</v>
      </c>
      <c r="D2" s="1">
        <v>13</v>
      </c>
    </row>
    <row r="3" spans="1:13" ht="15.75" customHeight="1" x14ac:dyDescent="0.2">
      <c r="A3" s="1">
        <v>2</v>
      </c>
      <c r="B3" s="1"/>
      <c r="C3" s="1">
        <v>2016</v>
      </c>
      <c r="D3" s="1" t="s">
        <v>32</v>
      </c>
      <c r="E3" s="1">
        <v>1</v>
      </c>
      <c r="F3" s="1">
        <v>1</v>
      </c>
      <c r="M3" s="5" t="s">
        <v>33</v>
      </c>
    </row>
    <row r="4" spans="1:13" ht="15.75" customHeight="1" x14ac:dyDescent="0.2">
      <c r="A4" s="1">
        <v>1</v>
      </c>
      <c r="B4" s="1">
        <v>109</v>
      </c>
      <c r="C4" s="1">
        <v>2015</v>
      </c>
      <c r="D4" s="1">
        <v>12</v>
      </c>
    </row>
    <row r="5" spans="1:13" ht="15.75" customHeight="1" x14ac:dyDescent="0.2">
      <c r="A5" s="1">
        <v>2</v>
      </c>
      <c r="B5" s="1">
        <v>109</v>
      </c>
      <c r="C5" s="1">
        <v>2015</v>
      </c>
      <c r="D5" s="1">
        <v>12</v>
      </c>
    </row>
    <row r="6" spans="1:13" ht="15.75" customHeight="1" x14ac:dyDescent="0.2">
      <c r="A6" s="1">
        <v>3</v>
      </c>
      <c r="B6" s="1">
        <v>109</v>
      </c>
      <c r="C6" s="1">
        <v>2015</v>
      </c>
      <c r="D6" s="1">
        <v>12</v>
      </c>
      <c r="E6" s="1">
        <v>1</v>
      </c>
      <c r="F6" s="1">
        <v>1</v>
      </c>
      <c r="G6" s="1">
        <v>1</v>
      </c>
      <c r="H6" s="1">
        <v>1</v>
      </c>
      <c r="M6" s="5" t="s">
        <v>34</v>
      </c>
    </row>
    <row r="7" spans="1:13" ht="15.75" customHeight="1" x14ac:dyDescent="0.2">
      <c r="A7" s="1">
        <v>4</v>
      </c>
      <c r="B7" s="1">
        <v>109</v>
      </c>
      <c r="C7" s="1">
        <v>2015</v>
      </c>
      <c r="D7" s="1">
        <v>12</v>
      </c>
      <c r="E7" s="1"/>
    </row>
    <row r="8" spans="1:13" ht="15.75" customHeight="1" x14ac:dyDescent="0.2">
      <c r="A8" s="1">
        <v>1</v>
      </c>
      <c r="B8" s="1">
        <v>108</v>
      </c>
      <c r="C8" s="1">
        <v>2014</v>
      </c>
      <c r="D8" s="1">
        <v>12</v>
      </c>
      <c r="E8" s="1">
        <v>7</v>
      </c>
      <c r="F8" s="1"/>
      <c r="G8" s="1"/>
    </row>
    <row r="9" spans="1:13" ht="15.75" customHeight="1" x14ac:dyDescent="0.2">
      <c r="A9" s="1">
        <v>2</v>
      </c>
      <c r="B9" s="1">
        <v>108</v>
      </c>
      <c r="C9" s="1">
        <v>2014</v>
      </c>
      <c r="D9" s="1">
        <v>14</v>
      </c>
    </row>
    <row r="10" spans="1:13" ht="15.75" customHeight="1" x14ac:dyDescent="0.2">
      <c r="A10" s="1">
        <v>3</v>
      </c>
      <c r="B10" s="1">
        <v>108</v>
      </c>
      <c r="C10" s="1">
        <v>2014</v>
      </c>
      <c r="D10" s="1">
        <v>12</v>
      </c>
    </row>
    <row r="11" spans="1:13" ht="15.75" customHeight="1" x14ac:dyDescent="0.2">
      <c r="A11" s="1">
        <v>4</v>
      </c>
      <c r="B11" s="1">
        <v>108</v>
      </c>
      <c r="C11" s="1">
        <v>2014</v>
      </c>
      <c r="D11" s="1">
        <v>11</v>
      </c>
      <c r="E11" s="1">
        <v>1</v>
      </c>
      <c r="F11" s="1">
        <v>1</v>
      </c>
      <c r="G11" s="1"/>
      <c r="M11" s="5" t="s">
        <v>37</v>
      </c>
    </row>
    <row r="12" spans="1:13" ht="15.75" customHeight="1" x14ac:dyDescent="0.2">
      <c r="A12" s="1">
        <v>1</v>
      </c>
      <c r="B12" s="1">
        <v>107</v>
      </c>
      <c r="C12" s="1">
        <v>2013</v>
      </c>
      <c r="D12" s="1">
        <v>10</v>
      </c>
      <c r="E12" s="1">
        <v>5</v>
      </c>
    </row>
    <row r="13" spans="1:13" ht="15.75" customHeight="1" x14ac:dyDescent="0.2">
      <c r="A13" s="1">
        <v>2</v>
      </c>
      <c r="B13" s="1">
        <v>107</v>
      </c>
      <c r="C13" s="1">
        <v>2013</v>
      </c>
      <c r="D13" s="1">
        <v>11</v>
      </c>
      <c r="E13" s="1">
        <v>5</v>
      </c>
    </row>
    <row r="14" spans="1:13" ht="15.75" customHeight="1" x14ac:dyDescent="0.2">
      <c r="A14" s="1">
        <v>3</v>
      </c>
      <c r="B14" s="1">
        <v>107</v>
      </c>
      <c r="C14" s="1">
        <v>2013</v>
      </c>
      <c r="D14" s="1">
        <v>14</v>
      </c>
      <c r="E14" s="1">
        <v>5</v>
      </c>
    </row>
    <row r="15" spans="1:13" ht="15.75" customHeight="1" x14ac:dyDescent="0.2">
      <c r="A15" s="1">
        <v>4</v>
      </c>
      <c r="B15" s="1">
        <v>107</v>
      </c>
      <c r="C15" s="1">
        <v>2013</v>
      </c>
      <c r="D15" s="1">
        <v>12</v>
      </c>
      <c r="E15" s="1">
        <v>5</v>
      </c>
    </row>
    <row r="16" spans="1:13" ht="15.75" customHeight="1" x14ac:dyDescent="0.2">
      <c r="A16" s="1">
        <v>1</v>
      </c>
      <c r="B16" s="1">
        <f t="shared" ref="B16:B43" si="0">B12-1</f>
        <v>106</v>
      </c>
      <c r="C16" s="1">
        <v>2012</v>
      </c>
      <c r="D16" s="1">
        <v>11</v>
      </c>
    </row>
    <row r="17" spans="1:13" ht="15.75" customHeight="1" x14ac:dyDescent="0.2">
      <c r="A17" s="1">
        <v>2</v>
      </c>
      <c r="B17" s="1">
        <f t="shared" si="0"/>
        <v>106</v>
      </c>
      <c r="C17" s="1">
        <v>2012</v>
      </c>
      <c r="D17" s="1">
        <v>11</v>
      </c>
    </row>
    <row r="18" spans="1:13" ht="15.75" customHeight="1" x14ac:dyDescent="0.2">
      <c r="A18" s="1">
        <v>3</v>
      </c>
      <c r="B18" s="1">
        <f t="shared" si="0"/>
        <v>106</v>
      </c>
      <c r="C18" s="1">
        <v>2012</v>
      </c>
      <c r="D18" s="1">
        <v>11</v>
      </c>
      <c r="E18" s="1">
        <v>1</v>
      </c>
      <c r="F18" s="1">
        <v>1</v>
      </c>
      <c r="G18" s="1">
        <v>1</v>
      </c>
      <c r="H18" s="1"/>
      <c r="I18" s="1">
        <v>1</v>
      </c>
      <c r="J18" s="1"/>
      <c r="K18" s="1"/>
      <c r="L18" s="1" t="s">
        <v>42</v>
      </c>
      <c r="M18" s="5" t="s">
        <v>43</v>
      </c>
    </row>
    <row r="19" spans="1:13" ht="15.75" customHeight="1" x14ac:dyDescent="0.2">
      <c r="A19" s="1">
        <v>4</v>
      </c>
      <c r="B19" s="1">
        <f t="shared" si="0"/>
        <v>106</v>
      </c>
      <c r="C19" s="1">
        <v>2012</v>
      </c>
      <c r="D19" s="1">
        <v>11</v>
      </c>
    </row>
    <row r="20" spans="1:13" ht="15.75" customHeight="1" x14ac:dyDescent="0.2">
      <c r="A20" s="1">
        <v>1</v>
      </c>
      <c r="B20" s="1">
        <f t="shared" si="0"/>
        <v>105</v>
      </c>
      <c r="C20" s="1">
        <v>2011</v>
      </c>
      <c r="D20" s="1">
        <v>12</v>
      </c>
      <c r="E20" s="1">
        <v>3</v>
      </c>
    </row>
    <row r="21" spans="1:13" ht="15.75" customHeight="1" x14ac:dyDescent="0.2">
      <c r="A21" s="1">
        <v>2</v>
      </c>
      <c r="B21" s="1">
        <f t="shared" si="0"/>
        <v>105</v>
      </c>
      <c r="C21" s="1">
        <v>2011</v>
      </c>
      <c r="D21" s="1">
        <v>11</v>
      </c>
      <c r="E21" s="1">
        <v>4</v>
      </c>
      <c r="F21" s="1">
        <v>1</v>
      </c>
      <c r="M21" s="5" t="s">
        <v>48</v>
      </c>
    </row>
    <row r="22" spans="1:13" ht="15.75" customHeight="1" x14ac:dyDescent="0.2">
      <c r="A22" s="1">
        <v>3</v>
      </c>
      <c r="B22" s="1">
        <f t="shared" si="0"/>
        <v>105</v>
      </c>
      <c r="C22" s="1">
        <v>2011</v>
      </c>
      <c r="D22" s="1">
        <v>10</v>
      </c>
      <c r="E22" s="1">
        <v>4</v>
      </c>
      <c r="F22" s="1">
        <v>1</v>
      </c>
      <c r="G22" s="1"/>
      <c r="H22" s="1"/>
      <c r="K22" s="1"/>
      <c r="L22" s="1" t="s">
        <v>50</v>
      </c>
      <c r="M22" s="5" t="s">
        <v>51</v>
      </c>
    </row>
    <row r="23" spans="1:13" ht="15.75" customHeight="1" x14ac:dyDescent="0.2">
      <c r="A23" s="1">
        <v>4</v>
      </c>
      <c r="B23" s="1">
        <f t="shared" si="0"/>
        <v>105</v>
      </c>
      <c r="C23" s="1">
        <v>2011</v>
      </c>
      <c r="D23" s="1">
        <v>11</v>
      </c>
      <c r="E23" s="1">
        <v>4</v>
      </c>
    </row>
    <row r="24" spans="1:13" ht="15.75" customHeight="1" x14ac:dyDescent="0.2">
      <c r="A24" s="1">
        <v>1</v>
      </c>
      <c r="B24" s="1">
        <f t="shared" si="0"/>
        <v>104</v>
      </c>
      <c r="C24" s="1">
        <v>2010</v>
      </c>
      <c r="D24" s="1">
        <v>10</v>
      </c>
      <c r="E24" s="1">
        <v>4</v>
      </c>
    </row>
    <row r="25" spans="1:13" ht="15.75" customHeight="1" x14ac:dyDescent="0.2">
      <c r="A25" s="1">
        <v>2</v>
      </c>
      <c r="B25" s="1">
        <f t="shared" si="0"/>
        <v>104</v>
      </c>
      <c r="C25" s="1">
        <v>2010</v>
      </c>
      <c r="D25" s="1">
        <v>11</v>
      </c>
      <c r="E25" s="1">
        <v>3</v>
      </c>
      <c r="F25" s="1">
        <v>1</v>
      </c>
      <c r="G25" s="1">
        <v>1</v>
      </c>
      <c r="H25" s="1">
        <v>1</v>
      </c>
      <c r="J25" s="1"/>
      <c r="L25" s="1" t="s">
        <v>53</v>
      </c>
      <c r="M25" s="5" t="s">
        <v>54</v>
      </c>
    </row>
    <row r="26" spans="1:13" ht="15.75" customHeight="1" x14ac:dyDescent="0.2">
      <c r="A26" s="1">
        <v>3</v>
      </c>
      <c r="B26" s="1">
        <f t="shared" si="0"/>
        <v>104</v>
      </c>
      <c r="C26" s="1">
        <v>2010</v>
      </c>
      <c r="D26" s="1">
        <v>11</v>
      </c>
      <c r="E26" s="1">
        <v>3</v>
      </c>
      <c r="F26" s="1">
        <v>1</v>
      </c>
      <c r="G26" s="1">
        <v>1</v>
      </c>
      <c r="H26" s="1"/>
      <c r="I26" s="1"/>
      <c r="J26" s="1"/>
      <c r="K26" s="1">
        <v>1</v>
      </c>
      <c r="L26" s="1" t="s">
        <v>55</v>
      </c>
      <c r="M26" s="5" t="s">
        <v>56</v>
      </c>
    </row>
    <row r="27" spans="1:13" ht="15.75" customHeight="1" x14ac:dyDescent="0.2">
      <c r="A27" s="1">
        <v>4</v>
      </c>
      <c r="B27" s="1">
        <f t="shared" si="0"/>
        <v>104</v>
      </c>
      <c r="C27" s="1">
        <v>2010</v>
      </c>
      <c r="D27" s="1">
        <v>12</v>
      </c>
      <c r="E27" s="1">
        <v>5</v>
      </c>
      <c r="F27" s="1">
        <v>1</v>
      </c>
      <c r="G27" s="1">
        <v>1</v>
      </c>
      <c r="H27" s="1">
        <v>1</v>
      </c>
      <c r="K27" s="1"/>
      <c r="L27" s="1" t="s">
        <v>57</v>
      </c>
      <c r="M27" s="5" t="s">
        <v>58</v>
      </c>
    </row>
    <row r="28" spans="1:13" ht="15.75" customHeight="1" x14ac:dyDescent="0.2">
      <c r="A28" s="1">
        <v>1</v>
      </c>
      <c r="B28" s="1">
        <f t="shared" si="0"/>
        <v>103</v>
      </c>
      <c r="C28" s="1">
        <v>2009</v>
      </c>
      <c r="D28" s="1">
        <v>8</v>
      </c>
      <c r="E28" s="1">
        <v>2</v>
      </c>
    </row>
    <row r="29" spans="1:13" ht="12.75" x14ac:dyDescent="0.2">
      <c r="A29" s="1">
        <v>2</v>
      </c>
      <c r="B29" s="1">
        <f t="shared" si="0"/>
        <v>103</v>
      </c>
      <c r="C29" s="1">
        <v>2009</v>
      </c>
      <c r="D29" s="1">
        <v>9</v>
      </c>
      <c r="E29" s="1">
        <v>2</v>
      </c>
    </row>
    <row r="30" spans="1:13" ht="12.75" x14ac:dyDescent="0.2">
      <c r="A30" s="1">
        <v>3</v>
      </c>
      <c r="B30" s="1">
        <f t="shared" si="0"/>
        <v>103</v>
      </c>
      <c r="C30" s="1">
        <v>2009</v>
      </c>
      <c r="D30" s="1">
        <v>10</v>
      </c>
      <c r="E30" s="1">
        <v>4</v>
      </c>
    </row>
    <row r="31" spans="1:13" ht="12.75" x14ac:dyDescent="0.2">
      <c r="A31" s="1">
        <v>4</v>
      </c>
      <c r="B31" s="1">
        <f t="shared" si="0"/>
        <v>103</v>
      </c>
      <c r="C31" s="1">
        <v>2009</v>
      </c>
      <c r="D31" s="1">
        <v>10</v>
      </c>
      <c r="E31" s="1">
        <v>4</v>
      </c>
      <c r="F31" s="1">
        <v>1</v>
      </c>
      <c r="G31" s="1">
        <v>1</v>
      </c>
      <c r="H31" s="1">
        <v>1</v>
      </c>
      <c r="I31" s="1"/>
      <c r="L31" s="1" t="s">
        <v>59</v>
      </c>
      <c r="M31" s="5" t="s">
        <v>60</v>
      </c>
    </row>
    <row r="32" spans="1:13" ht="12.75" x14ac:dyDescent="0.2">
      <c r="A32" s="1">
        <v>1</v>
      </c>
      <c r="B32" s="1">
        <f t="shared" si="0"/>
        <v>102</v>
      </c>
      <c r="C32" s="1">
        <v>2008</v>
      </c>
      <c r="D32" s="1">
        <v>10</v>
      </c>
      <c r="E32" s="1">
        <v>3</v>
      </c>
    </row>
    <row r="33" spans="1:13" ht="12.75" x14ac:dyDescent="0.2">
      <c r="A33" s="1">
        <v>2</v>
      </c>
      <c r="B33" s="1">
        <f t="shared" si="0"/>
        <v>102</v>
      </c>
      <c r="C33" s="1">
        <v>2008</v>
      </c>
      <c r="D33" s="1">
        <v>9</v>
      </c>
      <c r="E33" s="1">
        <v>1</v>
      </c>
    </row>
    <row r="34" spans="1:13" ht="12.75" x14ac:dyDescent="0.2">
      <c r="A34" s="1">
        <v>3</v>
      </c>
      <c r="B34" s="1">
        <f t="shared" si="0"/>
        <v>102</v>
      </c>
      <c r="C34" s="1">
        <v>2008</v>
      </c>
      <c r="D34" s="1">
        <v>8</v>
      </c>
      <c r="E34" s="1">
        <v>1</v>
      </c>
    </row>
    <row r="35" spans="1:13" ht="12.75" x14ac:dyDescent="0.2">
      <c r="A35" s="1">
        <v>4</v>
      </c>
      <c r="B35" s="1">
        <f t="shared" si="0"/>
        <v>102</v>
      </c>
      <c r="C35" s="1">
        <v>2008</v>
      </c>
      <c r="D35" s="1">
        <v>8</v>
      </c>
      <c r="E35" s="1">
        <v>4</v>
      </c>
      <c r="F35" s="1">
        <v>1</v>
      </c>
      <c r="G35" s="1">
        <v>1</v>
      </c>
      <c r="H35" s="1">
        <v>1</v>
      </c>
      <c r="K35" s="1"/>
      <c r="L35" s="1" t="s">
        <v>61</v>
      </c>
      <c r="M35" s="5" t="s">
        <v>62</v>
      </c>
    </row>
    <row r="36" spans="1:13" ht="12.75" x14ac:dyDescent="0.2">
      <c r="A36" s="1">
        <v>1</v>
      </c>
      <c r="B36" s="1">
        <f t="shared" si="0"/>
        <v>101</v>
      </c>
      <c r="C36" s="1">
        <v>2007</v>
      </c>
      <c r="D36" s="1">
        <v>11</v>
      </c>
      <c r="E36" s="1">
        <v>6</v>
      </c>
      <c r="F36" s="1">
        <v>1</v>
      </c>
      <c r="M36" s="5" t="s">
        <v>63</v>
      </c>
    </row>
    <row r="37" spans="1:13" ht="12.75" x14ac:dyDescent="0.2">
      <c r="A37" s="1">
        <v>2</v>
      </c>
      <c r="B37" s="1">
        <f t="shared" si="0"/>
        <v>101</v>
      </c>
      <c r="C37" s="1">
        <v>2007</v>
      </c>
      <c r="D37" s="1">
        <v>11</v>
      </c>
      <c r="E37" s="1">
        <v>6</v>
      </c>
    </row>
    <row r="38" spans="1:13" ht="12.75" x14ac:dyDescent="0.2">
      <c r="A38" s="1">
        <v>3</v>
      </c>
      <c r="B38" s="1">
        <f t="shared" si="0"/>
        <v>101</v>
      </c>
      <c r="C38" s="1">
        <v>2007</v>
      </c>
      <c r="D38" s="1">
        <v>15</v>
      </c>
      <c r="E38" s="1">
        <v>5</v>
      </c>
      <c r="F38" s="1">
        <v>1</v>
      </c>
      <c r="M38" s="5" t="s">
        <v>64</v>
      </c>
    </row>
    <row r="39" spans="1:13" ht="12.75" x14ac:dyDescent="0.2">
      <c r="A39" s="1">
        <v>4</v>
      </c>
      <c r="B39" s="1">
        <f t="shared" si="0"/>
        <v>101</v>
      </c>
      <c r="C39" s="1">
        <v>2007</v>
      </c>
      <c r="D39" s="1">
        <v>13</v>
      </c>
      <c r="E39" s="1">
        <v>9</v>
      </c>
    </row>
    <row r="40" spans="1:13" ht="12.75" x14ac:dyDescent="0.2">
      <c r="A40" s="1">
        <v>1</v>
      </c>
      <c r="B40" s="1">
        <f t="shared" si="0"/>
        <v>100</v>
      </c>
      <c r="C40" s="1">
        <v>2006</v>
      </c>
      <c r="D40" s="1">
        <v>10</v>
      </c>
      <c r="E40" s="1">
        <v>4</v>
      </c>
    </row>
    <row r="41" spans="1:13" ht="12.75" x14ac:dyDescent="0.2">
      <c r="A41" s="1">
        <v>2</v>
      </c>
      <c r="B41" s="1">
        <f t="shared" si="0"/>
        <v>100</v>
      </c>
      <c r="C41" s="1">
        <v>2006</v>
      </c>
      <c r="D41" s="1">
        <v>10</v>
      </c>
      <c r="E41" s="1">
        <v>8</v>
      </c>
      <c r="F41" s="1">
        <v>1</v>
      </c>
      <c r="G41" s="1"/>
      <c r="H41" s="1"/>
      <c r="I41" s="1"/>
      <c r="K41" s="1"/>
      <c r="L41" s="1" t="s">
        <v>65</v>
      </c>
      <c r="M41" s="5" t="s">
        <v>66</v>
      </c>
    </row>
    <row r="42" spans="1:13" ht="12.75" x14ac:dyDescent="0.2">
      <c r="A42" s="1">
        <v>3</v>
      </c>
      <c r="B42" s="1">
        <f t="shared" si="0"/>
        <v>100</v>
      </c>
      <c r="C42" s="1">
        <v>2006</v>
      </c>
      <c r="D42" s="1">
        <v>10</v>
      </c>
      <c r="E42" s="1">
        <v>2</v>
      </c>
    </row>
    <row r="43" spans="1:13" ht="12.75" x14ac:dyDescent="0.2">
      <c r="A43" s="1">
        <v>4</v>
      </c>
      <c r="B43" s="1">
        <f t="shared" si="0"/>
        <v>100</v>
      </c>
      <c r="C43" s="1">
        <v>2006</v>
      </c>
      <c r="D43" s="1">
        <v>25</v>
      </c>
      <c r="E43" s="1">
        <v>5</v>
      </c>
      <c r="K43" s="1"/>
      <c r="L43" s="1" t="s">
        <v>67</v>
      </c>
    </row>
    <row r="46" spans="1:13" ht="12.75" x14ac:dyDescent="0.2">
      <c r="C46" s="1" t="s">
        <v>24</v>
      </c>
      <c r="D46">
        <f t="shared" ref="D46:K46" si="1">SUM(D2:D45)</f>
        <v>466</v>
      </c>
      <c r="E46">
        <f t="shared" si="1"/>
        <v>127</v>
      </c>
      <c r="F46">
        <f t="shared" si="1"/>
        <v>14</v>
      </c>
      <c r="G46">
        <f t="shared" si="1"/>
        <v>7</v>
      </c>
      <c r="H46">
        <f t="shared" si="1"/>
        <v>5</v>
      </c>
      <c r="I46">
        <f t="shared" si="1"/>
        <v>1</v>
      </c>
      <c r="J46">
        <f t="shared" si="1"/>
        <v>0</v>
      </c>
      <c r="K46">
        <f t="shared" si="1"/>
        <v>1</v>
      </c>
    </row>
    <row r="47" spans="1:13" ht="12.75" x14ac:dyDescent="0.2">
      <c r="D47" s="1"/>
      <c r="E47" s="1"/>
      <c r="F47" s="1"/>
      <c r="G47" s="1"/>
      <c r="H47" s="1"/>
      <c r="I47" s="1"/>
    </row>
  </sheetData>
  <hyperlinks>
    <hyperlink ref="M3" r:id="rId1"/>
    <hyperlink ref="M6" r:id="rId2"/>
    <hyperlink ref="M11" r:id="rId3"/>
    <hyperlink ref="M18" r:id="rId4"/>
    <hyperlink ref="M21" r:id="rId5"/>
    <hyperlink ref="M22" r:id="rId6"/>
    <hyperlink ref="M25" r:id="rId7"/>
    <hyperlink ref="M26" r:id="rId8"/>
    <hyperlink ref="M27" r:id="rId9"/>
    <hyperlink ref="M31" r:id="rId10"/>
    <hyperlink ref="M35" r:id="rId11"/>
    <hyperlink ref="M36" r:id="rId12"/>
    <hyperlink ref="M38" r:id="rId13"/>
    <hyperlink ref="M41" r:id="rId1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D1" workbookViewId="0">
      <pane ySplit="1" topLeftCell="A22" activePane="bottomLeft" state="frozen"/>
      <selection pane="bottomLeft" activeCell="K46" sqref="K46"/>
    </sheetView>
  </sheetViews>
  <sheetFormatPr defaultColWidth="14.42578125" defaultRowHeight="15.75" customHeight="1" x14ac:dyDescent="0.2"/>
  <cols>
    <col min="5" max="5" width="37.140625" customWidth="1"/>
    <col min="6" max="6" width="29.140625" customWidth="1"/>
  </cols>
  <sheetData>
    <row r="1" spans="1:13" ht="15.75" customHeight="1" x14ac:dyDescent="0.2">
      <c r="A1" s="1" t="s">
        <v>31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10</v>
      </c>
      <c r="J1" s="4" t="s">
        <v>11</v>
      </c>
      <c r="K1" s="1" t="s">
        <v>12</v>
      </c>
      <c r="L1" s="1" t="s">
        <v>13</v>
      </c>
      <c r="M1" s="1" t="s">
        <v>14</v>
      </c>
    </row>
    <row r="2" spans="1:13" ht="15.75" customHeight="1" x14ac:dyDescent="0.2">
      <c r="A2" s="1">
        <v>2</v>
      </c>
      <c r="B2" s="1">
        <v>29</v>
      </c>
      <c r="C2" s="1">
        <v>2016</v>
      </c>
      <c r="D2" s="1">
        <v>6</v>
      </c>
      <c r="E2" s="1">
        <v>1</v>
      </c>
    </row>
    <row r="3" spans="1:13" ht="15.75" customHeight="1" x14ac:dyDescent="0.2">
      <c r="A3" s="1">
        <v>1</v>
      </c>
      <c r="B3" s="1">
        <v>29</v>
      </c>
      <c r="C3" s="1">
        <v>2016</v>
      </c>
      <c r="D3" s="1">
        <v>7</v>
      </c>
      <c r="E3" s="1">
        <v>2</v>
      </c>
    </row>
    <row r="4" spans="1:13" ht="15.75" customHeight="1" x14ac:dyDescent="0.2">
      <c r="A4">
        <v>4</v>
      </c>
      <c r="B4">
        <v>28</v>
      </c>
      <c r="C4">
        <v>2015</v>
      </c>
      <c r="D4" s="1">
        <v>8</v>
      </c>
      <c r="E4" s="1">
        <v>1</v>
      </c>
    </row>
    <row r="5" spans="1:13" ht="15.75" customHeight="1" x14ac:dyDescent="0.2">
      <c r="A5">
        <v>3</v>
      </c>
      <c r="B5">
        <v>28</v>
      </c>
      <c r="C5">
        <v>2015</v>
      </c>
      <c r="D5" s="1">
        <v>7</v>
      </c>
      <c r="E5" s="1">
        <v>1</v>
      </c>
    </row>
    <row r="6" spans="1:13" ht="15.75" customHeight="1" x14ac:dyDescent="0.2">
      <c r="A6">
        <v>2</v>
      </c>
      <c r="B6">
        <v>28</v>
      </c>
      <c r="C6">
        <v>2015</v>
      </c>
      <c r="D6" s="1">
        <v>7</v>
      </c>
      <c r="E6" s="1">
        <v>1</v>
      </c>
    </row>
    <row r="7" spans="1:13" ht="15.75" customHeight="1" x14ac:dyDescent="0.2">
      <c r="A7">
        <v>1</v>
      </c>
      <c r="B7">
        <v>28</v>
      </c>
      <c r="C7">
        <v>2015</v>
      </c>
      <c r="D7" s="1">
        <v>6</v>
      </c>
      <c r="E7" s="1">
        <v>1</v>
      </c>
    </row>
    <row r="8" spans="1:13" ht="15.75" customHeight="1" x14ac:dyDescent="0.2">
      <c r="A8">
        <v>4</v>
      </c>
      <c r="B8">
        <v>27</v>
      </c>
      <c r="C8">
        <v>2014</v>
      </c>
      <c r="D8" s="1">
        <v>8</v>
      </c>
      <c r="E8" s="1">
        <v>1</v>
      </c>
    </row>
    <row r="9" spans="1:13" ht="15.75" customHeight="1" x14ac:dyDescent="0.2">
      <c r="A9">
        <v>3</v>
      </c>
      <c r="B9">
        <v>27</v>
      </c>
      <c r="C9">
        <v>2014</v>
      </c>
      <c r="D9" s="1">
        <v>6</v>
      </c>
      <c r="E9" s="1">
        <v>2</v>
      </c>
    </row>
    <row r="10" spans="1:13" ht="15.75" customHeight="1" x14ac:dyDescent="0.2">
      <c r="A10">
        <v>2</v>
      </c>
      <c r="B10">
        <v>27</v>
      </c>
      <c r="C10">
        <v>2014</v>
      </c>
      <c r="D10" s="1">
        <v>6</v>
      </c>
      <c r="M10" s="5" t="s">
        <v>35</v>
      </c>
    </row>
    <row r="11" spans="1:13" ht="15.75" customHeight="1" x14ac:dyDescent="0.2">
      <c r="A11">
        <v>1</v>
      </c>
      <c r="B11">
        <v>27</v>
      </c>
      <c r="C11">
        <v>2014</v>
      </c>
      <c r="D11" s="1">
        <v>6</v>
      </c>
      <c r="E11" s="1">
        <v>1</v>
      </c>
    </row>
    <row r="12" spans="1:13" ht="15.75" customHeight="1" x14ac:dyDescent="0.2">
      <c r="A12">
        <v>4</v>
      </c>
      <c r="B12">
        <v>26</v>
      </c>
      <c r="C12">
        <v>2013</v>
      </c>
      <c r="D12" s="1">
        <v>6</v>
      </c>
      <c r="E12" s="1">
        <v>2</v>
      </c>
    </row>
    <row r="13" spans="1:13" ht="15.75" customHeight="1" x14ac:dyDescent="0.2">
      <c r="A13">
        <v>3</v>
      </c>
      <c r="B13">
        <v>26</v>
      </c>
      <c r="C13">
        <v>2013</v>
      </c>
      <c r="D13" s="1">
        <v>7</v>
      </c>
      <c r="E13" s="1">
        <v>1</v>
      </c>
    </row>
    <row r="14" spans="1:13" ht="15.75" customHeight="1" x14ac:dyDescent="0.2">
      <c r="A14">
        <v>2</v>
      </c>
      <c r="B14">
        <v>26</v>
      </c>
      <c r="C14">
        <v>2013</v>
      </c>
      <c r="D14" s="1">
        <v>6</v>
      </c>
      <c r="E14" s="1">
        <v>2</v>
      </c>
    </row>
    <row r="15" spans="1:13" ht="15.75" customHeight="1" x14ac:dyDescent="0.2">
      <c r="A15">
        <v>1</v>
      </c>
      <c r="B15">
        <v>26</v>
      </c>
      <c r="C15">
        <v>2013</v>
      </c>
      <c r="D15" s="1">
        <v>6</v>
      </c>
      <c r="E15" s="1">
        <v>1</v>
      </c>
      <c r="F15" s="1">
        <v>1</v>
      </c>
      <c r="G15" s="1">
        <v>1</v>
      </c>
      <c r="I15" s="1">
        <v>1</v>
      </c>
      <c r="L15" s="1" t="s">
        <v>39</v>
      </c>
      <c r="M15" s="5" t="s">
        <v>40</v>
      </c>
    </row>
    <row r="16" spans="1:13" ht="15.75" customHeight="1" x14ac:dyDescent="0.2">
      <c r="A16">
        <v>4</v>
      </c>
      <c r="B16">
        <v>25</v>
      </c>
      <c r="C16">
        <v>2012</v>
      </c>
      <c r="D16" s="1">
        <v>7</v>
      </c>
      <c r="E16" s="1">
        <v>2</v>
      </c>
    </row>
    <row r="17" spans="1:13" ht="15.75" customHeight="1" x14ac:dyDescent="0.2">
      <c r="A17">
        <v>3</v>
      </c>
      <c r="B17">
        <v>25</v>
      </c>
      <c r="C17">
        <v>2012</v>
      </c>
      <c r="D17" s="1">
        <v>6</v>
      </c>
      <c r="E17" s="1">
        <v>1</v>
      </c>
    </row>
    <row r="18" spans="1:13" ht="15.75" customHeight="1" x14ac:dyDescent="0.2">
      <c r="A18">
        <v>2</v>
      </c>
      <c r="B18">
        <v>25</v>
      </c>
      <c r="C18">
        <v>2012</v>
      </c>
      <c r="D18" s="1">
        <v>7</v>
      </c>
      <c r="E18" s="1">
        <v>2</v>
      </c>
    </row>
    <row r="19" spans="1:13" ht="15.75" customHeight="1" x14ac:dyDescent="0.2">
      <c r="A19">
        <v>1</v>
      </c>
      <c r="B19">
        <v>25</v>
      </c>
      <c r="C19">
        <v>2012</v>
      </c>
      <c r="D19" s="1">
        <v>6</v>
      </c>
      <c r="E19" s="1">
        <v>2</v>
      </c>
    </row>
    <row r="20" spans="1:13" ht="15.75" customHeight="1" x14ac:dyDescent="0.2">
      <c r="A20">
        <v>4</v>
      </c>
      <c r="B20">
        <v>24</v>
      </c>
      <c r="C20">
        <v>2011</v>
      </c>
      <c r="D20" s="1">
        <v>4</v>
      </c>
      <c r="E20" s="1">
        <v>3</v>
      </c>
    </row>
    <row r="21" spans="1:13" ht="15.75" customHeight="1" x14ac:dyDescent="0.2">
      <c r="A21">
        <v>3</v>
      </c>
      <c r="B21">
        <v>24</v>
      </c>
      <c r="C21">
        <v>2011</v>
      </c>
      <c r="D21" s="1">
        <v>7</v>
      </c>
    </row>
    <row r="22" spans="1:13" ht="15.75" customHeight="1" x14ac:dyDescent="0.2">
      <c r="A22">
        <v>2</v>
      </c>
      <c r="B22">
        <v>24</v>
      </c>
      <c r="C22">
        <v>2011</v>
      </c>
      <c r="D22" s="1">
        <v>8</v>
      </c>
    </row>
    <row r="23" spans="1:13" ht="15.75" customHeight="1" x14ac:dyDescent="0.2">
      <c r="A23">
        <v>1</v>
      </c>
      <c r="B23">
        <v>24</v>
      </c>
      <c r="C23">
        <v>2011</v>
      </c>
      <c r="D23" s="1">
        <v>6</v>
      </c>
      <c r="E23" s="1">
        <v>1</v>
      </c>
    </row>
    <row r="24" spans="1:13" ht="15.75" customHeight="1" x14ac:dyDescent="0.2">
      <c r="A24">
        <v>4</v>
      </c>
      <c r="B24">
        <v>23</v>
      </c>
      <c r="C24">
        <v>2010</v>
      </c>
      <c r="D24" s="1">
        <v>6</v>
      </c>
      <c r="E24" s="1">
        <v>2</v>
      </c>
    </row>
    <row r="25" spans="1:13" ht="15.75" customHeight="1" x14ac:dyDescent="0.2">
      <c r="A25">
        <v>3</v>
      </c>
      <c r="B25">
        <v>23</v>
      </c>
      <c r="C25">
        <v>2010</v>
      </c>
      <c r="D25" s="1">
        <v>6</v>
      </c>
      <c r="E25" s="1">
        <v>2</v>
      </c>
    </row>
    <row r="26" spans="1:13" ht="15.75" customHeight="1" x14ac:dyDescent="0.2">
      <c r="A26">
        <v>2</v>
      </c>
      <c r="B26">
        <v>23</v>
      </c>
      <c r="C26">
        <v>2010</v>
      </c>
      <c r="D26" s="1">
        <v>5</v>
      </c>
      <c r="E26" s="1">
        <v>5</v>
      </c>
    </row>
    <row r="27" spans="1:13" ht="15.75" customHeight="1" x14ac:dyDescent="0.2">
      <c r="A27">
        <v>1</v>
      </c>
      <c r="B27">
        <v>23</v>
      </c>
      <c r="C27">
        <v>2010</v>
      </c>
      <c r="D27" s="1">
        <v>7</v>
      </c>
      <c r="E27" s="1">
        <v>3</v>
      </c>
      <c r="F27" s="1"/>
      <c r="G27" s="1"/>
      <c r="H27" s="1"/>
      <c r="L27" s="1" t="s">
        <v>44</v>
      </c>
      <c r="M27" s="5" t="s">
        <v>45</v>
      </c>
    </row>
    <row r="28" spans="1:13" ht="15.75" customHeight="1" x14ac:dyDescent="0.2">
      <c r="A28">
        <v>4</v>
      </c>
      <c r="B28">
        <v>22</v>
      </c>
      <c r="C28">
        <v>2009</v>
      </c>
      <c r="D28" s="1">
        <v>8</v>
      </c>
      <c r="E28" s="1">
        <v>6</v>
      </c>
    </row>
    <row r="29" spans="1:13" ht="12.75" x14ac:dyDescent="0.2">
      <c r="A29">
        <v>3</v>
      </c>
      <c r="B29">
        <v>22</v>
      </c>
      <c r="C29">
        <v>2009</v>
      </c>
      <c r="D29" s="1">
        <v>7</v>
      </c>
      <c r="E29" s="1">
        <v>3</v>
      </c>
    </row>
    <row r="30" spans="1:13" ht="12.75" x14ac:dyDescent="0.2">
      <c r="A30">
        <v>2</v>
      </c>
      <c r="B30">
        <v>22</v>
      </c>
      <c r="C30">
        <v>2009</v>
      </c>
      <c r="D30" s="1">
        <v>6</v>
      </c>
      <c r="E30" s="1">
        <v>2</v>
      </c>
    </row>
    <row r="31" spans="1:13" ht="12.75" x14ac:dyDescent="0.2">
      <c r="A31">
        <v>1</v>
      </c>
      <c r="B31">
        <v>22</v>
      </c>
      <c r="C31">
        <v>2009</v>
      </c>
      <c r="D31" s="1">
        <v>6</v>
      </c>
      <c r="E31" s="1">
        <v>1</v>
      </c>
    </row>
    <row r="32" spans="1:13" ht="12.75" x14ac:dyDescent="0.2">
      <c r="A32">
        <v>4</v>
      </c>
      <c r="B32">
        <v>21</v>
      </c>
      <c r="C32">
        <v>2008</v>
      </c>
      <c r="D32" s="1">
        <v>5</v>
      </c>
    </row>
    <row r="33" spans="1:11" ht="12.75" x14ac:dyDescent="0.2">
      <c r="A33">
        <v>3</v>
      </c>
      <c r="B33">
        <v>21</v>
      </c>
      <c r="C33">
        <v>2008</v>
      </c>
      <c r="D33" s="1">
        <v>6</v>
      </c>
      <c r="E33" s="1">
        <v>1</v>
      </c>
    </row>
    <row r="34" spans="1:11" ht="12.75" x14ac:dyDescent="0.2">
      <c r="A34">
        <v>2</v>
      </c>
      <c r="B34">
        <v>21</v>
      </c>
      <c r="C34">
        <v>2008</v>
      </c>
      <c r="D34" s="1">
        <v>5</v>
      </c>
    </row>
    <row r="35" spans="1:11" ht="12.75" x14ac:dyDescent="0.2">
      <c r="A35">
        <v>1</v>
      </c>
      <c r="B35">
        <v>21</v>
      </c>
      <c r="C35">
        <v>2008</v>
      </c>
      <c r="D35" s="1">
        <v>6</v>
      </c>
      <c r="E35" s="1">
        <v>2</v>
      </c>
    </row>
    <row r="36" spans="1:11" ht="12.75" x14ac:dyDescent="0.2">
      <c r="A36">
        <v>4</v>
      </c>
      <c r="B36">
        <v>20</v>
      </c>
      <c r="C36">
        <v>2007</v>
      </c>
      <c r="D36" s="1">
        <v>6</v>
      </c>
    </row>
    <row r="37" spans="1:11" ht="12.75" x14ac:dyDescent="0.2">
      <c r="A37">
        <v>3</v>
      </c>
      <c r="B37">
        <v>20</v>
      </c>
      <c r="C37">
        <v>2007</v>
      </c>
      <c r="D37" s="1">
        <v>7</v>
      </c>
      <c r="E37" s="1">
        <v>1</v>
      </c>
    </row>
    <row r="38" spans="1:11" ht="12.75" x14ac:dyDescent="0.2">
      <c r="A38">
        <v>2</v>
      </c>
      <c r="B38">
        <v>20</v>
      </c>
      <c r="C38">
        <v>2007</v>
      </c>
      <c r="D38" s="1">
        <v>8</v>
      </c>
      <c r="E38" s="1">
        <v>2</v>
      </c>
    </row>
    <row r="39" spans="1:11" ht="12.75" x14ac:dyDescent="0.2">
      <c r="A39">
        <v>1</v>
      </c>
      <c r="B39">
        <v>20</v>
      </c>
      <c r="C39">
        <v>2007</v>
      </c>
      <c r="D39" s="1">
        <v>6</v>
      </c>
      <c r="E39" s="1">
        <v>2</v>
      </c>
    </row>
    <row r="40" spans="1:11" ht="12.75" x14ac:dyDescent="0.2">
      <c r="A40">
        <v>4</v>
      </c>
      <c r="B40">
        <v>19</v>
      </c>
      <c r="C40">
        <v>2006</v>
      </c>
      <c r="D40" s="1">
        <v>5</v>
      </c>
      <c r="E40" s="1">
        <v>2</v>
      </c>
    </row>
    <row r="41" spans="1:11" ht="12.75" x14ac:dyDescent="0.2">
      <c r="A41">
        <v>3</v>
      </c>
      <c r="B41">
        <v>19</v>
      </c>
      <c r="C41">
        <v>2006</v>
      </c>
      <c r="D41" s="1">
        <v>7</v>
      </c>
    </row>
    <row r="42" spans="1:11" ht="12.75" x14ac:dyDescent="0.2">
      <c r="A42">
        <v>2</v>
      </c>
      <c r="B42">
        <v>19</v>
      </c>
      <c r="C42">
        <v>2006</v>
      </c>
      <c r="D42" s="1">
        <v>7</v>
      </c>
      <c r="E42" s="1">
        <v>1</v>
      </c>
    </row>
    <row r="43" spans="1:11" ht="12.75" x14ac:dyDescent="0.2">
      <c r="A43">
        <v>1</v>
      </c>
      <c r="B43">
        <v>19</v>
      </c>
      <c r="C43">
        <v>2006</v>
      </c>
      <c r="D43" s="1">
        <v>5</v>
      </c>
    </row>
    <row r="46" spans="1:11" ht="12.75" x14ac:dyDescent="0.2">
      <c r="C46" s="1" t="s">
        <v>24</v>
      </c>
      <c r="D46">
        <f>SUM(D2:D43)</f>
        <v>267</v>
      </c>
      <c r="E46">
        <f t="shared" ref="E46:K46" si="0">SUM(E2:E44)</f>
        <v>63</v>
      </c>
      <c r="F46">
        <f t="shared" si="0"/>
        <v>1</v>
      </c>
      <c r="G46">
        <f t="shared" si="0"/>
        <v>1</v>
      </c>
      <c r="H46">
        <f t="shared" si="0"/>
        <v>0</v>
      </c>
      <c r="I46">
        <f t="shared" si="0"/>
        <v>1</v>
      </c>
      <c r="J46">
        <f t="shared" si="0"/>
        <v>0</v>
      </c>
      <c r="K46">
        <f t="shared" si="0"/>
        <v>0</v>
      </c>
    </row>
    <row r="50" spans="1:5" ht="12.75" x14ac:dyDescent="0.2">
      <c r="A50" s="1"/>
      <c r="B50" s="1"/>
      <c r="C50" s="1"/>
      <c r="D50" s="1"/>
      <c r="E50" s="1"/>
    </row>
  </sheetData>
  <hyperlinks>
    <hyperlink ref="M10" r:id="rId1"/>
    <hyperlink ref="M15" r:id="rId2"/>
    <hyperlink ref="M27" r:id="rId3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20.85546875" customWidth="1"/>
    <col min="5" max="6" width="37.140625" customWidth="1"/>
    <col min="7" max="7" width="38.140625" customWidth="1"/>
  </cols>
  <sheetData>
    <row r="1" spans="1:13" ht="15.75" customHeight="1" x14ac:dyDescent="0.2">
      <c r="A1" s="1" t="s">
        <v>36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10</v>
      </c>
      <c r="J1" s="4" t="s">
        <v>11</v>
      </c>
      <c r="K1" s="1" t="s">
        <v>12</v>
      </c>
      <c r="L1" s="1" t="s">
        <v>38</v>
      </c>
      <c r="M1" s="1" t="s">
        <v>13</v>
      </c>
    </row>
    <row r="2" spans="1:13" ht="15.75" customHeight="1" x14ac:dyDescent="0.2">
      <c r="A2" s="1">
        <v>44</v>
      </c>
      <c r="B2" s="1">
        <v>2</v>
      </c>
      <c r="C2" s="1">
        <v>2016</v>
      </c>
      <c r="D2" s="1">
        <v>4</v>
      </c>
      <c r="E2" s="1">
        <v>1</v>
      </c>
    </row>
    <row r="3" spans="1:13" ht="15.75" customHeight="1" x14ac:dyDescent="0.2">
      <c r="A3" s="1">
        <v>44</v>
      </c>
      <c r="B3" s="1">
        <v>1</v>
      </c>
      <c r="C3" s="1">
        <v>2016</v>
      </c>
      <c r="D3" s="1">
        <v>3</v>
      </c>
      <c r="E3" s="1">
        <v>2</v>
      </c>
      <c r="F3" s="1">
        <v>1</v>
      </c>
      <c r="G3" s="1">
        <v>1</v>
      </c>
      <c r="I3" s="1">
        <v>1</v>
      </c>
      <c r="L3" s="5" t="s">
        <v>41</v>
      </c>
    </row>
    <row r="4" spans="1:13" ht="15.75" customHeight="1" x14ac:dyDescent="0.2">
      <c r="A4" s="1">
        <v>43</v>
      </c>
      <c r="B4" s="1">
        <v>4</v>
      </c>
      <c r="C4" s="1">
        <v>2015</v>
      </c>
      <c r="D4" s="1">
        <v>4</v>
      </c>
      <c r="E4" s="1">
        <v>1</v>
      </c>
      <c r="F4" s="1"/>
      <c r="G4" s="1"/>
      <c r="I4" s="1"/>
      <c r="L4" s="1"/>
    </row>
    <row r="5" spans="1:13" ht="15.75" customHeight="1" x14ac:dyDescent="0.2">
      <c r="A5" s="1">
        <v>43</v>
      </c>
      <c r="B5" s="1">
        <v>3</v>
      </c>
      <c r="C5" s="1">
        <v>2015</v>
      </c>
      <c r="D5" s="1">
        <v>5</v>
      </c>
      <c r="E5" s="1">
        <v>1</v>
      </c>
    </row>
    <row r="6" spans="1:13" ht="15.75" customHeight="1" x14ac:dyDescent="0.2">
      <c r="A6" s="1">
        <v>43</v>
      </c>
      <c r="B6" s="1">
        <v>2</v>
      </c>
      <c r="C6" s="1">
        <v>2015</v>
      </c>
      <c r="D6" s="1">
        <v>5</v>
      </c>
    </row>
    <row r="7" spans="1:13" ht="15.75" customHeight="1" x14ac:dyDescent="0.2">
      <c r="A7" s="1">
        <v>43</v>
      </c>
      <c r="B7" s="1">
        <v>1</v>
      </c>
      <c r="C7" s="1">
        <v>2015</v>
      </c>
      <c r="D7" s="1">
        <v>5</v>
      </c>
    </row>
    <row r="8" spans="1:13" ht="15.75" customHeight="1" x14ac:dyDescent="0.2">
      <c r="A8" s="1">
        <v>42</v>
      </c>
      <c r="B8" s="1">
        <v>4</v>
      </c>
      <c r="C8" s="1">
        <v>2014</v>
      </c>
      <c r="D8" s="1">
        <v>5</v>
      </c>
      <c r="E8" s="1">
        <v>1</v>
      </c>
      <c r="F8" s="1">
        <v>1</v>
      </c>
      <c r="G8" s="1">
        <v>1</v>
      </c>
      <c r="H8" s="1">
        <v>1</v>
      </c>
    </row>
    <row r="9" spans="1:13" ht="15.75" customHeight="1" x14ac:dyDescent="0.2">
      <c r="A9" s="1">
        <v>42</v>
      </c>
      <c r="B9" s="1">
        <v>3</v>
      </c>
      <c r="C9" s="1">
        <v>2014</v>
      </c>
      <c r="D9" s="1">
        <v>6</v>
      </c>
      <c r="E9" s="1">
        <v>1</v>
      </c>
    </row>
    <row r="10" spans="1:13" ht="15.75" customHeight="1" x14ac:dyDescent="0.2">
      <c r="A10" s="1">
        <v>42</v>
      </c>
      <c r="B10" s="1">
        <v>2</v>
      </c>
      <c r="C10" s="1">
        <v>2014</v>
      </c>
      <c r="D10" s="1">
        <v>5</v>
      </c>
      <c r="E10" s="1">
        <v>1</v>
      </c>
    </row>
    <row r="11" spans="1:13" ht="15.75" customHeight="1" x14ac:dyDescent="0.2">
      <c r="A11" s="1">
        <v>42</v>
      </c>
      <c r="B11" s="1">
        <v>1</v>
      </c>
      <c r="C11" s="1">
        <v>2014</v>
      </c>
      <c r="D11" s="1">
        <v>5</v>
      </c>
      <c r="E11" s="1">
        <v>2</v>
      </c>
      <c r="F11" s="1">
        <v>2</v>
      </c>
      <c r="G11" s="1">
        <v>2</v>
      </c>
      <c r="H11" s="1"/>
      <c r="I11" s="1">
        <v>2</v>
      </c>
      <c r="J11" s="1"/>
      <c r="L11" s="1" t="s">
        <v>46</v>
      </c>
    </row>
    <row r="12" spans="1:13" ht="15.75" customHeight="1" x14ac:dyDescent="0.2">
      <c r="A12" s="1">
        <v>41</v>
      </c>
      <c r="B12" s="1">
        <v>4</v>
      </c>
      <c r="C12" s="1">
        <v>2013</v>
      </c>
      <c r="D12" s="1">
        <v>6</v>
      </c>
      <c r="E12" s="1">
        <v>1</v>
      </c>
    </row>
    <row r="13" spans="1:13" ht="15.75" customHeight="1" x14ac:dyDescent="0.2">
      <c r="A13" s="1">
        <v>41</v>
      </c>
      <c r="B13" s="1">
        <v>3</v>
      </c>
      <c r="C13" s="1">
        <v>2013</v>
      </c>
      <c r="D13" s="1">
        <v>5</v>
      </c>
      <c r="E13" s="1">
        <v>2</v>
      </c>
      <c r="F13" s="1">
        <v>2</v>
      </c>
      <c r="G13" s="1">
        <v>2</v>
      </c>
      <c r="H13" s="1">
        <v>1</v>
      </c>
      <c r="J13" s="1">
        <v>1</v>
      </c>
      <c r="L13" s="5" t="s">
        <v>47</v>
      </c>
    </row>
    <row r="14" spans="1:13" ht="15.75" customHeight="1" x14ac:dyDescent="0.2">
      <c r="A14" s="1">
        <v>41</v>
      </c>
      <c r="B14" s="1">
        <v>2</v>
      </c>
      <c r="C14" s="1">
        <v>2013</v>
      </c>
      <c r="D14" s="1">
        <v>7</v>
      </c>
      <c r="E14" s="1">
        <v>3</v>
      </c>
      <c r="F14" s="1">
        <v>1</v>
      </c>
      <c r="G14" s="1">
        <v>1</v>
      </c>
      <c r="H14" s="1">
        <v>1</v>
      </c>
      <c r="M14" s="1" t="s">
        <v>49</v>
      </c>
    </row>
    <row r="15" spans="1:13" ht="15.75" customHeight="1" x14ac:dyDescent="0.2">
      <c r="A15" s="1">
        <v>41</v>
      </c>
      <c r="B15" s="1">
        <v>1</v>
      </c>
      <c r="C15" s="1">
        <v>2013</v>
      </c>
      <c r="D15" s="1">
        <v>5</v>
      </c>
      <c r="E15" s="1">
        <v>2</v>
      </c>
    </row>
    <row r="16" spans="1:13" ht="15.75" customHeight="1" x14ac:dyDescent="0.2">
      <c r="A16" s="1">
        <v>40</v>
      </c>
      <c r="B16" s="1">
        <v>4</v>
      </c>
      <c r="C16" s="1">
        <v>2012</v>
      </c>
      <c r="D16" s="1">
        <v>5</v>
      </c>
      <c r="E16" s="1">
        <v>1</v>
      </c>
    </row>
    <row r="17" spans="1:12" ht="15.75" customHeight="1" x14ac:dyDescent="0.2">
      <c r="A17" s="1">
        <v>40</v>
      </c>
      <c r="B17" s="1">
        <v>3</v>
      </c>
      <c r="C17" s="1">
        <v>2012</v>
      </c>
      <c r="D17" s="1">
        <v>5</v>
      </c>
      <c r="E17" s="1">
        <v>2</v>
      </c>
    </row>
    <row r="18" spans="1:12" ht="15.75" customHeight="1" x14ac:dyDescent="0.2">
      <c r="A18" s="1">
        <v>40</v>
      </c>
      <c r="B18" s="1">
        <v>2</v>
      </c>
      <c r="C18" s="1">
        <v>2012</v>
      </c>
      <c r="D18" s="1">
        <v>7</v>
      </c>
      <c r="E18" s="1">
        <v>1</v>
      </c>
    </row>
    <row r="19" spans="1:12" ht="15.75" customHeight="1" x14ac:dyDescent="0.2">
      <c r="A19" s="1">
        <v>40</v>
      </c>
      <c r="B19" s="1">
        <v>1</v>
      </c>
      <c r="C19" s="1">
        <v>2012</v>
      </c>
      <c r="D19" s="1">
        <v>6</v>
      </c>
    </row>
    <row r="20" spans="1:12" ht="15.75" customHeight="1" x14ac:dyDescent="0.2">
      <c r="A20" s="1">
        <v>39</v>
      </c>
      <c r="B20" s="1">
        <v>4</v>
      </c>
      <c r="C20" s="1">
        <v>2011</v>
      </c>
      <c r="D20" s="1">
        <v>4</v>
      </c>
      <c r="E20" s="1">
        <v>1</v>
      </c>
      <c r="F20" s="1">
        <v>1</v>
      </c>
      <c r="G20" s="1">
        <v>1</v>
      </c>
      <c r="H20" s="1"/>
      <c r="J20" s="1">
        <v>1</v>
      </c>
      <c r="L20" s="5" t="s">
        <v>52</v>
      </c>
    </row>
    <row r="21" spans="1:12" ht="15.75" customHeight="1" x14ac:dyDescent="0.2">
      <c r="A21" s="1">
        <v>39</v>
      </c>
      <c r="B21" s="1">
        <v>3</v>
      </c>
      <c r="C21" s="1">
        <v>2011</v>
      </c>
      <c r="D21" s="1">
        <v>7</v>
      </c>
      <c r="E21" s="1">
        <v>1</v>
      </c>
    </row>
    <row r="22" spans="1:12" ht="15.75" customHeight="1" x14ac:dyDescent="0.2">
      <c r="A22" s="1">
        <v>39</v>
      </c>
      <c r="B22" s="1">
        <v>2</v>
      </c>
      <c r="C22" s="1">
        <v>2011</v>
      </c>
      <c r="D22" s="1">
        <v>5</v>
      </c>
    </row>
    <row r="23" spans="1:12" ht="15.75" customHeight="1" x14ac:dyDescent="0.2">
      <c r="A23" s="1">
        <v>39</v>
      </c>
      <c r="B23" s="1">
        <v>1</v>
      </c>
      <c r="C23" s="1">
        <v>2011</v>
      </c>
      <c r="D23" s="1">
        <v>4</v>
      </c>
      <c r="E23" s="1">
        <v>2</v>
      </c>
      <c r="F23" s="1">
        <v>1</v>
      </c>
      <c r="G23" s="1">
        <v>1</v>
      </c>
      <c r="H23" s="1">
        <v>1</v>
      </c>
    </row>
    <row r="24" spans="1:12" ht="15.75" customHeight="1" x14ac:dyDescent="0.2">
      <c r="A24" s="1">
        <v>38</v>
      </c>
      <c r="B24" s="1">
        <v>4</v>
      </c>
      <c r="C24" s="1">
        <v>2010</v>
      </c>
      <c r="D24" s="1">
        <v>5</v>
      </c>
      <c r="E24" s="1">
        <v>1</v>
      </c>
    </row>
    <row r="25" spans="1:12" ht="15.75" customHeight="1" x14ac:dyDescent="0.2">
      <c r="A25" s="1">
        <v>38</v>
      </c>
      <c r="B25" s="1">
        <v>3</v>
      </c>
      <c r="C25" s="1">
        <v>2010</v>
      </c>
      <c r="D25" s="1">
        <v>5</v>
      </c>
      <c r="E25" s="1">
        <v>1</v>
      </c>
    </row>
    <row r="26" spans="1:12" ht="15.75" customHeight="1" x14ac:dyDescent="0.2">
      <c r="A26" s="1">
        <v>38</v>
      </c>
      <c r="B26" s="1">
        <v>2</v>
      </c>
      <c r="C26" s="1">
        <v>2010</v>
      </c>
      <c r="D26" s="1">
        <v>9</v>
      </c>
      <c r="E26" s="1">
        <v>1</v>
      </c>
    </row>
    <row r="27" spans="1:12" ht="15.75" customHeight="1" x14ac:dyDescent="0.2">
      <c r="A27" s="1">
        <v>38</v>
      </c>
      <c r="B27" s="1">
        <v>1</v>
      </c>
      <c r="C27" s="1">
        <v>2010</v>
      </c>
      <c r="D27" s="1">
        <v>6</v>
      </c>
      <c r="E27" s="1">
        <v>1</v>
      </c>
    </row>
    <row r="28" spans="1:12" ht="15.75" customHeight="1" x14ac:dyDescent="0.2">
      <c r="A28" s="1">
        <v>37</v>
      </c>
      <c r="B28" s="1">
        <v>4</v>
      </c>
      <c r="C28" s="1">
        <v>2009</v>
      </c>
      <c r="D28" s="1">
        <v>4</v>
      </c>
      <c r="E28" s="1">
        <v>1</v>
      </c>
      <c r="F28" s="1">
        <v>1</v>
      </c>
      <c r="G28" s="1">
        <v>1</v>
      </c>
      <c r="H28" s="1">
        <v>1</v>
      </c>
    </row>
    <row r="29" spans="1:12" ht="12.75" x14ac:dyDescent="0.2">
      <c r="A29" s="1">
        <v>37</v>
      </c>
      <c r="B29" s="1">
        <v>3</v>
      </c>
      <c r="C29" s="1">
        <v>2009</v>
      </c>
      <c r="D29" s="1">
        <v>5</v>
      </c>
    </row>
    <row r="30" spans="1:12" ht="12.75" x14ac:dyDescent="0.2">
      <c r="A30" s="1">
        <v>37</v>
      </c>
      <c r="B30" s="1">
        <v>2</v>
      </c>
      <c r="C30" s="1">
        <v>2009</v>
      </c>
      <c r="D30" s="1">
        <v>5</v>
      </c>
      <c r="E30" s="1">
        <v>4</v>
      </c>
      <c r="F30" s="1">
        <v>1</v>
      </c>
      <c r="G30" s="1">
        <v>1</v>
      </c>
      <c r="H30" s="1">
        <v>1</v>
      </c>
    </row>
    <row r="31" spans="1:12" ht="12.75" x14ac:dyDescent="0.2">
      <c r="A31" s="1">
        <v>37</v>
      </c>
      <c r="B31" s="1">
        <v>1</v>
      </c>
      <c r="C31" s="1">
        <v>2009</v>
      </c>
      <c r="D31" s="1">
        <v>6</v>
      </c>
    </row>
    <row r="32" spans="1:12" ht="12.75" x14ac:dyDescent="0.2">
      <c r="A32" s="1">
        <v>36</v>
      </c>
      <c r="B32" s="1">
        <v>4</v>
      </c>
      <c r="C32" s="1">
        <v>2008</v>
      </c>
      <c r="D32" s="1">
        <v>4</v>
      </c>
      <c r="E32" s="1">
        <v>1</v>
      </c>
      <c r="F32" s="1">
        <v>1</v>
      </c>
      <c r="G32" s="1">
        <v>1</v>
      </c>
      <c r="I32" s="1">
        <v>1</v>
      </c>
    </row>
    <row r="33" spans="1:11" ht="12.75" x14ac:dyDescent="0.2">
      <c r="A33" s="1">
        <v>36</v>
      </c>
      <c r="B33" s="1">
        <v>3</v>
      </c>
      <c r="C33" s="1">
        <v>2008</v>
      </c>
      <c r="D33" s="1">
        <v>8</v>
      </c>
    </row>
    <row r="34" spans="1:11" ht="12.75" x14ac:dyDescent="0.2">
      <c r="A34" s="1">
        <v>36</v>
      </c>
      <c r="B34" s="1">
        <v>2</v>
      </c>
      <c r="C34" s="1">
        <v>2008</v>
      </c>
      <c r="D34" s="1">
        <v>5</v>
      </c>
      <c r="E34" s="1">
        <v>2</v>
      </c>
    </row>
    <row r="35" spans="1:11" ht="12.75" x14ac:dyDescent="0.2">
      <c r="A35" s="1">
        <v>36</v>
      </c>
      <c r="B35" s="1">
        <v>1</v>
      </c>
      <c r="C35" s="1">
        <v>2008</v>
      </c>
      <c r="D35" s="1">
        <v>6</v>
      </c>
    </row>
    <row r="36" spans="1:11" ht="12.75" x14ac:dyDescent="0.2">
      <c r="A36" s="1">
        <v>35</v>
      </c>
      <c r="B36" s="1">
        <v>4</v>
      </c>
      <c r="C36" s="1">
        <v>2007</v>
      </c>
      <c r="D36" s="1">
        <v>4</v>
      </c>
    </row>
    <row r="37" spans="1:11" ht="12.75" x14ac:dyDescent="0.2">
      <c r="A37" s="1">
        <v>35</v>
      </c>
      <c r="B37" s="1">
        <v>3</v>
      </c>
      <c r="C37" s="1">
        <v>2007</v>
      </c>
      <c r="D37" s="1">
        <v>5</v>
      </c>
      <c r="E37" s="1">
        <v>2</v>
      </c>
    </row>
    <row r="38" spans="1:11" ht="12.75" x14ac:dyDescent="0.2">
      <c r="A38" s="1">
        <v>35</v>
      </c>
      <c r="B38" s="1">
        <v>2</v>
      </c>
      <c r="C38" s="1">
        <v>2007</v>
      </c>
      <c r="D38" s="1">
        <v>5</v>
      </c>
    </row>
    <row r="39" spans="1:11" ht="12.75" x14ac:dyDescent="0.2">
      <c r="A39" s="1">
        <v>35</v>
      </c>
      <c r="B39" s="1">
        <v>1</v>
      </c>
      <c r="C39" s="1">
        <v>2007</v>
      </c>
      <c r="D39" s="1">
        <v>5</v>
      </c>
      <c r="E39" s="1">
        <v>2</v>
      </c>
      <c r="F39" s="1">
        <v>1</v>
      </c>
      <c r="G39" s="1">
        <v>1</v>
      </c>
      <c r="H39" s="1">
        <v>1</v>
      </c>
    </row>
    <row r="40" spans="1:11" ht="12.75" x14ac:dyDescent="0.2">
      <c r="A40" s="1">
        <v>34</v>
      </c>
      <c r="B40" s="1">
        <v>4</v>
      </c>
      <c r="C40" s="1">
        <v>2006</v>
      </c>
      <c r="D40" s="1">
        <v>5</v>
      </c>
      <c r="E40" s="1">
        <v>2</v>
      </c>
      <c r="F40" s="1">
        <v>1</v>
      </c>
      <c r="G40" s="1">
        <v>1</v>
      </c>
      <c r="I40" s="1">
        <v>1</v>
      </c>
    </row>
    <row r="41" spans="1:11" ht="12.75" x14ac:dyDescent="0.2">
      <c r="A41" s="1">
        <v>34</v>
      </c>
      <c r="B41" s="1">
        <v>3</v>
      </c>
      <c r="C41" s="1">
        <v>2006</v>
      </c>
      <c r="D41" s="1">
        <v>5</v>
      </c>
    </row>
    <row r="42" spans="1:11" ht="12.75" x14ac:dyDescent="0.2">
      <c r="A42" s="1">
        <v>34</v>
      </c>
      <c r="B42" s="1">
        <v>2</v>
      </c>
      <c r="C42" s="1">
        <v>2006</v>
      </c>
      <c r="D42" s="1">
        <v>6</v>
      </c>
      <c r="E42" s="1">
        <v>2</v>
      </c>
      <c r="F42" s="1">
        <v>1</v>
      </c>
      <c r="G42" s="1">
        <v>1</v>
      </c>
      <c r="H42" s="1">
        <v>1</v>
      </c>
    </row>
    <row r="43" spans="1:11" ht="12.75" x14ac:dyDescent="0.2">
      <c r="A43" s="1">
        <v>34</v>
      </c>
      <c r="B43" s="1">
        <v>1</v>
      </c>
      <c r="C43" s="1">
        <v>2006</v>
      </c>
      <c r="D43" s="1">
        <v>6</v>
      </c>
    </row>
    <row r="45" spans="1:11" ht="12.75" x14ac:dyDescent="0.2">
      <c r="C45" s="1" t="s">
        <v>24</v>
      </c>
      <c r="D45">
        <f t="shared" ref="D45:K45" si="0">SUM(D2:D43)</f>
        <v>222</v>
      </c>
      <c r="E45">
        <f t="shared" si="0"/>
        <v>46</v>
      </c>
      <c r="F45">
        <f t="shared" si="0"/>
        <v>15</v>
      </c>
      <c r="G45">
        <f t="shared" si="0"/>
        <v>15</v>
      </c>
      <c r="H45">
        <f t="shared" si="0"/>
        <v>8</v>
      </c>
      <c r="I45">
        <f t="shared" si="0"/>
        <v>5</v>
      </c>
      <c r="J45">
        <f t="shared" si="0"/>
        <v>2</v>
      </c>
      <c r="K45">
        <f t="shared" si="0"/>
        <v>0</v>
      </c>
    </row>
  </sheetData>
  <hyperlinks>
    <hyperlink ref="L3" r:id="rId1"/>
    <hyperlink ref="L13" r:id="rId2"/>
    <hyperlink ref="L2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1</vt:lpstr>
      <vt:lpstr>GRAPHS</vt:lpstr>
      <vt:lpstr>AJPS</vt:lpstr>
      <vt:lpstr>PA</vt:lpstr>
      <vt:lpstr>ARPS</vt:lpstr>
      <vt:lpstr>APSR</vt:lpstr>
      <vt:lpstr>GOV</vt:lpstr>
      <vt:lpstr>PAS</vt:lpstr>
      <vt:lpstr>JPD</vt:lpstr>
      <vt:lpstr>tAJPS</vt:lpstr>
      <vt:lpstr>tPA</vt:lpstr>
      <vt:lpstr>tARPS</vt:lpstr>
      <vt:lpstr>tAPSR</vt:lpstr>
      <vt:lpstr>tGOV</vt:lpstr>
      <vt:lpstr>tPAS</vt:lpstr>
      <vt:lpstr>tJPD</vt:lpstr>
      <vt:lpstr>Time ALL</vt:lpstr>
      <vt:lpstr>top5 only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Spada</dc:creator>
  <cp:lastModifiedBy>Paolo Spada</cp:lastModifiedBy>
  <dcterms:created xsi:type="dcterms:W3CDTF">2017-02-13T07:22:41Z</dcterms:created>
  <dcterms:modified xsi:type="dcterms:W3CDTF">2017-03-14T13:25:17Z</dcterms:modified>
</cp:coreProperties>
</file>