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b55\Documents\PUBLICATIONS\JOURNAL ARTICLES\In Progress\Speech Breath\Speech-breath_LAQ\Supplemental Table\"/>
    </mc:Choice>
  </mc:AlternateContent>
  <xr:revisionPtr revIDLastSave="0" documentId="13_ncr:1_{26284C79-317C-4E9E-945F-AD2C1E381802}" xr6:coauthVersionLast="45" xr6:coauthVersionMax="45" xr10:uidLastSave="{00000000-0000-0000-0000-000000000000}"/>
  <bookViews>
    <workbookView xWindow="32760" yWindow="2220" windowWidth="21600" windowHeight="11385" xr2:uid="{9A04CB5D-3FA0-4E98-8F5F-3C87178399FA}"/>
  </bookViews>
  <sheets>
    <sheet name="Table1-Summary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9" i="5" l="1"/>
  <c r="P21" i="5"/>
  <c r="O5" i="5"/>
  <c r="P5" i="5" s="1"/>
  <c r="O6" i="5"/>
  <c r="P6" i="5" s="1"/>
  <c r="O7" i="5"/>
  <c r="P7" i="5" s="1"/>
  <c r="O9" i="5"/>
  <c r="P9" i="5" s="1"/>
  <c r="O10" i="5"/>
  <c r="P10" i="5" s="1"/>
  <c r="O11" i="5"/>
  <c r="P11" i="5" s="1"/>
  <c r="O13" i="5"/>
  <c r="P13" i="5" s="1"/>
  <c r="O14" i="5"/>
  <c r="P14" i="5" s="1"/>
  <c r="O15" i="5"/>
  <c r="P15" i="5" s="1"/>
  <c r="O17" i="5"/>
  <c r="P17" i="5" s="1"/>
  <c r="O18" i="5"/>
  <c r="P18" i="5" s="1"/>
  <c r="O19" i="5"/>
  <c r="O22" i="5"/>
  <c r="P22" i="5" s="1"/>
  <c r="O23" i="5"/>
  <c r="P23" i="5" s="1"/>
  <c r="O21" i="5"/>
  <c r="N19" i="5"/>
  <c r="L19" i="5"/>
  <c r="J19" i="5"/>
  <c r="H19" i="5"/>
  <c r="F19" i="5"/>
  <c r="N18" i="5"/>
  <c r="L18" i="5"/>
  <c r="J18" i="5"/>
  <c r="H18" i="5"/>
  <c r="F18" i="5"/>
  <c r="N17" i="5"/>
  <c r="L17" i="5"/>
  <c r="J17" i="5"/>
  <c r="H17" i="5"/>
  <c r="F17" i="5"/>
  <c r="N15" i="5"/>
  <c r="L15" i="5"/>
  <c r="J15" i="5"/>
  <c r="H15" i="5"/>
  <c r="F15" i="5"/>
  <c r="N14" i="5"/>
  <c r="L14" i="5"/>
  <c r="J14" i="5"/>
  <c r="H14" i="5"/>
  <c r="F14" i="5"/>
  <c r="N13" i="5"/>
  <c r="L13" i="5"/>
  <c r="J13" i="5"/>
  <c r="H13" i="5"/>
  <c r="F13" i="5"/>
  <c r="N11" i="5"/>
  <c r="L11" i="5"/>
  <c r="J11" i="5"/>
  <c r="H11" i="5"/>
  <c r="F11" i="5"/>
  <c r="N10" i="5"/>
  <c r="L10" i="5"/>
  <c r="J10" i="5"/>
  <c r="H10" i="5"/>
  <c r="F10" i="5"/>
  <c r="N9" i="5"/>
  <c r="L9" i="5"/>
  <c r="J9" i="5"/>
  <c r="H9" i="5"/>
  <c r="F9" i="5"/>
  <c r="N7" i="5"/>
  <c r="L7" i="5"/>
  <c r="J7" i="5"/>
  <c r="H7" i="5"/>
  <c r="F7" i="5"/>
  <c r="N6" i="5"/>
  <c r="L6" i="5"/>
  <c r="J6" i="5"/>
  <c r="H6" i="5"/>
  <c r="F6" i="5"/>
  <c r="N5" i="5"/>
  <c r="L5" i="5"/>
  <c r="J5" i="5"/>
  <c r="H5" i="5"/>
  <c r="F5" i="5"/>
  <c r="N23" i="5"/>
  <c r="L23" i="5"/>
  <c r="J23" i="5"/>
  <c r="H23" i="5"/>
  <c r="F23" i="5"/>
  <c r="N22" i="5"/>
  <c r="L22" i="5"/>
  <c r="J22" i="5"/>
  <c r="H22" i="5"/>
  <c r="F22" i="5"/>
  <c r="N21" i="5"/>
  <c r="L21" i="5"/>
  <c r="J21" i="5"/>
  <c r="H21" i="5"/>
  <c r="F21" i="5"/>
  <c r="D19" i="5"/>
  <c r="D18" i="5"/>
  <c r="D17" i="5"/>
  <c r="D15" i="5"/>
  <c r="D14" i="5"/>
  <c r="D13" i="5"/>
  <c r="D11" i="5"/>
  <c r="D10" i="5"/>
  <c r="D9" i="5"/>
  <c r="D7" i="5"/>
  <c r="D6" i="5"/>
  <c r="D5" i="5"/>
  <c r="D23" i="5"/>
  <c r="D22" i="5"/>
  <c r="D21" i="5"/>
</calcChain>
</file>

<file path=xl/sharedStrings.xml><?xml version="1.0" encoding="utf-8"?>
<sst xmlns="http://schemas.openxmlformats.org/spreadsheetml/2006/main" count="31" uniqueCount="29">
  <si>
    <t>Yes</t>
  </si>
  <si>
    <t>No</t>
  </si>
  <si>
    <t>Undetermined</t>
  </si>
  <si>
    <t>Red</t>
  </si>
  <si>
    <t>Red and Yellow</t>
  </si>
  <si>
    <t>Red and Black</t>
  </si>
  <si>
    <t>Dots</t>
  </si>
  <si>
    <t>Lines</t>
  </si>
  <si>
    <t>Amorphous</t>
  </si>
  <si>
    <t>Circumscribed</t>
  </si>
  <si>
    <t>Forceful</t>
  </si>
  <si>
    <t>Measured</t>
  </si>
  <si>
    <t>Interaction</t>
  </si>
  <si>
    <t>Anthropomorphs</t>
  </si>
  <si>
    <t>Zoomorphs</t>
  </si>
  <si>
    <t>Color</t>
  </si>
  <si>
    <t>Form</t>
  </si>
  <si>
    <t>Arrangement</t>
  </si>
  <si>
    <t>Action</t>
  </si>
  <si>
    <t>Total</t>
  </si>
  <si>
    <t>Deer (n=9)</t>
  </si>
  <si>
    <t>Felines (n=8)</t>
  </si>
  <si>
    <t>Canines (n=1)</t>
  </si>
  <si>
    <t>Snakes (n=2)</t>
  </si>
  <si>
    <t>Unidentified (n=1)</t>
  </si>
  <si>
    <t>(n=69)</t>
  </si>
  <si>
    <t>(n=90)</t>
  </si>
  <si>
    <t>Combination</t>
  </si>
  <si>
    <t>Supplemental Table 1. Summary of Speech-Breath Data for Pecos River Style Paintings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</si>
</sst>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2" fillId="0" borderId="3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right" indent="1"/>
    </xf>
    <xf numFmtId="9" fontId="2" fillId="0" borderId="0" xfId="1" applyFont="1" applyFill="1" applyBorder="1" applyAlignment="1">
      <alignment horizontal="left" indent="1"/>
    </xf>
    <xf numFmtId="0" fontId="2" fillId="0" borderId="2" xfId="0" applyFont="1" applyFill="1" applyBorder="1" applyAlignment="1">
      <alignment horizontal="center"/>
    </xf>
    <xf numFmtId="9" fontId="2" fillId="0" borderId="0" xfId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1" fontId="2" fillId="0" borderId="2" xfId="0" applyNumberFormat="1" applyFont="1" applyFill="1" applyBorder="1"/>
    <xf numFmtId="9" fontId="2" fillId="0" borderId="0" xfId="1" applyFont="1" applyFill="1" applyBorder="1"/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left" indent="1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9" fontId="3" fillId="0" borderId="0" xfId="1" applyFont="1" applyFill="1" applyBorder="1" applyAlignment="1">
      <alignment horizontal="left"/>
    </xf>
    <xf numFmtId="0" fontId="3" fillId="0" borderId="0" xfId="0" applyFont="1" applyFill="1"/>
    <xf numFmtId="9" fontId="3" fillId="0" borderId="0" xfId="1" applyFont="1" applyFill="1" applyBorder="1" applyAlignment="1">
      <alignment horizontal="left" indent="1"/>
    </xf>
    <xf numFmtId="1" fontId="3" fillId="0" borderId="0" xfId="1" applyNumberFormat="1" applyFont="1" applyFill="1" applyBorder="1" applyAlignment="1">
      <alignment horizontal="center"/>
    </xf>
    <xf numFmtId="0" fontId="2" fillId="0" borderId="2" xfId="0" applyFont="1" applyFill="1" applyBorder="1"/>
    <xf numFmtId="0" fontId="2" fillId="0" borderId="0" xfId="0" applyFont="1" applyFill="1" applyBorder="1" applyAlignment="1">
      <alignment textRotation="90"/>
    </xf>
    <xf numFmtId="0" fontId="2" fillId="0" borderId="0" xfId="0" applyFont="1"/>
    <xf numFmtId="0" fontId="2" fillId="0" borderId="3" xfId="0" applyFont="1" applyFill="1" applyBorder="1" applyAlignment="1">
      <alignment textRotation="90"/>
    </xf>
    <xf numFmtId="0" fontId="2" fillId="0" borderId="3" xfId="0" applyFont="1" applyFill="1" applyBorder="1" applyAlignment="1">
      <alignment horizontal="right" indent="1"/>
    </xf>
    <xf numFmtId="9" fontId="2" fillId="0" borderId="3" xfId="1" applyFont="1" applyFill="1" applyBorder="1" applyAlignment="1">
      <alignment horizontal="left" indent="1"/>
    </xf>
    <xf numFmtId="0" fontId="2" fillId="0" borderId="4" xfId="0" applyFont="1" applyFill="1" applyBorder="1" applyAlignment="1">
      <alignment horizontal="center"/>
    </xf>
    <xf numFmtId="9" fontId="2" fillId="0" borderId="3" xfId="1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1" fontId="2" fillId="0" borderId="3" xfId="1" applyNumberFormat="1" applyFont="1" applyFill="1" applyBorder="1" applyAlignment="1">
      <alignment horizontal="center"/>
    </xf>
    <xf numFmtId="1" fontId="2" fillId="0" borderId="4" xfId="0" applyNumberFormat="1" applyFont="1" applyFill="1" applyBorder="1"/>
    <xf numFmtId="9" fontId="2" fillId="0" borderId="3" xfId="1" applyFont="1" applyFill="1" applyBorder="1"/>
    <xf numFmtId="0" fontId="3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2731B-FCF8-488D-A080-1F64093EABAA}">
  <dimension ref="A1:P23"/>
  <sheetViews>
    <sheetView tabSelected="1" workbookViewId="0">
      <selection activeCell="F29" sqref="F29"/>
    </sheetView>
  </sheetViews>
  <sheetFormatPr defaultRowHeight="12.75" x14ac:dyDescent="0.2"/>
  <cols>
    <col min="1" max="1" width="2.85546875" style="26" customWidth="1"/>
    <col min="2" max="2" width="15.7109375" style="26" customWidth="1"/>
    <col min="3" max="3" width="7.7109375" style="26" customWidth="1"/>
    <col min="4" max="4" width="9.42578125" style="26" customWidth="1"/>
    <col min="5" max="11" width="6.7109375" style="26" customWidth="1"/>
    <col min="12" max="12" width="7.140625" style="26" customWidth="1"/>
    <col min="13" max="13" width="7.5703125" style="26" customWidth="1"/>
    <col min="14" max="16" width="7.7109375" style="26" customWidth="1"/>
    <col min="17" max="16384" width="9.140625" style="26"/>
  </cols>
  <sheetData>
    <row r="1" spans="1:16" x14ac:dyDescent="0.2">
      <c r="A1" s="39" t="s">
        <v>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s="2" customFormat="1" ht="25.5" customHeight="1" x14ac:dyDescent="0.2">
      <c r="A2" s="1"/>
      <c r="B2" s="1"/>
      <c r="C2" s="38" t="s">
        <v>13</v>
      </c>
      <c r="D2" s="38"/>
      <c r="E2" s="40" t="s">
        <v>14</v>
      </c>
      <c r="F2" s="40"/>
      <c r="G2" s="40"/>
      <c r="H2" s="40"/>
      <c r="I2" s="40"/>
      <c r="J2" s="40"/>
      <c r="K2" s="40"/>
      <c r="L2" s="40"/>
      <c r="M2" s="40"/>
      <c r="N2" s="40"/>
      <c r="O2" s="38" t="s">
        <v>19</v>
      </c>
      <c r="P2" s="38"/>
    </row>
    <row r="3" spans="1:16" s="2" customFormat="1" x14ac:dyDescent="0.2">
      <c r="A3" s="3"/>
      <c r="B3" s="3"/>
      <c r="C3" s="36" t="s">
        <v>25</v>
      </c>
      <c r="D3" s="37"/>
      <c r="E3" s="41" t="s">
        <v>20</v>
      </c>
      <c r="F3" s="41"/>
      <c r="G3" s="41" t="s">
        <v>21</v>
      </c>
      <c r="H3" s="41"/>
      <c r="I3" s="41" t="s">
        <v>22</v>
      </c>
      <c r="J3" s="41"/>
      <c r="K3" s="41" t="s">
        <v>23</v>
      </c>
      <c r="L3" s="41"/>
      <c r="M3" s="41" t="s">
        <v>24</v>
      </c>
      <c r="N3" s="41"/>
      <c r="O3" s="36" t="s">
        <v>26</v>
      </c>
      <c r="P3" s="37"/>
    </row>
    <row r="4" spans="1:16" s="2" customFormat="1" x14ac:dyDescent="0.2">
      <c r="A4" s="4" t="s">
        <v>15</v>
      </c>
      <c r="B4" s="1"/>
      <c r="C4" s="5"/>
      <c r="D4" s="6"/>
      <c r="E4" s="7"/>
      <c r="F4" s="8"/>
      <c r="G4" s="9"/>
      <c r="H4" s="8"/>
      <c r="I4" s="10"/>
      <c r="J4" s="8"/>
      <c r="K4" s="10"/>
      <c r="L4" s="8"/>
      <c r="M4" s="10"/>
      <c r="N4" s="8"/>
      <c r="O4" s="11"/>
      <c r="P4" s="12"/>
    </row>
    <row r="5" spans="1:16" s="2" customFormat="1" x14ac:dyDescent="0.2">
      <c r="A5" s="1"/>
      <c r="B5" s="1" t="s">
        <v>3</v>
      </c>
      <c r="C5" s="5">
        <v>66</v>
      </c>
      <c r="D5" s="6">
        <f t="shared" ref="D5:D15" si="0">C5/69</f>
        <v>0.95652173913043481</v>
      </c>
      <c r="E5" s="7">
        <v>9</v>
      </c>
      <c r="F5" s="8">
        <f>E5/9</f>
        <v>1</v>
      </c>
      <c r="G5" s="9">
        <v>8</v>
      </c>
      <c r="H5" s="8">
        <f>G5/8</f>
        <v>1</v>
      </c>
      <c r="I5" s="10">
        <v>1</v>
      </c>
      <c r="J5" s="8">
        <f t="shared" ref="J5:J19" si="1">I5/1</f>
        <v>1</v>
      </c>
      <c r="K5" s="10">
        <v>2</v>
      </c>
      <c r="L5" s="8">
        <f t="shared" ref="L5:L19" si="2">K5/2</f>
        <v>1</v>
      </c>
      <c r="M5" s="10">
        <v>1</v>
      </c>
      <c r="N5" s="8">
        <f t="shared" ref="N5:N19" si="3">M5/1</f>
        <v>1</v>
      </c>
      <c r="O5" s="11">
        <f t="shared" ref="O5:O19" si="4">C5+E5+G5+I5+K5+M5</f>
        <v>87</v>
      </c>
      <c r="P5" s="12">
        <f t="shared" ref="P5:P19" si="5">O5/90</f>
        <v>0.96666666666666667</v>
      </c>
    </row>
    <row r="6" spans="1:16" s="2" customFormat="1" x14ac:dyDescent="0.2">
      <c r="A6" s="1"/>
      <c r="B6" s="1" t="s">
        <v>4</v>
      </c>
      <c r="C6" s="5">
        <v>1</v>
      </c>
      <c r="D6" s="6">
        <f t="shared" si="0"/>
        <v>1.4492753623188406E-2</v>
      </c>
      <c r="E6" s="7">
        <v>0</v>
      </c>
      <c r="F6" s="8">
        <f t="shared" ref="F6:F7" si="6">E6/9</f>
        <v>0</v>
      </c>
      <c r="G6" s="9">
        <v>0</v>
      </c>
      <c r="H6" s="8">
        <f t="shared" ref="H6:H7" si="7">G6/8</f>
        <v>0</v>
      </c>
      <c r="I6" s="10">
        <v>0</v>
      </c>
      <c r="J6" s="8">
        <f t="shared" si="1"/>
        <v>0</v>
      </c>
      <c r="K6" s="13">
        <v>0</v>
      </c>
      <c r="L6" s="8">
        <f t="shared" si="2"/>
        <v>0</v>
      </c>
      <c r="M6" s="10">
        <v>0</v>
      </c>
      <c r="N6" s="8">
        <f t="shared" si="3"/>
        <v>0</v>
      </c>
      <c r="O6" s="11">
        <f t="shared" si="4"/>
        <v>1</v>
      </c>
      <c r="P6" s="12">
        <f t="shared" si="5"/>
        <v>1.1111111111111112E-2</v>
      </c>
    </row>
    <row r="7" spans="1:16" s="2" customFormat="1" x14ac:dyDescent="0.2">
      <c r="A7" s="1"/>
      <c r="B7" s="1" t="s">
        <v>5</v>
      </c>
      <c r="C7" s="5">
        <v>2</v>
      </c>
      <c r="D7" s="6">
        <f t="shared" si="0"/>
        <v>2.8985507246376812E-2</v>
      </c>
      <c r="E7" s="7">
        <v>0</v>
      </c>
      <c r="F7" s="8">
        <f t="shared" si="6"/>
        <v>0</v>
      </c>
      <c r="G7" s="9">
        <v>0</v>
      </c>
      <c r="H7" s="8">
        <f t="shared" si="7"/>
        <v>0</v>
      </c>
      <c r="I7" s="10">
        <v>0</v>
      </c>
      <c r="J7" s="8">
        <f t="shared" si="1"/>
        <v>0</v>
      </c>
      <c r="K7" s="10">
        <v>0</v>
      </c>
      <c r="L7" s="8">
        <f t="shared" si="2"/>
        <v>0</v>
      </c>
      <c r="M7" s="10">
        <v>0</v>
      </c>
      <c r="N7" s="8">
        <f t="shared" si="3"/>
        <v>0</v>
      </c>
      <c r="O7" s="11">
        <f t="shared" si="4"/>
        <v>2</v>
      </c>
      <c r="P7" s="12">
        <f t="shared" si="5"/>
        <v>2.2222222222222223E-2</v>
      </c>
    </row>
    <row r="8" spans="1:16" s="21" customFormat="1" x14ac:dyDescent="0.2">
      <c r="A8" s="4" t="s">
        <v>16</v>
      </c>
      <c r="B8" s="4"/>
      <c r="C8" s="14"/>
      <c r="D8" s="15"/>
      <c r="E8" s="16"/>
      <c r="F8" s="17"/>
      <c r="G8" s="18"/>
      <c r="H8" s="17"/>
      <c r="I8" s="19"/>
      <c r="J8" s="20"/>
      <c r="K8" s="19"/>
      <c r="L8" s="20"/>
      <c r="M8" s="19"/>
      <c r="N8" s="20"/>
      <c r="O8" s="11"/>
      <c r="P8" s="12"/>
    </row>
    <row r="9" spans="1:16" s="2" customFormat="1" x14ac:dyDescent="0.2">
      <c r="A9" s="1"/>
      <c r="B9" s="1" t="s">
        <v>6</v>
      </c>
      <c r="C9" s="5">
        <v>55</v>
      </c>
      <c r="D9" s="6">
        <f t="shared" si="0"/>
        <v>0.79710144927536231</v>
      </c>
      <c r="E9" s="7">
        <v>8</v>
      </c>
      <c r="F9" s="8">
        <f>E9/9</f>
        <v>0.88888888888888884</v>
      </c>
      <c r="G9" s="9">
        <v>0</v>
      </c>
      <c r="H9" s="8">
        <f>G9/8</f>
        <v>0</v>
      </c>
      <c r="I9" s="10">
        <v>1</v>
      </c>
      <c r="J9" s="8">
        <f t="shared" si="1"/>
        <v>1</v>
      </c>
      <c r="K9" s="10">
        <v>0</v>
      </c>
      <c r="L9" s="8">
        <f t="shared" si="2"/>
        <v>0</v>
      </c>
      <c r="M9" s="10">
        <v>0</v>
      </c>
      <c r="N9" s="8">
        <f t="shared" si="3"/>
        <v>0</v>
      </c>
      <c r="O9" s="11">
        <f t="shared" si="4"/>
        <v>64</v>
      </c>
      <c r="P9" s="12">
        <f t="shared" si="5"/>
        <v>0.71111111111111114</v>
      </c>
    </row>
    <row r="10" spans="1:16" s="2" customFormat="1" x14ac:dyDescent="0.2">
      <c r="A10" s="1"/>
      <c r="B10" s="1" t="s">
        <v>7</v>
      </c>
      <c r="C10" s="5">
        <v>10</v>
      </c>
      <c r="D10" s="6">
        <f t="shared" si="0"/>
        <v>0.14492753623188406</v>
      </c>
      <c r="E10" s="7">
        <v>1</v>
      </c>
      <c r="F10" s="8">
        <f>E10/9</f>
        <v>0.1111111111111111</v>
      </c>
      <c r="G10" s="9">
        <v>7</v>
      </c>
      <c r="H10" s="8">
        <f>G10/8</f>
        <v>0.875</v>
      </c>
      <c r="I10" s="10">
        <v>0</v>
      </c>
      <c r="J10" s="8">
        <f t="shared" si="1"/>
        <v>0</v>
      </c>
      <c r="K10" s="10">
        <v>2</v>
      </c>
      <c r="L10" s="8">
        <f t="shared" si="2"/>
        <v>1</v>
      </c>
      <c r="M10" s="10">
        <v>1</v>
      </c>
      <c r="N10" s="8">
        <f t="shared" si="3"/>
        <v>1</v>
      </c>
      <c r="O10" s="11">
        <f t="shared" si="4"/>
        <v>21</v>
      </c>
      <c r="P10" s="12">
        <f t="shared" si="5"/>
        <v>0.23333333333333334</v>
      </c>
    </row>
    <row r="11" spans="1:16" s="2" customFormat="1" x14ac:dyDescent="0.2">
      <c r="A11" s="1"/>
      <c r="B11" s="1" t="s">
        <v>27</v>
      </c>
      <c r="C11" s="5">
        <v>4</v>
      </c>
      <c r="D11" s="6">
        <f t="shared" si="0"/>
        <v>5.7971014492753624E-2</v>
      </c>
      <c r="E11" s="7">
        <v>0</v>
      </c>
      <c r="F11" s="8">
        <f>E11/9</f>
        <v>0</v>
      </c>
      <c r="G11" s="9">
        <v>1</v>
      </c>
      <c r="H11" s="8">
        <f>G11/8</f>
        <v>0.125</v>
      </c>
      <c r="I11" s="10">
        <v>0</v>
      </c>
      <c r="J11" s="8">
        <f t="shared" si="1"/>
        <v>0</v>
      </c>
      <c r="K11" s="10">
        <v>0</v>
      </c>
      <c r="L11" s="8">
        <f t="shared" si="2"/>
        <v>0</v>
      </c>
      <c r="M11" s="10">
        <v>0</v>
      </c>
      <c r="N11" s="8">
        <f t="shared" si="3"/>
        <v>0</v>
      </c>
      <c r="O11" s="11">
        <f t="shared" si="4"/>
        <v>5</v>
      </c>
      <c r="P11" s="12">
        <f t="shared" si="5"/>
        <v>5.5555555555555552E-2</v>
      </c>
    </row>
    <row r="12" spans="1:16" s="21" customFormat="1" x14ac:dyDescent="0.2">
      <c r="A12" s="4" t="s">
        <v>17</v>
      </c>
      <c r="B12" s="4"/>
      <c r="C12" s="14"/>
      <c r="D12" s="15"/>
      <c r="E12" s="16"/>
      <c r="F12" s="17"/>
      <c r="G12" s="18"/>
      <c r="H12" s="17"/>
      <c r="I12" s="19"/>
      <c r="J12" s="20"/>
      <c r="K12" s="19"/>
      <c r="L12" s="20"/>
      <c r="M12" s="19"/>
      <c r="N12" s="20"/>
      <c r="O12" s="11"/>
      <c r="P12" s="12"/>
    </row>
    <row r="13" spans="1:16" s="2" customFormat="1" x14ac:dyDescent="0.2">
      <c r="A13" s="1"/>
      <c r="B13" s="1" t="s">
        <v>8</v>
      </c>
      <c r="C13" s="5">
        <v>11</v>
      </c>
      <c r="D13" s="6">
        <f t="shared" si="0"/>
        <v>0.15942028985507245</v>
      </c>
      <c r="E13" s="7">
        <v>3</v>
      </c>
      <c r="F13" s="8">
        <f>E13/9</f>
        <v>0.33333333333333331</v>
      </c>
      <c r="G13" s="9">
        <v>0</v>
      </c>
      <c r="H13" s="8">
        <f>G13/8</f>
        <v>0</v>
      </c>
      <c r="I13" s="10">
        <v>0</v>
      </c>
      <c r="J13" s="8">
        <f t="shared" si="1"/>
        <v>0</v>
      </c>
      <c r="K13" s="10">
        <v>0</v>
      </c>
      <c r="L13" s="8">
        <f t="shared" si="2"/>
        <v>0</v>
      </c>
      <c r="M13" s="10">
        <v>0</v>
      </c>
      <c r="N13" s="8">
        <f t="shared" si="3"/>
        <v>0</v>
      </c>
      <c r="O13" s="11">
        <f t="shared" si="4"/>
        <v>14</v>
      </c>
      <c r="P13" s="12">
        <f t="shared" si="5"/>
        <v>0.15555555555555556</v>
      </c>
    </row>
    <row r="14" spans="1:16" s="2" customFormat="1" x14ac:dyDescent="0.2">
      <c r="A14" s="1"/>
      <c r="B14" s="1" t="s">
        <v>9</v>
      </c>
      <c r="C14" s="5">
        <v>54</v>
      </c>
      <c r="D14" s="6">
        <f t="shared" si="0"/>
        <v>0.78260869565217395</v>
      </c>
      <c r="E14" s="7">
        <v>6</v>
      </c>
      <c r="F14" s="8">
        <f>E14/9</f>
        <v>0.66666666666666663</v>
      </c>
      <c r="G14" s="9">
        <v>7</v>
      </c>
      <c r="H14" s="8">
        <f>G14/8</f>
        <v>0.875</v>
      </c>
      <c r="I14" s="10">
        <v>1</v>
      </c>
      <c r="J14" s="8">
        <f t="shared" si="1"/>
        <v>1</v>
      </c>
      <c r="K14" s="10">
        <v>2</v>
      </c>
      <c r="L14" s="8">
        <f t="shared" si="2"/>
        <v>1</v>
      </c>
      <c r="M14" s="10">
        <v>1</v>
      </c>
      <c r="N14" s="8">
        <f t="shared" si="3"/>
        <v>1</v>
      </c>
      <c r="O14" s="11">
        <f t="shared" si="4"/>
        <v>71</v>
      </c>
      <c r="P14" s="12">
        <f t="shared" si="5"/>
        <v>0.78888888888888886</v>
      </c>
    </row>
    <row r="15" spans="1:16" s="2" customFormat="1" x14ac:dyDescent="0.2">
      <c r="A15" s="1"/>
      <c r="B15" s="1" t="s">
        <v>27</v>
      </c>
      <c r="C15" s="5">
        <v>4</v>
      </c>
      <c r="D15" s="6">
        <f t="shared" si="0"/>
        <v>5.7971014492753624E-2</v>
      </c>
      <c r="E15" s="7">
        <v>0</v>
      </c>
      <c r="F15" s="8">
        <f>E15/9</f>
        <v>0</v>
      </c>
      <c r="G15" s="9">
        <v>1</v>
      </c>
      <c r="H15" s="8">
        <f>G15/8</f>
        <v>0.125</v>
      </c>
      <c r="I15" s="10">
        <v>0</v>
      </c>
      <c r="J15" s="8">
        <f t="shared" si="1"/>
        <v>0</v>
      </c>
      <c r="K15" s="10">
        <v>0</v>
      </c>
      <c r="L15" s="8">
        <f t="shared" si="2"/>
        <v>0</v>
      </c>
      <c r="M15" s="10">
        <v>0</v>
      </c>
      <c r="N15" s="8">
        <f t="shared" si="3"/>
        <v>0</v>
      </c>
      <c r="O15" s="11">
        <f t="shared" si="4"/>
        <v>5</v>
      </c>
      <c r="P15" s="12">
        <f t="shared" si="5"/>
        <v>5.5555555555555552E-2</v>
      </c>
    </row>
    <row r="16" spans="1:16" s="21" customFormat="1" x14ac:dyDescent="0.2">
      <c r="A16" s="4" t="s">
        <v>18</v>
      </c>
      <c r="B16" s="4"/>
      <c r="C16" s="14"/>
      <c r="D16" s="22"/>
      <c r="E16" s="16"/>
      <c r="F16" s="20"/>
      <c r="G16" s="18"/>
      <c r="H16" s="20"/>
      <c r="I16" s="23"/>
      <c r="J16" s="20"/>
      <c r="K16" s="23"/>
      <c r="L16" s="20"/>
      <c r="M16" s="23"/>
      <c r="N16" s="20"/>
      <c r="O16" s="11"/>
      <c r="P16" s="12"/>
    </row>
    <row r="17" spans="1:16" s="2" customFormat="1" x14ac:dyDescent="0.2">
      <c r="A17" s="1"/>
      <c r="B17" s="1" t="s">
        <v>10</v>
      </c>
      <c r="C17" s="5">
        <v>13</v>
      </c>
      <c r="D17" s="6">
        <f t="shared" ref="D17:D18" si="8">C17/69</f>
        <v>0.18840579710144928</v>
      </c>
      <c r="E17" s="7">
        <v>0</v>
      </c>
      <c r="F17" s="8">
        <f>E17/9</f>
        <v>0</v>
      </c>
      <c r="G17" s="9">
        <v>6</v>
      </c>
      <c r="H17" s="8">
        <f>G17/8</f>
        <v>0.75</v>
      </c>
      <c r="I17" s="10">
        <v>0</v>
      </c>
      <c r="J17" s="8">
        <f t="shared" si="1"/>
        <v>0</v>
      </c>
      <c r="K17" s="10">
        <v>0</v>
      </c>
      <c r="L17" s="8">
        <f t="shared" si="2"/>
        <v>0</v>
      </c>
      <c r="M17" s="10">
        <v>0</v>
      </c>
      <c r="N17" s="8">
        <f t="shared" si="3"/>
        <v>0</v>
      </c>
      <c r="O17" s="11">
        <f t="shared" si="4"/>
        <v>19</v>
      </c>
      <c r="P17" s="12">
        <f t="shared" si="5"/>
        <v>0.21111111111111111</v>
      </c>
    </row>
    <row r="18" spans="1:16" s="2" customFormat="1" x14ac:dyDescent="0.2">
      <c r="A18" s="1"/>
      <c r="B18" s="1" t="s">
        <v>11</v>
      </c>
      <c r="C18" s="5">
        <v>53</v>
      </c>
      <c r="D18" s="6">
        <f t="shared" si="8"/>
        <v>0.76811594202898548</v>
      </c>
      <c r="E18" s="7">
        <v>9</v>
      </c>
      <c r="F18" s="8">
        <f>E18/9</f>
        <v>1</v>
      </c>
      <c r="G18" s="9">
        <v>1</v>
      </c>
      <c r="H18" s="8">
        <f>G18/8</f>
        <v>0.125</v>
      </c>
      <c r="I18" s="10">
        <v>1</v>
      </c>
      <c r="J18" s="8">
        <f t="shared" si="1"/>
        <v>1</v>
      </c>
      <c r="K18" s="10">
        <v>2</v>
      </c>
      <c r="L18" s="8">
        <f t="shared" si="2"/>
        <v>1</v>
      </c>
      <c r="M18" s="10">
        <v>0</v>
      </c>
      <c r="N18" s="8">
        <f t="shared" si="3"/>
        <v>0</v>
      </c>
      <c r="O18" s="11">
        <f t="shared" si="4"/>
        <v>66</v>
      </c>
      <c r="P18" s="12">
        <f t="shared" si="5"/>
        <v>0.73333333333333328</v>
      </c>
    </row>
    <row r="19" spans="1:16" s="2" customFormat="1" x14ac:dyDescent="0.2">
      <c r="A19" s="1"/>
      <c r="B19" s="1" t="s">
        <v>27</v>
      </c>
      <c r="C19" s="5">
        <v>3</v>
      </c>
      <c r="D19" s="6">
        <f>C19/69</f>
        <v>4.3478260869565216E-2</v>
      </c>
      <c r="E19" s="7">
        <v>0</v>
      </c>
      <c r="F19" s="8">
        <f>E19/9</f>
        <v>0</v>
      </c>
      <c r="G19" s="9">
        <v>1</v>
      </c>
      <c r="H19" s="8">
        <f>G19/8</f>
        <v>0.125</v>
      </c>
      <c r="I19" s="10">
        <v>0</v>
      </c>
      <c r="J19" s="8">
        <f t="shared" si="1"/>
        <v>0</v>
      </c>
      <c r="K19" s="10">
        <v>0</v>
      </c>
      <c r="L19" s="8">
        <f t="shared" si="2"/>
        <v>0</v>
      </c>
      <c r="M19" s="10">
        <v>1</v>
      </c>
      <c r="N19" s="8">
        <f t="shared" si="3"/>
        <v>1</v>
      </c>
      <c r="O19" s="11">
        <f t="shared" si="4"/>
        <v>5</v>
      </c>
      <c r="P19" s="12">
        <f t="shared" si="5"/>
        <v>5.5555555555555552E-2</v>
      </c>
    </row>
    <row r="20" spans="1:16" s="2" customFormat="1" x14ac:dyDescent="0.2">
      <c r="A20" s="4" t="s">
        <v>12</v>
      </c>
      <c r="B20" s="1"/>
      <c r="C20" s="9"/>
      <c r="D20" s="9"/>
      <c r="E20" s="24"/>
      <c r="F20" s="1"/>
      <c r="G20" s="1"/>
      <c r="H20" s="1"/>
      <c r="I20" s="1"/>
      <c r="J20" s="1"/>
      <c r="K20" s="1"/>
      <c r="L20" s="1"/>
      <c r="M20" s="1"/>
      <c r="N20" s="1"/>
      <c r="O20" s="24"/>
      <c r="P20" s="1"/>
    </row>
    <row r="21" spans="1:16" x14ac:dyDescent="0.2">
      <c r="A21" s="25"/>
      <c r="B21" s="1" t="s">
        <v>0</v>
      </c>
      <c r="C21" s="5">
        <v>37</v>
      </c>
      <c r="D21" s="6">
        <f>C21/69</f>
        <v>0.53623188405797106</v>
      </c>
      <c r="E21" s="7">
        <v>3</v>
      </c>
      <c r="F21" s="8">
        <f>E21/9</f>
        <v>0.33333333333333331</v>
      </c>
      <c r="G21" s="9">
        <v>7</v>
      </c>
      <c r="H21" s="8">
        <f>G21/8</f>
        <v>0.875</v>
      </c>
      <c r="I21" s="10">
        <v>1</v>
      </c>
      <c r="J21" s="8">
        <f>I21/1</f>
        <v>1</v>
      </c>
      <c r="K21" s="10">
        <v>2</v>
      </c>
      <c r="L21" s="8">
        <f>K21/2</f>
        <v>1</v>
      </c>
      <c r="M21" s="10">
        <v>0</v>
      </c>
      <c r="N21" s="8">
        <f>M21/1</f>
        <v>0</v>
      </c>
      <c r="O21" s="11">
        <f>C21+E21+G21+I21+K21+M21</f>
        <v>50</v>
      </c>
      <c r="P21" s="12">
        <f>O21/90</f>
        <v>0.55555555555555558</v>
      </c>
    </row>
    <row r="22" spans="1:16" x14ac:dyDescent="0.2">
      <c r="A22" s="25"/>
      <c r="B22" s="1" t="s">
        <v>1</v>
      </c>
      <c r="C22" s="5">
        <v>21</v>
      </c>
      <c r="D22" s="6">
        <f>C22/69</f>
        <v>0.30434782608695654</v>
      </c>
      <c r="E22" s="7">
        <v>3</v>
      </c>
      <c r="F22" s="8">
        <f>E22/9</f>
        <v>0.33333333333333331</v>
      </c>
      <c r="G22" s="9">
        <v>0</v>
      </c>
      <c r="H22" s="8">
        <f>G22/8</f>
        <v>0</v>
      </c>
      <c r="I22" s="10">
        <v>0</v>
      </c>
      <c r="J22" s="8">
        <f>I22/1</f>
        <v>0</v>
      </c>
      <c r="K22" s="10">
        <v>0</v>
      </c>
      <c r="L22" s="8">
        <f>K22/2</f>
        <v>0</v>
      </c>
      <c r="M22" s="10">
        <v>0</v>
      </c>
      <c r="N22" s="8">
        <f>M22/1</f>
        <v>0</v>
      </c>
      <c r="O22" s="11">
        <f>C22+E22+G22+I22+K22+M22</f>
        <v>24</v>
      </c>
      <c r="P22" s="12">
        <f>O22/90</f>
        <v>0.26666666666666666</v>
      </c>
    </row>
    <row r="23" spans="1:16" x14ac:dyDescent="0.2">
      <c r="A23" s="27"/>
      <c r="B23" s="3" t="s">
        <v>2</v>
      </c>
      <c r="C23" s="28">
        <v>11</v>
      </c>
      <c r="D23" s="29">
        <f>C23/69</f>
        <v>0.15942028985507245</v>
      </c>
      <c r="E23" s="30">
        <v>3</v>
      </c>
      <c r="F23" s="31">
        <f>E23/9</f>
        <v>0.33333333333333331</v>
      </c>
      <c r="G23" s="32">
        <v>1</v>
      </c>
      <c r="H23" s="31">
        <f>G23/8</f>
        <v>0.125</v>
      </c>
      <c r="I23" s="33">
        <v>0</v>
      </c>
      <c r="J23" s="31">
        <f>I23/1</f>
        <v>0</v>
      </c>
      <c r="K23" s="33">
        <v>0</v>
      </c>
      <c r="L23" s="31">
        <f>K23/2</f>
        <v>0</v>
      </c>
      <c r="M23" s="33">
        <v>1</v>
      </c>
      <c r="N23" s="31">
        <f>M23/1</f>
        <v>1</v>
      </c>
      <c r="O23" s="34">
        <f>C23+E23+G23+I23+K23+M23</f>
        <v>16</v>
      </c>
      <c r="P23" s="35">
        <f>O23/90</f>
        <v>0.17777777777777778</v>
      </c>
    </row>
  </sheetData>
  <mergeCells count="11">
    <mergeCell ref="C3:D3"/>
    <mergeCell ref="O3:P3"/>
    <mergeCell ref="C2:D2"/>
    <mergeCell ref="O2:P2"/>
    <mergeCell ref="A1:P1"/>
    <mergeCell ref="E2:N2"/>
    <mergeCell ref="E3:F3"/>
    <mergeCell ref="G3:H3"/>
    <mergeCell ref="K3:L3"/>
    <mergeCell ref="M3:N3"/>
    <mergeCell ref="I3:J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Table1-Summary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Boyd, Carolyn E</dc:creator>
  <cp:lastModifiedBy>Boyd, Carolyn E</cp:lastModifiedBy>
  <cp:lastPrinted>2021-01-05T20:45:19Z</cp:lastPrinted>
  <dcterms:created xsi:type="dcterms:W3CDTF">2020-07-10T15:04:46Z</dcterms:created>
  <dcterms:modified xsi:type="dcterms:W3CDTF">2021-01-06T19:09:55Z</dcterms:modified>
</cp:coreProperties>
</file>