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0"/>
  </bookViews>
  <sheets>
    <sheet name="social indexes and dataset" sheetId="1" r:id="rId1"/>
    <sheet name="rarity rates of objects" sheetId="2" r:id="rId2"/>
  </sheets>
  <calcPr calcId="152511"/>
</workbook>
</file>

<file path=xl/calcChain.xml><?xml version="1.0" encoding="utf-8"?>
<calcChain xmlns="http://schemas.openxmlformats.org/spreadsheetml/2006/main">
  <c r="D51" i="2" l="1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AB9" i="1" l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E22" i="1"/>
  <c r="E4" i="1" s="1"/>
  <c r="AB22" i="1"/>
  <c r="AB4" i="1" s="1"/>
  <c r="AA22" i="1"/>
  <c r="AA4" i="1" s="1"/>
  <c r="Z22" i="1"/>
  <c r="Z4" i="1" s="1"/>
  <c r="Y22" i="1"/>
  <c r="Y4" i="1" s="1"/>
  <c r="Y5" i="1" s="1"/>
  <c r="X22" i="1"/>
  <c r="X4" i="1" s="1"/>
  <c r="X5" i="1" s="1"/>
  <c r="W22" i="1"/>
  <c r="W4" i="1" s="1"/>
  <c r="W5" i="1" s="1"/>
  <c r="V22" i="1"/>
  <c r="V4" i="1" s="1"/>
  <c r="V5" i="1" s="1"/>
  <c r="U22" i="1"/>
  <c r="U4" i="1" s="1"/>
  <c r="T22" i="1"/>
  <c r="T4" i="1" s="1"/>
  <c r="S22" i="1"/>
  <c r="S4" i="1" s="1"/>
  <c r="R22" i="1"/>
  <c r="R4" i="1" s="1"/>
  <c r="R5" i="1" s="1"/>
  <c r="Q22" i="1"/>
  <c r="Q4" i="1" s="1"/>
  <c r="P22" i="1"/>
  <c r="P4" i="1" s="1"/>
  <c r="O22" i="1"/>
  <c r="O4" i="1" s="1"/>
  <c r="N22" i="1"/>
  <c r="N4" i="1" s="1"/>
  <c r="M22" i="1"/>
  <c r="M4" i="1" s="1"/>
  <c r="L22" i="1"/>
  <c r="L4" i="1" s="1"/>
  <c r="K22" i="1"/>
  <c r="K4" i="1" s="1"/>
  <c r="J22" i="1"/>
  <c r="J4" i="1" s="1"/>
  <c r="J5" i="1" s="1"/>
  <c r="I22" i="1"/>
  <c r="I4" i="1" s="1"/>
  <c r="H22" i="1"/>
  <c r="H4" i="1" s="1"/>
  <c r="G22" i="1"/>
  <c r="G4" i="1" s="1"/>
  <c r="G5" i="1" s="1"/>
  <c r="F22" i="1"/>
  <c r="F4" i="1" s="1"/>
  <c r="F5" i="1" s="1"/>
  <c r="AB6" i="1"/>
  <c r="AA6" i="1"/>
  <c r="Z6" i="1"/>
  <c r="Y6" i="1"/>
  <c r="X6" i="1"/>
  <c r="W6" i="1"/>
  <c r="V6" i="1"/>
  <c r="U6" i="1"/>
  <c r="T6" i="1"/>
  <c r="S6" i="1"/>
  <c r="R6" i="1"/>
  <c r="Q6" i="1"/>
  <c r="Q7" i="1" s="1"/>
  <c r="P6" i="1"/>
  <c r="P7" i="1" s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H6" i="1"/>
  <c r="G6" i="1"/>
  <c r="F6" i="1"/>
  <c r="E6" i="1"/>
  <c r="E7" i="1" s="1"/>
  <c r="AB3" i="1"/>
  <c r="AA3" i="1"/>
  <c r="AB7" i="1" l="1"/>
  <c r="R7" i="1"/>
  <c r="S5" i="1"/>
  <c r="K5" i="1"/>
  <c r="K10" i="1" s="1"/>
  <c r="Z5" i="1"/>
  <c r="Z10" i="1" s="1"/>
  <c r="G7" i="1"/>
  <c r="S7" i="1"/>
  <c r="H5" i="1"/>
  <c r="T5" i="1"/>
  <c r="L5" i="1"/>
  <c r="L10" i="1" s="1"/>
  <c r="AA5" i="1"/>
  <c r="AA10" i="1" s="1"/>
  <c r="H7" i="1"/>
  <c r="H10" i="1" s="1"/>
  <c r="T7" i="1"/>
  <c r="I5" i="1"/>
  <c r="I10" i="1" s="1"/>
  <c r="U5" i="1"/>
  <c r="M5" i="1"/>
  <c r="M10" i="1" s="1"/>
  <c r="AB5" i="1"/>
  <c r="V7" i="1"/>
  <c r="I7" i="1"/>
  <c r="U7" i="1"/>
  <c r="N5" i="1"/>
  <c r="N10" i="1" s="1"/>
  <c r="W7" i="1"/>
  <c r="W10" i="1" s="1"/>
  <c r="O5" i="1"/>
  <c r="F7" i="1"/>
  <c r="F10" i="1" s="1"/>
  <c r="F11" i="1" s="1"/>
  <c r="X7" i="1"/>
  <c r="X10" i="1" s="1"/>
  <c r="P5" i="1"/>
  <c r="Y7" i="1"/>
  <c r="Q5" i="1"/>
  <c r="Z7" i="1"/>
  <c r="AA7" i="1"/>
  <c r="E5" i="1"/>
  <c r="E10" i="1"/>
  <c r="Q10" i="1"/>
  <c r="S10" i="1"/>
  <c r="T10" i="1"/>
  <c r="Y10" i="1"/>
  <c r="R10" i="1"/>
  <c r="G10" i="1"/>
  <c r="Z11" i="1" l="1"/>
  <c r="E11" i="1"/>
  <c r="Y11" i="1"/>
  <c r="M11" i="1"/>
  <c r="L11" i="1"/>
  <c r="I11" i="1"/>
  <c r="X11" i="1"/>
  <c r="W11" i="1"/>
  <c r="K11" i="1"/>
  <c r="G11" i="1"/>
  <c r="T11" i="1"/>
  <c r="R11" i="1"/>
  <c r="H11" i="1"/>
  <c r="AA11" i="1"/>
  <c r="S11" i="1"/>
  <c r="N11" i="1"/>
  <c r="Q11" i="1"/>
  <c r="O10" i="1"/>
  <c r="O11" i="1" s="1"/>
  <c r="AB10" i="1"/>
  <c r="AB11" i="1" s="1"/>
  <c r="J10" i="1"/>
  <c r="J11" i="1" s="1"/>
  <c r="V10" i="1"/>
  <c r="V11" i="1" s="1"/>
  <c r="P10" i="1"/>
  <c r="P11" i="1" s="1"/>
  <c r="U10" i="1"/>
  <c r="U11" i="1" s="1"/>
</calcChain>
</file>

<file path=xl/sharedStrings.xml><?xml version="1.0" encoding="utf-8"?>
<sst xmlns="http://schemas.openxmlformats.org/spreadsheetml/2006/main" count="284" uniqueCount="103">
  <si>
    <t>2/68</t>
  </si>
  <si>
    <t>5/68</t>
  </si>
  <si>
    <t>7/68</t>
  </si>
  <si>
    <t>8/68</t>
  </si>
  <si>
    <t>9/68</t>
  </si>
  <si>
    <t>10/68</t>
  </si>
  <si>
    <t>15/68</t>
  </si>
  <si>
    <t>16/68</t>
  </si>
  <si>
    <t>17/69</t>
  </si>
  <si>
    <t>19/70</t>
  </si>
  <si>
    <t>20/70</t>
  </si>
  <si>
    <t>23/70</t>
  </si>
  <si>
    <t>24/71</t>
  </si>
  <si>
    <t>25/71</t>
  </si>
  <si>
    <t>26/71</t>
  </si>
  <si>
    <t>28/72</t>
  </si>
  <si>
    <t>29/72</t>
  </si>
  <si>
    <t>30/72</t>
  </si>
  <si>
    <t>31/73</t>
  </si>
  <si>
    <t>35/73</t>
  </si>
  <si>
    <t>37/74</t>
  </si>
  <si>
    <t>38/74</t>
  </si>
  <si>
    <t>39/74</t>
  </si>
  <si>
    <t>41/74</t>
  </si>
  <si>
    <t>Dataset                     material variability</t>
  </si>
  <si>
    <t>House</t>
  </si>
  <si>
    <t>Small ceramic finds</t>
  </si>
  <si>
    <t>Ground stone and lithic artefacts</t>
  </si>
  <si>
    <t>Bone and antler artefacts</t>
  </si>
  <si>
    <t>Bronze artefacts</t>
  </si>
  <si>
    <t>Golden artefacts</t>
  </si>
  <si>
    <t>Social indexes*</t>
  </si>
  <si>
    <t>Dataset                                                                                                                                                                                                                                                                                                                                                                                                                                                                                                                   typological variability**</t>
  </si>
  <si>
    <t>tutuli</t>
  </si>
  <si>
    <t>rounded potsherd tool</t>
  </si>
  <si>
    <t>spacer plate</t>
  </si>
  <si>
    <t>miniature vessel</t>
  </si>
  <si>
    <t>grinding and pulverizing tool</t>
  </si>
  <si>
    <t>grinding slabs and querns</t>
  </si>
  <si>
    <t>rectangular sheet with rolled-up ends</t>
  </si>
  <si>
    <t>arm-and anklet</t>
  </si>
  <si>
    <t>tube with spiral-shaped terminals</t>
  </si>
  <si>
    <t>RV</t>
  </si>
  <si>
    <t>AV</t>
  </si>
  <si>
    <t>Σ</t>
  </si>
  <si>
    <t>small ceramic finds</t>
  </si>
  <si>
    <t>frequency rate of objects</t>
  </si>
  <si>
    <t>diversity rate of objects</t>
  </si>
  <si>
    <t>rarity rate of objects</t>
  </si>
  <si>
    <t>number of bronze objects</t>
  </si>
  <si>
    <t>number of gold objects</t>
  </si>
  <si>
    <t>resultant index</t>
  </si>
  <si>
    <t>ground stone and lithic artefacts</t>
  </si>
  <si>
    <t>bone artefacts</t>
  </si>
  <si>
    <t>antler artefacts</t>
  </si>
  <si>
    <t>bronze artefacts</t>
  </si>
  <si>
    <t>golden artefacts</t>
  </si>
  <si>
    <t>faience breads</t>
  </si>
  <si>
    <t>amber breads</t>
  </si>
  <si>
    <t>artefacts - total</t>
  </si>
  <si>
    <t>RR</t>
  </si>
  <si>
    <t>no. of types</t>
  </si>
  <si>
    <t>no. of typologically classified artefacts</t>
  </si>
  <si>
    <t>spoon</t>
  </si>
  <si>
    <t>loom weight</t>
  </si>
  <si>
    <t>spindle whorl</t>
  </si>
  <si>
    <t>pedestal</t>
  </si>
  <si>
    <t>mould</t>
  </si>
  <si>
    <t>anthropomorphic figure</t>
  </si>
  <si>
    <t>zoomorphic figure</t>
  </si>
  <si>
    <t>bread</t>
  </si>
  <si>
    <t>ball</t>
  </si>
  <si>
    <t>flake/blade</t>
  </si>
  <si>
    <t>arrowhead</t>
  </si>
  <si>
    <t>percussion tool</t>
  </si>
  <si>
    <t>hafted percussion tool</t>
  </si>
  <si>
    <t>abrader</t>
  </si>
  <si>
    <t>polisher</t>
  </si>
  <si>
    <t>disc</t>
  </si>
  <si>
    <t>needle</t>
  </si>
  <si>
    <t>phalanx with smoothed active surface</t>
  </si>
  <si>
    <t>pendant</t>
  </si>
  <si>
    <t>awl</t>
  </si>
  <si>
    <t>dagger</t>
  </si>
  <si>
    <t>tube made of coiled wire</t>
  </si>
  <si>
    <t>tube made of rolled sheet</t>
  </si>
  <si>
    <t>sheet cone</t>
  </si>
  <si>
    <t>bracelet</t>
  </si>
  <si>
    <t>lockenring</t>
  </si>
  <si>
    <t>arm spiral</t>
  </si>
  <si>
    <t>fishhook</t>
  </si>
  <si>
    <t>blade with cutting edge</t>
  </si>
  <si>
    <t>pin</t>
  </si>
  <si>
    <t>sheet button</t>
  </si>
  <si>
    <t>finger ring</t>
  </si>
  <si>
    <t>* AV = Absolute values of indexes based on defined calculations; RV = Relative values of indexes calculated on the basis of the ratio to the maximum absolute value</t>
  </si>
  <si>
    <t>** RR = Rarity rate of artefacts calculated according to the equation in the sheet "rarity rates of objects"</t>
  </si>
  <si>
    <t>Type</t>
  </si>
  <si>
    <t>rarity rate value</t>
  </si>
  <si>
    <r>
      <t>no. of finds (</t>
    </r>
    <r>
      <rPr>
        <b/>
        <sz val="11"/>
        <color theme="0"/>
        <rFont val="Calibri"/>
        <family val="2"/>
        <charset val="238"/>
      </rPr>
      <t>Σ</t>
    </r>
    <r>
      <rPr>
        <b/>
        <sz val="11"/>
        <color theme="0"/>
        <rFont val="Arial"/>
        <family val="2"/>
        <charset val="238"/>
      </rPr>
      <t xml:space="preserve">) </t>
    </r>
  </si>
  <si>
    <t>Amber</t>
  </si>
  <si>
    <t>Faience</t>
  </si>
  <si>
    <t>padestal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</si>
</sst>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2" fontId="1" fillId="4" borderId="1" xfId="0" applyNumberFormat="1" applyFont="1" applyFill="1" applyBorder="1"/>
    <xf numFmtId="49" fontId="3" fillId="3" borderId="5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0" fontId="1" fillId="0" borderId="4" xfId="0" applyFont="1" applyFill="1" applyBorder="1"/>
    <xf numFmtId="2" fontId="1" fillId="4" borderId="17" xfId="0" applyNumberFormat="1" applyFont="1" applyFill="1" applyBorder="1"/>
    <xf numFmtId="0" fontId="1" fillId="0" borderId="17" xfId="0" applyFont="1" applyFill="1" applyBorder="1"/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/>
    <xf numFmtId="1" fontId="1" fillId="0" borderId="3" xfId="0" applyNumberFormat="1" applyFont="1" applyFill="1" applyBorder="1"/>
    <xf numFmtId="2" fontId="1" fillId="4" borderId="3" xfId="0" applyNumberFormat="1" applyFont="1" applyFill="1" applyBorder="1"/>
    <xf numFmtId="0" fontId="1" fillId="0" borderId="3" xfId="0" applyFont="1" applyFill="1" applyBorder="1"/>
    <xf numFmtId="2" fontId="1" fillId="0" borderId="3" xfId="0" applyNumberFormat="1" applyFont="1" applyFill="1" applyBorder="1"/>
    <xf numFmtId="2" fontId="1" fillId="4" borderId="20" xfId="0" applyNumberFormat="1" applyFont="1" applyFill="1" applyBorder="1"/>
    <xf numFmtId="0" fontId="1" fillId="0" borderId="5" xfId="0" applyFont="1" applyFill="1" applyBorder="1"/>
    <xf numFmtId="0" fontId="1" fillId="0" borderId="20" xfId="0" applyFont="1" applyFill="1" applyBorder="1"/>
    <xf numFmtId="0" fontId="1" fillId="0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49" fontId="3" fillId="3" borderId="24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9" fontId="1" fillId="0" borderId="21" xfId="0" applyNumberFormat="1" applyFont="1" applyBorder="1"/>
    <xf numFmtId="164" fontId="1" fillId="0" borderId="21" xfId="0" applyNumberFormat="1" applyFont="1" applyBorder="1"/>
    <xf numFmtId="0" fontId="1" fillId="0" borderId="21" xfId="0" applyFont="1" applyBorder="1"/>
    <xf numFmtId="49" fontId="3" fillId="3" borderId="35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49" fontId="1" fillId="0" borderId="29" xfId="0" applyNumberFormat="1" applyFont="1" applyBorder="1"/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tabSelected="1" workbookViewId="0">
      <selection activeCell="AA23" sqref="AA23"/>
    </sheetView>
  </sheetViews>
  <sheetFormatPr defaultRowHeight="13.8" x14ac:dyDescent="0.45"/>
  <cols>
    <col min="1" max="2" width="8.83984375" style="1"/>
    <col min="3" max="3" width="33.1015625" style="1" bestFit="1" customWidth="1"/>
    <col min="4" max="4" width="6.05078125" style="1" customWidth="1"/>
    <col min="5" max="16384" width="8.83984375" style="1"/>
  </cols>
  <sheetData>
    <row r="1" spans="1:28" ht="14.1" x14ac:dyDescent="0.5">
      <c r="A1" s="7"/>
      <c r="B1" s="7"/>
      <c r="C1" s="7"/>
      <c r="D1" s="7"/>
      <c r="E1" s="51" t="s">
        <v>25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4.4" customHeight="1" x14ac:dyDescent="0.5">
      <c r="A2" s="8"/>
      <c r="B2" s="8"/>
      <c r="C2" s="47"/>
      <c r="D2" s="50"/>
      <c r="E2" s="52" t="s">
        <v>0</v>
      </c>
      <c r="F2" s="12" t="s">
        <v>1</v>
      </c>
      <c r="G2" s="14" t="s">
        <v>2</v>
      </c>
      <c r="H2" s="14" t="s">
        <v>3</v>
      </c>
      <c r="I2" s="14" t="s">
        <v>4</v>
      </c>
      <c r="J2" s="14" t="s">
        <v>5</v>
      </c>
      <c r="K2" s="15" t="s">
        <v>6</v>
      </c>
      <c r="L2" s="12" t="s">
        <v>7</v>
      </c>
      <c r="M2" s="13" t="s">
        <v>8</v>
      </c>
      <c r="N2" s="11" t="s">
        <v>9</v>
      </c>
      <c r="O2" s="16" t="s">
        <v>10</v>
      </c>
      <c r="P2" s="12" t="s">
        <v>11</v>
      </c>
      <c r="Q2" s="14" t="s">
        <v>12</v>
      </c>
      <c r="R2" s="16" t="s">
        <v>13</v>
      </c>
      <c r="S2" s="12" t="s">
        <v>14</v>
      </c>
      <c r="T2" s="14" t="s">
        <v>15</v>
      </c>
      <c r="U2" s="14" t="s">
        <v>16</v>
      </c>
      <c r="V2" s="16" t="s">
        <v>17</v>
      </c>
      <c r="W2" s="16" t="s">
        <v>18</v>
      </c>
      <c r="X2" s="12" t="s">
        <v>19</v>
      </c>
      <c r="Y2" s="14" t="s">
        <v>20</v>
      </c>
      <c r="Z2" s="14" t="s">
        <v>21</v>
      </c>
      <c r="AA2" s="16" t="s">
        <v>22</v>
      </c>
      <c r="AB2" s="10" t="s">
        <v>23</v>
      </c>
    </row>
    <row r="3" spans="1:28" ht="14.4" customHeight="1" x14ac:dyDescent="0.45">
      <c r="A3" s="29" t="s">
        <v>31</v>
      </c>
      <c r="B3" s="29"/>
      <c r="C3" s="58" t="s">
        <v>46</v>
      </c>
      <c r="D3" s="53" t="s">
        <v>42</v>
      </c>
      <c r="E3" s="40">
        <f>(E20/U20)*100</f>
        <v>5.785123966942149</v>
      </c>
      <c r="F3" s="9">
        <f>(F20/U20)*100</f>
        <v>44.628099173553721</v>
      </c>
      <c r="G3" s="9">
        <f>(G20/U20)*100</f>
        <v>7.4380165289256199</v>
      </c>
      <c r="H3" s="9">
        <f>(H20/U20)*100</f>
        <v>9.0909090909090917</v>
      </c>
      <c r="I3" s="9">
        <f>(I20/U20)*100</f>
        <v>19.834710743801654</v>
      </c>
      <c r="J3" s="9">
        <f>(J20/U20)*100</f>
        <v>23.140495867768596</v>
      </c>
      <c r="K3" s="9">
        <f>(K20/U20)*100</f>
        <v>14.049586776859504</v>
      </c>
      <c r="L3" s="9">
        <f>(L20/U20)*100</f>
        <v>20.66115702479339</v>
      </c>
      <c r="M3" s="9">
        <f>(M20/U20)*100</f>
        <v>29.75206611570248</v>
      </c>
      <c r="N3" s="9">
        <f>(N20/U20)*100</f>
        <v>71.074380165289256</v>
      </c>
      <c r="O3" s="9">
        <f>(O20/U20)*100</f>
        <v>12.396694214876034</v>
      </c>
      <c r="P3" s="9">
        <f>(P20/U20)*100</f>
        <v>8.2644628099173563</v>
      </c>
      <c r="Q3" s="9">
        <f>(Q20/U20)*100</f>
        <v>42.148760330578511</v>
      </c>
      <c r="R3" s="9">
        <f>(R20/U20)*100</f>
        <v>34.710743801652896</v>
      </c>
      <c r="S3" s="9">
        <f>(S20/U20)*100</f>
        <v>19.834710743801654</v>
      </c>
      <c r="T3" s="9">
        <f>(T20/U20)*100</f>
        <v>20.66115702479339</v>
      </c>
      <c r="U3" s="9">
        <f>(U20/U20)*100</f>
        <v>100</v>
      </c>
      <c r="V3" s="9">
        <f>(V20/U20)*100</f>
        <v>21.487603305785125</v>
      </c>
      <c r="W3" s="9">
        <f>(W20/U20)*100</f>
        <v>15.702479338842975</v>
      </c>
      <c r="X3" s="9">
        <f>(X20/U20)*100</f>
        <v>16.528925619834713</v>
      </c>
      <c r="Y3" s="9">
        <f>(Y20/U20)*100</f>
        <v>7.4380165289256199</v>
      </c>
      <c r="Z3" s="9">
        <f>(Z20/U20)*100</f>
        <v>28.925619834710741</v>
      </c>
      <c r="AA3" s="9">
        <f>AA20/U20</f>
        <v>0.2975206611570248</v>
      </c>
      <c r="AB3" s="9">
        <f>AB20/U20</f>
        <v>0.15702479338842976</v>
      </c>
    </row>
    <row r="4" spans="1:28" ht="14.4" customHeight="1" x14ac:dyDescent="0.45">
      <c r="A4" s="29"/>
      <c r="B4" s="29"/>
      <c r="C4" s="59" t="s">
        <v>47</v>
      </c>
      <c r="D4" s="54" t="s">
        <v>43</v>
      </c>
      <c r="E4" s="41">
        <f t="shared" ref="E4:AB4" si="0">E21/E22</f>
        <v>0.66666666666666663</v>
      </c>
      <c r="F4" s="4">
        <f t="shared" si="0"/>
        <v>0.36538461538461536</v>
      </c>
      <c r="G4" s="4">
        <f t="shared" si="0"/>
        <v>0.88888888888888884</v>
      </c>
      <c r="H4" s="4">
        <f t="shared" si="0"/>
        <v>0.63636363636363635</v>
      </c>
      <c r="I4" s="4">
        <f t="shared" si="0"/>
        <v>0.2857142857142857</v>
      </c>
      <c r="J4" s="4">
        <f t="shared" si="0"/>
        <v>0.29629629629629628</v>
      </c>
      <c r="K4" s="4">
        <f t="shared" si="0"/>
        <v>0.53333333333333333</v>
      </c>
      <c r="L4" s="4">
        <f t="shared" si="0"/>
        <v>0.36363636363636365</v>
      </c>
      <c r="M4" s="4">
        <f t="shared" si="0"/>
        <v>0.22857142857142856</v>
      </c>
      <c r="N4" s="4">
        <f t="shared" si="0"/>
        <v>0.16867469879518071</v>
      </c>
      <c r="O4" s="4">
        <f t="shared" si="0"/>
        <v>0.53333333333333333</v>
      </c>
      <c r="P4" s="4">
        <f t="shared" si="0"/>
        <v>0.8</v>
      </c>
      <c r="Q4" s="4">
        <f t="shared" si="0"/>
        <v>0.30434782608695654</v>
      </c>
      <c r="R4" s="4">
        <f t="shared" si="0"/>
        <v>0.30769230769230771</v>
      </c>
      <c r="S4" s="4">
        <f t="shared" si="0"/>
        <v>0.56521739130434778</v>
      </c>
      <c r="T4" s="4">
        <f t="shared" si="0"/>
        <v>0.34782608695652173</v>
      </c>
      <c r="U4" s="4">
        <f t="shared" si="0"/>
        <v>0.1487603305785124</v>
      </c>
      <c r="V4" s="4">
        <f t="shared" si="0"/>
        <v>0.42307692307692307</v>
      </c>
      <c r="W4" s="4">
        <f t="shared" si="0"/>
        <v>0.5</v>
      </c>
      <c r="X4" s="4">
        <f t="shared" si="0"/>
        <v>0.4</v>
      </c>
      <c r="Y4" s="4">
        <f t="shared" si="0"/>
        <v>0.55555555555555558</v>
      </c>
      <c r="Z4" s="4">
        <f t="shared" si="0"/>
        <v>0.3235294117647059</v>
      </c>
      <c r="AA4" s="4">
        <f t="shared" si="0"/>
        <v>0.31428571428571428</v>
      </c>
      <c r="AB4" s="4">
        <f t="shared" si="0"/>
        <v>0.27777777777777779</v>
      </c>
    </row>
    <row r="5" spans="1:28" ht="14.4" customHeight="1" x14ac:dyDescent="0.45">
      <c r="A5" s="29"/>
      <c r="B5" s="29"/>
      <c r="C5" s="60"/>
      <c r="D5" s="53" t="s">
        <v>42</v>
      </c>
      <c r="E5" s="40">
        <f>(E4/G4)*100</f>
        <v>75</v>
      </c>
      <c r="F5" s="9">
        <f>(F4/G4)*100</f>
        <v>41.105769230769226</v>
      </c>
      <c r="G5" s="9">
        <f>(G4/G4)*100</f>
        <v>100</v>
      </c>
      <c r="H5" s="9">
        <f>(H4/G4)*100</f>
        <v>71.590909090909093</v>
      </c>
      <c r="I5" s="9">
        <f>(I4/G4)*100</f>
        <v>32.142857142857146</v>
      </c>
      <c r="J5" s="9">
        <f>(J4/G4)*100</f>
        <v>33.333333333333329</v>
      </c>
      <c r="K5" s="9">
        <f>(K4/G4)*100</f>
        <v>60</v>
      </c>
      <c r="L5" s="9">
        <f>(L4/G4)*100</f>
        <v>40.909090909090914</v>
      </c>
      <c r="M5" s="9">
        <f>(M4/G4)*100</f>
        <v>25.714285714285719</v>
      </c>
      <c r="N5" s="9">
        <f>(N4/G4)*100</f>
        <v>18.975903614457831</v>
      </c>
      <c r="O5" s="9">
        <f>(O4/G4)*100</f>
        <v>60</v>
      </c>
      <c r="P5" s="9">
        <f>(P4/G4)*100</f>
        <v>90.000000000000014</v>
      </c>
      <c r="Q5" s="9">
        <f>(Q4/G4)*100</f>
        <v>34.239130434782609</v>
      </c>
      <c r="R5" s="9">
        <f>(R4/G4)*100</f>
        <v>34.61538461538462</v>
      </c>
      <c r="S5" s="9">
        <f>(S4/G4)*100</f>
        <v>63.586956521739125</v>
      </c>
      <c r="T5" s="9">
        <f>(T4/G4)*100</f>
        <v>39.130434782608695</v>
      </c>
      <c r="U5" s="9">
        <f>(U4/G4)*100</f>
        <v>16.735537190082646</v>
      </c>
      <c r="V5" s="9">
        <f>(V4/G4)*100</f>
        <v>47.596153846153847</v>
      </c>
      <c r="W5" s="9">
        <f>(W4/G4)*100</f>
        <v>56.25</v>
      </c>
      <c r="X5" s="9">
        <f>(X4/G4)*100</f>
        <v>45.000000000000007</v>
      </c>
      <c r="Y5" s="9">
        <f>(Y4/G4)*100</f>
        <v>62.500000000000014</v>
      </c>
      <c r="Z5" s="9">
        <f>(Z4/G4)*100</f>
        <v>36.397058823529413</v>
      </c>
      <c r="AA5" s="9">
        <f>(AA4/G4)*100</f>
        <v>35.357142857142861</v>
      </c>
      <c r="AB5" s="9">
        <f>(AB4/G4)*100</f>
        <v>31.250000000000007</v>
      </c>
    </row>
    <row r="6" spans="1:28" ht="14.4" customHeight="1" x14ac:dyDescent="0.45">
      <c r="A6" s="29"/>
      <c r="B6" s="29"/>
      <c r="C6" s="61" t="s">
        <v>48</v>
      </c>
      <c r="D6" s="54" t="s">
        <v>43</v>
      </c>
      <c r="E6" s="41">
        <f t="shared" ref="E6:AB6" si="1">E24+E26+E28+E30+E32+E34+E36+E38+E40+E42+E44+E46+E48+E50+E52+E54+E56+E58+E60+E62+E64+E66+E68+E70+E72+E74+E76+E78+E80+E82+E84+E86+E88+E90+E92+E94+E96+E98+E100+E102+E104+E106+E108+E110+E112+E114+E116+E118+E120+E122</f>
        <v>826.69999999999993</v>
      </c>
      <c r="F6" s="4">
        <f t="shared" si="1"/>
        <v>3323.2</v>
      </c>
      <c r="G6" s="4">
        <f t="shared" si="1"/>
        <v>478.4</v>
      </c>
      <c r="H6" s="4">
        <f t="shared" si="1"/>
        <v>172.7</v>
      </c>
      <c r="I6" s="4">
        <f t="shared" si="1"/>
        <v>344.4</v>
      </c>
      <c r="J6" s="4">
        <f t="shared" si="1"/>
        <v>1204.4000000000001</v>
      </c>
      <c r="K6" s="4">
        <f t="shared" si="1"/>
        <v>1307.1000000000001</v>
      </c>
      <c r="L6" s="4">
        <f t="shared" si="1"/>
        <v>995.5</v>
      </c>
      <c r="M6" s="4">
        <f t="shared" si="1"/>
        <v>245</v>
      </c>
      <c r="N6" s="4">
        <f t="shared" si="1"/>
        <v>614.90000000000009</v>
      </c>
      <c r="O6" s="4">
        <f t="shared" si="1"/>
        <v>584.1</v>
      </c>
      <c r="P6" s="4">
        <f t="shared" si="1"/>
        <v>286.7</v>
      </c>
      <c r="Q6" s="4">
        <f t="shared" si="1"/>
        <v>2026.6000000000001</v>
      </c>
      <c r="R6" s="4">
        <f t="shared" si="1"/>
        <v>786</v>
      </c>
      <c r="S6" s="4">
        <f t="shared" si="1"/>
        <v>1601.9</v>
      </c>
      <c r="T6" s="4">
        <f t="shared" si="1"/>
        <v>616.29999999999995</v>
      </c>
      <c r="U6" s="4">
        <f t="shared" si="1"/>
        <v>2342.5</v>
      </c>
      <c r="V6" s="4">
        <f t="shared" si="1"/>
        <v>817.3</v>
      </c>
      <c r="W6" s="4">
        <f t="shared" si="1"/>
        <v>462.00000000000006</v>
      </c>
      <c r="X6" s="4">
        <f t="shared" si="1"/>
        <v>1190.6000000000001</v>
      </c>
      <c r="Y6" s="4">
        <f t="shared" si="1"/>
        <v>507.1</v>
      </c>
      <c r="Z6" s="4">
        <f t="shared" si="1"/>
        <v>1399.1</v>
      </c>
      <c r="AA6" s="4">
        <f t="shared" si="1"/>
        <v>2296.6999999999998</v>
      </c>
      <c r="AB6" s="4">
        <f t="shared" si="1"/>
        <v>94.6</v>
      </c>
    </row>
    <row r="7" spans="1:28" ht="14.4" customHeight="1" x14ac:dyDescent="0.45">
      <c r="A7" s="29"/>
      <c r="B7" s="29"/>
      <c r="C7" s="62"/>
      <c r="D7" s="53" t="s">
        <v>42</v>
      </c>
      <c r="E7" s="40">
        <f>(E6/F6)*100</f>
        <v>24.876624939817045</v>
      </c>
      <c r="F7" s="9">
        <f>(F6/F6)*100</f>
        <v>100</v>
      </c>
      <c r="G7" s="9">
        <f>(G6/F6)*100</f>
        <v>14.39576311988445</v>
      </c>
      <c r="H7" s="9">
        <f>(H6/F6)*100</f>
        <v>5.1967982667308625</v>
      </c>
      <c r="I7" s="9">
        <f>(I6/F6)*100</f>
        <v>10.36350505536832</v>
      </c>
      <c r="J7" s="9">
        <f>(J6/F6)*100</f>
        <v>36.242176215695721</v>
      </c>
      <c r="K7" s="9">
        <f>(K6/F6)*100</f>
        <v>39.332571015888306</v>
      </c>
      <c r="L7" s="9">
        <f>(L6/F6)*100</f>
        <v>29.95606644198363</v>
      </c>
      <c r="M7" s="9">
        <f>(M6/F6)*100</f>
        <v>7.3724121328839685</v>
      </c>
      <c r="N7" s="9">
        <f>(N6/F6)*100</f>
        <v>18.503249879634094</v>
      </c>
      <c r="O7" s="9">
        <f>(O6/F6)*100</f>
        <v>17.576432354357248</v>
      </c>
      <c r="P7" s="9">
        <f>(P6/F6)*100</f>
        <v>8.6272267693789129</v>
      </c>
      <c r="Q7" s="9">
        <f>(Q6/F6)*100</f>
        <v>60.983389504092443</v>
      </c>
      <c r="R7" s="9">
        <f>(R6/F6)*100</f>
        <v>23.651901781415503</v>
      </c>
      <c r="S7" s="9">
        <f>(S6/F6)*100</f>
        <v>48.203538757823786</v>
      </c>
      <c r="T7" s="9">
        <f>(T6/F6)*100</f>
        <v>18.545377948964852</v>
      </c>
      <c r="U7" s="9">
        <f>(U6/F6)*100</f>
        <v>70.489287433798751</v>
      </c>
      <c r="V7" s="9">
        <f>(V6/F6)*100</f>
        <v>24.593765045739048</v>
      </c>
      <c r="W7" s="9">
        <f>(W6/F6)*100</f>
        <v>13.902262879152627</v>
      </c>
      <c r="X7" s="9">
        <f>(X6/F6)*100</f>
        <v>35.826913818006744</v>
      </c>
      <c r="Y7" s="9">
        <f>(Y6/F6)*100</f>
        <v>15.259388541165144</v>
      </c>
      <c r="Z7" s="9">
        <f>(Z6/F6)*100</f>
        <v>42.100987000481467</v>
      </c>
      <c r="AA7" s="9">
        <f>(AA6/F6)*100</f>
        <v>69.111097737120843</v>
      </c>
      <c r="AB7" s="9">
        <f>(AB6/F6)*100</f>
        <v>2.8466538276360134</v>
      </c>
    </row>
    <row r="8" spans="1:28" ht="14.4" customHeight="1" x14ac:dyDescent="0.45">
      <c r="A8" s="29"/>
      <c r="B8" s="29"/>
      <c r="C8" s="58" t="s">
        <v>49</v>
      </c>
      <c r="D8" s="53" t="s">
        <v>42</v>
      </c>
      <c r="E8" s="40">
        <f>(E16/U16)*100</f>
        <v>0</v>
      </c>
      <c r="F8" s="9">
        <f>(F16/U16)*100</f>
        <v>26.595744680851062</v>
      </c>
      <c r="G8" s="9">
        <f>(G16/U16)*100</f>
        <v>1.0638297872340425</v>
      </c>
      <c r="H8" s="9">
        <f>(H16/U16)*100</f>
        <v>0</v>
      </c>
      <c r="I8" s="9">
        <f>(I16/U16)*100</f>
        <v>4.2553191489361701</v>
      </c>
      <c r="J8" s="9">
        <f>(J16/U16)*100</f>
        <v>4.2553191489361701</v>
      </c>
      <c r="K8" s="9">
        <f>(K16/U16)*100</f>
        <v>0</v>
      </c>
      <c r="L8" s="9">
        <f>(L16/U16)*100</f>
        <v>2.1276595744680851</v>
      </c>
      <c r="M8" s="9">
        <f>(M16/U16)*100</f>
        <v>1.0638297872340425</v>
      </c>
      <c r="N8" s="9">
        <f>(N16/U16)*100</f>
        <v>7.4468085106382977</v>
      </c>
      <c r="O8" s="9">
        <f>(O16/U16)*100</f>
        <v>0</v>
      </c>
      <c r="P8" s="9">
        <f>(P16/U16)*100</f>
        <v>0</v>
      </c>
      <c r="Q8" s="9">
        <f>(Q16/U16)*100</f>
        <v>42.553191489361701</v>
      </c>
      <c r="R8" s="9">
        <f>(R16/U16)*100</f>
        <v>3.1914893617021276</v>
      </c>
      <c r="S8" s="9">
        <f>(S16/U16)*100</f>
        <v>3.1914893617021276</v>
      </c>
      <c r="T8" s="9">
        <f>(T16/U16)*100</f>
        <v>1.0638297872340425</v>
      </c>
      <c r="U8" s="9">
        <f>(U16/U16)*100</f>
        <v>100</v>
      </c>
      <c r="V8" s="9">
        <f>(V16/U16)*100</f>
        <v>0</v>
      </c>
      <c r="W8" s="9">
        <f>(W16/U16)*100</f>
        <v>1.0638297872340425</v>
      </c>
      <c r="X8" s="9">
        <f>(X16/U16)*100</f>
        <v>9.5744680851063837</v>
      </c>
      <c r="Y8" s="9">
        <f>(Y16/U16)*100</f>
        <v>0</v>
      </c>
      <c r="Z8" s="9">
        <f>(Z16/U16)*100</f>
        <v>2.1276595744680851</v>
      </c>
      <c r="AA8" s="9">
        <f>(AA16/U16)*100</f>
        <v>2.1276595744680851</v>
      </c>
      <c r="AB8" s="9">
        <f>(AB16/U16)*100</f>
        <v>0</v>
      </c>
    </row>
    <row r="9" spans="1:28" ht="14.4" customHeight="1" x14ac:dyDescent="0.45">
      <c r="A9" s="29"/>
      <c r="B9" s="29"/>
      <c r="C9" s="58" t="s">
        <v>50</v>
      </c>
      <c r="D9" s="53" t="s">
        <v>42</v>
      </c>
      <c r="E9" s="40">
        <f>(E17/F17)*100</f>
        <v>0</v>
      </c>
      <c r="F9" s="9">
        <f>(F17/F17)*100</f>
        <v>100</v>
      </c>
      <c r="G9" s="9">
        <f>(G17/F17)*100</f>
        <v>0</v>
      </c>
      <c r="H9" s="9">
        <f>(H17/F17)*100</f>
        <v>0</v>
      </c>
      <c r="I9" s="9">
        <f>(I17/F17)*100</f>
        <v>78.571428571428569</v>
      </c>
      <c r="J9" s="9">
        <f>(J17/F17)*100</f>
        <v>0</v>
      </c>
      <c r="K9" s="9">
        <f>(K17/F17)*100</f>
        <v>0</v>
      </c>
      <c r="L9" s="9">
        <f>(L17/F17)*100</f>
        <v>0</v>
      </c>
      <c r="M9" s="9">
        <f>(M17/F17)*100</f>
        <v>0</v>
      </c>
      <c r="N9" s="9">
        <f>(N17/F17)*100</f>
        <v>14.285714285714285</v>
      </c>
      <c r="O9" s="9">
        <f>(O17/F17)*100</f>
        <v>7.1428571428571423</v>
      </c>
      <c r="P9" s="9">
        <f>(P17/F17)*100</f>
        <v>0</v>
      </c>
      <c r="Q9" s="9">
        <f>(Q17/F17)*100</f>
        <v>35.714285714285715</v>
      </c>
      <c r="R9" s="9">
        <f>(R17/F17)*100</f>
        <v>7.1428571428571423</v>
      </c>
      <c r="S9" s="9">
        <f>(S17/F17)*100</f>
        <v>21.428571428571427</v>
      </c>
      <c r="T9" s="9">
        <f>(T17/F17)*100</f>
        <v>0</v>
      </c>
      <c r="U9" s="9">
        <f>(U17/F17)*100</f>
        <v>0</v>
      </c>
      <c r="V9" s="9">
        <f>(V17/F17)*100</f>
        <v>0</v>
      </c>
      <c r="W9" s="9">
        <f>(W17/F17)*100</f>
        <v>0</v>
      </c>
      <c r="X9" s="9">
        <f>(X17/F17)*100</f>
        <v>0</v>
      </c>
      <c r="Y9" s="9">
        <f>(Y17/F17)*100</f>
        <v>0</v>
      </c>
      <c r="Z9" s="9">
        <f>(Z17/F17)*100</f>
        <v>0</v>
      </c>
      <c r="AA9" s="9">
        <f>(AA17/F17)*100</f>
        <v>0</v>
      </c>
      <c r="AB9" s="9">
        <f>(AB17/F17)*100</f>
        <v>0</v>
      </c>
    </row>
    <row r="10" spans="1:28" ht="14.4" customHeight="1" x14ac:dyDescent="0.45">
      <c r="A10" s="29"/>
      <c r="B10" s="29"/>
      <c r="C10" s="59" t="s">
        <v>51</v>
      </c>
      <c r="D10" s="54" t="s">
        <v>43</v>
      </c>
      <c r="E10" s="42">
        <f t="shared" ref="E10:AB10" si="2">E3+E5+E8+E9+E7</f>
        <v>105.6617489067592</v>
      </c>
      <c r="F10" s="3">
        <f t="shared" si="2"/>
        <v>312.329613085174</v>
      </c>
      <c r="G10" s="3">
        <f t="shared" si="2"/>
        <v>122.89760943604411</v>
      </c>
      <c r="H10" s="3">
        <f t="shared" si="2"/>
        <v>85.878616448549053</v>
      </c>
      <c r="I10" s="3">
        <f t="shared" si="2"/>
        <v>145.16782066239185</v>
      </c>
      <c r="J10" s="3">
        <f t="shared" si="2"/>
        <v>96.971324565733809</v>
      </c>
      <c r="K10" s="3">
        <f t="shared" si="2"/>
        <v>113.3821577927478</v>
      </c>
      <c r="L10" s="3">
        <f t="shared" si="2"/>
        <v>93.653973950336024</v>
      </c>
      <c r="M10" s="3">
        <f t="shared" si="2"/>
        <v>63.902593750106206</v>
      </c>
      <c r="N10" s="3">
        <f t="shared" si="2"/>
        <v>130.28605645573376</v>
      </c>
      <c r="O10" s="3">
        <f t="shared" si="2"/>
        <v>97.115983712090426</v>
      </c>
      <c r="P10" s="3">
        <f t="shared" si="2"/>
        <v>106.89168957929628</v>
      </c>
      <c r="Q10" s="3">
        <f t="shared" si="2"/>
        <v>215.63875747310101</v>
      </c>
      <c r="R10" s="3">
        <f t="shared" si="2"/>
        <v>103.31237670301229</v>
      </c>
      <c r="S10" s="3">
        <f t="shared" si="2"/>
        <v>156.24526681363812</v>
      </c>
      <c r="T10" s="3">
        <f t="shared" si="2"/>
        <v>79.400799543600982</v>
      </c>
      <c r="U10" s="3">
        <f t="shared" si="2"/>
        <v>287.22482462388143</v>
      </c>
      <c r="V10" s="3">
        <f t="shared" si="2"/>
        <v>93.677522197678016</v>
      </c>
      <c r="W10" s="3">
        <f t="shared" si="2"/>
        <v>86.918572005229649</v>
      </c>
      <c r="X10" s="3">
        <f t="shared" si="2"/>
        <v>106.93030752294786</v>
      </c>
      <c r="Y10" s="3">
        <f t="shared" si="2"/>
        <v>85.197405070090781</v>
      </c>
      <c r="Z10" s="3">
        <f t="shared" si="2"/>
        <v>109.5513252331897</v>
      </c>
      <c r="AA10" s="3">
        <f t="shared" si="2"/>
        <v>106.89342082988881</v>
      </c>
      <c r="AB10" s="3">
        <f t="shared" si="2"/>
        <v>34.253678621024449</v>
      </c>
    </row>
    <row r="11" spans="1:28" ht="14.4" customHeight="1" thickBot="1" x14ac:dyDescent="0.5">
      <c r="A11" s="30"/>
      <c r="B11" s="30"/>
      <c r="C11" s="65"/>
      <c r="D11" s="55" t="s">
        <v>42</v>
      </c>
      <c r="E11" s="43">
        <f>(E10/F10)*100</f>
        <v>33.830205167879697</v>
      </c>
      <c r="F11" s="19">
        <f>(F10/F10)*100</f>
        <v>100</v>
      </c>
      <c r="G11" s="19">
        <f>(G10/F10)*100</f>
        <v>39.34868942527369</v>
      </c>
      <c r="H11" s="19">
        <f>(H10/F10)*100</f>
        <v>27.496149212444188</v>
      </c>
      <c r="I11" s="19">
        <f>(I10/F10)*100</f>
        <v>46.479044759295299</v>
      </c>
      <c r="J11" s="19">
        <f>(J10/F10)*100</f>
        <v>31.047752279348934</v>
      </c>
      <c r="K11" s="19">
        <f>(K10/F10)*100</f>
        <v>36.302083773858442</v>
      </c>
      <c r="L11" s="19">
        <f>(L10/F10)*100</f>
        <v>29.985620967934306</v>
      </c>
      <c r="M11" s="19">
        <f>(M10/F10)*100</f>
        <v>20.459985564250552</v>
      </c>
      <c r="N11" s="19">
        <f>(N10/F10)*100</f>
        <v>41.714282282994418</v>
      </c>
      <c r="O11" s="19">
        <f>(O10/F10)*100</f>
        <v>31.094068459530398</v>
      </c>
      <c r="P11" s="19">
        <f>(P10/F10)*100</f>
        <v>34.224000895536705</v>
      </c>
      <c r="Q11" s="19">
        <f>(Q10/F10)*100</f>
        <v>69.042046747675869</v>
      </c>
      <c r="R11" s="19">
        <f>(R10/F10)*100</f>
        <v>33.077995929524121</v>
      </c>
      <c r="S11" s="19">
        <f>(S10/F10)*100</f>
        <v>50.025761332797217</v>
      </c>
      <c r="T11" s="19">
        <f>(T10/F10)*100</f>
        <v>25.422116961399986</v>
      </c>
      <c r="U11" s="19">
        <f>(U10/F10)*100</f>
        <v>91.962085114725781</v>
      </c>
      <c r="V11" s="19">
        <f>(V10/F10)*100</f>
        <v>29.993160517933866</v>
      </c>
      <c r="W11" s="19">
        <f>(W10/F10)*100</f>
        <v>27.829116537062554</v>
      </c>
      <c r="X11" s="19">
        <f>(X10/F10)*100</f>
        <v>34.236365379093073</v>
      </c>
      <c r="Y11" s="19">
        <f>(Y10/F10)*100</f>
        <v>27.278042651324576</v>
      </c>
      <c r="Z11" s="19">
        <f>(Z10/F10)*100</f>
        <v>35.075548601058983</v>
      </c>
      <c r="AA11" s="19">
        <f>(AA10/F10)*100</f>
        <v>34.22455519795313</v>
      </c>
      <c r="AB11" s="19">
        <f>(AB10/F10)*100</f>
        <v>10.967156870803436</v>
      </c>
    </row>
    <row r="12" spans="1:28" ht="14.4" customHeight="1" thickTop="1" x14ac:dyDescent="0.45">
      <c r="A12" s="31" t="s">
        <v>24</v>
      </c>
      <c r="B12" s="31"/>
      <c r="C12" s="66" t="s">
        <v>45</v>
      </c>
      <c r="D12" s="56" t="s">
        <v>44</v>
      </c>
      <c r="E12" s="44">
        <v>4</v>
      </c>
      <c r="F12" s="18">
        <v>6</v>
      </c>
      <c r="G12" s="18">
        <v>4</v>
      </c>
      <c r="H12" s="18">
        <v>2</v>
      </c>
      <c r="I12" s="18">
        <v>5</v>
      </c>
      <c r="J12" s="18">
        <v>14</v>
      </c>
      <c r="K12" s="18">
        <v>5</v>
      </c>
      <c r="L12" s="18">
        <v>14</v>
      </c>
      <c r="M12" s="18">
        <v>18</v>
      </c>
      <c r="N12" s="18">
        <v>35</v>
      </c>
      <c r="O12" s="18">
        <v>4</v>
      </c>
      <c r="P12" s="18">
        <v>2</v>
      </c>
      <c r="Q12" s="18">
        <v>5</v>
      </c>
      <c r="R12" s="18">
        <v>24</v>
      </c>
      <c r="S12" s="18">
        <v>5</v>
      </c>
      <c r="T12" s="18">
        <v>10</v>
      </c>
      <c r="U12" s="18">
        <v>10</v>
      </c>
      <c r="V12" s="18">
        <v>10</v>
      </c>
      <c r="W12" s="18">
        <v>9</v>
      </c>
      <c r="X12" s="18">
        <v>10</v>
      </c>
      <c r="Y12" s="18">
        <v>4</v>
      </c>
      <c r="Z12" s="18">
        <v>19</v>
      </c>
      <c r="AA12" s="18">
        <v>24</v>
      </c>
      <c r="AB12" s="18">
        <v>15</v>
      </c>
    </row>
    <row r="13" spans="1:28" ht="14.4" customHeight="1" x14ac:dyDescent="0.45">
      <c r="A13" s="32"/>
      <c r="B13" s="32"/>
      <c r="C13" s="36" t="s">
        <v>52</v>
      </c>
      <c r="D13" s="54" t="s">
        <v>44</v>
      </c>
      <c r="E13" s="41">
        <v>1</v>
      </c>
      <c r="F13" s="4">
        <v>8</v>
      </c>
      <c r="G13" s="4">
        <v>4</v>
      </c>
      <c r="H13" s="4">
        <v>9</v>
      </c>
      <c r="I13" s="4">
        <v>4</v>
      </c>
      <c r="J13" s="4">
        <v>10</v>
      </c>
      <c r="K13" s="4">
        <v>5</v>
      </c>
      <c r="L13" s="4">
        <v>9</v>
      </c>
      <c r="M13" s="4">
        <v>17</v>
      </c>
      <c r="N13" s="4">
        <v>42</v>
      </c>
      <c r="O13" s="4">
        <v>9</v>
      </c>
      <c r="P13" s="4">
        <v>8</v>
      </c>
      <c r="Q13" s="4">
        <v>1</v>
      </c>
      <c r="R13" s="4">
        <v>13</v>
      </c>
      <c r="S13" s="4">
        <v>13</v>
      </c>
      <c r="T13" s="4">
        <v>12</v>
      </c>
      <c r="U13" s="4">
        <v>4</v>
      </c>
      <c r="V13" s="4">
        <v>16</v>
      </c>
      <c r="W13" s="4">
        <v>9</v>
      </c>
      <c r="X13" s="4">
        <v>1</v>
      </c>
      <c r="Y13" s="4">
        <v>4</v>
      </c>
      <c r="Z13" s="4">
        <v>12</v>
      </c>
      <c r="AA13" s="4">
        <v>9</v>
      </c>
      <c r="AB13" s="4">
        <v>4</v>
      </c>
    </row>
    <row r="14" spans="1:28" ht="14.4" customHeight="1" x14ac:dyDescent="0.45">
      <c r="A14" s="32"/>
      <c r="B14" s="32"/>
      <c r="C14" s="36" t="s">
        <v>53</v>
      </c>
      <c r="D14" s="54" t="s">
        <v>44</v>
      </c>
      <c r="E14" s="41">
        <v>2</v>
      </c>
      <c r="F14" s="4"/>
      <c r="G14" s="4"/>
      <c r="H14" s="4"/>
      <c r="I14" s="4"/>
      <c r="J14" s="4"/>
      <c r="K14" s="4">
        <v>6</v>
      </c>
      <c r="L14" s="4"/>
      <c r="M14" s="4"/>
      <c r="N14" s="4"/>
      <c r="O14" s="4">
        <v>1</v>
      </c>
      <c r="P14" s="4"/>
      <c r="Q14" s="4"/>
      <c r="R14" s="4"/>
      <c r="S14" s="4"/>
      <c r="T14" s="4">
        <v>2</v>
      </c>
      <c r="U14" s="4"/>
      <c r="V14" s="4"/>
      <c r="W14" s="4"/>
      <c r="X14" s="4"/>
      <c r="Y14" s="4"/>
      <c r="Z14" s="4">
        <v>2</v>
      </c>
      <c r="AA14" s="4"/>
      <c r="AB14" s="4"/>
    </row>
    <row r="15" spans="1:28" ht="14.4" customHeight="1" x14ac:dyDescent="0.45">
      <c r="A15" s="32"/>
      <c r="B15" s="32"/>
      <c r="C15" s="36" t="s">
        <v>54</v>
      </c>
      <c r="D15" s="54" t="s">
        <v>44</v>
      </c>
      <c r="E15" s="41"/>
      <c r="F15" s="4"/>
      <c r="G15" s="4"/>
      <c r="H15" s="4"/>
      <c r="I15" s="4"/>
      <c r="J15" s="4"/>
      <c r="K15" s="4">
        <v>1</v>
      </c>
      <c r="L15" s="4"/>
      <c r="M15" s="4"/>
      <c r="N15" s="4"/>
      <c r="O15" s="4"/>
      <c r="P15" s="4"/>
      <c r="Q15" s="4"/>
      <c r="R15" s="4">
        <v>1</v>
      </c>
      <c r="S15" s="4"/>
      <c r="T15" s="4"/>
      <c r="U15" s="4"/>
      <c r="V15" s="4"/>
      <c r="W15" s="4"/>
      <c r="X15" s="4"/>
      <c r="Y15" s="4"/>
      <c r="Z15" s="4"/>
      <c r="AA15" s="4">
        <v>1</v>
      </c>
      <c r="AB15" s="4"/>
    </row>
    <row r="16" spans="1:28" ht="14.4" customHeight="1" x14ac:dyDescent="0.45">
      <c r="A16" s="32"/>
      <c r="B16" s="32"/>
      <c r="C16" s="36" t="s">
        <v>55</v>
      </c>
      <c r="D16" s="54" t="s">
        <v>44</v>
      </c>
      <c r="E16" s="41"/>
      <c r="F16" s="4">
        <v>25</v>
      </c>
      <c r="G16" s="4">
        <v>1</v>
      </c>
      <c r="H16" s="4"/>
      <c r="I16" s="4">
        <v>4</v>
      </c>
      <c r="J16" s="4">
        <v>4</v>
      </c>
      <c r="K16" s="4"/>
      <c r="L16" s="4">
        <v>2</v>
      </c>
      <c r="M16" s="4">
        <v>1</v>
      </c>
      <c r="N16" s="4">
        <v>7</v>
      </c>
      <c r="O16" s="4"/>
      <c r="P16" s="4"/>
      <c r="Q16" s="4">
        <v>40</v>
      </c>
      <c r="R16" s="4">
        <v>3</v>
      </c>
      <c r="S16" s="4">
        <v>3</v>
      </c>
      <c r="T16" s="4">
        <v>1</v>
      </c>
      <c r="U16" s="4">
        <v>94</v>
      </c>
      <c r="V16" s="4"/>
      <c r="W16" s="4">
        <v>1</v>
      </c>
      <c r="X16" s="4">
        <v>9</v>
      </c>
      <c r="Y16" s="4"/>
      <c r="Z16" s="4">
        <v>2</v>
      </c>
      <c r="AA16" s="4">
        <v>2</v>
      </c>
      <c r="AB16" s="4"/>
    </row>
    <row r="17" spans="1:28" ht="14.4" customHeight="1" x14ac:dyDescent="0.45">
      <c r="A17" s="32"/>
      <c r="B17" s="32"/>
      <c r="C17" s="36" t="s">
        <v>56</v>
      </c>
      <c r="D17" s="54" t="s">
        <v>44</v>
      </c>
      <c r="E17" s="41"/>
      <c r="F17" s="4">
        <v>14</v>
      </c>
      <c r="G17" s="4"/>
      <c r="H17" s="4"/>
      <c r="I17" s="4">
        <v>11</v>
      </c>
      <c r="J17" s="4"/>
      <c r="K17" s="4"/>
      <c r="L17" s="4"/>
      <c r="M17" s="4"/>
      <c r="N17" s="4">
        <v>2</v>
      </c>
      <c r="O17" s="4">
        <v>1</v>
      </c>
      <c r="P17" s="4"/>
      <c r="Q17" s="4">
        <v>5</v>
      </c>
      <c r="R17" s="4">
        <v>1</v>
      </c>
      <c r="S17" s="4">
        <v>3</v>
      </c>
      <c r="T17" s="4"/>
      <c r="U17" s="4"/>
      <c r="V17" s="4"/>
      <c r="W17" s="4"/>
      <c r="X17" s="4"/>
      <c r="Y17" s="4"/>
      <c r="Z17" s="4"/>
      <c r="AA17" s="4"/>
      <c r="AB17" s="4"/>
    </row>
    <row r="18" spans="1:28" ht="14.4" customHeight="1" x14ac:dyDescent="0.45">
      <c r="A18" s="32"/>
      <c r="B18" s="32"/>
      <c r="C18" s="36" t="s">
        <v>57</v>
      </c>
      <c r="D18" s="54" t="s">
        <v>44</v>
      </c>
      <c r="E18" s="4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v>7</v>
      </c>
      <c r="V18" s="4"/>
      <c r="W18" s="4"/>
      <c r="X18" s="4"/>
      <c r="Y18" s="4"/>
      <c r="Z18" s="4"/>
      <c r="AA18" s="4"/>
      <c r="AB18" s="4"/>
    </row>
    <row r="19" spans="1:28" ht="14.4" customHeight="1" x14ac:dyDescent="0.45">
      <c r="A19" s="32"/>
      <c r="B19" s="32"/>
      <c r="C19" s="36" t="s">
        <v>58</v>
      </c>
      <c r="D19" s="54" t="s">
        <v>44</v>
      </c>
      <c r="E19" s="41"/>
      <c r="F19" s="4">
        <v>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v>6</v>
      </c>
      <c r="V19" s="4"/>
      <c r="W19" s="4"/>
      <c r="X19" s="4"/>
      <c r="Y19" s="4">
        <v>1</v>
      </c>
      <c r="Z19" s="4"/>
      <c r="AA19" s="4"/>
      <c r="AB19" s="4"/>
    </row>
    <row r="20" spans="1:28" ht="14.4" customHeight="1" thickBot="1" x14ac:dyDescent="0.5">
      <c r="A20" s="33"/>
      <c r="B20" s="33"/>
      <c r="C20" s="37" t="s">
        <v>59</v>
      </c>
      <c r="D20" s="64" t="s">
        <v>44</v>
      </c>
      <c r="E20" s="45">
        <v>7</v>
      </c>
      <c r="F20" s="20">
        <v>54</v>
      </c>
      <c r="G20" s="20">
        <v>9</v>
      </c>
      <c r="H20" s="20">
        <v>11</v>
      </c>
      <c r="I20" s="20">
        <v>24</v>
      </c>
      <c r="J20" s="20">
        <v>28</v>
      </c>
      <c r="K20" s="20">
        <v>17</v>
      </c>
      <c r="L20" s="20">
        <v>25</v>
      </c>
      <c r="M20" s="20">
        <v>36</v>
      </c>
      <c r="N20" s="20">
        <v>86</v>
      </c>
      <c r="O20" s="20">
        <v>15</v>
      </c>
      <c r="P20" s="20">
        <v>10</v>
      </c>
      <c r="Q20" s="20">
        <v>51</v>
      </c>
      <c r="R20" s="20">
        <v>42</v>
      </c>
      <c r="S20" s="20">
        <v>24</v>
      </c>
      <c r="T20" s="20">
        <v>25</v>
      </c>
      <c r="U20" s="20">
        <v>121</v>
      </c>
      <c r="V20" s="20">
        <v>26</v>
      </c>
      <c r="W20" s="20">
        <v>19</v>
      </c>
      <c r="X20" s="20">
        <v>20</v>
      </c>
      <c r="Y20" s="20">
        <v>9</v>
      </c>
      <c r="Z20" s="20">
        <v>35</v>
      </c>
      <c r="AA20" s="20">
        <v>36</v>
      </c>
      <c r="AB20" s="20">
        <v>19</v>
      </c>
    </row>
    <row r="21" spans="1:28" ht="14.4" customHeight="1" thickTop="1" x14ac:dyDescent="0.45">
      <c r="A21" s="34" t="s">
        <v>32</v>
      </c>
      <c r="B21" s="17"/>
      <c r="C21" s="48" t="s">
        <v>61</v>
      </c>
      <c r="D21" s="63" t="s">
        <v>44</v>
      </c>
      <c r="E21" s="44">
        <v>4</v>
      </c>
      <c r="F21" s="18">
        <v>19</v>
      </c>
      <c r="G21" s="18">
        <v>8</v>
      </c>
      <c r="H21" s="18">
        <v>7</v>
      </c>
      <c r="I21" s="18">
        <v>6</v>
      </c>
      <c r="J21" s="18">
        <v>8</v>
      </c>
      <c r="K21" s="18">
        <v>8</v>
      </c>
      <c r="L21" s="18">
        <v>8</v>
      </c>
      <c r="M21" s="18">
        <v>8</v>
      </c>
      <c r="N21" s="18">
        <v>14</v>
      </c>
      <c r="O21" s="18">
        <v>8</v>
      </c>
      <c r="P21" s="18">
        <v>8</v>
      </c>
      <c r="Q21" s="18">
        <v>14</v>
      </c>
      <c r="R21" s="18">
        <v>12</v>
      </c>
      <c r="S21" s="18">
        <v>13</v>
      </c>
      <c r="T21" s="18">
        <v>8</v>
      </c>
      <c r="U21" s="18">
        <v>18</v>
      </c>
      <c r="V21" s="18">
        <v>11</v>
      </c>
      <c r="W21" s="18">
        <v>9</v>
      </c>
      <c r="X21" s="18">
        <v>8</v>
      </c>
      <c r="Y21" s="18">
        <v>5</v>
      </c>
      <c r="Z21" s="18">
        <v>11</v>
      </c>
      <c r="AA21" s="18">
        <v>11</v>
      </c>
      <c r="AB21" s="18">
        <v>5</v>
      </c>
    </row>
    <row r="22" spans="1:28" ht="14.4" customHeight="1" x14ac:dyDescent="0.45">
      <c r="A22" s="35"/>
      <c r="B22" s="38"/>
      <c r="C22" s="49" t="s">
        <v>62</v>
      </c>
      <c r="D22" s="57" t="s">
        <v>44</v>
      </c>
      <c r="E22" s="39">
        <f t="shared" ref="E22:AB22" si="3">E121+E119+E117+E115+E113+E111+E109+E107+E105+E103+E101+E99+E97+E95+E93+E91+E89+E87+E85+E83+E81+E79+E77+E75+E73+E71+E69+E67+E65+E63+E61+E59+E57+E55+E53+E51+E49+E47+E45+E43+E41+E39+E37+E35+E31+E29+E27+E25+E23</f>
        <v>6</v>
      </c>
      <c r="F22" s="5">
        <f t="shared" si="3"/>
        <v>52</v>
      </c>
      <c r="G22" s="5">
        <f t="shared" si="3"/>
        <v>9</v>
      </c>
      <c r="H22" s="5">
        <f t="shared" si="3"/>
        <v>11</v>
      </c>
      <c r="I22" s="5">
        <f t="shared" si="3"/>
        <v>21</v>
      </c>
      <c r="J22" s="5">
        <f t="shared" si="3"/>
        <v>27</v>
      </c>
      <c r="K22" s="5">
        <f t="shared" si="3"/>
        <v>15</v>
      </c>
      <c r="L22" s="5">
        <f t="shared" si="3"/>
        <v>22</v>
      </c>
      <c r="M22" s="5">
        <f t="shared" si="3"/>
        <v>35</v>
      </c>
      <c r="N22" s="5">
        <f t="shared" si="3"/>
        <v>83</v>
      </c>
      <c r="O22" s="5">
        <f t="shared" si="3"/>
        <v>15</v>
      </c>
      <c r="P22" s="5">
        <f t="shared" si="3"/>
        <v>10</v>
      </c>
      <c r="Q22" s="5">
        <f t="shared" si="3"/>
        <v>46</v>
      </c>
      <c r="R22" s="5">
        <f t="shared" si="3"/>
        <v>39</v>
      </c>
      <c r="S22" s="5">
        <f t="shared" si="3"/>
        <v>23</v>
      </c>
      <c r="T22" s="5">
        <f t="shared" si="3"/>
        <v>23</v>
      </c>
      <c r="U22" s="5">
        <f t="shared" si="3"/>
        <v>121</v>
      </c>
      <c r="V22" s="5">
        <f t="shared" si="3"/>
        <v>26</v>
      </c>
      <c r="W22" s="5">
        <f t="shared" si="3"/>
        <v>18</v>
      </c>
      <c r="X22" s="5">
        <f t="shared" si="3"/>
        <v>20</v>
      </c>
      <c r="Y22" s="5">
        <f t="shared" si="3"/>
        <v>9</v>
      </c>
      <c r="Z22" s="5">
        <f t="shared" si="3"/>
        <v>34</v>
      </c>
      <c r="AA22" s="5">
        <f t="shared" si="3"/>
        <v>35</v>
      </c>
      <c r="AB22" s="5">
        <f t="shared" si="3"/>
        <v>18</v>
      </c>
    </row>
    <row r="23" spans="1:28" ht="14.4" customHeight="1" x14ac:dyDescent="0.45">
      <c r="A23" s="35"/>
      <c r="B23" s="24" t="s">
        <v>26</v>
      </c>
      <c r="C23" s="67" t="s">
        <v>34</v>
      </c>
      <c r="D23" s="57" t="s">
        <v>44</v>
      </c>
      <c r="E23" s="39">
        <v>3</v>
      </c>
      <c r="F23" s="5">
        <v>4</v>
      </c>
      <c r="G23" s="5">
        <v>1</v>
      </c>
      <c r="H23" s="5">
        <v>1</v>
      </c>
      <c r="I23" s="5">
        <v>2</v>
      </c>
      <c r="J23" s="5">
        <v>9</v>
      </c>
      <c r="K23" s="5">
        <v>3</v>
      </c>
      <c r="L23" s="5">
        <v>9</v>
      </c>
      <c r="M23" s="5">
        <v>15</v>
      </c>
      <c r="N23" s="5">
        <v>30</v>
      </c>
      <c r="O23" s="5">
        <v>2</v>
      </c>
      <c r="P23" s="5">
        <v>2</v>
      </c>
      <c r="Q23" s="5">
        <v>1</v>
      </c>
      <c r="R23" s="5">
        <v>17</v>
      </c>
      <c r="S23" s="5"/>
      <c r="T23" s="5">
        <v>10</v>
      </c>
      <c r="U23" s="5">
        <v>6</v>
      </c>
      <c r="V23" s="5">
        <v>7</v>
      </c>
      <c r="W23" s="5">
        <v>7</v>
      </c>
      <c r="X23" s="5">
        <v>4</v>
      </c>
      <c r="Y23" s="5">
        <v>4</v>
      </c>
      <c r="Z23" s="5">
        <v>15</v>
      </c>
      <c r="AA23" s="5">
        <v>12</v>
      </c>
      <c r="AB23" s="5">
        <v>14</v>
      </c>
    </row>
    <row r="24" spans="1:28" ht="14.4" customHeight="1" x14ac:dyDescent="0.45">
      <c r="A24" s="35"/>
      <c r="B24" s="25"/>
      <c r="C24" s="68"/>
      <c r="D24" s="54" t="s">
        <v>60</v>
      </c>
      <c r="E24" s="41">
        <v>4</v>
      </c>
      <c r="F24" s="4">
        <v>4</v>
      </c>
      <c r="G24" s="4">
        <v>4</v>
      </c>
      <c r="H24" s="4">
        <v>4</v>
      </c>
      <c r="I24" s="4">
        <v>4</v>
      </c>
      <c r="J24" s="4">
        <v>4</v>
      </c>
      <c r="K24" s="4">
        <v>4</v>
      </c>
      <c r="L24" s="4">
        <v>4</v>
      </c>
      <c r="M24" s="4">
        <v>4</v>
      </c>
      <c r="N24" s="4">
        <v>4</v>
      </c>
      <c r="O24" s="4">
        <v>4</v>
      </c>
      <c r="P24" s="4">
        <v>4</v>
      </c>
      <c r="Q24" s="4">
        <v>4</v>
      </c>
      <c r="R24" s="4">
        <v>4</v>
      </c>
      <c r="S24" s="4"/>
      <c r="T24" s="4">
        <v>4</v>
      </c>
      <c r="U24" s="4">
        <v>4</v>
      </c>
      <c r="V24" s="4">
        <v>4</v>
      </c>
      <c r="W24" s="4">
        <v>4</v>
      </c>
      <c r="X24" s="4">
        <v>4</v>
      </c>
      <c r="Y24" s="4">
        <v>4</v>
      </c>
      <c r="Z24" s="4">
        <v>4</v>
      </c>
      <c r="AA24" s="4">
        <v>4</v>
      </c>
      <c r="AB24" s="4">
        <v>4</v>
      </c>
    </row>
    <row r="25" spans="1:28" ht="14.4" customHeight="1" x14ac:dyDescent="0.45">
      <c r="A25" s="35"/>
      <c r="B25" s="25"/>
      <c r="C25" s="69" t="s">
        <v>63</v>
      </c>
      <c r="D25" s="57" t="s">
        <v>44</v>
      </c>
      <c r="E25" s="41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4.4" customHeight="1" x14ac:dyDescent="0.45">
      <c r="A26" s="35"/>
      <c r="B26" s="25"/>
      <c r="C26" s="68"/>
      <c r="D26" s="54" t="s">
        <v>60</v>
      </c>
      <c r="E26" s="41">
        <v>719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4.4" customHeight="1" x14ac:dyDescent="0.45">
      <c r="A27" s="35"/>
      <c r="B27" s="25"/>
      <c r="C27" s="69" t="s">
        <v>64</v>
      </c>
      <c r="D27" s="57" t="s">
        <v>44</v>
      </c>
      <c r="E27" s="41"/>
      <c r="F27" s="4">
        <v>1</v>
      </c>
      <c r="G27" s="4">
        <v>2</v>
      </c>
      <c r="H27" s="4"/>
      <c r="I27" s="4">
        <v>3</v>
      </c>
      <c r="J27" s="4">
        <v>3</v>
      </c>
      <c r="K27" s="4"/>
      <c r="L27" s="4">
        <v>4</v>
      </c>
      <c r="M27" s="4">
        <v>1</v>
      </c>
      <c r="N27" s="4">
        <v>1</v>
      </c>
      <c r="O27" s="4"/>
      <c r="P27" s="4"/>
      <c r="Q27" s="4">
        <v>2</v>
      </c>
      <c r="R27" s="4">
        <v>5</v>
      </c>
      <c r="S27" s="4">
        <v>3</v>
      </c>
      <c r="T27" s="4"/>
      <c r="U27" s="4">
        <v>2</v>
      </c>
      <c r="V27" s="4"/>
      <c r="W27" s="4">
        <v>2</v>
      </c>
      <c r="X27" s="4">
        <v>4</v>
      </c>
      <c r="Y27" s="4"/>
      <c r="Z27" s="4"/>
      <c r="AA27" s="4">
        <v>5</v>
      </c>
      <c r="AB27" s="4">
        <v>1</v>
      </c>
    </row>
    <row r="28" spans="1:28" ht="14.4" customHeight="1" x14ac:dyDescent="0.45">
      <c r="A28" s="35"/>
      <c r="B28" s="25"/>
      <c r="C28" s="68"/>
      <c r="D28" s="54" t="s">
        <v>60</v>
      </c>
      <c r="E28" s="41"/>
      <c r="F28" s="6">
        <v>18.399999999999999</v>
      </c>
      <c r="G28" s="6">
        <v>18.399999999999999</v>
      </c>
      <c r="H28" s="4"/>
      <c r="I28" s="6">
        <v>18.399999999999999</v>
      </c>
      <c r="J28" s="6">
        <v>18.399999999999999</v>
      </c>
      <c r="K28" s="4"/>
      <c r="L28" s="6">
        <v>18.399999999999999</v>
      </c>
      <c r="M28" s="6">
        <v>18.399999999999999</v>
      </c>
      <c r="N28" s="6">
        <v>18.399999999999999</v>
      </c>
      <c r="O28" s="4"/>
      <c r="P28" s="4"/>
      <c r="Q28" s="6">
        <v>18.399999999999999</v>
      </c>
      <c r="R28" s="6">
        <v>18.399999999999999</v>
      </c>
      <c r="S28" s="6">
        <v>18.399999999999999</v>
      </c>
      <c r="T28" s="4"/>
      <c r="U28" s="6">
        <v>18.399999999999999</v>
      </c>
      <c r="V28" s="4"/>
      <c r="W28" s="6">
        <v>18.399999999999999</v>
      </c>
      <c r="X28" s="6">
        <v>18.399999999999999</v>
      </c>
      <c r="Y28" s="4"/>
      <c r="Z28" s="4"/>
      <c r="AA28" s="6">
        <v>18.399999999999999</v>
      </c>
      <c r="AB28" s="6">
        <v>18.399999999999999</v>
      </c>
    </row>
    <row r="29" spans="1:28" ht="14.4" customHeight="1" x14ac:dyDescent="0.45">
      <c r="A29" s="35"/>
      <c r="B29" s="25"/>
      <c r="C29" s="69" t="s">
        <v>65</v>
      </c>
      <c r="D29" s="57" t="s">
        <v>44</v>
      </c>
      <c r="E29" s="41"/>
      <c r="F29" s="4"/>
      <c r="G29" s="4">
        <v>1</v>
      </c>
      <c r="H29" s="4">
        <v>1</v>
      </c>
      <c r="I29" s="4"/>
      <c r="J29" s="4">
        <v>2</v>
      </c>
      <c r="K29" s="4"/>
      <c r="L29" s="4"/>
      <c r="M29" s="4">
        <v>2</v>
      </c>
      <c r="N29" s="4">
        <v>3</v>
      </c>
      <c r="O29" s="4">
        <v>2</v>
      </c>
      <c r="P29" s="4"/>
      <c r="Q29" s="4">
        <v>1</v>
      </c>
      <c r="R29" s="4">
        <v>1</v>
      </c>
      <c r="S29" s="4"/>
      <c r="T29" s="4"/>
      <c r="U29" s="4">
        <v>1</v>
      </c>
      <c r="V29" s="4">
        <v>1</v>
      </c>
      <c r="W29" s="4"/>
      <c r="X29" s="4"/>
      <c r="Y29" s="4"/>
      <c r="Z29" s="4">
        <v>3</v>
      </c>
      <c r="AA29" s="4">
        <v>5</v>
      </c>
      <c r="AB29" s="4"/>
    </row>
    <row r="30" spans="1:28" ht="14.4" customHeight="1" x14ac:dyDescent="0.45">
      <c r="A30" s="35"/>
      <c r="B30" s="25"/>
      <c r="C30" s="68"/>
      <c r="D30" s="54" t="s">
        <v>60</v>
      </c>
      <c r="E30" s="41"/>
      <c r="F30" s="4"/>
      <c r="G30" s="4">
        <v>31.3</v>
      </c>
      <c r="H30" s="4">
        <v>31.3</v>
      </c>
      <c r="I30" s="4"/>
      <c r="J30" s="4">
        <v>31.3</v>
      </c>
      <c r="K30" s="4"/>
      <c r="L30" s="4"/>
      <c r="M30" s="4">
        <v>31.3</v>
      </c>
      <c r="N30" s="4">
        <v>31.3</v>
      </c>
      <c r="O30" s="4">
        <v>31.3</v>
      </c>
      <c r="P30" s="4"/>
      <c r="Q30" s="4">
        <v>31.3</v>
      </c>
      <c r="R30" s="4">
        <v>31.3</v>
      </c>
      <c r="S30" s="4"/>
      <c r="T30" s="4"/>
      <c r="U30" s="4">
        <v>31.3</v>
      </c>
      <c r="V30" s="4">
        <v>31.3</v>
      </c>
      <c r="W30" s="4"/>
      <c r="X30" s="4"/>
      <c r="Y30" s="4"/>
      <c r="Z30" s="4">
        <v>31.3</v>
      </c>
      <c r="AA30" s="4">
        <v>31.3</v>
      </c>
      <c r="AB30" s="4"/>
    </row>
    <row r="31" spans="1:28" ht="14.4" customHeight="1" x14ac:dyDescent="0.45">
      <c r="A31" s="35"/>
      <c r="B31" s="25"/>
      <c r="C31" s="69" t="s">
        <v>66</v>
      </c>
      <c r="D31" s="57" t="s">
        <v>44</v>
      </c>
      <c r="E31" s="4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>
        <v>2</v>
      </c>
      <c r="T31" s="4"/>
      <c r="U31" s="4"/>
      <c r="V31" s="4"/>
      <c r="W31" s="4"/>
      <c r="X31" s="4"/>
      <c r="Y31" s="4"/>
      <c r="Z31" s="4"/>
      <c r="AA31" s="4"/>
      <c r="AB31" s="4"/>
    </row>
    <row r="32" spans="1:28" ht="14.4" customHeight="1" x14ac:dyDescent="0.45">
      <c r="A32" s="35"/>
      <c r="B32" s="25"/>
      <c r="C32" s="68"/>
      <c r="D32" s="54" t="s">
        <v>60</v>
      </c>
      <c r="E32" s="4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359.5</v>
      </c>
      <c r="T32" s="4"/>
      <c r="U32" s="4"/>
      <c r="V32" s="4"/>
      <c r="W32" s="4"/>
      <c r="X32" s="4"/>
      <c r="Y32" s="4"/>
      <c r="Z32" s="4"/>
      <c r="AA32" s="4"/>
      <c r="AB32" s="4"/>
    </row>
    <row r="33" spans="1:28" ht="14.4" customHeight="1" x14ac:dyDescent="0.45">
      <c r="A33" s="35"/>
      <c r="B33" s="25"/>
      <c r="C33" s="69" t="s">
        <v>35</v>
      </c>
      <c r="D33" s="57" t="s">
        <v>44</v>
      </c>
      <c r="E33" s="41"/>
      <c r="F33" s="4"/>
      <c r="G33" s="4"/>
      <c r="H33" s="4"/>
      <c r="I33" s="4"/>
      <c r="J33" s="4"/>
      <c r="K33" s="4"/>
      <c r="L33" s="4">
        <v>1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4.4" customHeight="1" x14ac:dyDescent="0.45">
      <c r="A34" s="35"/>
      <c r="B34" s="25"/>
      <c r="C34" s="68"/>
      <c r="D34" s="54" t="s">
        <v>60</v>
      </c>
      <c r="E34" s="41"/>
      <c r="F34" s="4"/>
      <c r="G34" s="4"/>
      <c r="H34" s="4"/>
      <c r="I34" s="4"/>
      <c r="J34" s="4"/>
      <c r="K34" s="4"/>
      <c r="L34" s="4">
        <v>719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4.4" customHeight="1" x14ac:dyDescent="0.45">
      <c r="A35" s="35"/>
      <c r="B35" s="25"/>
      <c r="C35" s="69" t="s">
        <v>67</v>
      </c>
      <c r="D35" s="57" t="s">
        <v>44</v>
      </c>
      <c r="E35" s="41"/>
      <c r="F35" s="4"/>
      <c r="G35" s="4"/>
      <c r="H35" s="4"/>
      <c r="I35" s="4"/>
      <c r="J35" s="4"/>
      <c r="K35" s="4">
        <v>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v>1</v>
      </c>
      <c r="AB35" s="4"/>
    </row>
    <row r="36" spans="1:28" ht="14.4" customHeight="1" x14ac:dyDescent="0.45">
      <c r="A36" s="35"/>
      <c r="B36" s="25"/>
      <c r="C36" s="68"/>
      <c r="D36" s="54" t="s">
        <v>60</v>
      </c>
      <c r="E36" s="41"/>
      <c r="F36" s="4"/>
      <c r="G36" s="4"/>
      <c r="H36" s="4"/>
      <c r="I36" s="4"/>
      <c r="J36" s="4"/>
      <c r="K36" s="4">
        <v>359.5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v>359.5</v>
      </c>
      <c r="AB36" s="4"/>
    </row>
    <row r="37" spans="1:28" ht="14.4" customHeight="1" x14ac:dyDescent="0.45">
      <c r="A37" s="35"/>
      <c r="B37" s="25"/>
      <c r="C37" s="69" t="s">
        <v>68</v>
      </c>
      <c r="D37" s="57" t="s">
        <v>44</v>
      </c>
      <c r="E37" s="41"/>
      <c r="F37" s="4"/>
      <c r="G37" s="4"/>
      <c r="H37" s="4"/>
      <c r="I37" s="4"/>
      <c r="J37" s="4"/>
      <c r="K37" s="4">
        <v>1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4.4" customHeight="1" x14ac:dyDescent="0.45">
      <c r="A38" s="35"/>
      <c r="B38" s="25"/>
      <c r="C38" s="68"/>
      <c r="D38" s="54" t="s">
        <v>60</v>
      </c>
      <c r="E38" s="41"/>
      <c r="F38" s="4"/>
      <c r="G38" s="4"/>
      <c r="H38" s="4"/>
      <c r="I38" s="4"/>
      <c r="J38" s="4"/>
      <c r="K38" s="4">
        <v>719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4.4" customHeight="1" x14ac:dyDescent="0.45">
      <c r="A39" s="35"/>
      <c r="B39" s="25"/>
      <c r="C39" s="69" t="s">
        <v>69</v>
      </c>
      <c r="D39" s="57" t="s">
        <v>44</v>
      </c>
      <c r="E39" s="4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>
        <v>1</v>
      </c>
      <c r="Y39" s="4"/>
      <c r="Z39" s="4"/>
      <c r="AA39" s="4"/>
      <c r="AB39" s="4"/>
    </row>
    <row r="40" spans="1:28" ht="14.4" customHeight="1" x14ac:dyDescent="0.45">
      <c r="A40" s="35"/>
      <c r="B40" s="25"/>
      <c r="C40" s="68"/>
      <c r="D40" s="54" t="s">
        <v>60</v>
      </c>
      <c r="E40" s="4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>
        <v>719</v>
      </c>
      <c r="Y40" s="4"/>
      <c r="Z40" s="4"/>
      <c r="AA40" s="4"/>
      <c r="AB40" s="4"/>
    </row>
    <row r="41" spans="1:28" ht="14.4" customHeight="1" x14ac:dyDescent="0.45">
      <c r="A41" s="35"/>
      <c r="B41" s="25"/>
      <c r="C41" s="69" t="s">
        <v>36</v>
      </c>
      <c r="D41" s="57" t="s">
        <v>44</v>
      </c>
      <c r="E41" s="4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v>1</v>
      </c>
      <c r="V41" s="4"/>
      <c r="W41" s="4"/>
      <c r="X41" s="4">
        <v>1</v>
      </c>
      <c r="Y41" s="4"/>
      <c r="Z41" s="4"/>
      <c r="AA41" s="4"/>
      <c r="AB41" s="4"/>
    </row>
    <row r="42" spans="1:28" ht="14.4" customHeight="1" x14ac:dyDescent="0.45">
      <c r="A42" s="35"/>
      <c r="B42" s="25"/>
      <c r="C42" s="68"/>
      <c r="D42" s="54" t="s">
        <v>60</v>
      </c>
      <c r="E42" s="4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v>359.5</v>
      </c>
      <c r="V42" s="4"/>
      <c r="W42" s="4"/>
      <c r="X42" s="4">
        <v>359.5</v>
      </c>
      <c r="Y42" s="4"/>
      <c r="Z42" s="4"/>
      <c r="AA42" s="4"/>
      <c r="AB42" s="4"/>
    </row>
    <row r="43" spans="1:28" ht="14.4" customHeight="1" x14ac:dyDescent="0.45">
      <c r="A43" s="35"/>
      <c r="B43" s="25"/>
      <c r="C43" s="69" t="s">
        <v>70</v>
      </c>
      <c r="D43" s="57" t="s">
        <v>44</v>
      </c>
      <c r="E43" s="4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v>1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4.4" customHeight="1" x14ac:dyDescent="0.45">
      <c r="A44" s="35"/>
      <c r="B44" s="25"/>
      <c r="C44" s="68"/>
      <c r="D44" s="54" t="s">
        <v>60</v>
      </c>
      <c r="E44" s="4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v>719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4.4" customHeight="1" x14ac:dyDescent="0.45">
      <c r="A45" s="35"/>
      <c r="B45" s="25"/>
      <c r="C45" s="69" t="s">
        <v>71</v>
      </c>
      <c r="D45" s="57" t="s">
        <v>44</v>
      </c>
      <c r="E45" s="4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2</v>
      </c>
      <c r="W45" s="4">
        <v>2</v>
      </c>
      <c r="X45" s="4"/>
      <c r="Y45" s="4"/>
      <c r="Z45" s="4"/>
      <c r="AA45" s="4"/>
      <c r="AB45" s="4"/>
    </row>
    <row r="46" spans="1:28" ht="14.4" customHeight="1" x14ac:dyDescent="0.45">
      <c r="A46" s="35"/>
      <c r="B46" s="26"/>
      <c r="C46" s="68"/>
      <c r="D46" s="54" t="s">
        <v>60</v>
      </c>
      <c r="E46" s="4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>
        <v>179.8</v>
      </c>
      <c r="W46" s="4">
        <v>179.8</v>
      </c>
      <c r="X46" s="4"/>
      <c r="Y46" s="4"/>
      <c r="Z46" s="4"/>
      <c r="AA46" s="4"/>
      <c r="AB46" s="4"/>
    </row>
    <row r="47" spans="1:28" ht="14.4" customHeight="1" x14ac:dyDescent="0.45">
      <c r="A47" s="35"/>
      <c r="B47" s="24" t="s">
        <v>27</v>
      </c>
      <c r="C47" s="69" t="s">
        <v>72</v>
      </c>
      <c r="D47" s="57" t="s">
        <v>44</v>
      </c>
      <c r="E47" s="41">
        <v>1</v>
      </c>
      <c r="F47" s="4"/>
      <c r="G47" s="4">
        <v>1</v>
      </c>
      <c r="H47" s="4">
        <v>3</v>
      </c>
      <c r="I47" s="4"/>
      <c r="J47" s="4"/>
      <c r="K47" s="4">
        <v>1</v>
      </c>
      <c r="L47" s="4">
        <v>2</v>
      </c>
      <c r="M47" s="4">
        <v>5</v>
      </c>
      <c r="N47" s="4">
        <v>13</v>
      </c>
      <c r="O47" s="4"/>
      <c r="P47" s="4">
        <v>2</v>
      </c>
      <c r="Q47" s="4"/>
      <c r="R47" s="4">
        <v>3</v>
      </c>
      <c r="S47" s="4">
        <v>3</v>
      </c>
      <c r="T47" s="4">
        <v>2</v>
      </c>
      <c r="U47" s="4">
        <v>1</v>
      </c>
      <c r="V47" s="4">
        <v>5</v>
      </c>
      <c r="W47" s="4"/>
      <c r="X47" s="4"/>
      <c r="Y47" s="4">
        <v>2</v>
      </c>
      <c r="Z47" s="4">
        <v>4</v>
      </c>
      <c r="AA47" s="4">
        <v>4</v>
      </c>
      <c r="AB47" s="4"/>
    </row>
    <row r="48" spans="1:28" ht="14.4" customHeight="1" x14ac:dyDescent="0.45">
      <c r="A48" s="35"/>
      <c r="B48" s="25"/>
      <c r="C48" s="68"/>
      <c r="D48" s="54" t="s">
        <v>60</v>
      </c>
      <c r="E48" s="41">
        <v>13.8</v>
      </c>
      <c r="F48" s="4"/>
      <c r="G48" s="4">
        <v>13.8</v>
      </c>
      <c r="H48" s="4">
        <v>13.8</v>
      </c>
      <c r="I48" s="4"/>
      <c r="J48" s="4"/>
      <c r="K48" s="4">
        <v>13.8</v>
      </c>
      <c r="L48" s="4">
        <v>13.8</v>
      </c>
      <c r="M48" s="4">
        <v>13.8</v>
      </c>
      <c r="N48" s="4">
        <v>13.8</v>
      </c>
      <c r="O48" s="4"/>
      <c r="P48" s="4">
        <v>13.8</v>
      </c>
      <c r="Q48" s="4"/>
      <c r="R48" s="4">
        <v>13.8</v>
      </c>
      <c r="S48" s="4">
        <v>13.8</v>
      </c>
      <c r="T48" s="4">
        <v>13.8</v>
      </c>
      <c r="U48" s="4">
        <v>13.8</v>
      </c>
      <c r="V48" s="4">
        <v>13.8</v>
      </c>
      <c r="W48" s="4"/>
      <c r="X48" s="4"/>
      <c r="Y48" s="4">
        <v>13.8</v>
      </c>
      <c r="Z48" s="4">
        <v>13.8</v>
      </c>
      <c r="AA48" s="4">
        <v>13.8</v>
      </c>
      <c r="AB48" s="4"/>
    </row>
    <row r="49" spans="1:28" ht="14.4" customHeight="1" x14ac:dyDescent="0.45">
      <c r="A49" s="35"/>
      <c r="B49" s="25"/>
      <c r="C49" s="69" t="s">
        <v>73</v>
      </c>
      <c r="D49" s="57" t="s">
        <v>44</v>
      </c>
      <c r="E49" s="41"/>
      <c r="F49" s="4">
        <v>1</v>
      </c>
      <c r="G49" s="4"/>
      <c r="H49" s="4"/>
      <c r="I49" s="4"/>
      <c r="J49" s="4"/>
      <c r="K49" s="4"/>
      <c r="L49" s="4"/>
      <c r="M49" s="4"/>
      <c r="N49" s="4">
        <v>1</v>
      </c>
      <c r="O49" s="4"/>
      <c r="P49" s="4"/>
      <c r="Q49" s="4"/>
      <c r="R49" s="4"/>
      <c r="S49" s="4">
        <v>1</v>
      </c>
      <c r="T49" s="4"/>
      <c r="U49" s="4"/>
      <c r="V49" s="4"/>
      <c r="W49" s="4"/>
      <c r="X49" s="4"/>
      <c r="Y49" s="4"/>
      <c r="Z49" s="4">
        <v>1</v>
      </c>
      <c r="AA49" s="4"/>
      <c r="AB49" s="4"/>
    </row>
    <row r="50" spans="1:28" ht="14.4" customHeight="1" x14ac:dyDescent="0.45">
      <c r="A50" s="35"/>
      <c r="B50" s="25"/>
      <c r="C50" s="68"/>
      <c r="D50" s="54" t="s">
        <v>60</v>
      </c>
      <c r="E50" s="41"/>
      <c r="F50" s="4">
        <v>179.8</v>
      </c>
      <c r="G50" s="4"/>
      <c r="H50" s="4"/>
      <c r="I50" s="4"/>
      <c r="J50" s="4"/>
      <c r="K50" s="4"/>
      <c r="L50" s="4"/>
      <c r="M50" s="4"/>
      <c r="N50" s="4">
        <v>179.8</v>
      </c>
      <c r="O50" s="4"/>
      <c r="P50" s="4"/>
      <c r="Q50" s="4"/>
      <c r="R50" s="4"/>
      <c r="S50" s="4">
        <v>179.8</v>
      </c>
      <c r="T50" s="4"/>
      <c r="U50" s="4"/>
      <c r="V50" s="4"/>
      <c r="W50" s="4"/>
      <c r="X50" s="4"/>
      <c r="Y50" s="4"/>
      <c r="Z50" s="4">
        <v>179.8</v>
      </c>
      <c r="AA50" s="4"/>
      <c r="AB50" s="4"/>
    </row>
    <row r="51" spans="1:28" ht="14.4" customHeight="1" x14ac:dyDescent="0.45">
      <c r="A51" s="35"/>
      <c r="B51" s="25"/>
      <c r="C51" s="69" t="s">
        <v>74</v>
      </c>
      <c r="D51" s="57" t="s">
        <v>44</v>
      </c>
      <c r="E51" s="41"/>
      <c r="F51" s="4"/>
      <c r="G51" s="4"/>
      <c r="H51" s="4">
        <v>1</v>
      </c>
      <c r="I51" s="4">
        <v>1</v>
      </c>
      <c r="J51" s="4">
        <v>2</v>
      </c>
      <c r="K51" s="4"/>
      <c r="L51" s="4">
        <v>1</v>
      </c>
      <c r="M51" s="4">
        <v>1</v>
      </c>
      <c r="N51" s="4">
        <v>3</v>
      </c>
      <c r="O51" s="4"/>
      <c r="P51" s="4"/>
      <c r="Q51" s="4"/>
      <c r="R51" s="4">
        <v>2</v>
      </c>
      <c r="S51" s="4">
        <v>2</v>
      </c>
      <c r="T51" s="4"/>
      <c r="U51" s="4"/>
      <c r="V51" s="4">
        <v>2</v>
      </c>
      <c r="W51" s="4">
        <v>1</v>
      </c>
      <c r="X51" s="4"/>
      <c r="Y51" s="4">
        <v>1</v>
      </c>
      <c r="Z51" s="4"/>
      <c r="AA51" s="4"/>
      <c r="AB51" s="4">
        <v>1</v>
      </c>
    </row>
    <row r="52" spans="1:28" ht="14.4" customHeight="1" x14ac:dyDescent="0.45">
      <c r="A52" s="35"/>
      <c r="B52" s="25"/>
      <c r="C52" s="68"/>
      <c r="D52" s="54" t="s">
        <v>60</v>
      </c>
      <c r="E52" s="41"/>
      <c r="F52" s="4"/>
      <c r="G52" s="4"/>
      <c r="H52" s="4">
        <v>39.9</v>
      </c>
      <c r="I52" s="4">
        <v>39.9</v>
      </c>
      <c r="J52" s="4">
        <v>39.9</v>
      </c>
      <c r="K52" s="4"/>
      <c r="L52" s="4">
        <v>39.9</v>
      </c>
      <c r="M52" s="4">
        <v>39.9</v>
      </c>
      <c r="N52" s="4">
        <v>39.9</v>
      </c>
      <c r="O52" s="4"/>
      <c r="P52" s="4"/>
      <c r="Q52" s="4"/>
      <c r="R52" s="4">
        <v>39.9</v>
      </c>
      <c r="S52" s="4">
        <v>39.9</v>
      </c>
      <c r="T52" s="4"/>
      <c r="U52" s="4"/>
      <c r="V52" s="4">
        <v>39.9</v>
      </c>
      <c r="W52" s="4">
        <v>39.9</v>
      </c>
      <c r="X52" s="4"/>
      <c r="Y52" s="4">
        <v>39.9</v>
      </c>
      <c r="Z52" s="4"/>
      <c r="AA52" s="4"/>
      <c r="AB52" s="4">
        <v>39.9</v>
      </c>
    </row>
    <row r="53" spans="1:28" ht="14.4" customHeight="1" x14ac:dyDescent="0.45">
      <c r="A53" s="35"/>
      <c r="B53" s="25"/>
      <c r="C53" s="69" t="s">
        <v>75</v>
      </c>
      <c r="D53" s="57" t="s">
        <v>44</v>
      </c>
      <c r="E53" s="41"/>
      <c r="F53" s="4"/>
      <c r="G53" s="4">
        <v>1</v>
      </c>
      <c r="H53" s="4"/>
      <c r="I53" s="4"/>
      <c r="J53" s="4"/>
      <c r="K53" s="4">
        <v>1</v>
      </c>
      <c r="L53" s="4">
        <v>4</v>
      </c>
      <c r="M53" s="4">
        <v>2</v>
      </c>
      <c r="N53" s="4"/>
      <c r="O53" s="4"/>
      <c r="P53" s="4">
        <v>1</v>
      </c>
      <c r="Q53" s="4"/>
      <c r="R53" s="4">
        <v>4</v>
      </c>
      <c r="S53" s="4">
        <v>2</v>
      </c>
      <c r="T53" s="4"/>
      <c r="U53" s="4"/>
      <c r="V53" s="4">
        <v>2</v>
      </c>
      <c r="W53" s="4"/>
      <c r="X53" s="4"/>
      <c r="Y53" s="4"/>
      <c r="Z53" s="4"/>
      <c r="AA53" s="4">
        <v>1</v>
      </c>
      <c r="AB53" s="4"/>
    </row>
    <row r="54" spans="1:28" ht="14.4" customHeight="1" x14ac:dyDescent="0.45">
      <c r="A54" s="35"/>
      <c r="B54" s="25"/>
      <c r="C54" s="68"/>
      <c r="D54" s="54" t="s">
        <v>60</v>
      </c>
      <c r="E54" s="41"/>
      <c r="F54" s="4"/>
      <c r="G54" s="4">
        <v>39.9</v>
      </c>
      <c r="H54" s="4"/>
      <c r="I54" s="4"/>
      <c r="J54" s="4"/>
      <c r="K54" s="4">
        <v>39.9</v>
      </c>
      <c r="L54" s="4">
        <v>39.9</v>
      </c>
      <c r="M54" s="4">
        <v>39.9</v>
      </c>
      <c r="N54" s="4"/>
      <c r="O54" s="4"/>
      <c r="P54" s="4">
        <v>39.9</v>
      </c>
      <c r="Q54" s="4"/>
      <c r="R54" s="4">
        <v>39.9</v>
      </c>
      <c r="S54" s="4">
        <v>39.9</v>
      </c>
      <c r="T54" s="4"/>
      <c r="U54" s="4"/>
      <c r="V54" s="4">
        <v>39.9</v>
      </c>
      <c r="W54" s="4"/>
      <c r="X54" s="4"/>
      <c r="Y54" s="4"/>
      <c r="Z54" s="4"/>
      <c r="AA54" s="4">
        <v>39.9</v>
      </c>
      <c r="AB54" s="4"/>
    </row>
    <row r="55" spans="1:28" ht="14.4" customHeight="1" x14ac:dyDescent="0.45">
      <c r="A55" s="35"/>
      <c r="B55" s="25"/>
      <c r="C55" s="69" t="s">
        <v>76</v>
      </c>
      <c r="D55" s="57" t="s">
        <v>44</v>
      </c>
      <c r="E55" s="41"/>
      <c r="F55" s="4">
        <v>2</v>
      </c>
      <c r="G55" s="4"/>
      <c r="H55" s="4">
        <v>1</v>
      </c>
      <c r="I55" s="4"/>
      <c r="J55" s="4">
        <v>5</v>
      </c>
      <c r="K55" s="4">
        <v>2</v>
      </c>
      <c r="L55" s="4"/>
      <c r="M55" s="4">
        <v>4</v>
      </c>
      <c r="N55" s="4">
        <v>13</v>
      </c>
      <c r="O55" s="4">
        <v>4</v>
      </c>
      <c r="P55" s="4">
        <v>1</v>
      </c>
      <c r="Q55" s="4"/>
      <c r="R55" s="4">
        <v>1</v>
      </c>
      <c r="S55" s="4">
        <v>1</v>
      </c>
      <c r="T55" s="4">
        <v>2</v>
      </c>
      <c r="U55" s="4"/>
      <c r="V55" s="4">
        <v>2</v>
      </c>
      <c r="W55" s="4">
        <v>1</v>
      </c>
      <c r="X55" s="4"/>
      <c r="Y55" s="4"/>
      <c r="Z55" s="4">
        <v>3</v>
      </c>
      <c r="AA55" s="4">
        <v>3</v>
      </c>
      <c r="AB55" s="4">
        <v>1</v>
      </c>
    </row>
    <row r="56" spans="1:28" ht="14.4" customHeight="1" x14ac:dyDescent="0.45">
      <c r="A56" s="35"/>
      <c r="B56" s="25"/>
      <c r="C56" s="68"/>
      <c r="D56" s="54" t="s">
        <v>60</v>
      </c>
      <c r="E56" s="41"/>
      <c r="F56" s="4">
        <v>15.6</v>
      </c>
      <c r="G56" s="4"/>
      <c r="H56" s="4">
        <v>15.6</v>
      </c>
      <c r="I56" s="4"/>
      <c r="J56" s="4">
        <v>15.6</v>
      </c>
      <c r="K56" s="4">
        <v>15.6</v>
      </c>
      <c r="L56" s="4"/>
      <c r="M56" s="4">
        <v>15.6</v>
      </c>
      <c r="N56" s="4">
        <v>15.6</v>
      </c>
      <c r="O56" s="4">
        <v>15.6</v>
      </c>
      <c r="P56" s="4">
        <v>15.6</v>
      </c>
      <c r="Q56" s="4"/>
      <c r="R56" s="4">
        <v>15.6</v>
      </c>
      <c r="S56" s="4">
        <v>15.6</v>
      </c>
      <c r="T56" s="4">
        <v>15.6</v>
      </c>
      <c r="U56" s="4"/>
      <c r="V56" s="4">
        <v>15.6</v>
      </c>
      <c r="W56" s="4">
        <v>15.6</v>
      </c>
      <c r="X56" s="4"/>
      <c r="Y56" s="4"/>
      <c r="Z56" s="4">
        <v>15.6</v>
      </c>
      <c r="AA56" s="4">
        <v>15.6</v>
      </c>
      <c r="AB56" s="4">
        <v>15.6</v>
      </c>
    </row>
    <row r="57" spans="1:28" ht="14.4" customHeight="1" x14ac:dyDescent="0.45">
      <c r="A57" s="35"/>
      <c r="B57" s="25"/>
      <c r="C57" s="69" t="s">
        <v>77</v>
      </c>
      <c r="D57" s="57" t="s">
        <v>44</v>
      </c>
      <c r="E57" s="41"/>
      <c r="F57" s="4"/>
      <c r="G57" s="4">
        <v>1</v>
      </c>
      <c r="H57" s="4"/>
      <c r="I57" s="4"/>
      <c r="J57" s="4"/>
      <c r="K57" s="4"/>
      <c r="L57" s="4"/>
      <c r="M57" s="4"/>
      <c r="N57" s="4">
        <v>2</v>
      </c>
      <c r="O57" s="4">
        <v>1</v>
      </c>
      <c r="P57" s="4">
        <v>1</v>
      </c>
      <c r="Q57" s="4"/>
      <c r="R57" s="4">
        <v>1</v>
      </c>
      <c r="S57" s="4">
        <v>1</v>
      </c>
      <c r="T57" s="4"/>
      <c r="U57" s="4"/>
      <c r="V57" s="4"/>
      <c r="W57" s="4">
        <v>2</v>
      </c>
      <c r="X57" s="4"/>
      <c r="Y57" s="4"/>
      <c r="Z57" s="4"/>
      <c r="AA57" s="4"/>
      <c r="AB57" s="4"/>
    </row>
    <row r="58" spans="1:28" ht="14.4" customHeight="1" x14ac:dyDescent="0.45">
      <c r="A58" s="35"/>
      <c r="B58" s="25"/>
      <c r="C58" s="68"/>
      <c r="D58" s="54" t="s">
        <v>60</v>
      </c>
      <c r="E58" s="41"/>
      <c r="F58" s="4"/>
      <c r="G58" s="4">
        <v>79.900000000000006</v>
      </c>
      <c r="H58" s="4"/>
      <c r="I58" s="4"/>
      <c r="J58" s="4"/>
      <c r="K58" s="4"/>
      <c r="L58" s="4"/>
      <c r="M58" s="4"/>
      <c r="N58" s="4">
        <v>79.900000000000006</v>
      </c>
      <c r="O58" s="4">
        <v>79.900000000000006</v>
      </c>
      <c r="P58" s="4">
        <v>79.900000000000006</v>
      </c>
      <c r="Q58" s="4"/>
      <c r="R58" s="4">
        <v>79.900000000000006</v>
      </c>
      <c r="S58" s="4">
        <v>79.900000000000006</v>
      </c>
      <c r="T58" s="4"/>
      <c r="U58" s="4"/>
      <c r="V58" s="4"/>
      <c r="W58" s="4">
        <v>79.900000000000006</v>
      </c>
      <c r="X58" s="4"/>
      <c r="Y58" s="4"/>
      <c r="Z58" s="4"/>
      <c r="AA58" s="4"/>
      <c r="AB58" s="4"/>
    </row>
    <row r="59" spans="1:28" ht="14.4" customHeight="1" x14ac:dyDescent="0.45">
      <c r="A59" s="35"/>
      <c r="B59" s="25"/>
      <c r="C59" s="69" t="s">
        <v>37</v>
      </c>
      <c r="D59" s="57" t="s">
        <v>44</v>
      </c>
      <c r="E59" s="41"/>
      <c r="F59" s="4">
        <v>4</v>
      </c>
      <c r="G59" s="4"/>
      <c r="H59" s="4">
        <v>3</v>
      </c>
      <c r="I59" s="4">
        <v>3</v>
      </c>
      <c r="J59" s="4">
        <v>3</v>
      </c>
      <c r="K59" s="4"/>
      <c r="L59" s="4">
        <v>1</v>
      </c>
      <c r="M59" s="4">
        <v>2</v>
      </c>
      <c r="N59" s="4">
        <v>8</v>
      </c>
      <c r="O59" s="4">
        <v>1</v>
      </c>
      <c r="P59" s="4">
        <v>1</v>
      </c>
      <c r="Q59" s="4">
        <v>1</v>
      </c>
      <c r="R59" s="4">
        <v>2</v>
      </c>
      <c r="S59" s="4">
        <v>2</v>
      </c>
      <c r="T59" s="4">
        <v>1</v>
      </c>
      <c r="U59" s="4">
        <v>2</v>
      </c>
      <c r="V59" s="4">
        <v>2</v>
      </c>
      <c r="W59" s="4">
        <v>1</v>
      </c>
      <c r="X59" s="4">
        <v>1</v>
      </c>
      <c r="Y59" s="4"/>
      <c r="Z59" s="4">
        <v>3</v>
      </c>
      <c r="AA59" s="4">
        <v>1</v>
      </c>
      <c r="AB59" s="4">
        <v>1</v>
      </c>
    </row>
    <row r="60" spans="1:28" ht="14.4" customHeight="1" x14ac:dyDescent="0.45">
      <c r="A60" s="35"/>
      <c r="B60" s="25"/>
      <c r="C60" s="68"/>
      <c r="D60" s="54" t="s">
        <v>60</v>
      </c>
      <c r="E60" s="41"/>
      <c r="F60" s="4">
        <v>16.7</v>
      </c>
      <c r="G60" s="4"/>
      <c r="H60" s="4">
        <v>16.7</v>
      </c>
      <c r="I60" s="4">
        <v>16.7</v>
      </c>
      <c r="J60" s="4">
        <v>16.7</v>
      </c>
      <c r="K60" s="4"/>
      <c r="L60" s="4">
        <v>16.7</v>
      </c>
      <c r="M60" s="4">
        <v>16.7</v>
      </c>
      <c r="N60" s="4">
        <v>16.7</v>
      </c>
      <c r="O60" s="4">
        <v>16.7</v>
      </c>
      <c r="P60" s="4">
        <v>16.7</v>
      </c>
      <c r="Q60" s="4">
        <v>16.7</v>
      </c>
      <c r="R60" s="4">
        <v>16.7</v>
      </c>
      <c r="S60" s="4">
        <v>16.7</v>
      </c>
      <c r="T60" s="4">
        <v>16.7</v>
      </c>
      <c r="U60" s="4">
        <v>16.7</v>
      </c>
      <c r="V60" s="4">
        <v>16.7</v>
      </c>
      <c r="W60" s="4">
        <v>16.7</v>
      </c>
      <c r="X60" s="4">
        <v>16.7</v>
      </c>
      <c r="Y60" s="4"/>
      <c r="Z60" s="4">
        <v>16.7</v>
      </c>
      <c r="AA60" s="4">
        <v>16.7</v>
      </c>
      <c r="AB60" s="4">
        <v>16.7</v>
      </c>
    </row>
    <row r="61" spans="1:28" ht="14.4" customHeight="1" x14ac:dyDescent="0.45">
      <c r="A61" s="35"/>
      <c r="B61" s="25"/>
      <c r="C61" s="69" t="s">
        <v>38</v>
      </c>
      <c r="D61" s="57" t="s">
        <v>44</v>
      </c>
      <c r="E61" s="41"/>
      <c r="F61" s="4"/>
      <c r="G61" s="4">
        <v>1</v>
      </c>
      <c r="H61" s="4">
        <v>1</v>
      </c>
      <c r="I61" s="4"/>
      <c r="J61" s="4"/>
      <c r="K61" s="4"/>
      <c r="L61" s="4"/>
      <c r="M61" s="4"/>
      <c r="N61" s="4">
        <v>1</v>
      </c>
      <c r="O61" s="4">
        <v>3</v>
      </c>
      <c r="P61" s="4">
        <v>1</v>
      </c>
      <c r="Q61" s="4"/>
      <c r="R61" s="4"/>
      <c r="S61" s="4">
        <v>1</v>
      </c>
      <c r="T61" s="4">
        <v>4</v>
      </c>
      <c r="U61" s="4">
        <v>1</v>
      </c>
      <c r="V61" s="4">
        <v>1</v>
      </c>
      <c r="W61" s="4"/>
      <c r="X61" s="4"/>
      <c r="Y61" s="4"/>
      <c r="Z61" s="4"/>
      <c r="AA61" s="4"/>
      <c r="AB61" s="4"/>
    </row>
    <row r="62" spans="1:28" ht="14.4" customHeight="1" x14ac:dyDescent="0.45">
      <c r="A62" s="35"/>
      <c r="B62" s="25"/>
      <c r="C62" s="68"/>
      <c r="D62" s="54" t="s">
        <v>60</v>
      </c>
      <c r="E62" s="41"/>
      <c r="F62" s="4"/>
      <c r="G62" s="4">
        <v>51.4</v>
      </c>
      <c r="H62" s="4">
        <v>51.4</v>
      </c>
      <c r="I62" s="4"/>
      <c r="J62" s="4"/>
      <c r="K62" s="4"/>
      <c r="L62" s="4"/>
      <c r="M62" s="4"/>
      <c r="N62" s="4">
        <v>51.4</v>
      </c>
      <c r="O62" s="4">
        <v>51.4</v>
      </c>
      <c r="P62" s="4">
        <v>51.4</v>
      </c>
      <c r="Q62" s="4"/>
      <c r="R62" s="4"/>
      <c r="S62" s="4">
        <v>51.4</v>
      </c>
      <c r="T62" s="4">
        <v>51.4</v>
      </c>
      <c r="U62" s="4">
        <v>51.4</v>
      </c>
      <c r="V62" s="4">
        <v>51.4</v>
      </c>
      <c r="W62" s="4"/>
      <c r="X62" s="4"/>
      <c r="Y62" s="4"/>
      <c r="Z62" s="4"/>
      <c r="AA62" s="4"/>
      <c r="AB62" s="4"/>
    </row>
    <row r="63" spans="1:28" ht="14.4" customHeight="1" x14ac:dyDescent="0.45">
      <c r="A63" s="35"/>
      <c r="B63" s="25"/>
      <c r="C63" s="69" t="s">
        <v>71</v>
      </c>
      <c r="D63" s="57" t="s">
        <v>44</v>
      </c>
      <c r="E63" s="41"/>
      <c r="F63" s="4">
        <v>1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4.4" customHeight="1" x14ac:dyDescent="0.45">
      <c r="A64" s="35"/>
      <c r="B64" s="25"/>
      <c r="C64" s="68"/>
      <c r="D64" s="54" t="s">
        <v>60</v>
      </c>
      <c r="E64" s="41"/>
      <c r="F64" s="4">
        <v>719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4.4" customHeight="1" x14ac:dyDescent="0.45">
      <c r="A65" s="35"/>
      <c r="B65" s="25"/>
      <c r="C65" s="69" t="s">
        <v>78</v>
      </c>
      <c r="D65" s="57" t="s">
        <v>44</v>
      </c>
      <c r="E65" s="41"/>
      <c r="F65" s="4"/>
      <c r="G65" s="4"/>
      <c r="H65" s="4"/>
      <c r="I65" s="4"/>
      <c r="J65" s="4"/>
      <c r="K65" s="4">
        <v>1</v>
      </c>
      <c r="L65" s="4"/>
      <c r="M65" s="4">
        <v>3</v>
      </c>
      <c r="N65" s="4">
        <v>1</v>
      </c>
      <c r="O65" s="4"/>
      <c r="P65" s="4">
        <v>1</v>
      </c>
      <c r="Q65" s="4"/>
      <c r="R65" s="4"/>
      <c r="S65" s="4"/>
      <c r="T65" s="4">
        <v>2</v>
      </c>
      <c r="U65" s="4"/>
      <c r="V65" s="4">
        <v>1</v>
      </c>
      <c r="W65" s="4">
        <v>1</v>
      </c>
      <c r="X65" s="4"/>
      <c r="Y65" s="4"/>
      <c r="Z65" s="4">
        <v>1</v>
      </c>
      <c r="AA65" s="4"/>
      <c r="AB65" s="4"/>
    </row>
    <row r="66" spans="1:28" ht="14.4" customHeight="1" x14ac:dyDescent="0.45">
      <c r="A66" s="35"/>
      <c r="B66" s="25"/>
      <c r="C66" s="68"/>
      <c r="D66" s="54" t="s">
        <v>60</v>
      </c>
      <c r="E66" s="41"/>
      <c r="F66" s="4"/>
      <c r="G66" s="4"/>
      <c r="H66" s="4"/>
      <c r="I66" s="4"/>
      <c r="J66" s="4"/>
      <c r="K66" s="4">
        <v>65.400000000000006</v>
      </c>
      <c r="L66" s="4"/>
      <c r="M66" s="4">
        <v>65.400000000000006</v>
      </c>
      <c r="N66" s="4">
        <v>65.400000000000006</v>
      </c>
      <c r="O66" s="4"/>
      <c r="P66" s="4">
        <v>65.400000000000006</v>
      </c>
      <c r="Q66" s="4"/>
      <c r="R66" s="4"/>
      <c r="S66" s="4"/>
      <c r="T66" s="4">
        <v>65.400000000000006</v>
      </c>
      <c r="U66" s="4"/>
      <c r="V66" s="4">
        <v>65.400000000000006</v>
      </c>
      <c r="W66" s="4">
        <v>65.400000000000006</v>
      </c>
      <c r="X66" s="4"/>
      <c r="Y66" s="4"/>
      <c r="Z66" s="4">
        <v>65.400000000000006</v>
      </c>
      <c r="AA66" s="4"/>
      <c r="AB66" s="4"/>
    </row>
    <row r="67" spans="1:28" ht="14.4" customHeight="1" x14ac:dyDescent="0.45">
      <c r="A67" s="35"/>
      <c r="B67" s="25"/>
      <c r="C67" s="69" t="s">
        <v>67</v>
      </c>
      <c r="D67" s="57" t="s">
        <v>44</v>
      </c>
      <c r="E67" s="4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>
        <v>1</v>
      </c>
      <c r="W67" s="4"/>
      <c r="X67" s="4"/>
      <c r="Y67" s="4">
        <v>1</v>
      </c>
      <c r="Z67" s="4"/>
      <c r="AA67" s="4"/>
      <c r="AB67" s="4"/>
    </row>
    <row r="68" spans="1:28" ht="14.4" customHeight="1" x14ac:dyDescent="0.45">
      <c r="A68" s="35"/>
      <c r="B68" s="27"/>
      <c r="C68" s="68"/>
      <c r="D68" s="54" t="s">
        <v>60</v>
      </c>
      <c r="E68" s="4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>
        <v>359.5</v>
      </c>
      <c r="W68" s="4"/>
      <c r="X68" s="4"/>
      <c r="Y68" s="4">
        <v>359.5</v>
      </c>
      <c r="Z68" s="4"/>
      <c r="AA68" s="4"/>
      <c r="AB68" s="4"/>
    </row>
    <row r="69" spans="1:28" ht="14.4" customHeight="1" x14ac:dyDescent="0.45">
      <c r="A69" s="35"/>
      <c r="B69" s="21" t="s">
        <v>28</v>
      </c>
      <c r="C69" s="69" t="s">
        <v>79</v>
      </c>
      <c r="D69" s="57" t="s">
        <v>44</v>
      </c>
      <c r="E69" s="41">
        <v>1</v>
      </c>
      <c r="F69" s="4"/>
      <c r="G69" s="4"/>
      <c r="H69" s="4"/>
      <c r="I69" s="4"/>
      <c r="J69" s="4"/>
      <c r="K69" s="4">
        <v>5</v>
      </c>
      <c r="L69" s="4"/>
      <c r="M69" s="4"/>
      <c r="N69" s="4"/>
      <c r="O69" s="4"/>
      <c r="P69" s="4"/>
      <c r="Q69" s="4"/>
      <c r="R69" s="4"/>
      <c r="S69" s="4"/>
      <c r="T69" s="4">
        <v>1</v>
      </c>
      <c r="U69" s="4"/>
      <c r="V69" s="4"/>
      <c r="W69" s="4"/>
      <c r="X69" s="4"/>
      <c r="Y69" s="4"/>
      <c r="Z69" s="4">
        <v>1</v>
      </c>
      <c r="AA69" s="4"/>
      <c r="AB69" s="4"/>
    </row>
    <row r="70" spans="1:28" ht="14.4" customHeight="1" x14ac:dyDescent="0.45">
      <c r="A70" s="35"/>
      <c r="B70" s="22"/>
      <c r="C70" s="68"/>
      <c r="D70" s="54" t="s">
        <v>60</v>
      </c>
      <c r="E70" s="41">
        <v>89.9</v>
      </c>
      <c r="F70" s="4"/>
      <c r="G70" s="4"/>
      <c r="H70" s="4"/>
      <c r="I70" s="4"/>
      <c r="J70" s="4"/>
      <c r="K70" s="4">
        <v>89.9</v>
      </c>
      <c r="L70" s="4"/>
      <c r="M70" s="4"/>
      <c r="N70" s="4"/>
      <c r="O70" s="4"/>
      <c r="P70" s="4"/>
      <c r="Q70" s="4"/>
      <c r="R70" s="4"/>
      <c r="S70" s="4"/>
      <c r="T70" s="4">
        <v>89.9</v>
      </c>
      <c r="U70" s="4"/>
      <c r="V70" s="4"/>
      <c r="W70" s="4"/>
      <c r="X70" s="4"/>
      <c r="Y70" s="4"/>
      <c r="Z70" s="4">
        <v>89.9</v>
      </c>
      <c r="AA70" s="4"/>
      <c r="AB70" s="4"/>
    </row>
    <row r="71" spans="1:28" ht="14.4" customHeight="1" x14ac:dyDescent="0.45">
      <c r="A71" s="35"/>
      <c r="B71" s="22"/>
      <c r="C71" s="69" t="s">
        <v>80</v>
      </c>
      <c r="D71" s="57" t="s">
        <v>44</v>
      </c>
      <c r="E71" s="41"/>
      <c r="F71" s="4"/>
      <c r="G71" s="4"/>
      <c r="H71" s="4"/>
      <c r="I71" s="4"/>
      <c r="J71" s="4"/>
      <c r="K71" s="4"/>
      <c r="L71" s="4"/>
      <c r="M71" s="4"/>
      <c r="N71" s="4"/>
      <c r="O71" s="4">
        <v>1</v>
      </c>
      <c r="P71" s="4"/>
      <c r="Q71" s="4"/>
      <c r="R71" s="4"/>
      <c r="S71" s="4"/>
      <c r="T71" s="4">
        <v>1</v>
      </c>
      <c r="U71" s="4"/>
      <c r="V71" s="4"/>
      <c r="W71" s="4"/>
      <c r="X71" s="4"/>
      <c r="Y71" s="4"/>
      <c r="Z71" s="4"/>
      <c r="AA71" s="4"/>
      <c r="AB71" s="4"/>
    </row>
    <row r="72" spans="1:28" ht="14.4" customHeight="1" x14ac:dyDescent="0.45">
      <c r="A72" s="35"/>
      <c r="B72" s="22"/>
      <c r="C72" s="68"/>
      <c r="D72" s="54" t="s">
        <v>60</v>
      </c>
      <c r="E72" s="41"/>
      <c r="F72" s="4"/>
      <c r="G72" s="4"/>
      <c r="H72" s="4"/>
      <c r="I72" s="4"/>
      <c r="J72" s="4"/>
      <c r="K72" s="4"/>
      <c r="L72" s="4"/>
      <c r="M72" s="4"/>
      <c r="N72" s="4"/>
      <c r="O72" s="4">
        <v>359.5</v>
      </c>
      <c r="P72" s="4"/>
      <c r="Q72" s="4"/>
      <c r="R72" s="4"/>
      <c r="S72" s="4"/>
      <c r="T72" s="4">
        <v>359.5</v>
      </c>
      <c r="U72" s="4"/>
      <c r="V72" s="4"/>
      <c r="W72" s="4"/>
      <c r="X72" s="4"/>
      <c r="Y72" s="4"/>
      <c r="Z72" s="4"/>
      <c r="AA72" s="4"/>
      <c r="AB72" s="4"/>
    </row>
    <row r="73" spans="1:28" ht="14.4" customHeight="1" x14ac:dyDescent="0.45">
      <c r="A73" s="35"/>
      <c r="B73" s="22"/>
      <c r="C73" s="69" t="s">
        <v>81</v>
      </c>
      <c r="D73" s="57" t="s">
        <v>44</v>
      </c>
      <c r="E73" s="4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>
        <v>1</v>
      </c>
      <c r="AA73" s="4"/>
      <c r="AB73" s="4"/>
    </row>
    <row r="74" spans="1:28" ht="14.4" customHeight="1" x14ac:dyDescent="0.45">
      <c r="A74" s="35"/>
      <c r="B74" s="22"/>
      <c r="C74" s="68"/>
      <c r="D74" s="54" t="s">
        <v>60</v>
      </c>
      <c r="E74" s="4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>
        <v>719</v>
      </c>
      <c r="AA74" s="4"/>
      <c r="AB74" s="4"/>
    </row>
    <row r="75" spans="1:28" ht="14.4" customHeight="1" x14ac:dyDescent="0.45">
      <c r="A75" s="35"/>
      <c r="B75" s="22"/>
      <c r="C75" s="69" t="s">
        <v>75</v>
      </c>
      <c r="D75" s="57" t="s">
        <v>44</v>
      </c>
      <c r="E75" s="4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>
        <v>1</v>
      </c>
      <c r="S75" s="4"/>
      <c r="T75" s="4"/>
      <c r="U75" s="4"/>
      <c r="V75" s="4"/>
      <c r="W75" s="4"/>
      <c r="X75" s="4"/>
      <c r="Y75" s="4"/>
      <c r="Z75" s="4"/>
      <c r="AA75" s="4">
        <v>1</v>
      </c>
      <c r="AB75" s="4"/>
    </row>
    <row r="76" spans="1:28" ht="14.4" customHeight="1" x14ac:dyDescent="0.45">
      <c r="A76" s="35"/>
      <c r="B76" s="23"/>
      <c r="C76" s="68"/>
      <c r="D76" s="54" t="s">
        <v>60</v>
      </c>
      <c r="E76" s="4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>
        <v>359.5</v>
      </c>
      <c r="S76" s="4"/>
      <c r="T76" s="4"/>
      <c r="U76" s="4"/>
      <c r="V76" s="4"/>
      <c r="W76" s="4"/>
      <c r="X76" s="4"/>
      <c r="Y76" s="4"/>
      <c r="Z76" s="4"/>
      <c r="AA76" s="4">
        <v>359.5</v>
      </c>
      <c r="AB76" s="4"/>
    </row>
    <row r="77" spans="1:28" ht="14.4" customHeight="1" x14ac:dyDescent="0.45">
      <c r="A77" s="35"/>
      <c r="B77" s="24" t="s">
        <v>29</v>
      </c>
      <c r="C77" s="69" t="s">
        <v>82</v>
      </c>
      <c r="D77" s="57" t="s">
        <v>44</v>
      </c>
      <c r="E77" s="41"/>
      <c r="F77" s="4">
        <v>1</v>
      </c>
      <c r="G77" s="4"/>
      <c r="H77" s="4"/>
      <c r="I77" s="4"/>
      <c r="J77" s="4"/>
      <c r="K77" s="4"/>
      <c r="L77" s="4">
        <v>1</v>
      </c>
      <c r="M77" s="4"/>
      <c r="N77" s="4"/>
      <c r="O77" s="4"/>
      <c r="P77" s="4"/>
      <c r="Q77" s="4"/>
      <c r="R77" s="4">
        <v>1</v>
      </c>
      <c r="S77" s="4"/>
      <c r="T77" s="4"/>
      <c r="U77" s="4">
        <v>1</v>
      </c>
      <c r="V77" s="4"/>
      <c r="W77" s="4"/>
      <c r="X77" s="4"/>
      <c r="Y77" s="4"/>
      <c r="Z77" s="4">
        <v>1</v>
      </c>
      <c r="AA77" s="4"/>
      <c r="AB77" s="4"/>
    </row>
    <row r="78" spans="1:28" ht="14.4" customHeight="1" x14ac:dyDescent="0.45">
      <c r="A78" s="35"/>
      <c r="B78" s="25"/>
      <c r="C78" s="68"/>
      <c r="D78" s="54" t="s">
        <v>60</v>
      </c>
      <c r="E78" s="41"/>
      <c r="F78" s="4">
        <v>143.80000000000001</v>
      </c>
      <c r="G78" s="4"/>
      <c r="H78" s="4"/>
      <c r="I78" s="4"/>
      <c r="J78" s="4"/>
      <c r="K78" s="4"/>
      <c r="L78" s="4">
        <v>143.80000000000001</v>
      </c>
      <c r="M78" s="4"/>
      <c r="N78" s="4"/>
      <c r="O78" s="4"/>
      <c r="P78" s="4"/>
      <c r="Q78" s="4"/>
      <c r="R78" s="4">
        <v>143.80000000000001</v>
      </c>
      <c r="S78" s="4"/>
      <c r="T78" s="4"/>
      <c r="U78" s="4">
        <v>143.80000000000001</v>
      </c>
      <c r="V78" s="4"/>
      <c r="W78" s="4"/>
      <c r="X78" s="4"/>
      <c r="Y78" s="4"/>
      <c r="Z78" s="4">
        <v>143.80000000000001</v>
      </c>
      <c r="AA78" s="4"/>
      <c r="AB78" s="4"/>
    </row>
    <row r="79" spans="1:28" ht="14.4" customHeight="1" x14ac:dyDescent="0.45">
      <c r="A79" s="35"/>
      <c r="B79" s="25"/>
      <c r="C79" s="69" t="s">
        <v>83</v>
      </c>
      <c r="D79" s="57" t="s">
        <v>44</v>
      </c>
      <c r="E79" s="4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>
        <v>1</v>
      </c>
      <c r="T79" s="4"/>
      <c r="U79" s="4"/>
      <c r="V79" s="4"/>
      <c r="W79" s="4"/>
      <c r="X79" s="4"/>
      <c r="Y79" s="4"/>
      <c r="Z79" s="4"/>
      <c r="AA79" s="4"/>
      <c r="AB79" s="4"/>
    </row>
    <row r="80" spans="1:28" ht="14.4" customHeight="1" x14ac:dyDescent="0.45">
      <c r="A80" s="35"/>
      <c r="B80" s="25"/>
      <c r="C80" s="68"/>
      <c r="D80" s="54" t="s">
        <v>60</v>
      </c>
      <c r="E80" s="4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>
        <v>719</v>
      </c>
      <c r="T80" s="4"/>
      <c r="U80" s="4"/>
      <c r="V80" s="4"/>
      <c r="W80" s="4"/>
      <c r="X80" s="4"/>
      <c r="Y80" s="4"/>
      <c r="Z80" s="4"/>
      <c r="AA80" s="4"/>
      <c r="AB80" s="4"/>
    </row>
    <row r="81" spans="1:28" ht="14.4" customHeight="1" x14ac:dyDescent="0.45">
      <c r="A81" s="35"/>
      <c r="B81" s="25"/>
      <c r="C81" s="69" t="s">
        <v>84</v>
      </c>
      <c r="D81" s="57" t="s">
        <v>44</v>
      </c>
      <c r="E81" s="41"/>
      <c r="F81" s="4">
        <v>3</v>
      </c>
      <c r="G81" s="4"/>
      <c r="H81" s="4"/>
      <c r="I81" s="4"/>
      <c r="J81" s="4"/>
      <c r="K81" s="4"/>
      <c r="L81" s="4"/>
      <c r="M81" s="4"/>
      <c r="N81" s="4">
        <v>1</v>
      </c>
      <c r="O81" s="4"/>
      <c r="P81" s="4"/>
      <c r="Q81" s="4">
        <v>13</v>
      </c>
      <c r="R81" s="4"/>
      <c r="S81" s="4"/>
      <c r="T81" s="4"/>
      <c r="U81" s="4">
        <v>73</v>
      </c>
      <c r="V81" s="4"/>
      <c r="W81" s="4"/>
      <c r="X81" s="4">
        <v>6</v>
      </c>
      <c r="Y81" s="4"/>
      <c r="Z81" s="4"/>
      <c r="AA81" s="4"/>
      <c r="AB81" s="4"/>
    </row>
    <row r="82" spans="1:28" ht="14.4" customHeight="1" x14ac:dyDescent="0.45">
      <c r="A82" s="35"/>
      <c r="B82" s="25"/>
      <c r="C82" s="68"/>
      <c r="D82" s="54" t="s">
        <v>60</v>
      </c>
      <c r="E82" s="41"/>
      <c r="F82" s="4">
        <v>7.5</v>
      </c>
      <c r="G82" s="4"/>
      <c r="H82" s="4"/>
      <c r="I82" s="4"/>
      <c r="J82" s="4"/>
      <c r="K82" s="4"/>
      <c r="L82" s="4"/>
      <c r="M82" s="4"/>
      <c r="N82" s="4">
        <v>7.5</v>
      </c>
      <c r="O82" s="4"/>
      <c r="P82" s="4"/>
      <c r="Q82" s="4">
        <v>7.5</v>
      </c>
      <c r="R82" s="4"/>
      <c r="S82" s="4"/>
      <c r="T82" s="4"/>
      <c r="U82" s="4">
        <v>7.5</v>
      </c>
      <c r="V82" s="4"/>
      <c r="W82" s="4"/>
      <c r="X82" s="4">
        <v>7.5</v>
      </c>
      <c r="Y82" s="4"/>
      <c r="Z82" s="4"/>
      <c r="AA82" s="4"/>
      <c r="AB82" s="4"/>
    </row>
    <row r="83" spans="1:28" ht="14.4" customHeight="1" x14ac:dyDescent="0.45">
      <c r="A83" s="35"/>
      <c r="B83" s="25"/>
      <c r="C83" s="69" t="s">
        <v>85</v>
      </c>
      <c r="D83" s="57" t="s">
        <v>44</v>
      </c>
      <c r="E83" s="41"/>
      <c r="F83" s="4">
        <v>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>
        <v>1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4.4" customHeight="1" x14ac:dyDescent="0.45">
      <c r="A84" s="35"/>
      <c r="B84" s="25"/>
      <c r="C84" s="68"/>
      <c r="D84" s="54" t="s">
        <v>60</v>
      </c>
      <c r="E84" s="41"/>
      <c r="F84" s="4">
        <v>239.7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>
        <v>239.7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4.4" customHeight="1" x14ac:dyDescent="0.45">
      <c r="A85" s="35"/>
      <c r="B85" s="25"/>
      <c r="C85" s="69" t="s">
        <v>88</v>
      </c>
      <c r="D85" s="57" t="s">
        <v>44</v>
      </c>
      <c r="E85" s="41"/>
      <c r="F85" s="4">
        <v>4</v>
      </c>
      <c r="G85" s="4"/>
      <c r="H85" s="4"/>
      <c r="I85" s="4"/>
      <c r="J85" s="4"/>
      <c r="K85" s="4"/>
      <c r="L85" s="4"/>
      <c r="M85" s="4"/>
      <c r="N85" s="4">
        <v>1</v>
      </c>
      <c r="O85" s="4"/>
      <c r="P85" s="4"/>
      <c r="Q85" s="4">
        <v>7</v>
      </c>
      <c r="R85" s="4"/>
      <c r="S85" s="4">
        <v>2</v>
      </c>
      <c r="T85" s="4"/>
      <c r="U85" s="4">
        <v>1</v>
      </c>
      <c r="V85" s="4"/>
      <c r="W85" s="4">
        <v>1</v>
      </c>
      <c r="X85" s="4">
        <v>1</v>
      </c>
      <c r="Y85" s="4"/>
      <c r="Z85" s="4"/>
      <c r="AA85" s="4"/>
      <c r="AB85" s="4"/>
    </row>
    <row r="86" spans="1:28" ht="14.4" customHeight="1" x14ac:dyDescent="0.45">
      <c r="A86" s="35"/>
      <c r="B86" s="25"/>
      <c r="C86" s="68"/>
      <c r="D86" s="54" t="s">
        <v>60</v>
      </c>
      <c r="E86" s="41"/>
      <c r="F86" s="4">
        <v>42.3</v>
      </c>
      <c r="G86" s="4"/>
      <c r="H86" s="4"/>
      <c r="I86" s="4"/>
      <c r="J86" s="4"/>
      <c r="K86" s="4"/>
      <c r="L86" s="4"/>
      <c r="M86" s="4"/>
      <c r="N86" s="4">
        <v>42.3</v>
      </c>
      <c r="O86" s="4"/>
      <c r="P86" s="4"/>
      <c r="Q86" s="4">
        <v>42.3</v>
      </c>
      <c r="R86" s="4"/>
      <c r="S86" s="4">
        <v>42.3</v>
      </c>
      <c r="T86" s="4"/>
      <c r="U86" s="4">
        <v>42.3</v>
      </c>
      <c r="V86" s="4"/>
      <c r="W86" s="4">
        <v>42.3</v>
      </c>
      <c r="X86" s="4">
        <v>42.3</v>
      </c>
      <c r="Y86" s="4"/>
      <c r="Z86" s="4"/>
      <c r="AA86" s="4"/>
      <c r="AB86" s="4"/>
    </row>
    <row r="87" spans="1:28" ht="14.4" customHeight="1" x14ac:dyDescent="0.45">
      <c r="A87" s="35"/>
      <c r="B87" s="25"/>
      <c r="C87" s="69" t="s">
        <v>81</v>
      </c>
      <c r="D87" s="57" t="s">
        <v>44</v>
      </c>
      <c r="E87" s="41"/>
      <c r="F87" s="4">
        <v>8</v>
      </c>
      <c r="G87" s="4"/>
      <c r="H87" s="4"/>
      <c r="I87" s="4"/>
      <c r="J87" s="4"/>
      <c r="K87" s="4"/>
      <c r="L87" s="4"/>
      <c r="M87" s="4"/>
      <c r="N87" s="4">
        <v>3</v>
      </c>
      <c r="O87" s="4"/>
      <c r="P87" s="4"/>
      <c r="Q87" s="4">
        <v>9</v>
      </c>
      <c r="R87" s="4">
        <v>1</v>
      </c>
      <c r="S87" s="4"/>
      <c r="T87" s="4"/>
      <c r="U87" s="4">
        <v>8</v>
      </c>
      <c r="V87" s="4"/>
      <c r="W87" s="4"/>
      <c r="X87" s="4">
        <v>2</v>
      </c>
      <c r="Y87" s="4"/>
      <c r="Z87" s="4"/>
      <c r="AA87" s="4"/>
      <c r="AB87" s="4"/>
    </row>
    <row r="88" spans="1:28" ht="14.4" customHeight="1" x14ac:dyDescent="0.45">
      <c r="A88" s="35"/>
      <c r="B88" s="25"/>
      <c r="C88" s="68"/>
      <c r="D88" s="54" t="s">
        <v>60</v>
      </c>
      <c r="E88" s="41"/>
      <c r="F88" s="4">
        <v>23.2</v>
      </c>
      <c r="G88" s="4"/>
      <c r="H88" s="4"/>
      <c r="I88" s="4"/>
      <c r="J88" s="4"/>
      <c r="K88" s="4"/>
      <c r="L88" s="4"/>
      <c r="M88" s="4"/>
      <c r="N88" s="4">
        <v>23.2</v>
      </c>
      <c r="O88" s="4"/>
      <c r="P88" s="4"/>
      <c r="Q88" s="4">
        <v>23.2</v>
      </c>
      <c r="R88" s="4">
        <v>23.2</v>
      </c>
      <c r="S88" s="4"/>
      <c r="T88" s="4"/>
      <c r="U88" s="4">
        <v>23.2</v>
      </c>
      <c r="V88" s="4"/>
      <c r="W88" s="4"/>
      <c r="X88" s="4">
        <v>23.2</v>
      </c>
      <c r="Y88" s="4"/>
      <c r="Z88" s="4"/>
      <c r="AA88" s="4"/>
      <c r="AB88" s="4"/>
    </row>
    <row r="89" spans="1:28" ht="14.4" customHeight="1" x14ac:dyDescent="0.45">
      <c r="A89" s="35"/>
      <c r="B89" s="25"/>
      <c r="C89" s="69" t="s">
        <v>94</v>
      </c>
      <c r="D89" s="57" t="s">
        <v>44</v>
      </c>
      <c r="E89" s="41"/>
      <c r="F89" s="4">
        <v>2</v>
      </c>
      <c r="G89" s="4"/>
      <c r="H89" s="4"/>
      <c r="I89" s="4">
        <v>1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4.4" customHeight="1" x14ac:dyDescent="0.45">
      <c r="A90" s="35"/>
      <c r="B90" s="25"/>
      <c r="C90" s="68"/>
      <c r="D90" s="54" t="s">
        <v>60</v>
      </c>
      <c r="E90" s="41"/>
      <c r="F90" s="4">
        <v>239.7</v>
      </c>
      <c r="G90" s="4"/>
      <c r="H90" s="4"/>
      <c r="I90" s="4">
        <v>239.7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4.4" customHeight="1" x14ac:dyDescent="0.45">
      <c r="A91" s="35"/>
      <c r="B91" s="25"/>
      <c r="C91" s="69" t="s">
        <v>87</v>
      </c>
      <c r="D91" s="57" t="s">
        <v>44</v>
      </c>
      <c r="E91" s="41"/>
      <c r="F91" s="4">
        <v>1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>
        <v>1</v>
      </c>
      <c r="R91" s="4"/>
      <c r="S91" s="4"/>
      <c r="T91" s="4"/>
      <c r="U91" s="4">
        <v>1</v>
      </c>
      <c r="V91" s="4"/>
      <c r="W91" s="4"/>
      <c r="X91" s="4"/>
      <c r="Y91" s="4"/>
      <c r="Z91" s="4"/>
      <c r="AA91" s="4"/>
      <c r="AB91" s="4"/>
    </row>
    <row r="92" spans="1:28" ht="14.4" customHeight="1" x14ac:dyDescent="0.45">
      <c r="A92" s="35"/>
      <c r="B92" s="25"/>
      <c r="C92" s="68"/>
      <c r="D92" s="54" t="s">
        <v>60</v>
      </c>
      <c r="E92" s="41"/>
      <c r="F92" s="4">
        <v>239.7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>
        <v>239.7</v>
      </c>
      <c r="R92" s="4"/>
      <c r="S92" s="4"/>
      <c r="T92" s="4"/>
      <c r="U92" s="4">
        <v>239.7</v>
      </c>
      <c r="V92" s="4"/>
      <c r="W92" s="4"/>
      <c r="X92" s="4"/>
      <c r="Y92" s="4"/>
      <c r="Z92" s="4"/>
      <c r="AA92" s="4"/>
      <c r="AB92" s="4"/>
    </row>
    <row r="93" spans="1:28" ht="14.4" customHeight="1" x14ac:dyDescent="0.45">
      <c r="A93" s="35"/>
      <c r="B93" s="25"/>
      <c r="C93" s="69" t="s">
        <v>33</v>
      </c>
      <c r="D93" s="57" t="s">
        <v>44</v>
      </c>
      <c r="E93" s="4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>
        <v>6</v>
      </c>
      <c r="V93" s="4"/>
      <c r="W93" s="4"/>
      <c r="X93" s="4"/>
      <c r="Y93" s="4"/>
      <c r="Z93" s="4"/>
      <c r="AA93" s="4"/>
      <c r="AB93" s="4"/>
    </row>
    <row r="94" spans="1:28" ht="14.4" customHeight="1" x14ac:dyDescent="0.45">
      <c r="A94" s="35"/>
      <c r="B94" s="25"/>
      <c r="C94" s="68"/>
      <c r="D94" s="54" t="s">
        <v>60</v>
      </c>
      <c r="E94" s="4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>
        <v>119.8</v>
      </c>
      <c r="V94" s="4"/>
      <c r="W94" s="4"/>
      <c r="X94" s="4"/>
      <c r="Y94" s="4"/>
      <c r="Z94" s="4"/>
      <c r="AA94" s="4"/>
      <c r="AB94" s="4"/>
    </row>
    <row r="95" spans="1:28" ht="14.4" customHeight="1" x14ac:dyDescent="0.45">
      <c r="A95" s="35"/>
      <c r="B95" s="25"/>
      <c r="C95" s="69" t="s">
        <v>93</v>
      </c>
      <c r="D95" s="57" t="s">
        <v>44</v>
      </c>
      <c r="E95" s="41"/>
      <c r="F95" s="4">
        <v>1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>
        <v>2</v>
      </c>
      <c r="V95" s="4"/>
      <c r="W95" s="4"/>
      <c r="X95" s="4"/>
      <c r="Y95" s="4"/>
      <c r="Z95" s="4"/>
      <c r="AA95" s="4"/>
      <c r="AB95" s="4"/>
    </row>
    <row r="96" spans="1:28" ht="14.4" customHeight="1" x14ac:dyDescent="0.45">
      <c r="A96" s="35"/>
      <c r="B96" s="25"/>
      <c r="C96" s="68"/>
      <c r="D96" s="54" t="s">
        <v>60</v>
      </c>
      <c r="E96" s="41"/>
      <c r="F96" s="4">
        <v>239.7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>
        <v>239.7</v>
      </c>
      <c r="V96" s="4"/>
      <c r="W96" s="4"/>
      <c r="X96" s="4"/>
      <c r="Y96" s="4"/>
      <c r="Z96" s="4"/>
      <c r="AA96" s="4"/>
      <c r="AB96" s="4"/>
    </row>
    <row r="97" spans="1:28" ht="14.4" customHeight="1" x14ac:dyDescent="0.45">
      <c r="A97" s="35"/>
      <c r="B97" s="25"/>
      <c r="C97" s="69" t="s">
        <v>39</v>
      </c>
      <c r="D97" s="57" t="s">
        <v>44</v>
      </c>
      <c r="E97" s="4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>
        <v>1</v>
      </c>
      <c r="V97" s="4"/>
      <c r="W97" s="4"/>
      <c r="X97" s="4"/>
      <c r="Y97" s="4"/>
      <c r="Z97" s="4"/>
      <c r="AA97" s="4"/>
      <c r="AB97" s="4"/>
    </row>
    <row r="98" spans="1:28" ht="14.4" customHeight="1" x14ac:dyDescent="0.45">
      <c r="A98" s="35"/>
      <c r="B98" s="25"/>
      <c r="C98" s="68"/>
      <c r="D98" s="54" t="s">
        <v>60</v>
      </c>
      <c r="E98" s="4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>
        <v>719</v>
      </c>
      <c r="V98" s="4"/>
      <c r="W98" s="4"/>
      <c r="X98" s="4"/>
      <c r="Y98" s="4"/>
      <c r="Z98" s="4"/>
      <c r="AA98" s="4"/>
      <c r="AB98" s="4"/>
    </row>
    <row r="99" spans="1:28" ht="14.4" customHeight="1" x14ac:dyDescent="0.45">
      <c r="A99" s="35"/>
      <c r="B99" s="25"/>
      <c r="C99" s="69" t="s">
        <v>92</v>
      </c>
      <c r="D99" s="57" t="s">
        <v>44</v>
      </c>
      <c r="E99" s="41"/>
      <c r="F99" s="4">
        <v>2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>
        <v>2</v>
      </c>
      <c r="R99" s="4"/>
      <c r="S99" s="4"/>
      <c r="T99" s="4"/>
      <c r="U99" s="4">
        <v>1</v>
      </c>
      <c r="V99" s="4"/>
      <c r="W99" s="4"/>
      <c r="X99" s="4"/>
      <c r="Y99" s="4"/>
      <c r="Z99" s="4">
        <v>1</v>
      </c>
      <c r="AA99" s="4"/>
      <c r="AB99" s="4"/>
    </row>
    <row r="100" spans="1:28" ht="14.4" customHeight="1" x14ac:dyDescent="0.45">
      <c r="A100" s="35"/>
      <c r="B100" s="25"/>
      <c r="C100" s="68"/>
      <c r="D100" s="54" t="s">
        <v>60</v>
      </c>
      <c r="E100" s="41"/>
      <c r="F100" s="4">
        <v>119.8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>
        <v>119.8</v>
      </c>
      <c r="R100" s="4"/>
      <c r="S100" s="4"/>
      <c r="T100" s="4"/>
      <c r="U100" s="4">
        <v>119.8</v>
      </c>
      <c r="V100" s="4"/>
      <c r="W100" s="4"/>
      <c r="X100" s="4"/>
      <c r="Y100" s="4"/>
      <c r="Z100" s="4">
        <v>119.8</v>
      </c>
      <c r="AA100" s="4"/>
      <c r="AB100" s="4"/>
    </row>
    <row r="101" spans="1:28" ht="14.4" customHeight="1" x14ac:dyDescent="0.45">
      <c r="A101" s="35"/>
      <c r="B101" s="25"/>
      <c r="C101" s="69" t="s">
        <v>91</v>
      </c>
      <c r="D101" s="57" t="s">
        <v>44</v>
      </c>
      <c r="E101" s="4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>
        <v>1</v>
      </c>
      <c r="AB101" s="4"/>
    </row>
    <row r="102" spans="1:28" ht="14.4" customHeight="1" x14ac:dyDescent="0.45">
      <c r="A102" s="35"/>
      <c r="B102" s="25"/>
      <c r="C102" s="68"/>
      <c r="D102" s="54" t="s">
        <v>60</v>
      </c>
      <c r="E102" s="4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>
        <v>719</v>
      </c>
      <c r="AB102" s="4"/>
    </row>
    <row r="103" spans="1:28" ht="14.4" customHeight="1" x14ac:dyDescent="0.45">
      <c r="A103" s="35"/>
      <c r="B103" s="25"/>
      <c r="C103" s="69" t="s">
        <v>90</v>
      </c>
      <c r="D103" s="57" t="s">
        <v>44</v>
      </c>
      <c r="E103" s="4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>
        <v>1</v>
      </c>
      <c r="AB103" s="4"/>
    </row>
    <row r="104" spans="1:28" ht="14.4" customHeight="1" x14ac:dyDescent="0.45">
      <c r="A104" s="35"/>
      <c r="B104" s="25"/>
      <c r="C104" s="68"/>
      <c r="D104" s="54" t="s">
        <v>60</v>
      </c>
      <c r="E104" s="4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>
        <v>719</v>
      </c>
      <c r="AB104" s="4"/>
    </row>
    <row r="105" spans="1:28" ht="14.4" customHeight="1" x14ac:dyDescent="0.45">
      <c r="A105" s="35"/>
      <c r="B105" s="25"/>
      <c r="C105" s="69" t="s">
        <v>89</v>
      </c>
      <c r="D105" s="57" t="s">
        <v>44</v>
      </c>
      <c r="E105" s="41"/>
      <c r="F105" s="4"/>
      <c r="G105" s="4"/>
      <c r="H105" s="4"/>
      <c r="I105" s="4"/>
      <c r="J105" s="4">
        <v>2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4.4" customHeight="1" x14ac:dyDescent="0.45">
      <c r="A106" s="35"/>
      <c r="B106" s="25"/>
      <c r="C106" s="68"/>
      <c r="D106" s="54" t="s">
        <v>60</v>
      </c>
      <c r="E106" s="41"/>
      <c r="F106" s="4"/>
      <c r="G106" s="4"/>
      <c r="H106" s="4"/>
      <c r="I106" s="4"/>
      <c r="J106" s="4">
        <v>359.5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4.4" customHeight="1" x14ac:dyDescent="0.45">
      <c r="A107" s="35"/>
      <c r="B107" s="25"/>
      <c r="C107" s="69" t="s">
        <v>40</v>
      </c>
      <c r="D107" s="57" t="s">
        <v>44</v>
      </c>
      <c r="E107" s="41"/>
      <c r="F107" s="4"/>
      <c r="G107" s="4"/>
      <c r="H107" s="4"/>
      <c r="I107" s="4"/>
      <c r="J107" s="4">
        <v>1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4.4" customHeight="1" x14ac:dyDescent="0.45">
      <c r="A108" s="35"/>
      <c r="B108" s="25"/>
      <c r="C108" s="68"/>
      <c r="D108" s="54" t="s">
        <v>60</v>
      </c>
      <c r="E108" s="41"/>
      <c r="F108" s="4"/>
      <c r="G108" s="4"/>
      <c r="H108" s="4"/>
      <c r="I108" s="4"/>
      <c r="J108" s="4">
        <v>719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4.4" customHeight="1" x14ac:dyDescent="0.45">
      <c r="A109" s="35"/>
      <c r="B109" s="25"/>
      <c r="C109" s="69" t="s">
        <v>41</v>
      </c>
      <c r="D109" s="57" t="s">
        <v>44</v>
      </c>
      <c r="E109" s="4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>
        <v>2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4.4" customHeight="1" x14ac:dyDescent="0.45">
      <c r="A110" s="35"/>
      <c r="B110" s="26"/>
      <c r="C110" s="68"/>
      <c r="D110" s="54" t="s">
        <v>60</v>
      </c>
      <c r="E110" s="4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>
        <v>359.5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4.4" customHeight="1" x14ac:dyDescent="0.45">
      <c r="A111" s="35"/>
      <c r="B111" s="24" t="s">
        <v>30</v>
      </c>
      <c r="C111" s="69" t="s">
        <v>88</v>
      </c>
      <c r="D111" s="57" t="s">
        <v>44</v>
      </c>
      <c r="E111" s="41"/>
      <c r="F111" s="4">
        <v>11</v>
      </c>
      <c r="G111" s="4"/>
      <c r="H111" s="4"/>
      <c r="I111" s="4">
        <v>11</v>
      </c>
      <c r="J111" s="4"/>
      <c r="K111" s="4"/>
      <c r="L111" s="4"/>
      <c r="M111" s="4"/>
      <c r="N111" s="4">
        <v>2</v>
      </c>
      <c r="O111" s="4">
        <v>1</v>
      </c>
      <c r="P111" s="4"/>
      <c r="Q111" s="4">
        <v>1</v>
      </c>
      <c r="R111" s="4"/>
      <c r="S111" s="4">
        <v>2</v>
      </c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4.4" customHeight="1" x14ac:dyDescent="0.45">
      <c r="A112" s="35"/>
      <c r="B112" s="25"/>
      <c r="C112" s="68"/>
      <c r="D112" s="54" t="s">
        <v>60</v>
      </c>
      <c r="E112" s="41"/>
      <c r="F112" s="4">
        <v>25.7</v>
      </c>
      <c r="G112" s="4"/>
      <c r="H112" s="4"/>
      <c r="I112" s="4">
        <v>25.7</v>
      </c>
      <c r="J112" s="4"/>
      <c r="K112" s="4"/>
      <c r="L112" s="4"/>
      <c r="M112" s="4"/>
      <c r="N112" s="4">
        <v>25.7</v>
      </c>
      <c r="O112" s="4">
        <v>25.7</v>
      </c>
      <c r="P112" s="4"/>
      <c r="Q112" s="4">
        <v>25.7</v>
      </c>
      <c r="R112" s="4"/>
      <c r="S112" s="4">
        <v>25.7</v>
      </c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4.4" customHeight="1" x14ac:dyDescent="0.45">
      <c r="A113" s="35"/>
      <c r="B113" s="25"/>
      <c r="C113" s="69" t="s">
        <v>87</v>
      </c>
      <c r="D113" s="57" t="s">
        <v>44</v>
      </c>
      <c r="E113" s="41"/>
      <c r="F113" s="4">
        <v>1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4.4" customHeight="1" x14ac:dyDescent="0.45">
      <c r="A114" s="35"/>
      <c r="B114" s="25"/>
      <c r="C114" s="68"/>
      <c r="D114" s="54" t="s">
        <v>60</v>
      </c>
      <c r="E114" s="41"/>
      <c r="F114" s="4">
        <v>719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4.4" customHeight="1" x14ac:dyDescent="0.45">
      <c r="A115" s="35"/>
      <c r="B115" s="25"/>
      <c r="C115" s="69" t="s">
        <v>41</v>
      </c>
      <c r="D115" s="57" t="s">
        <v>44</v>
      </c>
      <c r="E115" s="41"/>
      <c r="F115" s="4">
        <v>2</v>
      </c>
      <c r="G115" s="4">
        <v>1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4.4" customHeight="1" x14ac:dyDescent="0.45">
      <c r="A116" s="35"/>
      <c r="B116" s="25"/>
      <c r="C116" s="68"/>
      <c r="D116" s="54" t="s">
        <v>60</v>
      </c>
      <c r="E116" s="41"/>
      <c r="F116" s="4">
        <v>239.7</v>
      </c>
      <c r="G116" s="4">
        <v>239.7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4.4" customHeight="1" x14ac:dyDescent="0.45">
      <c r="A117" s="35"/>
      <c r="B117" s="25"/>
      <c r="C117" s="69" t="s">
        <v>86</v>
      </c>
      <c r="D117" s="57" t="s">
        <v>44</v>
      </c>
      <c r="E117" s="4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>
        <v>4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4.4" customHeight="1" x14ac:dyDescent="0.45">
      <c r="A118" s="35"/>
      <c r="B118" s="27"/>
      <c r="C118" s="68"/>
      <c r="D118" s="54" t="s">
        <v>60</v>
      </c>
      <c r="E118" s="4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>
        <v>179.8</v>
      </c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4.4" customHeight="1" x14ac:dyDescent="0.45">
      <c r="A119" s="35"/>
      <c r="B119" s="72" t="s">
        <v>100</v>
      </c>
      <c r="C119" s="69" t="s">
        <v>70</v>
      </c>
      <c r="D119" s="57" t="s">
        <v>44</v>
      </c>
      <c r="E119" s="41"/>
      <c r="F119" s="4">
        <v>1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>
        <v>6</v>
      </c>
      <c r="V119" s="4"/>
      <c r="W119" s="4"/>
      <c r="X119" s="4"/>
      <c r="Y119" s="4">
        <v>1</v>
      </c>
      <c r="Z119" s="4"/>
      <c r="AA119" s="4"/>
      <c r="AB119" s="4"/>
    </row>
    <row r="120" spans="1:28" ht="14.4" customHeight="1" x14ac:dyDescent="0.45">
      <c r="A120" s="35"/>
      <c r="B120" s="73"/>
      <c r="C120" s="68"/>
      <c r="D120" s="54" t="s">
        <v>60</v>
      </c>
      <c r="E120" s="41"/>
      <c r="F120" s="4">
        <v>89.9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>
        <v>89.9</v>
      </c>
      <c r="V120" s="4"/>
      <c r="W120" s="4"/>
      <c r="X120" s="4"/>
      <c r="Y120" s="4">
        <v>89.9</v>
      </c>
      <c r="Z120" s="4"/>
      <c r="AA120" s="4"/>
      <c r="AB120" s="4"/>
    </row>
    <row r="121" spans="1:28" ht="14.4" customHeight="1" x14ac:dyDescent="0.45">
      <c r="A121" s="35"/>
      <c r="B121" s="72" t="s">
        <v>101</v>
      </c>
      <c r="C121" s="69" t="s">
        <v>70</v>
      </c>
      <c r="D121" s="57" t="s">
        <v>44</v>
      </c>
      <c r="E121" s="4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>
        <v>7</v>
      </c>
      <c r="V121" s="4"/>
      <c r="W121" s="4"/>
      <c r="X121" s="4"/>
      <c r="Y121" s="4"/>
      <c r="Z121" s="4"/>
      <c r="AA121" s="4"/>
      <c r="AB121" s="4"/>
    </row>
    <row r="122" spans="1:28" ht="14.4" customHeight="1" x14ac:dyDescent="0.45">
      <c r="A122" s="35"/>
      <c r="B122" s="74"/>
      <c r="C122" s="68"/>
      <c r="D122" s="54" t="s">
        <v>60</v>
      </c>
      <c r="E122" s="4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>
        <v>102.7</v>
      </c>
      <c r="V122" s="4"/>
      <c r="W122" s="4"/>
      <c r="X122" s="4"/>
      <c r="Y122" s="4"/>
      <c r="Z122" s="4"/>
      <c r="AA122" s="4"/>
      <c r="AB122" s="4"/>
    </row>
    <row r="123" spans="1:28" ht="14.4" customHeight="1" x14ac:dyDescent="0.45"/>
    <row r="124" spans="1:28" ht="14.4" customHeight="1" x14ac:dyDescent="0.45"/>
    <row r="125" spans="1:28" ht="14.4" customHeight="1" x14ac:dyDescent="0.45">
      <c r="A125" s="1" t="s">
        <v>95</v>
      </c>
    </row>
    <row r="126" spans="1:28" x14ac:dyDescent="0.45">
      <c r="A126" s="1" t="s">
        <v>96</v>
      </c>
    </row>
    <row r="141" spans="3:4" x14ac:dyDescent="0.45">
      <c r="C141" s="2"/>
      <c r="D141" s="2"/>
    </row>
  </sheetData>
  <mergeCells count="64">
    <mergeCell ref="C107:C108"/>
    <mergeCell ref="C109:C110"/>
    <mergeCell ref="C97:C98"/>
    <mergeCell ref="C99:C100"/>
    <mergeCell ref="C101:C102"/>
    <mergeCell ref="C103:C104"/>
    <mergeCell ref="C105:C106"/>
    <mergeCell ref="C87:C88"/>
    <mergeCell ref="C89:C90"/>
    <mergeCell ref="C91:C92"/>
    <mergeCell ref="C93:C94"/>
    <mergeCell ref="C95:C96"/>
    <mergeCell ref="C77:C78"/>
    <mergeCell ref="C79:C80"/>
    <mergeCell ref="C81:C82"/>
    <mergeCell ref="C83:C84"/>
    <mergeCell ref="C85:C86"/>
    <mergeCell ref="C119:C120"/>
    <mergeCell ref="C121:C122"/>
    <mergeCell ref="C111:C112"/>
    <mergeCell ref="C113:C114"/>
    <mergeCell ref="C115:C116"/>
    <mergeCell ref="C117:C118"/>
    <mergeCell ref="C67:C68"/>
    <mergeCell ref="C69:C70"/>
    <mergeCell ref="C71:C72"/>
    <mergeCell ref="C73:C74"/>
    <mergeCell ref="C75:C76"/>
    <mergeCell ref="C57:C58"/>
    <mergeCell ref="C59:C60"/>
    <mergeCell ref="C61:C62"/>
    <mergeCell ref="C63:C64"/>
    <mergeCell ref="C65:C66"/>
    <mergeCell ref="C47:C48"/>
    <mergeCell ref="C49:C50"/>
    <mergeCell ref="C51:C52"/>
    <mergeCell ref="C53:C54"/>
    <mergeCell ref="C55:C56"/>
    <mergeCell ref="C37:C38"/>
    <mergeCell ref="C39:C40"/>
    <mergeCell ref="C41:C42"/>
    <mergeCell ref="C43:C44"/>
    <mergeCell ref="C45:C46"/>
    <mergeCell ref="E1:AB1"/>
    <mergeCell ref="A3:B11"/>
    <mergeCell ref="A12:B20"/>
    <mergeCell ref="A21:A122"/>
    <mergeCell ref="B23:B46"/>
    <mergeCell ref="B47:B68"/>
    <mergeCell ref="C4:C5"/>
    <mergeCell ref="C6:C7"/>
    <mergeCell ref="C10:C11"/>
    <mergeCell ref="C23:C24"/>
    <mergeCell ref="C25:C26"/>
    <mergeCell ref="C27:C28"/>
    <mergeCell ref="C29:C30"/>
    <mergeCell ref="C31:C32"/>
    <mergeCell ref="C33:C34"/>
    <mergeCell ref="C35:C36"/>
    <mergeCell ref="B69:B76"/>
    <mergeCell ref="B77:B110"/>
    <mergeCell ref="B111:B118"/>
    <mergeCell ref="B119:B120"/>
    <mergeCell ref="B121:B122"/>
  </mergeCells>
  <pageMargins left="0.7" right="0.7" top="0.75" bottom="0.75" header="0.3" footer="0.3"/>
  <pageSetup paperSize="9" orientation="portrait" verticalDpi="0" r:id="rId1"/>
  <ignoredErrors>
    <ignoredError sqref="E2:J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F50" sqref="F50"/>
    </sheetView>
  </sheetViews>
  <sheetFormatPr defaultRowHeight="13.8" x14ac:dyDescent="0.45"/>
  <cols>
    <col min="1" max="1" width="13.578125" style="1" customWidth="1"/>
    <col min="2" max="2" width="33.1015625" style="1" bestFit="1" customWidth="1"/>
    <col min="3" max="3" width="14.05078125" style="1" bestFit="1" customWidth="1"/>
    <col min="4" max="4" width="23" style="1" customWidth="1"/>
    <col min="5" max="16384" width="8.83984375" style="1"/>
  </cols>
  <sheetData>
    <row r="1" spans="1:4" ht="13.8" customHeight="1" x14ac:dyDescent="0.55000000000000004">
      <c r="A1" s="70"/>
      <c r="B1" s="78" t="s">
        <v>97</v>
      </c>
      <c r="C1" s="79" t="s">
        <v>99</v>
      </c>
      <c r="D1" s="80" t="s">
        <v>98</v>
      </c>
    </row>
    <row r="2" spans="1:4" ht="13.8" customHeight="1" x14ac:dyDescent="0.45">
      <c r="A2" s="81" t="s">
        <v>26</v>
      </c>
      <c r="B2" s="75" t="s">
        <v>34</v>
      </c>
      <c r="C2" s="77">
        <v>178</v>
      </c>
      <c r="D2" s="76">
        <f>(SUM(C2:C51))/C2</f>
        <v>4.0393258426966296</v>
      </c>
    </row>
    <row r="3" spans="1:4" ht="13.8" customHeight="1" x14ac:dyDescent="0.45">
      <c r="A3" s="81"/>
      <c r="B3" s="75" t="s">
        <v>63</v>
      </c>
      <c r="C3" s="77">
        <v>1</v>
      </c>
      <c r="D3" s="76">
        <f>(SUM(C2:C51))/C3</f>
        <v>719</v>
      </c>
    </row>
    <row r="4" spans="1:4" ht="13.8" customHeight="1" x14ac:dyDescent="0.45">
      <c r="A4" s="81"/>
      <c r="B4" s="75" t="s">
        <v>64</v>
      </c>
      <c r="C4" s="77">
        <v>39</v>
      </c>
      <c r="D4" s="76">
        <f>(SUM(C2:C51))/C4</f>
        <v>18.435897435897434</v>
      </c>
    </row>
    <row r="5" spans="1:4" ht="13.8" customHeight="1" x14ac:dyDescent="0.45">
      <c r="A5" s="81"/>
      <c r="B5" s="77" t="s">
        <v>65</v>
      </c>
      <c r="C5" s="77">
        <v>23</v>
      </c>
      <c r="D5" s="76">
        <f>(SUM(C2:C51))/C5</f>
        <v>31.260869565217391</v>
      </c>
    </row>
    <row r="6" spans="1:4" x14ac:dyDescent="0.45">
      <c r="A6" s="81"/>
      <c r="B6" s="75" t="s">
        <v>102</v>
      </c>
      <c r="C6" s="77">
        <v>2</v>
      </c>
      <c r="D6" s="76">
        <f>(SUM(C2:C51))/C6</f>
        <v>359.5</v>
      </c>
    </row>
    <row r="7" spans="1:4" x14ac:dyDescent="0.45">
      <c r="A7" s="81"/>
      <c r="B7" s="75" t="s">
        <v>35</v>
      </c>
      <c r="C7" s="77">
        <v>1</v>
      </c>
      <c r="D7" s="76">
        <f>(SUM(C2:C51))/C7</f>
        <v>719</v>
      </c>
    </row>
    <row r="8" spans="1:4" x14ac:dyDescent="0.45">
      <c r="A8" s="81"/>
      <c r="B8" s="75" t="s">
        <v>67</v>
      </c>
      <c r="C8" s="77">
        <v>2</v>
      </c>
      <c r="D8" s="76">
        <f>(SUM(C2:C51))/C8</f>
        <v>359.5</v>
      </c>
    </row>
    <row r="9" spans="1:4" x14ac:dyDescent="0.45">
      <c r="A9" s="81"/>
      <c r="B9" s="75" t="s">
        <v>68</v>
      </c>
      <c r="C9" s="77">
        <v>1</v>
      </c>
      <c r="D9" s="76">
        <f>(SUM(C2:C51))/C9</f>
        <v>719</v>
      </c>
    </row>
    <row r="10" spans="1:4" x14ac:dyDescent="0.45">
      <c r="A10" s="81"/>
      <c r="B10" s="75" t="s">
        <v>69</v>
      </c>
      <c r="C10" s="77">
        <v>1</v>
      </c>
      <c r="D10" s="76">
        <f>(SUM(C2:C51))/C10</f>
        <v>719</v>
      </c>
    </row>
    <row r="11" spans="1:4" x14ac:dyDescent="0.45">
      <c r="A11" s="81"/>
      <c r="B11" s="75" t="s">
        <v>36</v>
      </c>
      <c r="C11" s="77">
        <v>2</v>
      </c>
      <c r="D11" s="76">
        <f>(SUM(C2:C51))/C11</f>
        <v>359.5</v>
      </c>
    </row>
    <row r="12" spans="1:4" x14ac:dyDescent="0.45">
      <c r="A12" s="81"/>
      <c r="B12" s="75" t="s">
        <v>70</v>
      </c>
      <c r="C12" s="77">
        <v>1</v>
      </c>
      <c r="D12" s="76">
        <f>(SUM(C2:C51))/C12</f>
        <v>719</v>
      </c>
    </row>
    <row r="13" spans="1:4" x14ac:dyDescent="0.45">
      <c r="A13" s="82"/>
      <c r="B13" s="75" t="s">
        <v>71</v>
      </c>
      <c r="C13" s="77">
        <v>4</v>
      </c>
      <c r="D13" s="76">
        <f>(SUM(C2:C51))/C13</f>
        <v>179.75</v>
      </c>
    </row>
    <row r="14" spans="1:4" x14ac:dyDescent="0.45">
      <c r="A14" s="83" t="s">
        <v>27</v>
      </c>
      <c r="B14" s="75" t="s">
        <v>72</v>
      </c>
      <c r="C14" s="77">
        <v>52</v>
      </c>
      <c r="D14" s="76">
        <f>(SUM(C2:C51))/C14</f>
        <v>13.826923076923077</v>
      </c>
    </row>
    <row r="15" spans="1:4" x14ac:dyDescent="0.45">
      <c r="A15" s="81"/>
      <c r="B15" s="75" t="s">
        <v>73</v>
      </c>
      <c r="C15" s="77">
        <v>4</v>
      </c>
      <c r="D15" s="76">
        <f>(SUM(C2:C51))/C15</f>
        <v>179.75</v>
      </c>
    </row>
    <row r="16" spans="1:4" x14ac:dyDescent="0.45">
      <c r="A16" s="81"/>
      <c r="B16" s="75" t="s">
        <v>74</v>
      </c>
      <c r="C16" s="77">
        <v>18</v>
      </c>
      <c r="D16" s="76">
        <f>(SUM(C2:C51))/C16</f>
        <v>39.944444444444443</v>
      </c>
    </row>
    <row r="17" spans="1:4" ht="13.8" customHeight="1" x14ac:dyDescent="0.45">
      <c r="A17" s="81"/>
      <c r="B17" s="75" t="s">
        <v>75</v>
      </c>
      <c r="C17" s="77">
        <v>18</v>
      </c>
      <c r="D17" s="76">
        <f>(SUM(C2:C51))/C17</f>
        <v>39.944444444444443</v>
      </c>
    </row>
    <row r="18" spans="1:4" ht="13.8" customHeight="1" x14ac:dyDescent="0.45">
      <c r="A18" s="81"/>
      <c r="B18" s="75" t="s">
        <v>76</v>
      </c>
      <c r="C18" s="77">
        <v>46</v>
      </c>
      <c r="D18" s="76">
        <f>(SUM(C2:C51))/C18</f>
        <v>15.630434782608695</v>
      </c>
    </row>
    <row r="19" spans="1:4" ht="13.8" customHeight="1" x14ac:dyDescent="0.45">
      <c r="A19" s="81"/>
      <c r="B19" s="75" t="s">
        <v>77</v>
      </c>
      <c r="C19" s="77">
        <v>9</v>
      </c>
      <c r="D19" s="76">
        <f>(SUM(C2:C51))/C19</f>
        <v>79.888888888888886</v>
      </c>
    </row>
    <row r="20" spans="1:4" ht="13.8" customHeight="1" x14ac:dyDescent="0.45">
      <c r="A20" s="81"/>
      <c r="B20" s="75" t="s">
        <v>37</v>
      </c>
      <c r="C20" s="77">
        <v>43</v>
      </c>
      <c r="D20" s="76">
        <f>(SUM(C2:C51))/C20</f>
        <v>16.720930232558139</v>
      </c>
    </row>
    <row r="21" spans="1:4" ht="13.8" customHeight="1" x14ac:dyDescent="0.45">
      <c r="A21" s="81"/>
      <c r="B21" s="75" t="s">
        <v>38</v>
      </c>
      <c r="C21" s="77">
        <v>14</v>
      </c>
      <c r="D21" s="76">
        <f>(SUM(C2:C51))/C21</f>
        <v>51.357142857142854</v>
      </c>
    </row>
    <row r="22" spans="1:4" ht="13.8" customHeight="1" x14ac:dyDescent="0.45">
      <c r="A22" s="81"/>
      <c r="B22" s="75" t="s">
        <v>71</v>
      </c>
      <c r="C22" s="77">
        <v>1</v>
      </c>
      <c r="D22" s="76">
        <f>(SUM(C2:C51))/C22</f>
        <v>719</v>
      </c>
    </row>
    <row r="23" spans="1:4" x14ac:dyDescent="0.45">
      <c r="A23" s="81"/>
      <c r="B23" s="75" t="s">
        <v>78</v>
      </c>
      <c r="C23" s="77">
        <v>11</v>
      </c>
      <c r="D23" s="76">
        <f>(SUM(C2:C51))/C23</f>
        <v>65.36363636363636</v>
      </c>
    </row>
    <row r="24" spans="1:4" x14ac:dyDescent="0.45">
      <c r="A24" s="82"/>
      <c r="B24" s="75" t="s">
        <v>67</v>
      </c>
      <c r="C24" s="77">
        <v>2</v>
      </c>
      <c r="D24" s="76">
        <f>(SUM(C2:C51))/C24</f>
        <v>359.5</v>
      </c>
    </row>
    <row r="25" spans="1:4" x14ac:dyDescent="0.45">
      <c r="A25" s="85" t="s">
        <v>28</v>
      </c>
      <c r="B25" s="84" t="s">
        <v>79</v>
      </c>
      <c r="C25" s="77">
        <v>8</v>
      </c>
      <c r="D25" s="76">
        <f>(SUM(C2:C51))/C25</f>
        <v>89.875</v>
      </c>
    </row>
    <row r="26" spans="1:4" x14ac:dyDescent="0.45">
      <c r="A26" s="86"/>
      <c r="B26" s="84" t="s">
        <v>80</v>
      </c>
      <c r="C26" s="77">
        <v>2</v>
      </c>
      <c r="D26" s="76">
        <f>(SUM(C2:C51))/C26</f>
        <v>359.5</v>
      </c>
    </row>
    <row r="27" spans="1:4" ht="13.8" customHeight="1" x14ac:dyDescent="0.45">
      <c r="A27" s="86"/>
      <c r="B27" s="84" t="s">
        <v>81</v>
      </c>
      <c r="C27" s="77">
        <v>1</v>
      </c>
      <c r="D27" s="76">
        <f>(SUM(C2:C51))/C27</f>
        <v>719</v>
      </c>
    </row>
    <row r="28" spans="1:4" ht="13.8" customHeight="1" x14ac:dyDescent="0.45">
      <c r="A28" s="87"/>
      <c r="B28" s="84" t="s">
        <v>75</v>
      </c>
      <c r="C28" s="77">
        <v>2</v>
      </c>
      <c r="D28" s="76">
        <f>(SUM(C2:C51))/C28</f>
        <v>359.5</v>
      </c>
    </row>
    <row r="29" spans="1:4" x14ac:dyDescent="0.45">
      <c r="A29" s="83" t="s">
        <v>29</v>
      </c>
      <c r="B29" s="75" t="s">
        <v>82</v>
      </c>
      <c r="C29" s="77">
        <v>5</v>
      </c>
      <c r="D29" s="76">
        <f>(SUM(C2:C51))/C29</f>
        <v>143.80000000000001</v>
      </c>
    </row>
    <row r="30" spans="1:4" x14ac:dyDescent="0.45">
      <c r="A30" s="81"/>
      <c r="B30" s="75" t="s">
        <v>83</v>
      </c>
      <c r="C30" s="77">
        <v>1</v>
      </c>
      <c r="D30" s="76">
        <f>(SUM(C2:C51))/C30</f>
        <v>719</v>
      </c>
    </row>
    <row r="31" spans="1:4" ht="13.8" customHeight="1" x14ac:dyDescent="0.45">
      <c r="A31" s="81"/>
      <c r="B31" s="75" t="s">
        <v>91</v>
      </c>
      <c r="C31" s="77">
        <v>1</v>
      </c>
      <c r="D31" s="76">
        <f>(SUM(C2:C51))/C31</f>
        <v>719</v>
      </c>
    </row>
    <row r="32" spans="1:4" ht="13.8" customHeight="1" x14ac:dyDescent="0.45">
      <c r="A32" s="81"/>
      <c r="B32" s="75" t="s">
        <v>90</v>
      </c>
      <c r="C32" s="77">
        <v>1</v>
      </c>
      <c r="D32" s="76">
        <f>(SUM(C2:C51))/C32</f>
        <v>719</v>
      </c>
    </row>
    <row r="33" spans="1:4" ht="13.8" customHeight="1" x14ac:dyDescent="0.45">
      <c r="A33" s="81"/>
      <c r="B33" s="75" t="s">
        <v>87</v>
      </c>
      <c r="C33" s="77">
        <v>3</v>
      </c>
      <c r="D33" s="76">
        <f>(SUM(C2:C51))/C33</f>
        <v>239.66666666666666</v>
      </c>
    </row>
    <row r="34" spans="1:4" ht="13.8" customHeight="1" x14ac:dyDescent="0.45">
      <c r="A34" s="81"/>
      <c r="B34" s="75" t="s">
        <v>89</v>
      </c>
      <c r="C34" s="77">
        <v>2</v>
      </c>
      <c r="D34" s="76">
        <f>(SUM(C2:C51))/C34</f>
        <v>359.5</v>
      </c>
    </row>
    <row r="35" spans="1:4" x14ac:dyDescent="0.45">
      <c r="A35" s="81"/>
      <c r="B35" s="75" t="s">
        <v>40</v>
      </c>
      <c r="C35" s="77">
        <v>1</v>
      </c>
      <c r="D35" s="76">
        <f>(SUM(C2:C51))/C35</f>
        <v>719</v>
      </c>
    </row>
    <row r="36" spans="1:4" x14ac:dyDescent="0.45">
      <c r="A36" s="81"/>
      <c r="B36" s="75" t="s">
        <v>94</v>
      </c>
      <c r="C36" s="77">
        <v>3</v>
      </c>
      <c r="D36" s="76">
        <f>(SUM(C2:C51))/C36</f>
        <v>239.66666666666666</v>
      </c>
    </row>
    <row r="37" spans="1:4" x14ac:dyDescent="0.45">
      <c r="A37" s="81"/>
      <c r="B37" s="75" t="s">
        <v>88</v>
      </c>
      <c r="C37" s="77">
        <v>17</v>
      </c>
      <c r="D37" s="76">
        <f>(SUM(C2:C51))/C37</f>
        <v>42.294117647058826</v>
      </c>
    </row>
    <row r="38" spans="1:4" x14ac:dyDescent="0.45">
      <c r="A38" s="81"/>
      <c r="B38" s="75" t="s">
        <v>81</v>
      </c>
      <c r="C38" s="77">
        <v>31</v>
      </c>
      <c r="D38" s="76">
        <f>(SUM(C2:C51))/C38</f>
        <v>23.193548387096776</v>
      </c>
    </row>
    <row r="39" spans="1:4" ht="13.8" customHeight="1" x14ac:dyDescent="0.45">
      <c r="A39" s="81"/>
      <c r="B39" s="75" t="s">
        <v>33</v>
      </c>
      <c r="C39" s="77">
        <v>6</v>
      </c>
      <c r="D39" s="76">
        <f>(SUM(C2:C51))/C39</f>
        <v>119.83333333333333</v>
      </c>
    </row>
    <row r="40" spans="1:4" ht="13.8" customHeight="1" x14ac:dyDescent="0.45">
      <c r="A40" s="81"/>
      <c r="B40" s="75" t="s">
        <v>39</v>
      </c>
      <c r="C40" s="77">
        <v>1</v>
      </c>
      <c r="D40" s="76">
        <f>(SUM(C2:C51))/C40</f>
        <v>719</v>
      </c>
    </row>
    <row r="41" spans="1:4" ht="13.8" customHeight="1" x14ac:dyDescent="0.45">
      <c r="A41" s="81"/>
      <c r="B41" s="75" t="s">
        <v>92</v>
      </c>
      <c r="C41" s="77">
        <v>6</v>
      </c>
      <c r="D41" s="76">
        <f>(SUM(C2:C51))/C41</f>
        <v>119.83333333333333</v>
      </c>
    </row>
    <row r="42" spans="1:4" ht="13.8" customHeight="1" x14ac:dyDescent="0.45">
      <c r="A42" s="81"/>
      <c r="B42" s="75" t="s">
        <v>84</v>
      </c>
      <c r="C42" s="77">
        <v>96</v>
      </c>
      <c r="D42" s="76">
        <f>(SUM(C2:C51))/C42</f>
        <v>7.489583333333333</v>
      </c>
    </row>
    <row r="43" spans="1:4" x14ac:dyDescent="0.45">
      <c r="A43" s="81"/>
      <c r="B43" s="75" t="s">
        <v>85</v>
      </c>
      <c r="C43" s="77">
        <v>3</v>
      </c>
      <c r="D43" s="76">
        <f>(SUM(C2:C51))/C43</f>
        <v>239.66666666666666</v>
      </c>
    </row>
    <row r="44" spans="1:4" x14ac:dyDescent="0.45">
      <c r="A44" s="81"/>
      <c r="B44" s="75" t="s">
        <v>93</v>
      </c>
      <c r="C44" s="77">
        <v>3</v>
      </c>
      <c r="D44" s="76">
        <f>(SUM(C2:C51))/C44</f>
        <v>239.66666666666666</v>
      </c>
    </row>
    <row r="45" spans="1:4" x14ac:dyDescent="0.45">
      <c r="A45" s="82"/>
      <c r="B45" s="75" t="s">
        <v>41</v>
      </c>
      <c r="C45" s="77">
        <v>2</v>
      </c>
      <c r="D45" s="76">
        <f>(SUM(C2:C51))/C45</f>
        <v>359.5</v>
      </c>
    </row>
    <row r="46" spans="1:4" x14ac:dyDescent="0.45">
      <c r="A46" s="85" t="s">
        <v>30</v>
      </c>
      <c r="B46" s="84" t="s">
        <v>87</v>
      </c>
      <c r="C46" s="77">
        <v>1</v>
      </c>
      <c r="D46" s="76">
        <f>(SUM(C2:C51))/C46</f>
        <v>719</v>
      </c>
    </row>
    <row r="47" spans="1:4" x14ac:dyDescent="0.45">
      <c r="A47" s="86"/>
      <c r="B47" s="84" t="s">
        <v>88</v>
      </c>
      <c r="C47" s="77">
        <v>28</v>
      </c>
      <c r="D47" s="76">
        <f>(SUM(C2:C51))/C47</f>
        <v>25.678571428571427</v>
      </c>
    </row>
    <row r="48" spans="1:4" x14ac:dyDescent="0.45">
      <c r="A48" s="86"/>
      <c r="B48" s="84" t="s">
        <v>41</v>
      </c>
      <c r="C48" s="77">
        <v>3</v>
      </c>
      <c r="D48" s="76">
        <f>(SUM(C2:C51))/C48</f>
        <v>239.66666666666666</v>
      </c>
    </row>
    <row r="49" spans="1:4" ht="13.8" customHeight="1" x14ac:dyDescent="0.45">
      <c r="A49" s="86"/>
      <c r="B49" s="84" t="s">
        <v>86</v>
      </c>
      <c r="C49" s="77">
        <v>4</v>
      </c>
      <c r="D49" s="76">
        <f>(SUM(C2:C51))/C49</f>
        <v>179.75</v>
      </c>
    </row>
    <row r="50" spans="1:4" ht="13.8" customHeight="1" x14ac:dyDescent="0.5">
      <c r="A50" s="88" t="s">
        <v>100</v>
      </c>
      <c r="B50" s="75" t="s">
        <v>70</v>
      </c>
      <c r="C50" s="77">
        <v>8</v>
      </c>
      <c r="D50" s="76">
        <f>(SUM(C2:C51))/C50</f>
        <v>89.875</v>
      </c>
    </row>
    <row r="51" spans="1:4" ht="13.8" customHeight="1" x14ac:dyDescent="0.5">
      <c r="A51" s="71" t="s">
        <v>101</v>
      </c>
      <c r="B51" s="75" t="s">
        <v>70</v>
      </c>
      <c r="C51" s="77">
        <v>7</v>
      </c>
      <c r="D51" s="76">
        <f>(SUM(C2:C51))/C51</f>
        <v>102.71428571428571</v>
      </c>
    </row>
    <row r="52" spans="1:4" ht="13.8" customHeight="1" x14ac:dyDescent="0.45"/>
  </sheetData>
  <mergeCells count="5">
    <mergeCell ref="A2:A13"/>
    <mergeCell ref="A14:A24"/>
    <mergeCell ref="A25:A28"/>
    <mergeCell ref="A29:A45"/>
    <mergeCell ref="A46:A49"/>
  </mergeCells>
  <pageMargins left="0.7" right="0.7" top="0.75" bottom="0.75" header="0.3" footer="0.3"/>
  <ignoredErrors>
    <ignoredError sqref="D2:D13 D14:D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social indexes and dataset</vt:lpstr>
      <vt:lpstr>rarity rates of objects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2019-09-19T12:40:45Z</dcterms:modified>
</cp:coreProperties>
</file>