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i1-my.sharepoint.com/personal/helga_molbaek-steensig_eui_eu/Documents/Article on use of margin/HUDOC searches dataset/"/>
    </mc:Choice>
  </mc:AlternateContent>
  <xr:revisionPtr revIDLastSave="31" documentId="8_{C4B1C773-E989-4D58-A75C-CA28316D3F17}" xr6:coauthVersionLast="47" xr6:coauthVersionMax="47" xr10:uidLastSave="{F4BA214E-51D1-45D8-B026-627F372A1B60}"/>
  <bookViews>
    <workbookView xWindow="-110" yWindow="-110" windowWidth="19420" windowHeight="10300" xr2:uid="{C69AD07C-AF3B-4A93-83F8-36433934D347}"/>
  </bookViews>
  <sheets>
    <sheet name="Ark2" sheetId="2" r:id="rId1"/>
    <sheet name="Summary statistics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S2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3" i="2"/>
  <c r="I4" i="2"/>
  <c r="I2" i="2"/>
  <c r="U2" i="2"/>
  <c r="V2" i="2"/>
  <c r="W2" i="2"/>
  <c r="U3" i="2"/>
  <c r="V3" i="2"/>
  <c r="W3" i="2"/>
  <c r="S4" i="2"/>
  <c r="U4" i="2"/>
  <c r="V4" i="2"/>
  <c r="W4" i="2"/>
  <c r="S5" i="2"/>
  <c r="U5" i="2"/>
  <c r="V5" i="2"/>
  <c r="W5" i="2"/>
  <c r="S6" i="2"/>
  <c r="U6" i="2"/>
  <c r="V6" i="2"/>
  <c r="W6" i="2"/>
  <c r="S7" i="2"/>
  <c r="U7" i="2"/>
  <c r="V7" i="2"/>
  <c r="W7" i="2"/>
  <c r="S40" i="2"/>
  <c r="T40" i="2"/>
  <c r="U40" i="2"/>
  <c r="V40" i="2"/>
  <c r="W40" i="2"/>
  <c r="S41" i="2"/>
  <c r="T41" i="2"/>
  <c r="U41" i="2"/>
  <c r="V41" i="2"/>
  <c r="W41" i="2"/>
  <c r="S42" i="2"/>
  <c r="T42" i="2"/>
  <c r="U42" i="2"/>
  <c r="V42" i="2"/>
  <c r="W42" i="2"/>
  <c r="S43" i="2"/>
  <c r="T43" i="2"/>
  <c r="U43" i="2"/>
  <c r="V43" i="2"/>
  <c r="W43" i="2"/>
  <c r="S44" i="2"/>
  <c r="T44" i="2"/>
  <c r="U44" i="2"/>
  <c r="V44" i="2"/>
  <c r="W44" i="2"/>
  <c r="S45" i="2"/>
  <c r="T45" i="2"/>
  <c r="U45" i="2"/>
  <c r="V45" i="2"/>
  <c r="W45" i="2"/>
  <c r="S46" i="2"/>
  <c r="T46" i="2"/>
  <c r="U46" i="2"/>
  <c r="V46" i="2"/>
  <c r="W46" i="2"/>
  <c r="S47" i="2"/>
  <c r="T47" i="2"/>
  <c r="U47" i="2"/>
  <c r="V47" i="2"/>
  <c r="W47" i="2"/>
  <c r="S48" i="2"/>
  <c r="T48" i="2"/>
  <c r="U48" i="2"/>
  <c r="V48" i="2"/>
  <c r="W48" i="2"/>
  <c r="C8" i="27" l="1"/>
  <c r="C7" i="27"/>
  <c r="C5" i="27"/>
  <c r="C10" i="27"/>
  <c r="C9" i="27"/>
  <c r="C4" i="27"/>
  <c r="C3" i="27"/>
  <c r="H3" i="2"/>
  <c r="T3" i="2" s="1"/>
  <c r="H4" i="2"/>
  <c r="T4" i="2" s="1"/>
  <c r="H5" i="2"/>
  <c r="T5" i="2" s="1"/>
  <c r="H6" i="2"/>
  <c r="T6" i="2" s="1"/>
  <c r="H7" i="2"/>
  <c r="T7" i="2" s="1"/>
  <c r="H2" i="2"/>
  <c r="T2" i="2" s="1"/>
  <c r="K62" i="2"/>
  <c r="E41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C11" i="27" l="1"/>
  <c r="V62" i="2"/>
  <c r="U62" i="2"/>
  <c r="S62" i="2"/>
  <c r="T62" i="2"/>
  <c r="W62" i="2"/>
  <c r="V61" i="2"/>
  <c r="W61" i="2"/>
  <c r="S61" i="2"/>
  <c r="T61" i="2"/>
  <c r="U61" i="2"/>
  <c r="V60" i="2"/>
  <c r="W60" i="2"/>
  <c r="U60" i="2"/>
  <c r="S60" i="2"/>
  <c r="T60" i="2"/>
  <c r="E42" i="2"/>
  <c r="C6" i="27" s="1"/>
  <c r="E43" i="2"/>
  <c r="E44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59" i="2"/>
  <c r="U55" i="2" l="1"/>
  <c r="T55" i="2"/>
  <c r="V55" i="2"/>
  <c r="S55" i="2"/>
  <c r="W55" i="2"/>
  <c r="S56" i="2"/>
  <c r="U56" i="2"/>
  <c r="W56" i="2"/>
  <c r="T56" i="2"/>
  <c r="V56" i="2"/>
  <c r="S49" i="2"/>
  <c r="U49" i="2"/>
  <c r="W49" i="2"/>
  <c r="C2" i="27"/>
  <c r="V49" i="2"/>
  <c r="T49" i="2"/>
  <c r="V57" i="2"/>
  <c r="T57" i="2"/>
  <c r="W57" i="2"/>
  <c r="S57" i="2"/>
  <c r="U57" i="2"/>
  <c r="W50" i="2"/>
  <c r="U50" i="2"/>
  <c r="V50" i="2"/>
  <c r="T50" i="2"/>
  <c r="S50" i="2"/>
  <c r="T51" i="2"/>
  <c r="U51" i="2"/>
  <c r="V51" i="2"/>
  <c r="W51" i="2"/>
  <c r="S51" i="2"/>
  <c r="V58" i="2"/>
  <c r="S58" i="2"/>
  <c r="T58" i="2"/>
  <c r="U58" i="2"/>
  <c r="W58" i="2"/>
  <c r="T59" i="2"/>
  <c r="V59" i="2"/>
  <c r="S59" i="2"/>
  <c r="U59" i="2"/>
  <c r="W59" i="2"/>
  <c r="V52" i="2"/>
  <c r="W52" i="2"/>
  <c r="S52" i="2"/>
  <c r="T52" i="2"/>
  <c r="U52" i="2"/>
  <c r="V53" i="2"/>
  <c r="S53" i="2"/>
  <c r="U53" i="2"/>
  <c r="T53" i="2"/>
  <c r="W53" i="2"/>
  <c r="S54" i="2"/>
  <c r="T54" i="2"/>
  <c r="U54" i="2"/>
  <c r="V54" i="2"/>
  <c r="W54" i="2"/>
</calcChain>
</file>

<file path=xl/sharedStrings.xml><?xml version="1.0" encoding="utf-8"?>
<sst xmlns="http://schemas.openxmlformats.org/spreadsheetml/2006/main" count="46" uniqueCount="43">
  <si>
    <t>Year</t>
  </si>
  <si>
    <t>0.applications_lodged</t>
  </si>
  <si>
    <t>applications decided by judgment</t>
  </si>
  <si>
    <t>Applications decided by inadmissibility decision</t>
  </si>
  <si>
    <t>Applications disposed of administratively</t>
  </si>
  <si>
    <t>Applications disposed of by Friendly Settlement</t>
  </si>
  <si>
    <t>Applications disposed of by Unilateral Declaration</t>
  </si>
  <si>
    <t>Total applications allocated to a judicial formation</t>
  </si>
  <si>
    <t>Years where data is available</t>
  </si>
  <si>
    <t>Total applications lodged</t>
  </si>
  <si>
    <t>1960-1965 + 1998-2006</t>
  </si>
  <si>
    <t>Topic</t>
  </si>
  <si>
    <t>summary statistics</t>
  </si>
  <si>
    <t>1998-2020</t>
  </si>
  <si>
    <t>Total applications communicated to a national government</t>
  </si>
  <si>
    <t>1999-2020</t>
  </si>
  <si>
    <t>Total applications disposed of judicially</t>
  </si>
  <si>
    <t>1959-2020</t>
  </si>
  <si>
    <t>Number of applications resolved by judgment</t>
  </si>
  <si>
    <t>Number of judgments (after joining of applications)</t>
  </si>
  <si>
    <t>Number of applications declared inadmissible</t>
  </si>
  <si>
    <t>Total applications disposed of administratively</t>
  </si>
  <si>
    <t>2006-2020</t>
  </si>
  <si>
    <t>Total applications disposed of by Friendly Settlement</t>
  </si>
  <si>
    <t>Total applications disposed of by Unilateral Declaration</t>
  </si>
  <si>
    <t>2009-2020</t>
  </si>
  <si>
    <t>1960-1965 + 1999-2020</t>
  </si>
  <si>
    <t>No of applications per judgment</t>
  </si>
  <si>
    <t>Applications allocated to a judicial formation</t>
  </si>
  <si>
    <t>Applications communicated</t>
  </si>
  <si>
    <t>Applications dispensed of by a judicial formation</t>
  </si>
  <si>
    <t>Number of judgments</t>
  </si>
  <si>
    <t>Applications pending before a judicial formation</t>
  </si>
  <si>
    <t>Applications pending before chamber or committee</t>
  </si>
  <si>
    <t>Applications pending before a chamber</t>
  </si>
  <si>
    <t>Applications pending before a committee</t>
  </si>
  <si>
    <t>Applications pending before a single judge</t>
  </si>
  <si>
    <t>Applications pending at the pre-judicial stage</t>
  </si>
  <si>
    <t>Percent of applications resolved by judgment</t>
  </si>
  <si>
    <t>Percent of applications resolved by decision</t>
  </si>
  <si>
    <t>Percent of applications resolved by friendly settlement</t>
  </si>
  <si>
    <t>percent pf applications resolved by unilateral declarations</t>
  </si>
  <si>
    <t>percent of applications resolved administratively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</si>
</sst>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8888"/>
      <color rgb="FFA5A5A5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B6EB-DDC1-44D8-B978-31CFC32BC816}">
  <dimension ref="A1:W62"/>
  <sheetViews>
    <sheetView tabSelected="1" zoomScale="75" zoomScaleNormal="130" workbookViewId="0">
      <pane ySplit="1" topLeftCell="A2" activePane="bottomLeft" state="frozen"/>
      <selection pane="bottomLeft" activeCell="T1" sqref="T1"/>
    </sheetView>
  </sheetViews>
  <sheetFormatPr defaultRowHeight="14.5" x14ac:dyDescent="0.35"/>
  <cols>
    <col min="18" max="18" width="6.6328125" customWidth="1"/>
    <col min="19" max="19" width="11.54296875" customWidth="1"/>
  </cols>
  <sheetData>
    <row r="1" spans="1:23" x14ac:dyDescent="0.35">
      <c r="A1" t="s">
        <v>0</v>
      </c>
      <c r="B1" t="s">
        <v>1</v>
      </c>
      <c r="C1" t="s">
        <v>28</v>
      </c>
      <c r="D1" t="s">
        <v>29</v>
      </c>
      <c r="E1" t="s">
        <v>30</v>
      </c>
      <c r="F1" t="s">
        <v>2</v>
      </c>
      <c r="G1" t="s">
        <v>31</v>
      </c>
      <c r="H1" t="s">
        <v>3</v>
      </c>
      <c r="I1" t="s">
        <v>27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4</v>
      </c>
      <c r="Q1" t="s">
        <v>5</v>
      </c>
      <c r="R1" t="s">
        <v>6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</row>
    <row r="2" spans="1:23" x14ac:dyDescent="0.35">
      <c r="A2">
        <v>1960</v>
      </c>
      <c r="B2">
        <v>291</v>
      </c>
      <c r="F2" s="3">
        <v>1</v>
      </c>
      <c r="G2">
        <v>1</v>
      </c>
      <c r="H2">
        <f t="shared" ref="H2:H7" si="0">SUM(B2-G2)</f>
        <v>290</v>
      </c>
      <c r="I2">
        <f>SUM(F2/G2)</f>
        <v>1</v>
      </c>
      <c r="S2">
        <f>SUM(F2/B2)</f>
        <v>3.4364261168384879E-3</v>
      </c>
      <c r="T2">
        <f t="shared" ref="T2:T47" si="1">SUM(H2/B2)</f>
        <v>0.99656357388316152</v>
      </c>
      <c r="U2">
        <f t="shared" ref="U2:U47" si="2">SUM(Q2/B2)</f>
        <v>0</v>
      </c>
      <c r="V2">
        <f t="shared" ref="V2:V47" si="3">SUM(R2/B2)</f>
        <v>0</v>
      </c>
      <c r="W2">
        <f t="shared" ref="W2:W47" si="4">SUM(P2/B2)</f>
        <v>0</v>
      </c>
    </row>
    <row r="3" spans="1:23" x14ac:dyDescent="0.35">
      <c r="A3">
        <v>1961</v>
      </c>
      <c r="B3">
        <v>344</v>
      </c>
      <c r="F3" s="3">
        <v>2</v>
      </c>
      <c r="G3">
        <v>2</v>
      </c>
      <c r="H3">
        <f t="shared" si="0"/>
        <v>342</v>
      </c>
      <c r="I3">
        <f t="shared" ref="I3:I62" si="5">SUM(F3/G3)</f>
        <v>1</v>
      </c>
      <c r="S3">
        <f>SUM(F3/B3)</f>
        <v>5.8139534883720929E-3</v>
      </c>
      <c r="T3">
        <f t="shared" si="1"/>
        <v>0.9941860465116279</v>
      </c>
      <c r="U3">
        <f t="shared" si="2"/>
        <v>0</v>
      </c>
      <c r="V3">
        <f t="shared" si="3"/>
        <v>0</v>
      </c>
      <c r="W3">
        <f t="shared" si="4"/>
        <v>0</v>
      </c>
    </row>
    <row r="4" spans="1:23" x14ac:dyDescent="0.35">
      <c r="A4">
        <v>1962</v>
      </c>
      <c r="B4">
        <v>442</v>
      </c>
      <c r="F4" s="3">
        <v>1</v>
      </c>
      <c r="G4">
        <v>1</v>
      </c>
      <c r="H4">
        <f t="shared" si="0"/>
        <v>441</v>
      </c>
      <c r="I4">
        <f t="shared" si="5"/>
        <v>1</v>
      </c>
      <c r="S4">
        <f t="shared" ref="S2:S47" si="6">SUM(F4/B4)</f>
        <v>2.2624434389140274E-3</v>
      </c>
      <c r="T4">
        <f t="shared" si="1"/>
        <v>0.99773755656108598</v>
      </c>
      <c r="U4">
        <f t="shared" si="2"/>
        <v>0</v>
      </c>
      <c r="V4">
        <f t="shared" si="3"/>
        <v>0</v>
      </c>
      <c r="W4">
        <f t="shared" si="4"/>
        <v>0</v>
      </c>
    </row>
    <row r="5" spans="1:23" x14ac:dyDescent="0.35">
      <c r="A5">
        <v>1963</v>
      </c>
      <c r="B5">
        <v>346</v>
      </c>
      <c r="F5" s="3">
        <v>0</v>
      </c>
      <c r="G5">
        <v>0</v>
      </c>
      <c r="H5">
        <f t="shared" si="0"/>
        <v>346</v>
      </c>
      <c r="I5">
        <v>1</v>
      </c>
      <c r="S5">
        <f t="shared" si="6"/>
        <v>0</v>
      </c>
      <c r="T5">
        <f t="shared" si="1"/>
        <v>1</v>
      </c>
      <c r="U5">
        <f t="shared" si="2"/>
        <v>0</v>
      </c>
      <c r="V5">
        <f t="shared" si="3"/>
        <v>0</v>
      </c>
      <c r="W5">
        <f t="shared" si="4"/>
        <v>0</v>
      </c>
    </row>
    <row r="6" spans="1:23" x14ac:dyDescent="0.35">
      <c r="A6">
        <v>1964</v>
      </c>
      <c r="B6">
        <v>293</v>
      </c>
      <c r="F6" s="3">
        <v>0</v>
      </c>
      <c r="G6">
        <v>0</v>
      </c>
      <c r="H6">
        <f t="shared" si="0"/>
        <v>293</v>
      </c>
      <c r="I6">
        <v>1</v>
      </c>
      <c r="S6">
        <f t="shared" si="6"/>
        <v>0</v>
      </c>
      <c r="T6">
        <f t="shared" si="1"/>
        <v>1</v>
      </c>
      <c r="U6">
        <f t="shared" si="2"/>
        <v>0</v>
      </c>
      <c r="V6">
        <f t="shared" si="3"/>
        <v>0</v>
      </c>
      <c r="W6">
        <f t="shared" si="4"/>
        <v>0</v>
      </c>
    </row>
    <row r="7" spans="1:23" x14ac:dyDescent="0.35">
      <c r="A7">
        <v>1965</v>
      </c>
      <c r="B7">
        <v>310</v>
      </c>
      <c r="F7" s="3">
        <v>0</v>
      </c>
      <c r="G7">
        <v>0</v>
      </c>
      <c r="H7">
        <f t="shared" si="0"/>
        <v>310</v>
      </c>
      <c r="I7">
        <v>1</v>
      </c>
      <c r="S7">
        <f t="shared" si="6"/>
        <v>0</v>
      </c>
      <c r="T7">
        <f t="shared" si="1"/>
        <v>1</v>
      </c>
      <c r="U7">
        <f t="shared" si="2"/>
        <v>0</v>
      </c>
      <c r="V7">
        <f t="shared" si="3"/>
        <v>0</v>
      </c>
      <c r="W7">
        <f t="shared" si="4"/>
        <v>0</v>
      </c>
    </row>
    <row r="8" spans="1:23" x14ac:dyDescent="0.35">
      <c r="A8">
        <v>1966</v>
      </c>
      <c r="F8" s="3">
        <v>0</v>
      </c>
      <c r="G8">
        <v>0</v>
      </c>
      <c r="I8">
        <v>1</v>
      </c>
    </row>
    <row r="9" spans="1:23" x14ac:dyDescent="0.35">
      <c r="A9">
        <v>1967</v>
      </c>
      <c r="F9" s="3">
        <v>1</v>
      </c>
      <c r="G9">
        <v>1</v>
      </c>
      <c r="I9">
        <f t="shared" si="5"/>
        <v>1</v>
      </c>
    </row>
    <row r="10" spans="1:23" x14ac:dyDescent="0.35">
      <c r="A10">
        <v>1968</v>
      </c>
      <c r="F10" s="3">
        <v>3</v>
      </c>
      <c r="G10">
        <v>3</v>
      </c>
      <c r="I10">
        <f t="shared" si="5"/>
        <v>1</v>
      </c>
    </row>
    <row r="11" spans="1:23" x14ac:dyDescent="0.35">
      <c r="A11">
        <v>1969</v>
      </c>
      <c r="F11" s="3">
        <v>2</v>
      </c>
      <c r="G11">
        <v>2</v>
      </c>
      <c r="I11">
        <f t="shared" si="5"/>
        <v>1</v>
      </c>
    </row>
    <row r="12" spans="1:23" x14ac:dyDescent="0.35">
      <c r="A12">
        <v>1970</v>
      </c>
      <c r="F12" s="3">
        <v>2</v>
      </c>
      <c r="G12">
        <v>2</v>
      </c>
      <c r="I12">
        <f t="shared" si="5"/>
        <v>1</v>
      </c>
    </row>
    <row r="13" spans="1:23" x14ac:dyDescent="0.35">
      <c r="A13">
        <v>1971</v>
      </c>
      <c r="F13" s="3">
        <v>2</v>
      </c>
      <c r="G13">
        <v>2</v>
      </c>
      <c r="I13">
        <f t="shared" si="5"/>
        <v>1</v>
      </c>
    </row>
    <row r="14" spans="1:23" x14ac:dyDescent="0.35">
      <c r="A14">
        <v>1972</v>
      </c>
      <c r="F14" s="3">
        <v>2</v>
      </c>
      <c r="G14">
        <v>2</v>
      </c>
      <c r="I14">
        <f t="shared" si="5"/>
        <v>1</v>
      </c>
    </row>
    <row r="15" spans="1:23" x14ac:dyDescent="0.35">
      <c r="A15">
        <v>1973</v>
      </c>
      <c r="F15" s="3">
        <v>1</v>
      </c>
      <c r="G15">
        <v>1</v>
      </c>
      <c r="I15">
        <f t="shared" si="5"/>
        <v>1</v>
      </c>
    </row>
    <row r="16" spans="1:23" x14ac:dyDescent="0.35">
      <c r="A16">
        <v>1974</v>
      </c>
      <c r="F16" s="3">
        <v>1</v>
      </c>
      <c r="G16">
        <v>1</v>
      </c>
      <c r="I16">
        <f t="shared" si="5"/>
        <v>1</v>
      </c>
    </row>
    <row r="17" spans="1:9" x14ac:dyDescent="0.35">
      <c r="A17">
        <v>1975</v>
      </c>
      <c r="F17" s="3">
        <v>2</v>
      </c>
      <c r="G17">
        <v>2</v>
      </c>
      <c r="I17">
        <f t="shared" si="5"/>
        <v>1</v>
      </c>
    </row>
    <row r="18" spans="1:9" x14ac:dyDescent="0.35">
      <c r="A18">
        <v>1976</v>
      </c>
      <c r="F18" s="3">
        <v>6</v>
      </c>
      <c r="G18">
        <v>6</v>
      </c>
      <c r="I18">
        <f t="shared" si="5"/>
        <v>1</v>
      </c>
    </row>
    <row r="19" spans="1:9" x14ac:dyDescent="0.35">
      <c r="A19">
        <v>1977</v>
      </c>
      <c r="F19" s="3">
        <v>0</v>
      </c>
      <c r="G19">
        <v>0</v>
      </c>
      <c r="I19">
        <v>1</v>
      </c>
    </row>
    <row r="20" spans="1:9" x14ac:dyDescent="0.35">
      <c r="A20">
        <v>1978</v>
      </c>
      <c r="F20" s="3">
        <v>5</v>
      </c>
      <c r="G20">
        <v>5</v>
      </c>
      <c r="I20">
        <f t="shared" si="5"/>
        <v>1</v>
      </c>
    </row>
    <row r="21" spans="1:9" x14ac:dyDescent="0.35">
      <c r="A21">
        <v>1979</v>
      </c>
      <c r="F21" s="3">
        <v>5</v>
      </c>
      <c r="G21">
        <v>5</v>
      </c>
      <c r="I21">
        <f t="shared" si="5"/>
        <v>1</v>
      </c>
    </row>
    <row r="22" spans="1:9" x14ac:dyDescent="0.35">
      <c r="A22">
        <v>1980</v>
      </c>
      <c r="F22" s="3">
        <v>7</v>
      </c>
      <c r="G22">
        <v>7</v>
      </c>
      <c r="I22">
        <f t="shared" si="5"/>
        <v>1</v>
      </c>
    </row>
    <row r="23" spans="1:9" x14ac:dyDescent="0.35">
      <c r="A23">
        <v>1981</v>
      </c>
      <c r="F23" s="3">
        <v>7</v>
      </c>
      <c r="G23">
        <v>7</v>
      </c>
      <c r="I23">
        <f t="shared" si="5"/>
        <v>1</v>
      </c>
    </row>
    <row r="24" spans="1:9" x14ac:dyDescent="0.35">
      <c r="A24">
        <v>1982</v>
      </c>
      <c r="F24" s="3">
        <v>11</v>
      </c>
      <c r="G24">
        <v>11</v>
      </c>
      <c r="I24">
        <f t="shared" si="5"/>
        <v>1</v>
      </c>
    </row>
    <row r="25" spans="1:9" x14ac:dyDescent="0.35">
      <c r="A25">
        <v>1983</v>
      </c>
      <c r="F25" s="3">
        <v>15</v>
      </c>
      <c r="G25">
        <v>15</v>
      </c>
      <c r="I25">
        <f t="shared" si="5"/>
        <v>1</v>
      </c>
    </row>
    <row r="26" spans="1:9" x14ac:dyDescent="0.35">
      <c r="A26">
        <v>1984</v>
      </c>
      <c r="F26" s="3">
        <v>18</v>
      </c>
      <c r="G26">
        <v>18</v>
      </c>
      <c r="I26">
        <f t="shared" si="5"/>
        <v>1</v>
      </c>
    </row>
    <row r="27" spans="1:9" x14ac:dyDescent="0.35">
      <c r="A27">
        <v>1985</v>
      </c>
      <c r="F27" s="3">
        <v>11</v>
      </c>
      <c r="G27">
        <v>11</v>
      </c>
      <c r="I27">
        <f t="shared" si="5"/>
        <v>1</v>
      </c>
    </row>
    <row r="28" spans="1:9" x14ac:dyDescent="0.35">
      <c r="A28">
        <v>1986</v>
      </c>
      <c r="F28" s="3">
        <v>17</v>
      </c>
      <c r="G28">
        <v>17</v>
      </c>
      <c r="I28">
        <f t="shared" si="5"/>
        <v>1</v>
      </c>
    </row>
    <row r="29" spans="1:9" x14ac:dyDescent="0.35">
      <c r="A29">
        <v>1987</v>
      </c>
      <c r="F29" s="3">
        <v>32</v>
      </c>
      <c r="G29">
        <v>32</v>
      </c>
      <c r="I29">
        <f t="shared" si="5"/>
        <v>1</v>
      </c>
    </row>
    <row r="30" spans="1:9" x14ac:dyDescent="0.35">
      <c r="A30">
        <v>1988</v>
      </c>
      <c r="F30" s="3">
        <v>26</v>
      </c>
      <c r="G30">
        <v>26</v>
      </c>
      <c r="I30">
        <f t="shared" si="5"/>
        <v>1</v>
      </c>
    </row>
    <row r="31" spans="1:9" x14ac:dyDescent="0.35">
      <c r="A31">
        <v>1989</v>
      </c>
      <c r="F31" s="3">
        <v>25</v>
      </c>
      <c r="G31">
        <v>25</v>
      </c>
      <c r="I31">
        <f t="shared" si="5"/>
        <v>1</v>
      </c>
    </row>
    <row r="32" spans="1:9" x14ac:dyDescent="0.35">
      <c r="A32">
        <v>1990</v>
      </c>
      <c r="F32" s="3">
        <v>30</v>
      </c>
      <c r="G32">
        <v>30</v>
      </c>
      <c r="I32">
        <f t="shared" si="5"/>
        <v>1</v>
      </c>
    </row>
    <row r="33" spans="1:23" x14ac:dyDescent="0.35">
      <c r="A33">
        <v>1991</v>
      </c>
      <c r="F33" s="3">
        <v>72</v>
      </c>
      <c r="G33">
        <v>72</v>
      </c>
      <c r="I33">
        <f t="shared" si="5"/>
        <v>1</v>
      </c>
    </row>
    <row r="34" spans="1:23" x14ac:dyDescent="0.35">
      <c r="A34">
        <v>1992</v>
      </c>
      <c r="F34" s="3">
        <v>81</v>
      </c>
      <c r="G34">
        <v>81</v>
      </c>
      <c r="I34">
        <f t="shared" si="5"/>
        <v>1</v>
      </c>
      <c r="J34">
        <v>2500</v>
      </c>
    </row>
    <row r="35" spans="1:23" x14ac:dyDescent="0.35">
      <c r="A35">
        <v>1993</v>
      </c>
      <c r="F35" s="3">
        <v>60</v>
      </c>
      <c r="G35">
        <v>60</v>
      </c>
      <c r="I35">
        <f t="shared" si="5"/>
        <v>1</v>
      </c>
      <c r="J35">
        <v>2700</v>
      </c>
    </row>
    <row r="36" spans="1:23" x14ac:dyDescent="0.35">
      <c r="A36">
        <v>1994</v>
      </c>
      <c r="F36" s="3">
        <v>50</v>
      </c>
      <c r="G36">
        <v>50</v>
      </c>
      <c r="I36">
        <f t="shared" si="5"/>
        <v>1</v>
      </c>
      <c r="J36">
        <v>3500</v>
      </c>
    </row>
    <row r="37" spans="1:23" x14ac:dyDescent="0.35">
      <c r="A37">
        <v>1995</v>
      </c>
      <c r="F37" s="3">
        <v>56</v>
      </c>
      <c r="G37">
        <v>56</v>
      </c>
      <c r="I37">
        <f t="shared" si="5"/>
        <v>1</v>
      </c>
      <c r="J37">
        <v>4100</v>
      </c>
    </row>
    <row r="38" spans="1:23" x14ac:dyDescent="0.35">
      <c r="A38">
        <v>1996</v>
      </c>
      <c r="F38" s="3">
        <v>72</v>
      </c>
      <c r="G38">
        <v>72</v>
      </c>
      <c r="I38">
        <f t="shared" si="5"/>
        <v>1</v>
      </c>
      <c r="J38">
        <v>5400</v>
      </c>
    </row>
    <row r="39" spans="1:23" x14ac:dyDescent="0.35">
      <c r="A39">
        <v>1997</v>
      </c>
      <c r="F39" s="3">
        <v>105</v>
      </c>
      <c r="G39">
        <v>105</v>
      </c>
      <c r="I39">
        <f t="shared" si="5"/>
        <v>1</v>
      </c>
      <c r="J39">
        <v>6400</v>
      </c>
    </row>
    <row r="40" spans="1:23" x14ac:dyDescent="0.35">
      <c r="A40">
        <v>1998</v>
      </c>
      <c r="B40">
        <v>18200</v>
      </c>
      <c r="C40">
        <v>6000</v>
      </c>
      <c r="F40" s="3">
        <v>106</v>
      </c>
      <c r="G40">
        <v>106</v>
      </c>
      <c r="I40">
        <f t="shared" si="5"/>
        <v>1</v>
      </c>
      <c r="J40">
        <v>7800</v>
      </c>
      <c r="S40">
        <f t="shared" si="6"/>
        <v>5.824175824175824E-3</v>
      </c>
      <c r="T40">
        <f t="shared" si="1"/>
        <v>0</v>
      </c>
      <c r="U40">
        <f t="shared" si="2"/>
        <v>0</v>
      </c>
      <c r="V40">
        <f t="shared" si="3"/>
        <v>0</v>
      </c>
      <c r="W40">
        <f t="shared" si="4"/>
        <v>0</v>
      </c>
    </row>
    <row r="41" spans="1:23" x14ac:dyDescent="0.35">
      <c r="A41">
        <v>1999</v>
      </c>
      <c r="B41">
        <v>22600</v>
      </c>
      <c r="C41">
        <v>8400</v>
      </c>
      <c r="D41">
        <v>1656</v>
      </c>
      <c r="E41">
        <f t="shared" ref="E41:E59" si="7">SUM(H41+F41)</f>
        <v>3750</v>
      </c>
      <c r="F41">
        <v>250</v>
      </c>
      <c r="G41">
        <v>177</v>
      </c>
      <c r="H41">
        <v>3500</v>
      </c>
      <c r="I41">
        <f t="shared" si="5"/>
        <v>1.4124293785310735</v>
      </c>
      <c r="J41">
        <v>12600</v>
      </c>
      <c r="N41">
        <v>0</v>
      </c>
      <c r="S41">
        <f t="shared" si="6"/>
        <v>1.1061946902654867E-2</v>
      </c>
      <c r="T41">
        <f t="shared" si="1"/>
        <v>0.15486725663716813</v>
      </c>
      <c r="U41">
        <f t="shared" si="2"/>
        <v>0</v>
      </c>
      <c r="V41">
        <f t="shared" si="3"/>
        <v>0</v>
      </c>
      <c r="W41">
        <f t="shared" si="4"/>
        <v>0</v>
      </c>
    </row>
    <row r="42" spans="1:23" x14ac:dyDescent="0.35">
      <c r="A42">
        <v>2000</v>
      </c>
      <c r="B42">
        <v>30200</v>
      </c>
      <c r="C42">
        <v>10500</v>
      </c>
      <c r="D42">
        <v>1463</v>
      </c>
      <c r="E42">
        <f t="shared" si="7"/>
        <v>7536</v>
      </c>
      <c r="F42">
        <v>757</v>
      </c>
      <c r="G42">
        <v>695</v>
      </c>
      <c r="H42">
        <v>6779</v>
      </c>
      <c r="I42">
        <f t="shared" si="5"/>
        <v>1.0892086330935251</v>
      </c>
      <c r="J42">
        <v>15900</v>
      </c>
      <c r="N42">
        <v>0</v>
      </c>
      <c r="S42">
        <f t="shared" si="6"/>
        <v>2.5066225165562915E-2</v>
      </c>
      <c r="T42">
        <f t="shared" si="1"/>
        <v>0.2244701986754967</v>
      </c>
      <c r="U42">
        <f t="shared" si="2"/>
        <v>0</v>
      </c>
      <c r="V42">
        <f t="shared" si="3"/>
        <v>0</v>
      </c>
      <c r="W42">
        <f t="shared" si="4"/>
        <v>0</v>
      </c>
    </row>
    <row r="43" spans="1:23" x14ac:dyDescent="0.35">
      <c r="A43">
        <v>2001</v>
      </c>
      <c r="B43">
        <v>31300</v>
      </c>
      <c r="C43">
        <v>13800</v>
      </c>
      <c r="D43">
        <v>1573</v>
      </c>
      <c r="E43">
        <f t="shared" si="7"/>
        <v>9926</v>
      </c>
      <c r="F43">
        <v>934</v>
      </c>
      <c r="G43">
        <v>888</v>
      </c>
      <c r="H43">
        <v>8992</v>
      </c>
      <c r="I43">
        <f t="shared" si="5"/>
        <v>1.0518018018018018</v>
      </c>
      <c r="J43">
        <v>19800</v>
      </c>
      <c r="N43">
        <v>0</v>
      </c>
      <c r="S43">
        <f t="shared" si="6"/>
        <v>2.9840255591054313E-2</v>
      </c>
      <c r="T43">
        <f t="shared" si="1"/>
        <v>0.28728434504792333</v>
      </c>
      <c r="U43">
        <f t="shared" si="2"/>
        <v>0</v>
      </c>
      <c r="V43">
        <f t="shared" si="3"/>
        <v>0</v>
      </c>
      <c r="W43">
        <f t="shared" si="4"/>
        <v>0</v>
      </c>
    </row>
    <row r="44" spans="1:23" x14ac:dyDescent="0.35">
      <c r="A44">
        <v>2002</v>
      </c>
      <c r="B44">
        <v>34500</v>
      </c>
      <c r="C44">
        <v>28200</v>
      </c>
      <c r="D44">
        <v>1686</v>
      </c>
      <c r="E44">
        <f t="shared" si="7"/>
        <v>18754</v>
      </c>
      <c r="F44">
        <v>889</v>
      </c>
      <c r="G44">
        <v>844</v>
      </c>
      <c r="H44">
        <v>17865</v>
      </c>
      <c r="I44">
        <f t="shared" si="5"/>
        <v>1.0533175355450237</v>
      </c>
      <c r="J44">
        <v>29400</v>
      </c>
      <c r="N44">
        <v>0</v>
      </c>
      <c r="S44">
        <f t="shared" si="6"/>
        <v>2.5768115942028987E-2</v>
      </c>
      <c r="T44">
        <f t="shared" si="1"/>
        <v>0.51782608695652177</v>
      </c>
      <c r="U44">
        <f t="shared" si="2"/>
        <v>0</v>
      </c>
      <c r="V44">
        <f t="shared" si="3"/>
        <v>0</v>
      </c>
      <c r="W44">
        <f t="shared" si="4"/>
        <v>0</v>
      </c>
    </row>
    <row r="45" spans="1:23" x14ac:dyDescent="0.35">
      <c r="A45">
        <v>2003</v>
      </c>
      <c r="B45">
        <v>38800</v>
      </c>
      <c r="C45">
        <v>27200</v>
      </c>
      <c r="D45">
        <v>1717</v>
      </c>
      <c r="E45">
        <f t="shared" si="7"/>
        <v>18008</v>
      </c>
      <c r="F45">
        <v>736</v>
      </c>
      <c r="G45">
        <v>703</v>
      </c>
      <c r="H45">
        <v>17272</v>
      </c>
      <c r="I45">
        <f t="shared" si="5"/>
        <v>1.0469416785206258</v>
      </c>
      <c r="J45">
        <v>38500</v>
      </c>
      <c r="N45">
        <v>0</v>
      </c>
      <c r="S45">
        <f t="shared" si="6"/>
        <v>1.8969072164948454E-2</v>
      </c>
      <c r="T45">
        <f t="shared" si="1"/>
        <v>0.44515463917525772</v>
      </c>
      <c r="U45">
        <f t="shared" si="2"/>
        <v>0</v>
      </c>
      <c r="V45">
        <f t="shared" si="3"/>
        <v>0</v>
      </c>
      <c r="W45">
        <f t="shared" si="4"/>
        <v>0</v>
      </c>
    </row>
    <row r="46" spans="1:23" x14ac:dyDescent="0.35">
      <c r="A46">
        <v>2004</v>
      </c>
      <c r="B46">
        <v>44100</v>
      </c>
      <c r="C46">
        <v>32500</v>
      </c>
      <c r="D46">
        <v>2447</v>
      </c>
      <c r="E46">
        <f t="shared" si="7"/>
        <v>21166</v>
      </c>
      <c r="F46">
        <v>816</v>
      </c>
      <c r="G46">
        <v>718</v>
      </c>
      <c r="H46">
        <v>20350</v>
      </c>
      <c r="I46">
        <f t="shared" si="5"/>
        <v>1.1364902506963788</v>
      </c>
      <c r="J46">
        <v>50000</v>
      </c>
      <c r="N46">
        <v>0</v>
      </c>
      <c r="S46">
        <f t="shared" si="6"/>
        <v>1.8503401360544219E-2</v>
      </c>
      <c r="T46">
        <f t="shared" si="1"/>
        <v>0.46145124716553287</v>
      </c>
      <c r="U46">
        <f t="shared" si="2"/>
        <v>0</v>
      </c>
      <c r="V46">
        <f t="shared" si="3"/>
        <v>0</v>
      </c>
      <c r="W46">
        <f t="shared" si="4"/>
        <v>0</v>
      </c>
    </row>
    <row r="47" spans="1:23" x14ac:dyDescent="0.35">
      <c r="A47">
        <v>2005</v>
      </c>
      <c r="B47">
        <v>45500</v>
      </c>
      <c r="C47">
        <v>35300</v>
      </c>
      <c r="D47">
        <v>2956</v>
      </c>
      <c r="E47">
        <f t="shared" si="7"/>
        <v>28820</v>
      </c>
      <c r="F47">
        <v>1208</v>
      </c>
      <c r="G47">
        <v>1105</v>
      </c>
      <c r="H47">
        <v>27612</v>
      </c>
      <c r="I47">
        <f t="shared" si="5"/>
        <v>1.0932126696832578</v>
      </c>
      <c r="J47">
        <v>65800</v>
      </c>
      <c r="N47">
        <v>0</v>
      </c>
      <c r="S47">
        <f t="shared" si="6"/>
        <v>2.654945054945055E-2</v>
      </c>
      <c r="T47">
        <f t="shared" si="1"/>
        <v>0.60685714285714287</v>
      </c>
      <c r="U47">
        <f t="shared" si="2"/>
        <v>0</v>
      </c>
      <c r="V47">
        <f t="shared" si="3"/>
        <v>0</v>
      </c>
      <c r="W47">
        <f t="shared" si="4"/>
        <v>0</v>
      </c>
    </row>
    <row r="48" spans="1:23" x14ac:dyDescent="0.35">
      <c r="A48">
        <v>2006</v>
      </c>
      <c r="B48">
        <v>51300</v>
      </c>
      <c r="C48">
        <v>39200</v>
      </c>
      <c r="D48">
        <v>3232</v>
      </c>
      <c r="E48">
        <f t="shared" si="7"/>
        <v>29879</v>
      </c>
      <c r="F48">
        <v>1719</v>
      </c>
      <c r="G48">
        <v>1560</v>
      </c>
      <c r="H48">
        <v>28160</v>
      </c>
      <c r="I48">
        <f t="shared" si="5"/>
        <v>1.101923076923077</v>
      </c>
      <c r="J48">
        <v>66500</v>
      </c>
      <c r="K48">
        <f t="shared" ref="K48:K62" si="8">SUM(L48:M48)</f>
        <v>66500</v>
      </c>
      <c r="L48">
        <v>22950</v>
      </c>
      <c r="M48">
        <v>43550</v>
      </c>
      <c r="N48">
        <v>0</v>
      </c>
      <c r="O48">
        <v>23400</v>
      </c>
      <c r="P48">
        <v>12274</v>
      </c>
      <c r="S48">
        <f t="shared" ref="S48:S61" si="9">SUM(F48/B48)</f>
        <v>3.3508771929824564E-2</v>
      </c>
      <c r="T48">
        <f t="shared" ref="T48:T61" si="10">SUM(H48/B48)</f>
        <v>0.54892787524366471</v>
      </c>
      <c r="U48">
        <f t="shared" ref="U48:U61" si="11">SUM(Q48/B48)</f>
        <v>0</v>
      </c>
      <c r="V48">
        <f t="shared" ref="V48:V61" si="12">SUM(R48/B48)</f>
        <v>0</v>
      </c>
      <c r="W48">
        <f t="shared" ref="W48:W61" si="13">SUM(P48/B48)</f>
        <v>0.23925925925925925</v>
      </c>
    </row>
    <row r="49" spans="1:23" x14ac:dyDescent="0.35">
      <c r="A49">
        <v>2007</v>
      </c>
      <c r="B49" s="2">
        <f>SUM(E49+P49)</f>
        <v>42206</v>
      </c>
      <c r="C49">
        <v>41500</v>
      </c>
      <c r="D49">
        <v>3456</v>
      </c>
      <c r="E49">
        <f t="shared" si="7"/>
        <v>28793</v>
      </c>
      <c r="F49">
        <v>1734</v>
      </c>
      <c r="G49">
        <v>1503</v>
      </c>
      <c r="H49">
        <v>27059</v>
      </c>
      <c r="I49">
        <f t="shared" si="5"/>
        <v>1.1536926147704591</v>
      </c>
      <c r="J49">
        <v>79400</v>
      </c>
      <c r="K49">
        <f t="shared" si="8"/>
        <v>79400</v>
      </c>
      <c r="L49">
        <v>27950</v>
      </c>
      <c r="M49">
        <v>51450</v>
      </c>
      <c r="N49">
        <v>0</v>
      </c>
      <c r="O49">
        <v>24450</v>
      </c>
      <c r="P49">
        <v>13413</v>
      </c>
      <c r="S49">
        <f t="shared" si="9"/>
        <v>4.1084206037056342E-2</v>
      </c>
      <c r="T49">
        <f t="shared" si="10"/>
        <v>0.64111737667630198</v>
      </c>
      <c r="U49">
        <f t="shared" si="11"/>
        <v>0</v>
      </c>
      <c r="V49">
        <f t="shared" si="12"/>
        <v>0</v>
      </c>
      <c r="W49">
        <f t="shared" si="13"/>
        <v>0.31779841728664171</v>
      </c>
    </row>
    <row r="50" spans="1:23" x14ac:dyDescent="0.35">
      <c r="A50">
        <v>2008</v>
      </c>
      <c r="B50" s="2">
        <f t="shared" ref="B50:B62" si="14">SUM(E50+P50)</f>
        <v>46816</v>
      </c>
      <c r="C50">
        <v>49600</v>
      </c>
      <c r="D50">
        <v>4416</v>
      </c>
      <c r="E50">
        <f t="shared" si="7"/>
        <v>32016</v>
      </c>
      <c r="F50">
        <v>1880</v>
      </c>
      <c r="G50">
        <v>1543</v>
      </c>
      <c r="H50">
        <v>30136</v>
      </c>
      <c r="I50">
        <f t="shared" si="5"/>
        <v>1.2184057031756319</v>
      </c>
      <c r="J50">
        <v>97300</v>
      </c>
      <c r="K50">
        <f t="shared" si="8"/>
        <v>97300</v>
      </c>
      <c r="L50">
        <v>33850</v>
      </c>
      <c r="M50">
        <v>63450</v>
      </c>
      <c r="N50">
        <v>0</v>
      </c>
      <c r="O50">
        <v>21450</v>
      </c>
      <c r="P50">
        <v>14800</v>
      </c>
      <c r="S50">
        <f t="shared" si="9"/>
        <v>4.0157211209842787E-2</v>
      </c>
      <c r="T50">
        <f t="shared" si="10"/>
        <v>0.64371155160628846</v>
      </c>
      <c r="U50">
        <f t="shared" si="11"/>
        <v>0</v>
      </c>
      <c r="V50">
        <f t="shared" si="12"/>
        <v>0</v>
      </c>
      <c r="W50">
        <f t="shared" si="13"/>
        <v>0.31613123718386876</v>
      </c>
    </row>
    <row r="51" spans="1:23" x14ac:dyDescent="0.35">
      <c r="A51">
        <v>2009</v>
      </c>
      <c r="B51" s="2">
        <f t="shared" si="14"/>
        <v>47110</v>
      </c>
      <c r="C51">
        <v>57000</v>
      </c>
      <c r="D51">
        <v>6203</v>
      </c>
      <c r="E51">
        <f t="shared" si="7"/>
        <v>35460</v>
      </c>
      <c r="F51">
        <v>2393</v>
      </c>
      <c r="G51">
        <v>1625</v>
      </c>
      <c r="H51">
        <v>33067</v>
      </c>
      <c r="I51">
        <f t="shared" si="5"/>
        <v>1.4726153846153847</v>
      </c>
      <c r="J51">
        <v>119300</v>
      </c>
      <c r="K51">
        <f t="shared" si="8"/>
        <v>119300</v>
      </c>
      <c r="L51">
        <v>44400</v>
      </c>
      <c r="M51">
        <v>74900</v>
      </c>
      <c r="N51">
        <v>0</v>
      </c>
      <c r="O51">
        <v>20000</v>
      </c>
      <c r="P51">
        <v>11650</v>
      </c>
      <c r="Q51">
        <v>468</v>
      </c>
      <c r="R51">
        <v>167</v>
      </c>
      <c r="S51">
        <f t="shared" si="9"/>
        <v>5.0796009339842921E-2</v>
      </c>
      <c r="T51">
        <f t="shared" si="10"/>
        <v>0.70191042241562296</v>
      </c>
      <c r="U51">
        <f t="shared" si="11"/>
        <v>9.9341965612396513E-3</v>
      </c>
      <c r="V51">
        <f t="shared" si="12"/>
        <v>3.5448949267671407E-3</v>
      </c>
      <c r="W51">
        <f t="shared" si="13"/>
        <v>0.24729356824453408</v>
      </c>
    </row>
    <row r="52" spans="1:23" x14ac:dyDescent="0.35">
      <c r="A52">
        <v>2010</v>
      </c>
      <c r="B52" s="2">
        <f t="shared" si="14"/>
        <v>52982</v>
      </c>
      <c r="C52">
        <v>61100</v>
      </c>
      <c r="D52">
        <v>6674</v>
      </c>
      <c r="E52">
        <f t="shared" si="7"/>
        <v>41182</v>
      </c>
      <c r="F52">
        <v>2607</v>
      </c>
      <c r="G52">
        <v>1499</v>
      </c>
      <c r="H52">
        <v>38575</v>
      </c>
      <c r="I52">
        <f t="shared" si="5"/>
        <v>1.7391594396264176</v>
      </c>
      <c r="J52">
        <v>139650</v>
      </c>
      <c r="K52">
        <f t="shared" si="8"/>
        <v>51250</v>
      </c>
      <c r="L52">
        <v>47150</v>
      </c>
      <c r="M52">
        <v>4100</v>
      </c>
      <c r="N52">
        <v>88400</v>
      </c>
      <c r="O52">
        <v>21950</v>
      </c>
      <c r="P52">
        <v>11800</v>
      </c>
      <c r="Q52">
        <v>670</v>
      </c>
      <c r="R52">
        <v>553</v>
      </c>
      <c r="S52">
        <f t="shared" si="9"/>
        <v>4.9205390509984522E-2</v>
      </c>
      <c r="T52">
        <f t="shared" si="10"/>
        <v>0.72807746026952547</v>
      </c>
      <c r="U52">
        <f t="shared" si="11"/>
        <v>1.2645804235400702E-2</v>
      </c>
      <c r="V52">
        <f t="shared" si="12"/>
        <v>1.0437507077875505E-2</v>
      </c>
      <c r="W52">
        <f t="shared" si="13"/>
        <v>0.22271714922048999</v>
      </c>
    </row>
    <row r="53" spans="1:23" x14ac:dyDescent="0.35">
      <c r="A53">
        <v>2011</v>
      </c>
      <c r="B53" s="2">
        <f t="shared" si="14"/>
        <v>65588</v>
      </c>
      <c r="C53">
        <v>64200</v>
      </c>
      <c r="D53">
        <v>5360</v>
      </c>
      <c r="E53">
        <f t="shared" si="7"/>
        <v>52188</v>
      </c>
      <c r="F53">
        <v>1511</v>
      </c>
      <c r="G53">
        <v>1157</v>
      </c>
      <c r="H53">
        <v>50677</v>
      </c>
      <c r="I53">
        <f t="shared" si="5"/>
        <v>1.3059636992221262</v>
      </c>
      <c r="J53">
        <v>151600</v>
      </c>
      <c r="K53">
        <f t="shared" si="8"/>
        <v>59550</v>
      </c>
      <c r="L53">
        <v>45850</v>
      </c>
      <c r="M53">
        <v>13700</v>
      </c>
      <c r="N53">
        <v>92050</v>
      </c>
      <c r="O53">
        <v>22600</v>
      </c>
      <c r="P53">
        <v>13400</v>
      </c>
      <c r="Q53">
        <v>829</v>
      </c>
      <c r="R53">
        <v>703</v>
      </c>
      <c r="S53">
        <f t="shared" si="9"/>
        <v>2.3037750808074648E-2</v>
      </c>
      <c r="T53">
        <f t="shared" si="10"/>
        <v>0.77265658352137589</v>
      </c>
      <c r="U53">
        <f t="shared" si="11"/>
        <v>1.2639507226931756E-2</v>
      </c>
      <c r="V53">
        <f t="shared" si="12"/>
        <v>1.0718424101969872E-2</v>
      </c>
      <c r="W53">
        <f t="shared" si="13"/>
        <v>0.2043056656705495</v>
      </c>
    </row>
    <row r="54" spans="1:23" x14ac:dyDescent="0.35">
      <c r="A54">
        <v>2012</v>
      </c>
      <c r="B54" s="2">
        <f t="shared" si="14"/>
        <v>106579</v>
      </c>
      <c r="C54">
        <v>64900</v>
      </c>
      <c r="D54">
        <v>5236</v>
      </c>
      <c r="E54">
        <f t="shared" si="7"/>
        <v>87879</v>
      </c>
      <c r="F54">
        <v>1678</v>
      </c>
      <c r="G54">
        <v>1093</v>
      </c>
      <c r="H54">
        <v>86201</v>
      </c>
      <c r="I54">
        <f t="shared" si="5"/>
        <v>1.5352241537053979</v>
      </c>
      <c r="J54">
        <v>128100</v>
      </c>
      <c r="K54">
        <f t="shared" si="8"/>
        <v>68250</v>
      </c>
      <c r="L54">
        <v>43050</v>
      </c>
      <c r="M54">
        <v>25200</v>
      </c>
      <c r="N54">
        <v>59850</v>
      </c>
      <c r="O54">
        <v>20300</v>
      </c>
      <c r="P54">
        <v>18700</v>
      </c>
      <c r="Q54">
        <v>1303</v>
      </c>
      <c r="R54">
        <v>606</v>
      </c>
      <c r="S54">
        <f t="shared" si="9"/>
        <v>1.5744189755955675E-2</v>
      </c>
      <c r="T54">
        <f t="shared" si="10"/>
        <v>0.80879910676587319</v>
      </c>
      <c r="U54">
        <f t="shared" si="11"/>
        <v>1.2225672974976308E-2</v>
      </c>
      <c r="V54">
        <f t="shared" si="12"/>
        <v>5.6859231180626576E-3</v>
      </c>
      <c r="W54">
        <f t="shared" si="13"/>
        <v>0.17545670347817113</v>
      </c>
    </row>
    <row r="55" spans="1:23" x14ac:dyDescent="0.35">
      <c r="A55">
        <v>2013</v>
      </c>
      <c r="B55" s="2">
        <f t="shared" si="14"/>
        <v>107000</v>
      </c>
      <c r="C55">
        <v>65800</v>
      </c>
      <c r="D55">
        <v>7931</v>
      </c>
      <c r="E55">
        <f t="shared" si="7"/>
        <v>93400</v>
      </c>
      <c r="F55">
        <v>3661</v>
      </c>
      <c r="G55">
        <v>916</v>
      </c>
      <c r="H55">
        <v>89739</v>
      </c>
      <c r="I55">
        <f t="shared" si="5"/>
        <v>3.9967248908296944</v>
      </c>
      <c r="J55">
        <v>99900</v>
      </c>
      <c r="K55">
        <f t="shared" si="8"/>
        <v>73400</v>
      </c>
      <c r="L55">
        <v>39000</v>
      </c>
      <c r="M55">
        <v>34400</v>
      </c>
      <c r="N55">
        <v>26500</v>
      </c>
      <c r="O55">
        <v>21950</v>
      </c>
      <c r="P55">
        <v>13600</v>
      </c>
      <c r="Q55">
        <v>1481</v>
      </c>
      <c r="R55">
        <v>409</v>
      </c>
      <c r="S55">
        <f t="shared" si="9"/>
        <v>3.421495327102804E-2</v>
      </c>
      <c r="T55">
        <f t="shared" si="10"/>
        <v>0.83868224299065419</v>
      </c>
      <c r="U55">
        <f t="shared" si="11"/>
        <v>1.3841121495327104E-2</v>
      </c>
      <c r="V55">
        <f t="shared" si="12"/>
        <v>3.8224299065420563E-3</v>
      </c>
      <c r="W55">
        <f t="shared" si="13"/>
        <v>0.12710280373831775</v>
      </c>
    </row>
    <row r="56" spans="1:23" x14ac:dyDescent="0.35">
      <c r="A56">
        <v>2014</v>
      </c>
      <c r="B56" s="2">
        <f t="shared" si="14"/>
        <v>111168</v>
      </c>
      <c r="C56">
        <v>56200</v>
      </c>
      <c r="D56">
        <v>7895</v>
      </c>
      <c r="E56">
        <f t="shared" si="7"/>
        <v>86068</v>
      </c>
      <c r="F56">
        <v>2388</v>
      </c>
      <c r="G56">
        <v>891</v>
      </c>
      <c r="H56">
        <v>83680</v>
      </c>
      <c r="I56">
        <f t="shared" si="5"/>
        <v>2.6801346801346799</v>
      </c>
      <c r="J56">
        <v>69900</v>
      </c>
      <c r="K56">
        <f t="shared" si="8"/>
        <v>61700</v>
      </c>
      <c r="L56">
        <v>29650</v>
      </c>
      <c r="M56">
        <v>32050</v>
      </c>
      <c r="N56">
        <v>8200</v>
      </c>
      <c r="O56">
        <v>19050</v>
      </c>
      <c r="P56">
        <v>25100</v>
      </c>
      <c r="Q56">
        <v>1696</v>
      </c>
      <c r="R56">
        <v>502</v>
      </c>
      <c r="S56">
        <f t="shared" si="9"/>
        <v>2.1481001727115718E-2</v>
      </c>
      <c r="T56">
        <f t="shared" si="10"/>
        <v>0.75273459988485891</v>
      </c>
      <c r="U56">
        <f t="shared" si="11"/>
        <v>1.5256188831318365E-2</v>
      </c>
      <c r="V56">
        <f t="shared" si="12"/>
        <v>4.5156879677605063E-3</v>
      </c>
      <c r="W56">
        <f t="shared" si="13"/>
        <v>0.22578439838802533</v>
      </c>
    </row>
    <row r="57" spans="1:23" x14ac:dyDescent="0.35">
      <c r="A57">
        <v>2015</v>
      </c>
      <c r="B57" s="2">
        <f t="shared" si="14"/>
        <v>77974</v>
      </c>
      <c r="C57">
        <v>40500</v>
      </c>
      <c r="D57">
        <v>15964</v>
      </c>
      <c r="E57">
        <f t="shared" si="7"/>
        <v>45574</v>
      </c>
      <c r="F57">
        <v>2441</v>
      </c>
      <c r="G57">
        <v>823</v>
      </c>
      <c r="H57">
        <v>43133</v>
      </c>
      <c r="I57">
        <f t="shared" si="5"/>
        <v>2.9659781287970839</v>
      </c>
      <c r="J57">
        <v>64850</v>
      </c>
      <c r="K57">
        <f t="shared" si="8"/>
        <v>61700</v>
      </c>
      <c r="L57">
        <v>27200</v>
      </c>
      <c r="M57">
        <v>34500</v>
      </c>
      <c r="N57">
        <v>3150</v>
      </c>
      <c r="O57">
        <v>10000</v>
      </c>
      <c r="P57">
        <v>32400</v>
      </c>
      <c r="Q57">
        <v>1660</v>
      </c>
      <c r="R57">
        <v>2970</v>
      </c>
      <c r="S57">
        <f t="shared" si="9"/>
        <v>3.130530689717085E-2</v>
      </c>
      <c r="T57">
        <f t="shared" si="10"/>
        <v>0.55317157001051631</v>
      </c>
      <c r="U57">
        <f t="shared" si="11"/>
        <v>2.1289147664606149E-2</v>
      </c>
      <c r="V57">
        <f t="shared" si="12"/>
        <v>3.8089619616795342E-2</v>
      </c>
      <c r="W57">
        <f t="shared" si="13"/>
        <v>0.41552312309231282</v>
      </c>
    </row>
    <row r="58" spans="1:23" x14ac:dyDescent="0.35">
      <c r="A58">
        <v>2016</v>
      </c>
      <c r="B58" s="2">
        <f t="shared" si="14"/>
        <v>59456</v>
      </c>
      <c r="C58">
        <v>53400</v>
      </c>
      <c r="D58">
        <v>9533</v>
      </c>
      <c r="E58">
        <f t="shared" si="7"/>
        <v>38506</v>
      </c>
      <c r="F58">
        <v>1927</v>
      </c>
      <c r="G58">
        <v>993</v>
      </c>
      <c r="H58">
        <v>36579</v>
      </c>
      <c r="I58">
        <f t="shared" si="5"/>
        <v>1.9405840886203425</v>
      </c>
      <c r="J58">
        <v>79750</v>
      </c>
      <c r="K58">
        <f t="shared" si="8"/>
        <v>75950</v>
      </c>
      <c r="L58">
        <v>28450</v>
      </c>
      <c r="M58">
        <v>47500</v>
      </c>
      <c r="N58">
        <v>3800</v>
      </c>
      <c r="O58">
        <v>13800</v>
      </c>
      <c r="P58">
        <v>20950</v>
      </c>
      <c r="Q58">
        <v>2006</v>
      </c>
      <c r="R58">
        <v>1766</v>
      </c>
      <c r="S58">
        <f t="shared" si="9"/>
        <v>3.2410522066738431E-2</v>
      </c>
      <c r="T58">
        <f t="shared" si="10"/>
        <v>0.61522806781485473</v>
      </c>
      <c r="U58">
        <f t="shared" si="11"/>
        <v>3.3739235737351991E-2</v>
      </c>
      <c r="V58">
        <f t="shared" si="12"/>
        <v>2.970263724434876E-2</v>
      </c>
      <c r="W58">
        <f t="shared" si="13"/>
        <v>0.35236141011840688</v>
      </c>
    </row>
    <row r="59" spans="1:23" x14ac:dyDescent="0.35">
      <c r="A59">
        <v>2017</v>
      </c>
      <c r="B59" s="2">
        <f t="shared" si="14"/>
        <v>108601</v>
      </c>
      <c r="C59">
        <v>63400</v>
      </c>
      <c r="D59">
        <v>7225</v>
      </c>
      <c r="E59">
        <f t="shared" si="7"/>
        <v>85951</v>
      </c>
      <c r="F59">
        <v>15595</v>
      </c>
      <c r="G59">
        <v>1068</v>
      </c>
      <c r="H59">
        <v>70356</v>
      </c>
      <c r="I59">
        <f t="shared" si="5"/>
        <v>14.602059925093632</v>
      </c>
      <c r="J59">
        <v>56250</v>
      </c>
      <c r="K59">
        <f t="shared" si="8"/>
        <v>51950</v>
      </c>
      <c r="L59">
        <v>26250</v>
      </c>
      <c r="M59">
        <v>25700</v>
      </c>
      <c r="N59">
        <v>4300</v>
      </c>
      <c r="O59">
        <v>12600</v>
      </c>
      <c r="P59">
        <v>22650</v>
      </c>
      <c r="Q59">
        <v>1529</v>
      </c>
      <c r="R59">
        <v>753</v>
      </c>
      <c r="S59">
        <f t="shared" si="9"/>
        <v>0.14359904604929974</v>
      </c>
      <c r="T59">
        <f t="shared" si="10"/>
        <v>0.64783933849596231</v>
      </c>
      <c r="U59">
        <f t="shared" si="11"/>
        <v>1.4079060045487611E-2</v>
      </c>
      <c r="V59">
        <f t="shared" si="12"/>
        <v>6.9336378118065208E-3</v>
      </c>
      <c r="W59">
        <f t="shared" si="13"/>
        <v>0.20856161545473798</v>
      </c>
    </row>
    <row r="60" spans="1:23" x14ac:dyDescent="0.35">
      <c r="A60">
        <v>2018</v>
      </c>
      <c r="B60" s="2">
        <f t="shared" si="14"/>
        <v>62311</v>
      </c>
      <c r="C60">
        <v>43100</v>
      </c>
      <c r="D60">
        <v>7646</v>
      </c>
      <c r="E60">
        <v>42761</v>
      </c>
      <c r="F60">
        <v>2739</v>
      </c>
      <c r="G60">
        <v>1014</v>
      </c>
      <c r="H60">
        <v>40022</v>
      </c>
      <c r="I60">
        <f t="shared" si="5"/>
        <v>2.7011834319526629</v>
      </c>
      <c r="J60">
        <v>56350</v>
      </c>
      <c r="K60">
        <f t="shared" si="8"/>
        <v>51600</v>
      </c>
      <c r="L60">
        <v>22250</v>
      </c>
      <c r="M60">
        <v>29350</v>
      </c>
      <c r="N60">
        <v>4750</v>
      </c>
      <c r="O60">
        <v>9750</v>
      </c>
      <c r="P60">
        <v>19550</v>
      </c>
      <c r="Q60">
        <v>2185</v>
      </c>
      <c r="R60">
        <v>865</v>
      </c>
      <c r="S60">
        <f t="shared" si="9"/>
        <v>4.3956925743448186E-2</v>
      </c>
      <c r="T60">
        <f t="shared" si="10"/>
        <v>0.64229429795702209</v>
      </c>
      <c r="U60">
        <f t="shared" si="11"/>
        <v>3.5066039704065091E-2</v>
      </c>
      <c r="V60">
        <f t="shared" si="12"/>
        <v>1.3881979104812954E-2</v>
      </c>
      <c r="W60">
        <f t="shared" si="13"/>
        <v>0.3137487762995298</v>
      </c>
    </row>
    <row r="61" spans="1:23" x14ac:dyDescent="0.35">
      <c r="A61">
        <v>2019</v>
      </c>
      <c r="B61" s="2">
        <f t="shared" si="14"/>
        <v>61067</v>
      </c>
      <c r="C61">
        <v>44500</v>
      </c>
      <c r="D61">
        <v>6442</v>
      </c>
      <c r="E61">
        <v>40667</v>
      </c>
      <c r="F61">
        <v>2187</v>
      </c>
      <c r="G61">
        <v>884</v>
      </c>
      <c r="H61">
        <v>38480</v>
      </c>
      <c r="I61">
        <f t="shared" si="5"/>
        <v>2.4739819004524888</v>
      </c>
      <c r="J61">
        <v>59800</v>
      </c>
      <c r="K61">
        <f t="shared" si="8"/>
        <v>54650</v>
      </c>
      <c r="L61">
        <v>20050</v>
      </c>
      <c r="M61">
        <v>34600</v>
      </c>
      <c r="N61">
        <v>5150</v>
      </c>
      <c r="O61">
        <v>8800</v>
      </c>
      <c r="P61">
        <v>20400</v>
      </c>
      <c r="Q61">
        <v>1688</v>
      </c>
      <c r="R61">
        <v>1511</v>
      </c>
      <c r="S61">
        <f t="shared" si="9"/>
        <v>3.5813123290811731E-2</v>
      </c>
      <c r="T61">
        <f t="shared" si="10"/>
        <v>0.63012756480586896</v>
      </c>
      <c r="U61">
        <f t="shared" si="11"/>
        <v>2.7641770514353087E-2</v>
      </c>
      <c r="V61">
        <f t="shared" si="12"/>
        <v>2.4743314719897817E-2</v>
      </c>
      <c r="W61">
        <f t="shared" si="13"/>
        <v>0.33405931190331928</v>
      </c>
    </row>
    <row r="62" spans="1:23" x14ac:dyDescent="0.35">
      <c r="A62">
        <v>2020</v>
      </c>
      <c r="B62" s="2">
        <f t="shared" si="14"/>
        <v>53340</v>
      </c>
      <c r="C62">
        <v>41700</v>
      </c>
      <c r="D62">
        <v>7681</v>
      </c>
      <c r="E62">
        <v>39190</v>
      </c>
      <c r="F62">
        <v>1901</v>
      </c>
      <c r="G62">
        <v>871</v>
      </c>
      <c r="H62">
        <v>37289</v>
      </c>
      <c r="I62">
        <f t="shared" si="5"/>
        <v>2.1825487944890929</v>
      </c>
      <c r="J62">
        <v>62000</v>
      </c>
      <c r="K62">
        <f t="shared" si="8"/>
        <v>57400</v>
      </c>
      <c r="L62">
        <v>23300</v>
      </c>
      <c r="M62">
        <v>34100</v>
      </c>
      <c r="N62">
        <v>4600</v>
      </c>
      <c r="O62">
        <v>8100</v>
      </c>
      <c r="P62">
        <v>14150</v>
      </c>
      <c r="Q62">
        <v>1375</v>
      </c>
      <c r="R62">
        <v>402</v>
      </c>
      <c r="S62">
        <f>SUM(F62/B62)</f>
        <v>3.5639295088113983E-2</v>
      </c>
      <c r="T62">
        <f>SUM(H62/B62)</f>
        <v>0.69908136482939631</v>
      </c>
      <c r="U62">
        <f>SUM(Q62/B62)</f>
        <v>2.5778027746531682E-2</v>
      </c>
      <c r="V62">
        <f>SUM(R62/B62)</f>
        <v>7.5365579302587174E-3</v>
      </c>
      <c r="W62">
        <f>SUM(P62/B62)</f>
        <v>0.26527934008248971</v>
      </c>
    </row>
  </sheetData>
  <sortState xmlns:xlrd2="http://schemas.microsoft.com/office/spreadsheetml/2017/richdata2" ref="A34:R61">
    <sortCondition ref="A1: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6D64-492F-4D12-BBEE-9D4CCC8779E7}">
  <dimension ref="A1:C11"/>
  <sheetViews>
    <sheetView workbookViewId="0">
      <selection activeCell="E13" sqref="E13"/>
    </sheetView>
  </sheetViews>
  <sheetFormatPr defaultRowHeight="14.5" x14ac:dyDescent="0.35"/>
  <cols>
    <col min="1" max="1" width="51.453125" customWidth="1"/>
    <col min="2" max="2" width="25.1796875" customWidth="1"/>
    <col min="3" max="3" width="16.90625" customWidth="1"/>
  </cols>
  <sheetData>
    <row r="1" spans="1:3" x14ac:dyDescent="0.35">
      <c r="A1" s="1" t="s">
        <v>11</v>
      </c>
      <c r="B1" s="1" t="s">
        <v>8</v>
      </c>
      <c r="C1" s="1" t="s">
        <v>12</v>
      </c>
    </row>
    <row r="2" spans="1:3" x14ac:dyDescent="0.35">
      <c r="A2" t="s">
        <v>9</v>
      </c>
      <c r="B2" t="s">
        <v>10</v>
      </c>
      <c r="C2">
        <f>SUM('Ark2'!B:B)</f>
        <v>1320724</v>
      </c>
    </row>
    <row r="3" spans="1:3" x14ac:dyDescent="0.35">
      <c r="A3" t="s">
        <v>7</v>
      </c>
      <c r="B3" t="s">
        <v>13</v>
      </c>
      <c r="C3">
        <f>SUM('Ark2'!C:C)</f>
        <v>948000</v>
      </c>
    </row>
    <row r="4" spans="1:3" x14ac:dyDescent="0.35">
      <c r="A4" t="s">
        <v>14</v>
      </c>
      <c r="B4" t="s">
        <v>15</v>
      </c>
      <c r="C4">
        <f>SUM('Ark2'!D:D)</f>
        <v>118392</v>
      </c>
    </row>
    <row r="5" spans="1:3" x14ac:dyDescent="0.35">
      <c r="A5" t="s">
        <v>21</v>
      </c>
      <c r="B5" t="s">
        <v>22</v>
      </c>
      <c r="C5">
        <f>SUM('Ark2'!P:P)</f>
        <v>264837</v>
      </c>
    </row>
    <row r="6" spans="1:3" x14ac:dyDescent="0.35">
      <c r="A6" t="s">
        <v>16</v>
      </c>
      <c r="B6" t="s">
        <v>15</v>
      </c>
      <c r="C6">
        <f>SUM('Ark2'!E:E)</f>
        <v>887474</v>
      </c>
    </row>
    <row r="7" spans="1:3" x14ac:dyDescent="0.35">
      <c r="A7" t="s">
        <v>23</v>
      </c>
      <c r="B7" t="s">
        <v>25</v>
      </c>
      <c r="C7">
        <f>SUM('Ark2'!Q:Q)</f>
        <v>16890</v>
      </c>
    </row>
    <row r="8" spans="1:3" x14ac:dyDescent="0.35">
      <c r="A8" t="s">
        <v>24</v>
      </c>
      <c r="B8" t="s">
        <v>25</v>
      </c>
      <c r="C8">
        <f>SUM('Ark2'!R:R)</f>
        <v>11207</v>
      </c>
    </row>
    <row r="9" spans="1:3" x14ac:dyDescent="0.35">
      <c r="A9" t="s">
        <v>18</v>
      </c>
      <c r="B9" t="s">
        <v>17</v>
      </c>
      <c r="C9">
        <f>SUM('Ark2'!F:F)</f>
        <v>52788</v>
      </c>
    </row>
    <row r="10" spans="1:3" x14ac:dyDescent="0.35">
      <c r="A10" t="s">
        <v>19</v>
      </c>
      <c r="B10" t="s">
        <v>17</v>
      </c>
      <c r="C10">
        <f>SUM('Ark2'!G:G)</f>
        <v>23407</v>
      </c>
    </row>
    <row r="11" spans="1:3" x14ac:dyDescent="0.35">
      <c r="A11" t="s">
        <v>20</v>
      </c>
      <c r="B11" t="s">
        <v>26</v>
      </c>
      <c r="C11">
        <f>SUM('Ark2'!H:H)</f>
        <v>837545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Summary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Molbæk-Steensig</dc:creator>
  <cp:lastModifiedBy>Helga Molbæk-Steensig</cp:lastModifiedBy>
  <dcterms:created xsi:type="dcterms:W3CDTF">2021-01-06T14:07:55Z</dcterms:created>
  <dcterms:modified xsi:type="dcterms:W3CDTF">2022-06-18T16:52:41Z</dcterms:modified>
</cp:coreProperties>
</file>