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checkCompatibility="1" defaultThemeVersion="124226"/>
  <bookViews>
    <workbookView xWindow="0" yWindow="0" windowWidth="19440" windowHeight="5580" firstSheet="1" activeTab="1"/>
  </bookViews>
  <sheets>
    <sheet name="Blad3" sheetId="12" state="hidden" r:id="rId1"/>
    <sheet name="island data" sheetId="13" r:id="rId2"/>
  </sheets>
  <calcPr calcId="125725"/>
</workbook>
</file>

<file path=xl/calcChain.xml><?xml version="1.0" encoding="utf-8"?>
<calcChain xmlns="http://schemas.openxmlformats.org/spreadsheetml/2006/main">
  <c r="C151" i="13"/>
  <c r="K112" l="1"/>
  <c r="I112"/>
  <c r="K111"/>
  <c r="I111"/>
  <c r="K110"/>
  <c r="I110"/>
  <c r="K109"/>
  <c r="I109"/>
  <c r="K108"/>
  <c r="I108"/>
  <c r="K107"/>
  <c r="I107"/>
  <c r="K106"/>
  <c r="I106"/>
  <c r="K105"/>
  <c r="I105"/>
  <c r="K104"/>
  <c r="I104"/>
  <c r="K103"/>
  <c r="I103"/>
  <c r="K102"/>
  <c r="I102"/>
  <c r="K101"/>
  <c r="I101"/>
  <c r="K100"/>
  <c r="I100"/>
  <c r="K99"/>
  <c r="I99"/>
  <c r="K98"/>
  <c r="I98"/>
  <c r="K97"/>
  <c r="I97"/>
  <c r="K96"/>
  <c r="I96"/>
  <c r="K95"/>
  <c r="I95"/>
  <c r="K94"/>
  <c r="I94"/>
  <c r="K93"/>
  <c r="I93"/>
  <c r="K92"/>
  <c r="I92"/>
  <c r="K91"/>
  <c r="I91"/>
  <c r="K90"/>
  <c r="I90"/>
  <c r="K89"/>
  <c r="I89"/>
  <c r="K88"/>
  <c r="I88"/>
  <c r="K87"/>
  <c r="I87"/>
  <c r="K86"/>
  <c r="I86"/>
  <c r="K85"/>
  <c r="I85"/>
  <c r="K84"/>
  <c r="I84"/>
  <c r="K83"/>
  <c r="I83"/>
  <c r="M82"/>
  <c r="K82"/>
  <c r="I82"/>
  <c r="K81"/>
  <c r="I81"/>
  <c r="K80"/>
  <c r="I80"/>
  <c r="K79"/>
  <c r="I79"/>
  <c r="K78"/>
  <c r="I78"/>
  <c r="K77"/>
  <c r="I77"/>
  <c r="K76"/>
  <c r="I76"/>
  <c r="K75"/>
  <c r="I75"/>
  <c r="K74"/>
  <c r="I74"/>
  <c r="K73"/>
  <c r="I73"/>
  <c r="K72"/>
  <c r="I72"/>
  <c r="K71"/>
  <c r="I71"/>
  <c r="K70"/>
  <c r="I70"/>
  <c r="K69"/>
  <c r="I69"/>
  <c r="K68"/>
  <c r="I68"/>
  <c r="K67"/>
  <c r="I67"/>
  <c r="K66"/>
  <c r="I66"/>
  <c r="K65"/>
  <c r="I65"/>
  <c r="K64"/>
  <c r="I64"/>
  <c r="K63"/>
  <c r="I63"/>
  <c r="K62"/>
  <c r="I62"/>
  <c r="K61"/>
  <c r="I61"/>
  <c r="K60"/>
  <c r="I60"/>
  <c r="K59"/>
  <c r="I59"/>
  <c r="K58"/>
  <c r="I58"/>
  <c r="K57"/>
  <c r="I57"/>
  <c r="K56"/>
  <c r="I56"/>
  <c r="K55"/>
  <c r="I55"/>
  <c r="K54"/>
  <c r="I54"/>
  <c r="K53"/>
  <c r="I53"/>
  <c r="K52"/>
  <c r="I52"/>
  <c r="K51"/>
  <c r="I51"/>
  <c r="K50"/>
  <c r="I50"/>
  <c r="K49"/>
  <c r="I49"/>
  <c r="K48"/>
  <c r="I48"/>
  <c r="K47"/>
  <c r="I47"/>
  <c r="K46"/>
  <c r="I46"/>
  <c r="K45"/>
  <c r="I45"/>
  <c r="K44"/>
  <c r="I44"/>
  <c r="K43"/>
  <c r="I43"/>
  <c r="K42"/>
  <c r="I42"/>
  <c r="K41"/>
  <c r="I41"/>
  <c r="K40"/>
  <c r="I40"/>
  <c r="K39"/>
  <c r="I39"/>
  <c r="K38"/>
  <c r="I38"/>
  <c r="K37"/>
  <c r="I37"/>
  <c r="K36"/>
  <c r="I36"/>
  <c r="K35"/>
  <c r="I35"/>
  <c r="K34"/>
  <c r="I34"/>
  <c r="K33"/>
  <c r="I33"/>
  <c r="K32"/>
  <c r="I32"/>
  <c r="K31"/>
  <c r="I31"/>
  <c r="K30"/>
  <c r="I30"/>
  <c r="K29"/>
  <c r="I29"/>
  <c r="K28"/>
  <c r="I28"/>
  <c r="K27"/>
  <c r="I27"/>
  <c r="K26"/>
  <c r="I26"/>
  <c r="K25"/>
  <c r="I25"/>
  <c r="K24"/>
  <c r="I24"/>
  <c r="K23"/>
  <c r="I23"/>
  <c r="K22"/>
  <c r="I22"/>
  <c r="K21"/>
  <c r="I21"/>
  <c r="K20"/>
  <c r="I20"/>
  <c r="K19"/>
  <c r="I19"/>
  <c r="K18"/>
  <c r="I18"/>
  <c r="K17"/>
  <c r="I17"/>
  <c r="K16"/>
  <c r="I16"/>
  <c r="K15"/>
  <c r="I15"/>
  <c r="K14"/>
  <c r="I14"/>
  <c r="K13"/>
  <c r="I13"/>
  <c r="K12"/>
  <c r="I12"/>
  <c r="K11"/>
  <c r="I11"/>
  <c r="K10"/>
  <c r="I10"/>
  <c r="K9"/>
  <c r="I9"/>
  <c r="K8"/>
  <c r="I8"/>
</calcChain>
</file>

<file path=xl/sharedStrings.xml><?xml version="1.0" encoding="utf-8"?>
<sst xmlns="http://schemas.openxmlformats.org/spreadsheetml/2006/main" count="368" uniqueCount="253">
  <si>
    <t>Buru</t>
  </si>
  <si>
    <t>Taliabu</t>
  </si>
  <si>
    <t>Ambon</t>
  </si>
  <si>
    <t>South Island</t>
  </si>
  <si>
    <t>Stanley</t>
  </si>
  <si>
    <t>Little Barrier</t>
  </si>
  <si>
    <t>Ahunui</t>
  </si>
  <si>
    <t>Aneityum</t>
  </si>
  <si>
    <t>Arapawa</t>
  </si>
  <si>
    <t>Aratika</t>
  </si>
  <si>
    <t>Biak</t>
  </si>
  <si>
    <t>Bohol</t>
  </si>
  <si>
    <t>Bougainville</t>
  </si>
  <si>
    <t>Busuanga</t>
  </si>
  <si>
    <t>Centre</t>
  </si>
  <si>
    <t>Codfish</t>
  </si>
  <si>
    <t>Coppermine</t>
  </si>
  <si>
    <t>Culion</t>
  </si>
  <si>
    <t>Double</t>
  </si>
  <si>
    <t>Ducie</t>
  </si>
  <si>
    <t>Éfaté</t>
  </si>
  <si>
    <t>Erromango</t>
  </si>
  <si>
    <t>Espiritu Santo</t>
  </si>
  <si>
    <t>Fakarava</t>
  </si>
  <si>
    <t>Fatu Huku</t>
  </si>
  <si>
    <t>Fergusson</t>
  </si>
  <si>
    <t>Goodenough</t>
  </si>
  <si>
    <t>Guadalcanal</t>
  </si>
  <si>
    <t>Halmahera</t>
  </si>
  <si>
    <t>Hatutaa</t>
  </si>
  <si>
    <t>Hawaii</t>
  </si>
  <si>
    <t>Henderson</t>
  </si>
  <si>
    <t>Hiti</t>
  </si>
  <si>
    <t>Kei Besar</t>
  </si>
  <si>
    <t>Kiritimati</t>
  </si>
  <si>
    <t>Korapuki</t>
  </si>
  <si>
    <t>Kure Atoll</t>
  </si>
  <si>
    <t>Luzon</t>
  </si>
  <si>
    <t>Malakula</t>
  </si>
  <si>
    <t>Manus</t>
  </si>
  <si>
    <t>Maui</t>
  </si>
  <si>
    <t>Mindanao</t>
  </si>
  <si>
    <t>Moorea</t>
  </si>
  <si>
    <t>Morotai</t>
  </si>
  <si>
    <t>Negros</t>
  </si>
  <si>
    <t>New Guinea</t>
  </si>
  <si>
    <t>Nuku Hiva</t>
  </si>
  <si>
    <t>Nukunonu</t>
  </si>
  <si>
    <t>Ofu</t>
  </si>
  <si>
    <t>Olosega</t>
  </si>
  <si>
    <t>Orona</t>
  </si>
  <si>
    <t>Owi</t>
  </si>
  <si>
    <t>Pitcairn</t>
  </si>
  <si>
    <t>Raivavae</t>
  </si>
  <si>
    <t>Rapa Iti</t>
  </si>
  <si>
    <t>Raraka</t>
  </si>
  <si>
    <t>Raroia Atoll</t>
  </si>
  <si>
    <t>Red Mercury</t>
  </si>
  <si>
    <t>Rennell</t>
  </si>
  <si>
    <t>Rose Atoll</t>
  </si>
  <si>
    <t>Rossel</t>
  </si>
  <si>
    <t>Scilly Atoll</t>
  </si>
  <si>
    <t>Seram</t>
  </si>
  <si>
    <t>Sula Besi</t>
  </si>
  <si>
    <t>Swains</t>
  </si>
  <si>
    <t>Tahiti</t>
  </si>
  <si>
    <t>Tarawa</t>
  </si>
  <si>
    <t>Tepoto</t>
  </si>
  <si>
    <t>Tiritiri Matangi</t>
  </si>
  <si>
    <t>Trig</t>
  </si>
  <si>
    <t>Tubuai</t>
  </si>
  <si>
    <t>Tulaghi</t>
  </si>
  <si>
    <t>Tureia</t>
  </si>
  <si>
    <t>Uapu</t>
  </si>
  <si>
    <t>Ulithi Atoll</t>
  </si>
  <si>
    <t>Upolu</t>
  </si>
  <si>
    <t>Vanatinai</t>
  </si>
  <si>
    <t>Vostok</t>
  </si>
  <si>
    <t>Woodlark</t>
  </si>
  <si>
    <t>Ysabel</t>
  </si>
  <si>
    <t>http://islands.unep.ch/</t>
  </si>
  <si>
    <t>ISLAND</t>
  </si>
  <si>
    <t>AREA</t>
  </si>
  <si>
    <t>Si</t>
  </si>
  <si>
    <t>wikipedia</t>
  </si>
  <si>
    <t>Aunuu</t>
  </si>
  <si>
    <t>MAX ELEVATION</t>
  </si>
  <si>
    <t xml:space="preserve">SOURCE FOR ISLAND DATA </t>
  </si>
  <si>
    <t>Kanton</t>
  </si>
  <si>
    <t>Middle Aldermen</t>
  </si>
  <si>
    <t>ABSOLUTE LATITUDE</t>
  </si>
  <si>
    <t xml:space="preserve">LATITUDE </t>
  </si>
  <si>
    <t>Normanby</t>
  </si>
  <si>
    <t>Vangunu</t>
  </si>
  <si>
    <t>Maria</t>
  </si>
  <si>
    <t>n_total_species</t>
  </si>
  <si>
    <t>SUPPLEMENTARY MATERIAL: VAN DER GEER, CHANGING INVADERS, ENVIRONMENTAL CONSERVATION.</t>
  </si>
  <si>
    <t>The Pacific War Online Encyclopedia</t>
  </si>
  <si>
    <t>Walsh WJ, Okano R, Nishimoto, Carman B 2002 Northwestern Hawaiian Islands / Kure Atoll. Assessment and Monitoring Program, Final Report.</t>
  </si>
  <si>
    <t>Warin ON, Jensen AR. 1958. Report of investigation of islands in the Territory of Papua and New Guinea; phosphate survey.</t>
  </si>
  <si>
    <t>n_predators_native</t>
  </si>
  <si>
    <t>n_predators_alien</t>
  </si>
  <si>
    <t>n_competitors_native</t>
  </si>
  <si>
    <t>n_competitors_alien</t>
  </si>
  <si>
    <t>Data for Island population</t>
  </si>
  <si>
    <t xml:space="preserve">LONGITUDE </t>
  </si>
  <si>
    <t>CBL range (n)</t>
  </si>
  <si>
    <t>31.3-31.4 (2)</t>
  </si>
  <si>
    <t>www.livingoceansfoundation.org : "Most of the islands in the Tuamotu archipelago are only a few meters above sea level, except for Makatea and parts of Rangiroa, Fakarava, and Niu, which were once submerged but have been uplifted by tectonic movements and are now rimmed by carbonate (limestone) cliffs. "</t>
  </si>
  <si>
    <t>27.8-31.3 (6)</t>
  </si>
  <si>
    <t>26.3-29.9 (3)</t>
  </si>
  <si>
    <t>31.9-32.9 (2)</t>
  </si>
  <si>
    <t>Meurk CD, Ward JC, Jane G, Walls GY. 1999. Arapawa Island - flora and ecological notes. Journal of the Canterbury Botanical Society 33: 77-98.</t>
  </si>
  <si>
    <t>(1)</t>
  </si>
  <si>
    <t>Bat Island</t>
  </si>
  <si>
    <t>30.9-31.1 (3)</t>
  </si>
  <si>
    <t>30.6-33.8 (2)</t>
  </si>
  <si>
    <t>29.7-30.4 (4)</t>
  </si>
  <si>
    <t>29.4-32.5 (8)</t>
  </si>
  <si>
    <t>30-32.1 (4)</t>
  </si>
  <si>
    <t>27.3-30 (2)</t>
  </si>
  <si>
    <t>Lomolino et al. 2012. Journal of Biogeography 39: 842-854.</t>
  </si>
  <si>
    <t>Camiguin</t>
  </si>
  <si>
    <t>29.8-31.6 (2)</t>
  </si>
  <si>
    <t>island.unep.ch; area and altitude National Statistical Coordination Board, Makati City, Philippines</t>
  </si>
  <si>
    <t>32.3-34.1 (3)</t>
  </si>
  <si>
    <t>BirdLife International (2018) Important Bird Areas factsheet: Raratoka Centre Island. Downloaded from http://www.birdlife.org on 16/01/2018.</t>
  </si>
  <si>
    <t>31.9-34.8 (8)</t>
  </si>
  <si>
    <t>Rayner MJ, Parker KA, Imber MJ. 2008. Population census of Cook's Petrel Pterodroma cookii breeding on Codfish Island (New Zealand) and the global conservation status of the species. Bird Conservation International 18: 211-218.</t>
  </si>
  <si>
    <t>29.0-33.6 (2)</t>
  </si>
  <si>
    <t>Wodzicki A. 1970. The geology and mineralisation of Coppermine Island. New Zealand Journal of Geology and Geophysics 3, 631-646.</t>
  </si>
  <si>
    <t>27.7-33.4 (6)</t>
  </si>
  <si>
    <t>32.3-32.6 (2)</t>
  </si>
  <si>
    <t>MacFadden I. 1992. Eradication of kiore (Rattus exulans) from Double Island, Mercury Group in Northern New Zealand. Science and Research Internal Report 130. Dpeartment of Conservation, Wellington. The two islands (19 ha, 8 ha) are connected at low tide.</t>
  </si>
  <si>
    <t>30.9-31.8 (4)</t>
  </si>
  <si>
    <t>29.9-32.6 (2)</t>
  </si>
  <si>
    <t>Eiao</t>
  </si>
  <si>
    <t>28.4-32.5 (4)</t>
  </si>
  <si>
    <t>25.7-29.7 (5)</t>
  </si>
  <si>
    <t>elevation likely overestimated (atoll, Google Earth terrain function); www.livingoceansfoundation.org : "Most of the islands in the Tuamotu archipelago are only a few meters above sea level, except for Makatea and parts of Rangiroa, Fakarava, and Niu, which were once submerged but have been uplifted by tectonic movements and are now rimmed by carbonate (limestone) cliffs. "</t>
  </si>
  <si>
    <t>27.2-29.2 (3)</t>
  </si>
  <si>
    <t>27-31.6 (16)</t>
  </si>
  <si>
    <t>Grande Terre</t>
  </si>
  <si>
    <t>28-32.6 (8)</t>
  </si>
  <si>
    <t>30.7-32.3 (4)</t>
  </si>
  <si>
    <t>29.1-32.4 (9)</t>
  </si>
  <si>
    <t>30-31 (4)</t>
  </si>
  <si>
    <t>30.2-32.3 (8)</t>
  </si>
  <si>
    <t>33.4-35.6 (10)</t>
  </si>
  <si>
    <t>wikipedia; the planet's lowest country It is also the country with the lowest natural highest point in the world</t>
  </si>
  <si>
    <t>Java</t>
  </si>
  <si>
    <t>27.8-30.6 (12)</t>
  </si>
  <si>
    <t>27.9-29.5 (3)</t>
  </si>
  <si>
    <t>Kapiti</t>
  </si>
  <si>
    <t>wikipedia; highest peak is Tuteremoana, elevation confirmed by several independent pages</t>
  </si>
  <si>
    <t>32.2-32.3 (2)</t>
  </si>
  <si>
    <t>Kelefesia</t>
  </si>
  <si>
    <t>31.0-31.9 (2)</t>
  </si>
  <si>
    <t>google maps; area and altitude Pacific Islands vol 3 (1944): Western Pacific</t>
  </si>
  <si>
    <t>26.3-31.2 (2)</t>
  </si>
  <si>
    <t>http://islands.unep.ch/; for elevation, Thaman 2016 (referring to sandblown dunes, e.g. Joe's Hill)</t>
  </si>
  <si>
    <t>32.2-34.1 (5)</t>
  </si>
  <si>
    <t>Towns DR, Atkinson IAE. 2004. Restoration plan for Korapuki Island (Mercury Islands), New Zealand. Department of Conservation, Wellington.</t>
  </si>
  <si>
    <t>28.4-32.9 (12)</t>
  </si>
  <si>
    <t>Lalona</t>
  </si>
  <si>
    <t>Lovell, Palaki. National coral reef status report Tonga.</t>
  </si>
  <si>
    <t>Lifu</t>
  </si>
  <si>
    <t>27-36.1 (19)</t>
  </si>
  <si>
    <t>elevation: Mount Hauturu (wikipedia and independent web sources)</t>
  </si>
  <si>
    <t>27.8-31 (16)</t>
  </si>
  <si>
    <t>29.3-32.2 (5)</t>
  </si>
  <si>
    <t>Malenge</t>
  </si>
  <si>
    <t>27.4-30.4 (6)</t>
  </si>
  <si>
    <t>25.9-32.0 (5)</t>
  </si>
  <si>
    <t>25.0-33.2 (4)</t>
  </si>
  <si>
    <t>http://islands.unep.ch, island area: wikipedia, elevation: www.livingoceansfoundation.org : "Most of the islands in the Tuamotu archipelago are only a few meters above sea level, except for Makatea and parts of Rangiroa, Fakarava, and Niu, which were once submerged but have been uplifted by tectonic movements and are now rimmed by carbonate (limestone) cliffs. "</t>
  </si>
  <si>
    <t>30.4-32.3 (5)</t>
  </si>
  <si>
    <t>31.6-34.1 (7)</t>
  </si>
  <si>
    <t xml:space="preserve">elevation Moore PR. 1973. Evidence of former Maori occupation of the Aldermen Islands. Tane 19: 21-30. Area: combined area (4 Aldermen islands) is just under 1 km2 (0.4 sq mi) (Wikipedia); Google Earth: c. 1/4 for Midchain; </t>
  </si>
  <si>
    <t>29.5-33.2 (14)</t>
  </si>
  <si>
    <t>30.4-31.3 (3)</t>
  </si>
  <si>
    <t>28.5-33.9 (19)</t>
  </si>
  <si>
    <t>New Britain</t>
  </si>
  <si>
    <t>27.5-31.3 (8)</t>
  </si>
  <si>
    <t>http://islands.unep.ch</t>
  </si>
  <si>
    <t>26.1-32.2 (58)</t>
  </si>
  <si>
    <t>24.7-31.9 (15)</t>
  </si>
  <si>
    <t>28.6-29.6 (4)</t>
  </si>
  <si>
    <t>Ohinau</t>
  </si>
  <si>
    <t>32.2-33.8 (5)</t>
  </si>
  <si>
    <t>Taylor GA, Lovegrove TG, Miskelly CM, McFadden I, Whitaker AH. An ecological survey of small islands in the Mercury Group. :151-168; elevation: topographical maps, New Zealand (online)</t>
  </si>
  <si>
    <t>32.3-33.3 (2)</t>
  </si>
  <si>
    <t>island area &lt;4,5 square miles from Gordon L. Rottman: World War II Pacific Island Guide: a geo-military study, 2002; altitude estimated from Google Earth Pro terrain function</t>
  </si>
  <si>
    <t>Peleng</t>
  </si>
  <si>
    <t>28.8-28.9 (2)</t>
  </si>
  <si>
    <t>32.0-37.1 (3)</t>
  </si>
  <si>
    <t>Pohnpei</t>
  </si>
  <si>
    <t>28.8-31.5 (6)</t>
  </si>
  <si>
    <t>Putauhinu</t>
  </si>
  <si>
    <t>30.8-32.0 (2)</t>
  </si>
  <si>
    <t>altitude, pers. Comm. James Russel; for area (144 ha), see http://www.iasl.co.nz/putauhinararatoka.html on eradication campaigns of kiore in relation to kakapo</t>
  </si>
  <si>
    <t>30.2-37.0 (5)</t>
  </si>
  <si>
    <t>31.6-32.5 (3)</t>
  </si>
  <si>
    <t>http://islands.unep.ch, elevation: www.livingoceansfoundation.org : "Most of the islands in the Tuamotu archipelago are only a few meters above sea level, except for Makatea and parts of Rangiroa, Fakarava, and Niu, which were once submerged but have been uplifted by tectonic movements and are now rimmed by carbonate (limestone) cliffs. "</t>
  </si>
  <si>
    <t>30.3-33.3 (6)</t>
  </si>
  <si>
    <t>34.1-34.9 (2)</t>
  </si>
  <si>
    <t>D.Towns &amp; T.1997. Stephens.island management and commercial sponsorship: the Mercury Islands experience SCIENCE &amp; RESEARCH SERIES NO.102; for altitude, Hayward BW, Moore PR. 1972. Geology of Red Mercury Island (Whakau). Tane 18:9-19.</t>
  </si>
  <si>
    <t>elevation: Encyclopedia Brittanica: [the atoll] comprises raised coral limestone (120 to 150 metres above sea level)</t>
  </si>
  <si>
    <t>30.2-34.7 (7)</t>
  </si>
  <si>
    <t>29.3-31.5 (5)</t>
  </si>
  <si>
    <t>http://islands.unep.ch/; for altitude: "these atolls [=Scilly etc.] are the typically flat accumulations of coral debris and calcareous skeletons of reef-associated organisms (Mueller-Dombois D, Fosberg FR. 1998. Vegetation of the Tropical Pacific Islands. Springer)</t>
  </si>
  <si>
    <t>29.0-31.8 (3)</t>
  </si>
  <si>
    <t>30.2-32.5 (5)</t>
  </si>
  <si>
    <t>33.4-35.2 (4)</t>
  </si>
  <si>
    <t>Stewart</t>
  </si>
  <si>
    <t>32.2-33.8 (13)</t>
  </si>
  <si>
    <t>31.2-31.4 (2)</t>
  </si>
  <si>
    <t>Sulawesi</t>
  </si>
  <si>
    <t>26.7-28.7 (6)</t>
  </si>
  <si>
    <t>30-32.6 (8)</t>
  </si>
  <si>
    <t>28.2-31.6 (16)</t>
  </si>
  <si>
    <t>28.0-32.2 (5)</t>
  </si>
  <si>
    <t>http://islands.unep.ch/ for altitude, 8 to 10 feet in Stockman JR. 2014. Marines in World War II - The Battle for Tarawa. Pickle Partners Publishing.</t>
  </si>
  <si>
    <t>Teleki Tonga</t>
  </si>
  <si>
    <t>elevation: Pacific Islands Pilot vol II: The Central Groups Comprising etc, by F.M. Hodgson 1943. Area: Lovell, Palaki. National coral reef status report Tonga.</t>
  </si>
  <si>
    <t>island.unep.ch; altitude: ", the Tuamoto Archipelago includes about 76 atolls and islands, mostly ranging in elevation from just above sea level to 5 to 6 m, with one exception, the elevated atoll Makatea (115 m) ....", in: Mueller-Dombois D, Fosberg FR. 1998. Vegetation of the Tropical Pacific Islands. Springer, p. 434.</t>
  </si>
  <si>
    <t>27.1-35.0 (51)</t>
  </si>
  <si>
    <t>area 197 ha in Taylor GA. 1989. A register of northern offshore islands and a management strategy for island resourcese. Northern Regional Technical Report Series 13. Auckland, Department of Conservation. Highest point c. 90 m asl in Cameron EK, Davies NC. 2013. Changes in the wild vascular flora of Tiritiri Matangi Island, 1978-2010. New Zealand Journal of Ecology 37: 307-342.</t>
  </si>
  <si>
    <t>McCallum J. 1980. The birds of the Northen Mokohinau Group. TANE 26: 69-78; elevation estimated from Google Earth</t>
  </si>
  <si>
    <t>elevation: www.livingoceansfoundation.org : "Most of the islands in the Tuamotu archipelago are only a few meters above sea level, except for Makatea and parts of Rangiroa, Fakarava, and Niu, which were once submerged but have been uplifted by tectonic movements and are now rimmed by carbonate (limestone) cliffs. "</t>
  </si>
  <si>
    <t>27.8-32.9 (14)</t>
  </si>
  <si>
    <t>the Atoll consists of ca. 44 low-lying (max. elevation ca. 10 m) islets and islands  (Crane NL, Nelson P, Abelson A, Precoda K, Rulmal J Jr, Bernardi G, Praddack M. 2017. Atoll-scale patterns in coral reef community structure: Human signatures on Ulithi Atoll, Micronesia. PlosOne 12(5): e0177083.</t>
  </si>
  <si>
    <t>28.8-29.9 (2)</t>
  </si>
  <si>
    <t>Uvea</t>
  </si>
  <si>
    <t>28.8-32.4 (5)</t>
  </si>
  <si>
    <t>wikipedia and other public sources have 806 m, but IUCN Red list has: "Specimens [Zosterops meeki] at the American Museum of Natural History have Mt Riu (Mt Rattlesnake), the highest point of Sudest at 815 m, as the location of collection by A.S. Meek in 1898 and by the Eichhorn brothers in 1916." Mitchell DK (2017) has 799 m in First photographs of the endemic Tagula White-eye Zosterops meeki, on Sudest Island (Louisiade Archipelago), Papua |New Guinea. Bull. B.O.C. 137 (2): 156-158.</t>
  </si>
  <si>
    <t>27.0-32.9 (7)</t>
  </si>
  <si>
    <t>27.4-29.7 (2)</t>
  </si>
  <si>
    <t>29.4-31.4 (2)</t>
  </si>
  <si>
    <t>Biotic and abiotic variables of 105 islands and body size data on introduced Rattus exulans populations.</t>
  </si>
  <si>
    <t>Figure S1.1 Condylobasal length (CBL) is here defined as the minimal distance between the caudalmost end of the occipital condyle and the proximal end of the alveole for the incisor.</t>
  </si>
  <si>
    <t>Burma</t>
  </si>
  <si>
    <t>AMNH</t>
  </si>
  <si>
    <t>Vietnam</t>
  </si>
  <si>
    <t>NCB</t>
  </si>
  <si>
    <t>Laos</t>
  </si>
  <si>
    <t>Malaya</t>
  </si>
  <si>
    <t>Thailand</t>
  </si>
  <si>
    <t>Borneo</t>
  </si>
  <si>
    <t>Sumatra</t>
  </si>
  <si>
    <t>average</t>
  </si>
  <si>
    <t>MAINLAND SAMPLE</t>
  </si>
  <si>
    <t>Data for Mainland population (see below)</t>
  </si>
</sst>
</file>

<file path=xl/styles.xml><?xml version="1.0" encoding="utf-8"?>
<styleSheet xmlns="http://schemas.openxmlformats.org/spreadsheetml/2006/main">
  <numFmts count="2">
    <numFmt numFmtId="164" formatCode="0.0"/>
    <numFmt numFmtId="165" formatCode="0.000"/>
  </numFmts>
  <fonts count="8">
    <font>
      <sz val="10"/>
      <name val="Arial"/>
      <family val="2"/>
    </font>
    <font>
      <sz val="12"/>
      <name val="Arial"/>
      <family val="2"/>
      <charset val="161"/>
    </font>
    <font>
      <sz val="12"/>
      <name val="Arial"/>
      <family val="2"/>
    </font>
    <font>
      <b/>
      <sz val="14"/>
      <name val="Arial"/>
      <family val="2"/>
    </font>
    <font>
      <sz val="10"/>
      <name val="Arial"/>
      <family val="2"/>
      <charset val="161"/>
    </font>
    <font>
      <b/>
      <sz val="10"/>
      <name val="Arial"/>
      <family val="2"/>
    </font>
    <font>
      <sz val="20"/>
      <name val="Arial"/>
      <family val="2"/>
    </font>
    <font>
      <b/>
      <sz val="12"/>
      <name val="Arial"/>
      <family val="2"/>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2">
    <xf numFmtId="0" fontId="0" fillId="0" borderId="0"/>
    <xf numFmtId="0" fontId="4" fillId="0" borderId="0"/>
  </cellStyleXfs>
  <cellXfs count="71">
    <xf numFmtId="0" fontId="0" fillId="0" borderId="0" xfId="0"/>
    <xf numFmtId="0" fontId="1" fillId="0" borderId="0" xfId="0" applyFont="1" applyFill="1"/>
    <xf numFmtId="0" fontId="1" fillId="0" borderId="0" xfId="0" applyFont="1" applyFill="1" applyAlignment="1">
      <alignment horizontal="center"/>
    </xf>
    <xf numFmtId="0" fontId="1" fillId="0" borderId="0" xfId="0" applyNumberFormat="1" applyFont="1" applyFill="1" applyBorder="1" applyAlignment="1">
      <alignment horizontal="center"/>
    </xf>
    <xf numFmtId="0" fontId="1" fillId="0" borderId="0" xfId="0" applyNumberFormat="1" applyFont="1" applyFill="1" applyAlignment="1">
      <alignment horizontal="center"/>
    </xf>
    <xf numFmtId="0" fontId="1" fillId="0" borderId="0" xfId="0" applyFont="1" applyFill="1" applyBorder="1"/>
    <xf numFmtId="164" fontId="1" fillId="0" borderId="0" xfId="0" applyNumberFormat="1" applyFont="1" applyFill="1" applyBorder="1" applyAlignment="1">
      <alignment horizontal="center"/>
    </xf>
    <xf numFmtId="164" fontId="1" fillId="0" borderId="0" xfId="0" applyNumberFormat="1" applyFont="1" applyFill="1" applyAlignment="1">
      <alignment horizontal="center"/>
    </xf>
    <xf numFmtId="0" fontId="3" fillId="0" borderId="0" xfId="0" applyFont="1" applyFill="1"/>
    <xf numFmtId="2" fontId="1" fillId="0" borderId="0" xfId="0" applyNumberFormat="1" applyFont="1" applyFill="1" applyBorder="1"/>
    <xf numFmtId="2" fontId="1" fillId="0" borderId="0" xfId="0" applyNumberFormat="1" applyFont="1" applyFill="1"/>
    <xf numFmtId="0" fontId="1" fillId="0" borderId="0" xfId="0" applyFont="1" applyFill="1" applyBorder="1" applyAlignment="1">
      <alignment horizontal="center"/>
    </xf>
    <xf numFmtId="0" fontId="5" fillId="0" borderId="0" xfId="0" applyFont="1" applyFill="1"/>
    <xf numFmtId="164" fontId="2" fillId="0" borderId="0" xfId="0" applyNumberFormat="1" applyFont="1" applyFill="1" applyAlignment="1">
      <alignment horizontal="center"/>
    </xf>
    <xf numFmtId="49" fontId="1" fillId="0" borderId="0" xfId="1" applyNumberFormat="1" applyFont="1" applyFill="1"/>
    <xf numFmtId="164" fontId="2" fillId="0" borderId="0" xfId="0" applyNumberFormat="1" applyFont="1" applyFill="1" applyBorder="1" applyAlignment="1">
      <alignment horizontal="center"/>
    </xf>
    <xf numFmtId="0" fontId="0" fillId="0" borderId="0" xfId="0" applyNumberFormat="1" applyFont="1" applyFill="1" applyAlignment="1">
      <alignment horizontal="center"/>
    </xf>
    <xf numFmtId="164" fontId="0" fillId="0" borderId="0" xfId="0" applyNumberFormat="1" applyFont="1" applyFill="1" applyAlignment="1">
      <alignment horizontal="center"/>
    </xf>
    <xf numFmtId="2" fontId="0" fillId="0" borderId="0" xfId="0" applyNumberFormat="1" applyFont="1" applyFill="1"/>
    <xf numFmtId="0" fontId="0" fillId="0" borderId="0" xfId="0" applyFont="1" applyFill="1" applyAlignment="1">
      <alignment horizontal="center"/>
    </xf>
    <xf numFmtId="49" fontId="0" fillId="0" borderId="0" xfId="1" applyNumberFormat="1" applyFont="1" applyFill="1"/>
    <xf numFmtId="0" fontId="0" fillId="0" borderId="0" xfId="0" applyFont="1" applyFill="1"/>
    <xf numFmtId="0" fontId="5" fillId="0" borderId="0" xfId="0" applyFont="1" applyFill="1" applyAlignment="1">
      <alignment horizontal="center" wrapText="1"/>
    </xf>
    <xf numFmtId="0" fontId="5" fillId="0" borderId="0" xfId="0" applyNumberFormat="1" applyFont="1" applyFill="1" applyAlignment="1">
      <alignment horizontal="center" wrapText="1"/>
    </xf>
    <xf numFmtId="164" fontId="5" fillId="0" borderId="0" xfId="0" applyNumberFormat="1" applyFont="1" applyFill="1" applyAlignment="1">
      <alignment horizontal="center" wrapText="1"/>
    </xf>
    <xf numFmtId="2" fontId="5" fillId="0" borderId="0" xfId="0" applyNumberFormat="1" applyFont="1" applyFill="1" applyAlignment="1">
      <alignment horizontal="center" wrapText="1"/>
    </xf>
    <xf numFmtId="49" fontId="5" fillId="0" borderId="0" xfId="1" applyNumberFormat="1" applyFont="1" applyFill="1"/>
    <xf numFmtId="0" fontId="0" fillId="0" borderId="0" xfId="0" applyFont="1" applyFill="1" applyAlignment="1">
      <alignment horizontal="center" wrapText="1"/>
    </xf>
    <xf numFmtId="0" fontId="0" fillId="0" borderId="0" xfId="0" applyFont="1" applyFill="1" applyAlignment="1">
      <alignment vertical="top" wrapText="1"/>
    </xf>
    <xf numFmtId="0" fontId="0" fillId="0" borderId="0" xfId="0" applyNumberFormat="1" applyFont="1" applyFill="1" applyAlignment="1">
      <alignment horizontal="center" wrapText="1"/>
    </xf>
    <xf numFmtId="0" fontId="0" fillId="0" borderId="0" xfId="0" applyNumberFormat="1" applyFont="1" applyFill="1" applyAlignment="1">
      <alignment horizontal="center" vertical="top" wrapText="1"/>
    </xf>
    <xf numFmtId="164" fontId="0" fillId="0" borderId="0" xfId="0" applyNumberFormat="1" applyFont="1" applyFill="1" applyAlignment="1">
      <alignment horizontal="center" vertical="top" wrapText="1"/>
    </xf>
    <xf numFmtId="164" fontId="0" fillId="0" borderId="0" xfId="0" applyNumberFormat="1" applyFont="1" applyFill="1" applyAlignment="1">
      <alignment horizontal="center" wrapText="1"/>
    </xf>
    <xf numFmtId="2" fontId="0" fillId="0" borderId="0" xfId="0" applyNumberFormat="1" applyFont="1" applyFill="1" applyAlignment="1">
      <alignment horizontal="center"/>
    </xf>
    <xf numFmtId="0" fontId="0" fillId="0" borderId="0" xfId="0"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164" fontId="0" fillId="0" borderId="0" xfId="0" applyNumberFormat="1" applyFont="1" applyFill="1" applyBorder="1" applyAlignment="1">
      <alignment horizontal="center" wrapText="1"/>
    </xf>
    <xf numFmtId="0" fontId="0" fillId="0" borderId="0" xfId="0" applyFont="1" applyFill="1" applyAlignment="1"/>
    <xf numFmtId="0" fontId="0" fillId="0" borderId="0" xfId="0" applyFont="1" applyFill="1" applyBorder="1"/>
    <xf numFmtId="164"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49" fontId="0" fillId="0" borderId="0" xfId="0" applyNumberFormat="1" applyFont="1" applyFill="1"/>
    <xf numFmtId="3" fontId="0" fillId="0" borderId="0" xfId="0" applyNumberFormat="1" applyFont="1" applyFill="1" applyAlignment="1">
      <alignment horizontal="center"/>
    </xf>
    <xf numFmtId="0" fontId="0" fillId="0" borderId="0" xfId="0" applyFont="1" applyFill="1" applyBorder="1" applyAlignment="1">
      <alignment vertical="top" wrapText="1"/>
    </xf>
    <xf numFmtId="0" fontId="0" fillId="0" borderId="0" xfId="0" applyNumberFormat="1" applyFont="1" applyFill="1" applyBorder="1" applyAlignment="1">
      <alignment horizontal="center" vertical="top" wrapText="1"/>
    </xf>
    <xf numFmtId="164" fontId="0" fillId="0" borderId="0" xfId="0" applyNumberFormat="1" applyFont="1" applyFill="1" applyBorder="1" applyAlignment="1">
      <alignment horizontal="center" vertical="top" wrapText="1"/>
    </xf>
    <xf numFmtId="0" fontId="0" fillId="0" borderId="0" xfId="1" applyFont="1" applyFill="1"/>
    <xf numFmtId="165" fontId="0" fillId="0" borderId="0" xfId="0" applyNumberFormat="1" applyFont="1" applyFill="1" applyAlignment="1">
      <alignment horizontal="center"/>
    </xf>
    <xf numFmtId="2" fontId="0" fillId="0" borderId="0" xfId="0" applyNumberFormat="1" applyFont="1" applyFill="1" applyBorder="1"/>
    <xf numFmtId="0" fontId="5" fillId="0" borderId="0" xfId="0" applyFont="1" applyFill="1" applyAlignment="1">
      <alignment horizontal="left" wrapText="1"/>
    </xf>
    <xf numFmtId="0" fontId="5" fillId="0" borderId="0" xfId="0" applyFont="1" applyFill="1" applyBorder="1"/>
    <xf numFmtId="164" fontId="0" fillId="2" borderId="0" xfId="0" applyNumberFormat="1" applyFont="1" applyFill="1" applyAlignment="1">
      <alignment horizontal="center" vertical="top" wrapText="1"/>
    </xf>
    <xf numFmtId="0" fontId="0" fillId="0" borderId="0" xfId="0" applyAlignment="1">
      <alignment horizontal="center"/>
    </xf>
    <xf numFmtId="0" fontId="0" fillId="0" borderId="0" xfId="0" applyNumberFormat="1" applyAlignment="1">
      <alignment horizontal="center" vertical="top"/>
    </xf>
    <xf numFmtId="0" fontId="0" fillId="0" borderId="0" xfId="0" applyFill="1"/>
    <xf numFmtId="0" fontId="0" fillId="0" borderId="0" xfId="0" applyFill="1" applyAlignment="1">
      <alignment horizontal="center"/>
    </xf>
    <xf numFmtId="0" fontId="4" fillId="0" borderId="0" xfId="1"/>
    <xf numFmtId="0" fontId="4" fillId="0" borderId="0" xfId="1" applyAlignment="1">
      <alignment horizontal="left"/>
    </xf>
    <xf numFmtId="0" fontId="0" fillId="0" borderId="0" xfId="0" applyAlignment="1">
      <alignment horizontal="left"/>
    </xf>
    <xf numFmtId="2" fontId="4" fillId="0" borderId="0" xfId="1" applyNumberFormat="1" applyFill="1"/>
    <xf numFmtId="0" fontId="4" fillId="0" borderId="0" xfId="1" applyFill="1"/>
    <xf numFmtId="0" fontId="6" fillId="0" borderId="0" xfId="0" applyFont="1" applyFill="1" applyBorder="1"/>
    <xf numFmtId="0" fontId="5" fillId="0" borderId="0" xfId="0" applyFont="1"/>
    <xf numFmtId="0" fontId="7" fillId="0" borderId="0" xfId="0" applyFont="1" applyFill="1"/>
    <xf numFmtId="0" fontId="5" fillId="0" borderId="0" xfId="0" applyFont="1" applyAlignment="1">
      <alignment horizontal="center"/>
    </xf>
    <xf numFmtId="0" fontId="7" fillId="0" borderId="0" xfId="0" applyFont="1" applyFill="1" applyAlignment="1">
      <alignment horizontal="center"/>
    </xf>
    <xf numFmtId="49" fontId="7" fillId="0" borderId="0" xfId="1" applyNumberFormat="1" applyFont="1" applyFill="1"/>
    <xf numFmtId="164" fontId="5" fillId="0" borderId="0" xfId="0" applyNumberFormat="1" applyFont="1" applyAlignment="1">
      <alignment horizontal="center" vertical="top"/>
    </xf>
    <xf numFmtId="164" fontId="0" fillId="0" borderId="0" xfId="0" applyNumberFormat="1" applyAlignment="1">
      <alignment horizontal="center" vertical="top"/>
    </xf>
    <xf numFmtId="164" fontId="0" fillId="0" borderId="0" xfId="0" applyNumberFormat="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113</xdr:row>
      <xdr:rowOff>21450</xdr:rowOff>
    </xdr:from>
    <xdr:to>
      <xdr:col>3</xdr:col>
      <xdr:colOff>466725</xdr:colOff>
      <xdr:row>128</xdr:row>
      <xdr:rowOff>28866</xdr:rowOff>
    </xdr:to>
    <xdr:pic>
      <xdr:nvPicPr>
        <xdr:cNvPr id="2" name="Picture 1" descr="fig-0-CBL.png"/>
        <xdr:cNvPicPr>
          <a:picLocks noChangeAspect="1"/>
        </xdr:cNvPicPr>
      </xdr:nvPicPr>
      <xdr:blipFill>
        <a:blip xmlns:r="http://schemas.openxmlformats.org/officeDocument/2006/relationships" r:embed="rId1" cstate="print"/>
        <a:stretch>
          <a:fillRect/>
        </a:stretch>
      </xdr:blipFill>
      <xdr:spPr>
        <a:xfrm>
          <a:off x="123825" y="19004775"/>
          <a:ext cx="2914650" cy="24362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K161"/>
  <sheetViews>
    <sheetView tabSelected="1" topLeftCell="A115" workbookViewId="0">
      <selection activeCell="G6" sqref="G6"/>
    </sheetView>
  </sheetViews>
  <sheetFormatPr defaultRowHeight="15"/>
  <cols>
    <col min="1" max="1" width="16.42578125" style="1" customWidth="1"/>
    <col min="2" max="2" width="11.85546875" style="4" customWidth="1"/>
    <col min="3" max="3" width="10.28515625" style="4" customWidth="1"/>
    <col min="4" max="4" width="13" style="4" customWidth="1"/>
    <col min="5" max="6" width="10.7109375" style="4" customWidth="1"/>
    <col min="7" max="7" width="22.42578125" style="7" customWidth="1"/>
    <col min="8" max="8" width="22.42578125" style="13" customWidth="1"/>
    <col min="9" max="9" width="10.140625" style="10" customWidth="1"/>
    <col min="10" max="11" width="16.7109375" style="2" customWidth="1"/>
    <col min="12" max="12" width="13.28515625" style="2" customWidth="1"/>
    <col min="13" max="13" width="11.5703125" style="2" customWidth="1"/>
    <col min="14" max="14" width="16.7109375" style="2" customWidth="1"/>
    <col min="15" max="15" width="16.7109375" style="14" customWidth="1"/>
    <col min="16" max="16" width="22.28515625" style="1" customWidth="1"/>
    <col min="17" max="16384" width="9.140625" style="1"/>
  </cols>
  <sheetData>
    <row r="1" spans="1:16">
      <c r="A1" s="1" t="s">
        <v>96</v>
      </c>
    </row>
    <row r="3" spans="1:16" ht="18">
      <c r="A3" s="8" t="s">
        <v>239</v>
      </c>
    </row>
    <row r="4" spans="1:16" ht="18">
      <c r="A4" s="8"/>
    </row>
    <row r="5" spans="1:16" s="21" customFormat="1" ht="12.75">
      <c r="A5" s="12"/>
      <c r="B5" s="16"/>
      <c r="C5" s="16"/>
      <c r="D5" s="16"/>
      <c r="E5" s="16"/>
      <c r="F5" s="16"/>
      <c r="G5" s="17"/>
      <c r="H5" s="17"/>
      <c r="I5" s="18"/>
      <c r="J5" s="19"/>
      <c r="K5" s="19"/>
      <c r="L5" s="19"/>
      <c r="M5" s="19"/>
      <c r="N5" s="19"/>
      <c r="O5" s="20"/>
    </row>
    <row r="6" spans="1:16" s="21" customFormat="1" ht="12.75">
      <c r="B6" s="16"/>
      <c r="C6" s="16"/>
      <c r="D6" s="16"/>
      <c r="E6" s="16"/>
      <c r="F6" s="16"/>
      <c r="G6" s="17"/>
      <c r="H6" s="17"/>
      <c r="I6" s="18"/>
      <c r="J6" s="19"/>
      <c r="K6" s="19"/>
      <c r="L6" s="19"/>
      <c r="M6" s="19"/>
      <c r="N6" s="19"/>
      <c r="O6" s="20"/>
    </row>
    <row r="7" spans="1:16" s="27" customFormat="1" ht="51.75" customHeight="1">
      <c r="A7" s="50" t="s">
        <v>81</v>
      </c>
      <c r="B7" s="23" t="s">
        <v>100</v>
      </c>
      <c r="C7" s="23" t="s">
        <v>101</v>
      </c>
      <c r="D7" s="23" t="s">
        <v>102</v>
      </c>
      <c r="E7" s="23" t="s">
        <v>103</v>
      </c>
      <c r="F7" s="23" t="s">
        <v>95</v>
      </c>
      <c r="G7" s="24" t="s">
        <v>104</v>
      </c>
      <c r="H7" s="24" t="s">
        <v>252</v>
      </c>
      <c r="I7" s="25" t="s">
        <v>83</v>
      </c>
      <c r="J7" s="22" t="s">
        <v>105</v>
      </c>
      <c r="K7" s="22" t="s">
        <v>90</v>
      </c>
      <c r="L7" s="22" t="s">
        <v>91</v>
      </c>
      <c r="M7" s="22" t="s">
        <v>82</v>
      </c>
      <c r="N7" s="22" t="s">
        <v>86</v>
      </c>
      <c r="O7" s="26" t="s">
        <v>106</v>
      </c>
      <c r="P7" s="22" t="s">
        <v>87</v>
      </c>
    </row>
    <row r="8" spans="1:16" s="21" customFormat="1" ht="12.75">
      <c r="A8" s="28" t="s">
        <v>6</v>
      </c>
      <c r="B8" s="29">
        <v>0</v>
      </c>
      <c r="C8" s="29">
        <v>0</v>
      </c>
      <c r="D8" s="30">
        <v>0</v>
      </c>
      <c r="E8" s="30">
        <v>0</v>
      </c>
      <c r="F8" s="30">
        <v>1</v>
      </c>
      <c r="G8" s="31">
        <v>31.4</v>
      </c>
      <c r="H8" s="32">
        <v>27.6</v>
      </c>
      <c r="I8" s="33">
        <f t="shared" ref="I8:I39" si="0">(G8/H8)^3</f>
        <v>1.4725216812933584</v>
      </c>
      <c r="J8" s="19">
        <v>-140.47</v>
      </c>
      <c r="K8" s="19">
        <f t="shared" ref="K8:K39" si="1">ABS(L8)</f>
        <v>19.579999999999998</v>
      </c>
      <c r="L8" s="19">
        <v>-19.579999999999998</v>
      </c>
      <c r="M8" s="19">
        <v>5.7</v>
      </c>
      <c r="N8" s="19">
        <v>5</v>
      </c>
      <c r="O8" s="20" t="s">
        <v>107</v>
      </c>
      <c r="P8" s="21" t="s">
        <v>108</v>
      </c>
    </row>
    <row r="9" spans="1:16" s="21" customFormat="1" ht="12.75">
      <c r="A9" s="28" t="s">
        <v>2</v>
      </c>
      <c r="B9" s="29">
        <v>0</v>
      </c>
      <c r="C9" s="29">
        <v>2</v>
      </c>
      <c r="D9" s="30">
        <v>0</v>
      </c>
      <c r="E9" s="30">
        <v>1</v>
      </c>
      <c r="F9" s="30">
        <v>11</v>
      </c>
      <c r="G9" s="31">
        <v>28.9</v>
      </c>
      <c r="H9" s="32">
        <v>27.6</v>
      </c>
      <c r="I9" s="33">
        <f t="shared" si="0"/>
        <v>1.1480644841541632</v>
      </c>
      <c r="J9" s="19">
        <v>128.19</v>
      </c>
      <c r="K9" s="19">
        <f t="shared" si="1"/>
        <v>3.64</v>
      </c>
      <c r="L9" s="19">
        <v>-3.64</v>
      </c>
      <c r="M9" s="19">
        <v>805.8</v>
      </c>
      <c r="N9" s="19">
        <v>1031</v>
      </c>
      <c r="O9" s="20" t="s">
        <v>109</v>
      </c>
      <c r="P9" s="21" t="s">
        <v>80</v>
      </c>
    </row>
    <row r="10" spans="1:16" s="21" customFormat="1" ht="12.75">
      <c r="A10" s="28" t="s">
        <v>7</v>
      </c>
      <c r="B10" s="29">
        <v>0</v>
      </c>
      <c r="C10" s="29">
        <v>0</v>
      </c>
      <c r="D10" s="30">
        <v>0</v>
      </c>
      <c r="E10" s="30">
        <v>2</v>
      </c>
      <c r="F10" s="30">
        <v>3</v>
      </c>
      <c r="G10" s="31">
        <v>28.1</v>
      </c>
      <c r="H10" s="32">
        <v>27.6</v>
      </c>
      <c r="I10" s="33">
        <f t="shared" si="0"/>
        <v>1.0553383335768582</v>
      </c>
      <c r="J10" s="19">
        <v>169.82</v>
      </c>
      <c r="K10" s="19">
        <f t="shared" si="1"/>
        <v>20.190000000000001</v>
      </c>
      <c r="L10" s="19">
        <v>-20.190000000000001</v>
      </c>
      <c r="M10" s="19">
        <v>159.19999999999999</v>
      </c>
      <c r="N10" s="19">
        <v>852</v>
      </c>
      <c r="O10" s="20" t="s">
        <v>110</v>
      </c>
      <c r="P10" s="21" t="s">
        <v>80</v>
      </c>
    </row>
    <row r="11" spans="1:16" s="21" customFormat="1" ht="12.75">
      <c r="A11" s="28" t="s">
        <v>8</v>
      </c>
      <c r="B11" s="29">
        <v>0</v>
      </c>
      <c r="C11" s="29">
        <v>1</v>
      </c>
      <c r="D11" s="30">
        <v>0</v>
      </c>
      <c r="E11" s="30">
        <v>2</v>
      </c>
      <c r="F11" s="30">
        <v>5</v>
      </c>
      <c r="G11" s="31">
        <v>32.4</v>
      </c>
      <c r="H11" s="32">
        <v>27.6</v>
      </c>
      <c r="I11" s="33">
        <f t="shared" si="0"/>
        <v>1.6177365003698525</v>
      </c>
      <c r="J11" s="19">
        <v>174.31</v>
      </c>
      <c r="K11" s="19">
        <f t="shared" si="1"/>
        <v>41.18</v>
      </c>
      <c r="L11" s="19">
        <v>-41.18</v>
      </c>
      <c r="M11" s="19">
        <v>75</v>
      </c>
      <c r="N11" s="19">
        <v>559</v>
      </c>
      <c r="O11" s="20" t="s">
        <v>111</v>
      </c>
      <c r="P11" s="21" t="s">
        <v>112</v>
      </c>
    </row>
    <row r="12" spans="1:16" s="21" customFormat="1" ht="12.75">
      <c r="A12" s="28" t="s">
        <v>9</v>
      </c>
      <c r="B12" s="29">
        <v>0</v>
      </c>
      <c r="C12" s="29">
        <v>0</v>
      </c>
      <c r="D12" s="30">
        <v>0</v>
      </c>
      <c r="E12" s="30">
        <v>0</v>
      </c>
      <c r="F12" s="30">
        <v>1</v>
      </c>
      <c r="G12" s="31">
        <v>32.200000000000003</v>
      </c>
      <c r="H12" s="32">
        <v>27.6</v>
      </c>
      <c r="I12" s="33">
        <f t="shared" si="0"/>
        <v>1.5879629629629635</v>
      </c>
      <c r="J12" s="19">
        <v>-146.65</v>
      </c>
      <c r="K12" s="19">
        <f t="shared" si="1"/>
        <v>15.55</v>
      </c>
      <c r="L12" s="19">
        <v>-15.55</v>
      </c>
      <c r="M12" s="19">
        <v>8.3000000000000007</v>
      </c>
      <c r="N12" s="19">
        <v>5</v>
      </c>
      <c r="O12" s="20" t="s">
        <v>113</v>
      </c>
      <c r="P12" s="21" t="s">
        <v>108</v>
      </c>
    </row>
    <row r="13" spans="1:16" s="21" customFormat="1" ht="12.75">
      <c r="A13" s="28" t="s">
        <v>85</v>
      </c>
      <c r="B13" s="29">
        <v>0</v>
      </c>
      <c r="C13" s="29">
        <v>0</v>
      </c>
      <c r="D13" s="30">
        <v>0</v>
      </c>
      <c r="E13" s="30">
        <v>3</v>
      </c>
      <c r="F13" s="30">
        <v>4</v>
      </c>
      <c r="G13" s="31">
        <v>28.4</v>
      </c>
      <c r="H13" s="32">
        <v>27.6</v>
      </c>
      <c r="I13" s="33">
        <f t="shared" si="0"/>
        <v>1.0895013530831725</v>
      </c>
      <c r="J13" s="19">
        <v>-170.55</v>
      </c>
      <c r="K13" s="19">
        <f t="shared" si="1"/>
        <v>14.29</v>
      </c>
      <c r="L13" s="19">
        <v>-14.29</v>
      </c>
      <c r="M13" s="19">
        <v>1.6</v>
      </c>
      <c r="N13" s="19">
        <v>61</v>
      </c>
      <c r="O13" s="20" t="s">
        <v>113</v>
      </c>
      <c r="P13" s="21" t="s">
        <v>80</v>
      </c>
    </row>
    <row r="14" spans="1:16" s="21" customFormat="1" ht="12.75">
      <c r="A14" s="34" t="s">
        <v>114</v>
      </c>
      <c r="B14" s="35">
        <v>0</v>
      </c>
      <c r="C14" s="35">
        <v>0</v>
      </c>
      <c r="D14" s="36">
        <v>0</v>
      </c>
      <c r="E14" s="36">
        <v>1</v>
      </c>
      <c r="F14" s="36">
        <v>2</v>
      </c>
      <c r="G14" s="37">
        <v>31</v>
      </c>
      <c r="H14" s="32">
        <v>27.6</v>
      </c>
      <c r="I14" s="33">
        <f t="shared" si="0"/>
        <v>1.4169607986386976</v>
      </c>
      <c r="J14" s="19">
        <v>146.22999999999999</v>
      </c>
      <c r="K14" s="19">
        <f t="shared" si="1"/>
        <v>2.83</v>
      </c>
      <c r="L14" s="19">
        <v>-2.83</v>
      </c>
      <c r="M14" s="19">
        <v>0.1</v>
      </c>
      <c r="N14" s="19">
        <v>1</v>
      </c>
      <c r="O14" s="20" t="s">
        <v>115</v>
      </c>
      <c r="P14" s="38" t="s">
        <v>99</v>
      </c>
    </row>
    <row r="15" spans="1:16" s="21" customFormat="1" ht="12.75">
      <c r="A15" s="28" t="s">
        <v>10</v>
      </c>
      <c r="B15" s="29">
        <v>0</v>
      </c>
      <c r="C15" s="29">
        <v>0</v>
      </c>
      <c r="D15" s="30">
        <v>4</v>
      </c>
      <c r="E15" s="30">
        <v>1</v>
      </c>
      <c r="F15" s="30">
        <v>10</v>
      </c>
      <c r="G15" s="31">
        <v>32.200000000000003</v>
      </c>
      <c r="H15" s="32">
        <v>27.6</v>
      </c>
      <c r="I15" s="33">
        <f t="shared" si="0"/>
        <v>1.5879629629629635</v>
      </c>
      <c r="J15" s="19">
        <v>136</v>
      </c>
      <c r="K15" s="19">
        <f t="shared" si="1"/>
        <v>1</v>
      </c>
      <c r="L15" s="19">
        <v>-1</v>
      </c>
      <c r="M15" s="19">
        <v>1904.3</v>
      </c>
      <c r="N15" s="19">
        <v>348</v>
      </c>
      <c r="O15" s="20" t="s">
        <v>116</v>
      </c>
      <c r="P15" s="21" t="s">
        <v>80</v>
      </c>
    </row>
    <row r="16" spans="1:16" s="21" customFormat="1" ht="12.75">
      <c r="A16" s="28" t="s">
        <v>11</v>
      </c>
      <c r="B16" s="29">
        <v>2</v>
      </c>
      <c r="C16" s="29">
        <v>0</v>
      </c>
      <c r="D16" s="30">
        <v>2</v>
      </c>
      <c r="E16" s="30">
        <v>2</v>
      </c>
      <c r="F16" s="30">
        <v>13</v>
      </c>
      <c r="G16" s="31">
        <v>30</v>
      </c>
      <c r="H16" s="32">
        <v>27.6</v>
      </c>
      <c r="I16" s="33">
        <f t="shared" si="0"/>
        <v>1.2842113914687268</v>
      </c>
      <c r="J16" s="19">
        <v>124.2</v>
      </c>
      <c r="K16" s="19">
        <f t="shared" si="1"/>
        <v>9.8000000000000007</v>
      </c>
      <c r="L16" s="19">
        <v>9.8000000000000007</v>
      </c>
      <c r="M16" s="19">
        <v>3820.7</v>
      </c>
      <c r="N16" s="19">
        <v>865</v>
      </c>
      <c r="O16" s="20" t="s">
        <v>117</v>
      </c>
      <c r="P16" s="21" t="s">
        <v>80</v>
      </c>
    </row>
    <row r="17" spans="1:37" s="21" customFormat="1" ht="12.75">
      <c r="A17" s="28" t="s">
        <v>12</v>
      </c>
      <c r="B17" s="29">
        <v>0</v>
      </c>
      <c r="C17" s="29">
        <v>0</v>
      </c>
      <c r="D17" s="30">
        <v>3</v>
      </c>
      <c r="E17" s="30">
        <v>2</v>
      </c>
      <c r="F17" s="30">
        <v>8</v>
      </c>
      <c r="G17" s="31">
        <v>31.4</v>
      </c>
      <c r="H17" s="32">
        <v>27.6</v>
      </c>
      <c r="I17" s="33">
        <f t="shared" si="0"/>
        <v>1.4725216812933584</v>
      </c>
      <c r="J17" s="19">
        <v>155.5</v>
      </c>
      <c r="K17" s="19">
        <f t="shared" si="1"/>
        <v>6.2</v>
      </c>
      <c r="L17" s="19">
        <v>-6.2</v>
      </c>
      <c r="M17" s="19">
        <v>9317.7999999999993</v>
      </c>
      <c r="N17" s="19">
        <v>2792</v>
      </c>
      <c r="O17" s="20" t="s">
        <v>118</v>
      </c>
      <c r="P17" s="21" t="s">
        <v>80</v>
      </c>
    </row>
    <row r="18" spans="1:37" s="21" customFormat="1" ht="12.75">
      <c r="A18" s="28" t="s">
        <v>0</v>
      </c>
      <c r="B18" s="29">
        <v>0</v>
      </c>
      <c r="C18" s="29">
        <v>1</v>
      </c>
      <c r="D18" s="30">
        <v>0</v>
      </c>
      <c r="E18" s="30">
        <v>2</v>
      </c>
      <c r="F18" s="30">
        <v>8</v>
      </c>
      <c r="G18" s="31">
        <v>31</v>
      </c>
      <c r="H18" s="32">
        <v>27.6</v>
      </c>
      <c r="I18" s="33">
        <f t="shared" si="0"/>
        <v>1.4169607986386976</v>
      </c>
      <c r="J18" s="19">
        <v>126.56</v>
      </c>
      <c r="K18" s="19">
        <f t="shared" si="1"/>
        <v>3.45</v>
      </c>
      <c r="L18" s="19">
        <v>-3.45</v>
      </c>
      <c r="M18" s="19">
        <v>8473.2000000000007</v>
      </c>
      <c r="N18" s="19">
        <v>2736</v>
      </c>
      <c r="O18" s="20" t="s">
        <v>119</v>
      </c>
      <c r="P18" s="21" t="s">
        <v>80</v>
      </c>
    </row>
    <row r="19" spans="1:37" s="21" customFormat="1" ht="12.75">
      <c r="A19" s="28" t="s">
        <v>13</v>
      </c>
      <c r="B19" s="29">
        <v>2</v>
      </c>
      <c r="C19" s="29">
        <v>0</v>
      </c>
      <c r="D19" s="30">
        <v>3</v>
      </c>
      <c r="E19" s="30">
        <v>2</v>
      </c>
      <c r="F19" s="30">
        <v>16</v>
      </c>
      <c r="G19" s="31">
        <v>28.6</v>
      </c>
      <c r="H19" s="32">
        <v>27.6</v>
      </c>
      <c r="I19" s="33">
        <f t="shared" si="0"/>
        <v>1.112681463825953</v>
      </c>
      <c r="J19" s="19">
        <v>120.08</v>
      </c>
      <c r="K19" s="19">
        <f t="shared" si="1"/>
        <v>12.08</v>
      </c>
      <c r="L19" s="19">
        <v>12.08</v>
      </c>
      <c r="M19" s="19">
        <v>980</v>
      </c>
      <c r="N19" s="19">
        <v>653</v>
      </c>
      <c r="O19" s="20" t="s">
        <v>120</v>
      </c>
      <c r="P19" s="21" t="s">
        <v>121</v>
      </c>
    </row>
    <row r="20" spans="1:37" s="21" customFormat="1" ht="12.75">
      <c r="A20" s="39" t="s">
        <v>122</v>
      </c>
      <c r="B20" s="36">
        <v>1</v>
      </c>
      <c r="C20" s="36">
        <v>0</v>
      </c>
      <c r="D20" s="36">
        <v>4</v>
      </c>
      <c r="E20" s="36">
        <v>1</v>
      </c>
      <c r="F20" s="36">
        <v>11</v>
      </c>
      <c r="G20" s="40">
        <v>30.7</v>
      </c>
      <c r="H20" s="40">
        <v>27.6</v>
      </c>
      <c r="I20" s="41">
        <f t="shared" si="0"/>
        <v>1.3762200483852796</v>
      </c>
      <c r="J20" s="19">
        <v>121.92</v>
      </c>
      <c r="K20" s="19">
        <f t="shared" si="1"/>
        <v>18.920000000000002</v>
      </c>
      <c r="L20" s="19">
        <v>18.920000000000002</v>
      </c>
      <c r="M20" s="19">
        <v>237.95</v>
      </c>
      <c r="N20" s="19">
        <v>1552</v>
      </c>
      <c r="O20" s="20" t="s">
        <v>123</v>
      </c>
      <c r="P20" s="21" t="s">
        <v>124</v>
      </c>
      <c r="X20" s="19"/>
      <c r="Y20" s="19"/>
      <c r="Z20" s="19"/>
      <c r="AA20" s="19"/>
      <c r="AB20" s="19"/>
      <c r="AC20" s="19"/>
      <c r="AD20" s="19"/>
      <c r="AE20" s="19"/>
      <c r="AF20" s="19"/>
      <c r="AG20" s="19"/>
      <c r="AH20" s="19"/>
      <c r="AI20" s="19"/>
      <c r="AJ20" s="19"/>
      <c r="AK20" s="19"/>
    </row>
    <row r="21" spans="1:37" s="21" customFormat="1" ht="12.75">
      <c r="A21" s="28" t="s">
        <v>14</v>
      </c>
      <c r="B21" s="29">
        <v>0</v>
      </c>
      <c r="C21" s="29">
        <v>0</v>
      </c>
      <c r="D21" s="30">
        <v>0</v>
      </c>
      <c r="E21" s="30">
        <v>0</v>
      </c>
      <c r="F21" s="30">
        <v>1</v>
      </c>
      <c r="G21" s="31">
        <v>33.1</v>
      </c>
      <c r="H21" s="32">
        <v>27.6</v>
      </c>
      <c r="I21" s="33">
        <f t="shared" si="0"/>
        <v>1.7248714551960524</v>
      </c>
      <c r="J21" s="19">
        <v>167.84010000000001</v>
      </c>
      <c r="K21" s="19">
        <f t="shared" si="1"/>
        <v>46.448399999999999</v>
      </c>
      <c r="L21" s="19">
        <v>-46.448399999999999</v>
      </c>
      <c r="M21" s="19">
        <v>0.86</v>
      </c>
      <c r="N21" s="19">
        <v>77</v>
      </c>
      <c r="O21" s="20" t="s">
        <v>125</v>
      </c>
      <c r="P21" s="21" t="s">
        <v>126</v>
      </c>
    </row>
    <row r="22" spans="1:37" s="21" customFormat="1" ht="12.75">
      <c r="A22" s="28" t="s">
        <v>15</v>
      </c>
      <c r="B22" s="29">
        <v>0</v>
      </c>
      <c r="C22" s="29">
        <v>0</v>
      </c>
      <c r="D22" s="30">
        <v>0</v>
      </c>
      <c r="E22" s="30">
        <v>0</v>
      </c>
      <c r="F22" s="30">
        <v>2</v>
      </c>
      <c r="G22" s="31">
        <v>32.799999999999997</v>
      </c>
      <c r="H22" s="32">
        <v>27.6</v>
      </c>
      <c r="I22" s="33">
        <f t="shared" si="0"/>
        <v>1.6783954168683344</v>
      </c>
      <c r="J22" s="19">
        <v>167.63</v>
      </c>
      <c r="K22" s="19">
        <f t="shared" si="1"/>
        <v>46.78</v>
      </c>
      <c r="L22" s="19">
        <v>-46.78</v>
      </c>
      <c r="M22" s="19">
        <v>14</v>
      </c>
      <c r="N22" s="19">
        <v>348</v>
      </c>
      <c r="O22" s="20" t="s">
        <v>127</v>
      </c>
      <c r="P22" s="21" t="s">
        <v>128</v>
      </c>
    </row>
    <row r="23" spans="1:37" s="21" customFormat="1" ht="12.75">
      <c r="A23" s="28" t="s">
        <v>16</v>
      </c>
      <c r="B23" s="29">
        <v>0</v>
      </c>
      <c r="C23" s="29">
        <v>0</v>
      </c>
      <c r="D23" s="30">
        <v>0</v>
      </c>
      <c r="E23" s="30">
        <v>0</v>
      </c>
      <c r="F23" s="30">
        <v>1</v>
      </c>
      <c r="G23" s="31">
        <v>31.3</v>
      </c>
      <c r="H23" s="32">
        <v>27.6</v>
      </c>
      <c r="I23" s="33">
        <f t="shared" si="0"/>
        <v>1.4584977599548259</v>
      </c>
      <c r="J23" s="19">
        <v>174.74</v>
      </c>
      <c r="K23" s="19">
        <f t="shared" si="1"/>
        <v>35.89</v>
      </c>
      <c r="L23" s="19">
        <v>-35.89</v>
      </c>
      <c r="M23" s="19">
        <v>0.75</v>
      </c>
      <c r="N23" s="19">
        <v>185</v>
      </c>
      <c r="O23" s="20" t="s">
        <v>129</v>
      </c>
      <c r="P23" s="21" t="s">
        <v>130</v>
      </c>
    </row>
    <row r="24" spans="1:37" s="21" customFormat="1" ht="12.75">
      <c r="A24" s="28" t="s">
        <v>17</v>
      </c>
      <c r="B24" s="29">
        <v>2</v>
      </c>
      <c r="C24" s="29">
        <v>0</v>
      </c>
      <c r="D24" s="30">
        <v>2</v>
      </c>
      <c r="E24" s="30">
        <v>1</v>
      </c>
      <c r="F24" s="30">
        <v>12</v>
      </c>
      <c r="G24" s="31">
        <v>30.5</v>
      </c>
      <c r="H24" s="32">
        <v>27.6</v>
      </c>
      <c r="I24" s="33">
        <f t="shared" si="0"/>
        <v>1.3494980826248293</v>
      </c>
      <c r="J24" s="19">
        <v>119.55</v>
      </c>
      <c r="K24" s="19">
        <f t="shared" si="1"/>
        <v>11.08</v>
      </c>
      <c r="L24" s="19">
        <v>11.08</v>
      </c>
      <c r="M24" s="19">
        <v>499.59</v>
      </c>
      <c r="N24" s="19">
        <v>460</v>
      </c>
      <c r="O24" s="20" t="s">
        <v>131</v>
      </c>
      <c r="P24" s="21" t="s">
        <v>80</v>
      </c>
    </row>
    <row r="25" spans="1:37" s="21" customFormat="1" ht="12.75">
      <c r="A25" s="28" t="s">
        <v>18</v>
      </c>
      <c r="B25" s="36">
        <v>0</v>
      </c>
      <c r="C25" s="36">
        <v>0</v>
      </c>
      <c r="D25" s="30">
        <v>0</v>
      </c>
      <c r="E25" s="30">
        <v>1</v>
      </c>
      <c r="F25" s="30">
        <v>2</v>
      </c>
      <c r="G25" s="31">
        <v>32.4</v>
      </c>
      <c r="H25" s="32">
        <v>27.6</v>
      </c>
      <c r="I25" s="33">
        <f t="shared" si="0"/>
        <v>1.6177365003698525</v>
      </c>
      <c r="J25" s="19">
        <v>175.91</v>
      </c>
      <c r="K25" s="19">
        <f t="shared" si="1"/>
        <v>36.58</v>
      </c>
      <c r="L25" s="19">
        <v>-36.58</v>
      </c>
      <c r="M25" s="19">
        <v>0.27</v>
      </c>
      <c r="N25" s="19">
        <v>108</v>
      </c>
      <c r="O25" s="20" t="s">
        <v>132</v>
      </c>
      <c r="P25" s="21" t="s">
        <v>133</v>
      </c>
    </row>
    <row r="26" spans="1:37" s="21" customFormat="1" ht="12.75">
      <c r="A26" s="28" t="s">
        <v>19</v>
      </c>
      <c r="B26" s="36">
        <v>0</v>
      </c>
      <c r="C26" s="36">
        <v>0</v>
      </c>
      <c r="D26" s="30">
        <v>0</v>
      </c>
      <c r="E26" s="30">
        <v>0</v>
      </c>
      <c r="F26" s="30">
        <v>1</v>
      </c>
      <c r="G26" s="31">
        <v>31.5</v>
      </c>
      <c r="H26" s="32">
        <v>27.6</v>
      </c>
      <c r="I26" s="33">
        <f t="shared" si="0"/>
        <v>1.4866352120489847</v>
      </c>
      <c r="J26" s="19">
        <v>-124.8</v>
      </c>
      <c r="K26" s="19">
        <f t="shared" si="1"/>
        <v>24.67</v>
      </c>
      <c r="L26" s="19">
        <v>-24.67</v>
      </c>
      <c r="M26" s="19">
        <v>0.7</v>
      </c>
      <c r="N26" s="19">
        <v>4</v>
      </c>
      <c r="O26" s="20" t="s">
        <v>134</v>
      </c>
      <c r="P26" s="21" t="s">
        <v>80</v>
      </c>
    </row>
    <row r="27" spans="1:37" s="21" customFormat="1" ht="12.75">
      <c r="A27" s="28" t="s">
        <v>20</v>
      </c>
      <c r="B27" s="36">
        <v>0</v>
      </c>
      <c r="C27" s="36">
        <v>0</v>
      </c>
      <c r="D27" s="30">
        <v>0</v>
      </c>
      <c r="E27" s="30">
        <v>3</v>
      </c>
      <c r="F27" s="30">
        <v>4</v>
      </c>
      <c r="G27" s="31">
        <v>31.2</v>
      </c>
      <c r="H27" s="32">
        <v>27.6</v>
      </c>
      <c r="I27" s="33">
        <f t="shared" si="0"/>
        <v>1.4445631626530777</v>
      </c>
      <c r="J27" s="19">
        <v>168.36</v>
      </c>
      <c r="K27" s="19">
        <f t="shared" si="1"/>
        <v>17.690000000000001</v>
      </c>
      <c r="L27" s="19">
        <v>-17.690000000000001</v>
      </c>
      <c r="M27" s="19">
        <v>899.5</v>
      </c>
      <c r="N27" s="19">
        <v>647</v>
      </c>
      <c r="O27" s="20" t="s">
        <v>135</v>
      </c>
      <c r="P27" s="21" t="s">
        <v>80</v>
      </c>
    </row>
    <row r="28" spans="1:37" s="21" customFormat="1" ht="12.75">
      <c r="A28" s="28" t="s">
        <v>136</v>
      </c>
      <c r="B28" s="29">
        <v>0</v>
      </c>
      <c r="C28" s="29">
        <v>1</v>
      </c>
      <c r="D28" s="30">
        <v>0</v>
      </c>
      <c r="E28" s="30">
        <v>0</v>
      </c>
      <c r="F28" s="30">
        <v>5</v>
      </c>
      <c r="G28" s="31">
        <v>30.2</v>
      </c>
      <c r="H28" s="32">
        <v>27.6</v>
      </c>
      <c r="I28" s="33">
        <f t="shared" si="0"/>
        <v>1.3100672279907093</v>
      </c>
      <c r="J28" s="19">
        <v>-140.68</v>
      </c>
      <c r="K28" s="19">
        <f t="shared" si="1"/>
        <v>8.3000000000000007</v>
      </c>
      <c r="L28" s="19">
        <v>-8.3000000000000007</v>
      </c>
      <c r="M28" s="19">
        <v>43.8</v>
      </c>
      <c r="N28" s="19">
        <v>576</v>
      </c>
      <c r="O28" s="20" t="s">
        <v>113</v>
      </c>
      <c r="P28" s="21" t="s">
        <v>80</v>
      </c>
    </row>
    <row r="29" spans="1:37" s="21" customFormat="1" ht="12.75">
      <c r="A29" s="28" t="s">
        <v>21</v>
      </c>
      <c r="B29" s="36">
        <v>0</v>
      </c>
      <c r="C29" s="36">
        <v>0</v>
      </c>
      <c r="D29" s="30">
        <v>0</v>
      </c>
      <c r="E29" s="30">
        <v>0</v>
      </c>
      <c r="F29" s="30">
        <v>1</v>
      </c>
      <c r="G29" s="31">
        <v>30.3</v>
      </c>
      <c r="H29" s="32">
        <v>27.6</v>
      </c>
      <c r="I29" s="33">
        <f t="shared" si="0"/>
        <v>1.3231242808416206</v>
      </c>
      <c r="J29" s="19">
        <v>169.09</v>
      </c>
      <c r="K29" s="19">
        <f t="shared" si="1"/>
        <v>18.829999999999998</v>
      </c>
      <c r="L29" s="19">
        <v>-18.829999999999998</v>
      </c>
      <c r="M29" s="19">
        <v>888.1</v>
      </c>
      <c r="N29" s="19">
        <v>886</v>
      </c>
      <c r="O29" s="20" t="s">
        <v>137</v>
      </c>
      <c r="P29" s="21" t="s">
        <v>80</v>
      </c>
    </row>
    <row r="30" spans="1:37" s="21" customFormat="1" ht="12.75">
      <c r="A30" s="28" t="s">
        <v>22</v>
      </c>
      <c r="B30" s="36">
        <v>0</v>
      </c>
      <c r="C30" s="36">
        <v>0</v>
      </c>
      <c r="D30" s="30">
        <v>0</v>
      </c>
      <c r="E30" s="30">
        <v>2</v>
      </c>
      <c r="F30" s="30">
        <v>4</v>
      </c>
      <c r="G30" s="31">
        <v>28.6</v>
      </c>
      <c r="H30" s="32">
        <v>27.6</v>
      </c>
      <c r="I30" s="33">
        <f t="shared" si="0"/>
        <v>1.112681463825953</v>
      </c>
      <c r="J30" s="19">
        <v>166.85</v>
      </c>
      <c r="K30" s="19">
        <f t="shared" si="1"/>
        <v>15.39</v>
      </c>
      <c r="L30" s="19">
        <v>-15.39</v>
      </c>
      <c r="M30" s="19">
        <v>3955.5</v>
      </c>
      <c r="N30" s="19">
        <v>1879</v>
      </c>
      <c r="O30" s="20" t="s">
        <v>138</v>
      </c>
      <c r="P30" s="21" t="s">
        <v>80</v>
      </c>
    </row>
    <row r="31" spans="1:37" s="21" customFormat="1" ht="12.75">
      <c r="A31" s="28" t="s">
        <v>23</v>
      </c>
      <c r="B31" s="36">
        <v>0</v>
      </c>
      <c r="C31" s="36">
        <v>0</v>
      </c>
      <c r="D31" s="30">
        <v>0</v>
      </c>
      <c r="E31" s="30">
        <v>2</v>
      </c>
      <c r="F31" s="30">
        <v>3</v>
      </c>
      <c r="G31" s="31">
        <v>33.6</v>
      </c>
      <c r="H31" s="32">
        <v>27.6</v>
      </c>
      <c r="I31" s="33">
        <f t="shared" si="0"/>
        <v>1.8042245417933758</v>
      </c>
      <c r="J31" s="19">
        <v>-145.58000000000001</v>
      </c>
      <c r="K31" s="19">
        <f t="shared" si="1"/>
        <v>16.170000000000002</v>
      </c>
      <c r="L31" s="19">
        <v>-16.170000000000002</v>
      </c>
      <c r="M31" s="19">
        <v>24.1</v>
      </c>
      <c r="N31" s="19">
        <v>10</v>
      </c>
      <c r="O31" s="20" t="s">
        <v>113</v>
      </c>
      <c r="P31" s="21" t="s">
        <v>139</v>
      </c>
    </row>
    <row r="32" spans="1:37" s="21" customFormat="1" ht="12.75">
      <c r="A32" s="28" t="s">
        <v>24</v>
      </c>
      <c r="B32" s="29">
        <v>0</v>
      </c>
      <c r="C32" s="29">
        <v>0</v>
      </c>
      <c r="D32" s="30">
        <v>0</v>
      </c>
      <c r="E32" s="30">
        <v>0</v>
      </c>
      <c r="F32" s="30">
        <v>1</v>
      </c>
      <c r="G32" s="31">
        <v>31.4</v>
      </c>
      <c r="H32" s="32">
        <v>27.6</v>
      </c>
      <c r="I32" s="33">
        <f t="shared" si="0"/>
        <v>1.4725216812933584</v>
      </c>
      <c r="J32" s="19">
        <v>-138.93</v>
      </c>
      <c r="K32" s="19">
        <f t="shared" si="1"/>
        <v>9.43</v>
      </c>
      <c r="L32" s="19">
        <v>-9.43</v>
      </c>
      <c r="M32" s="19">
        <v>1.3</v>
      </c>
      <c r="N32" s="19">
        <v>360</v>
      </c>
      <c r="O32" s="20" t="s">
        <v>113</v>
      </c>
      <c r="P32" s="21" t="s">
        <v>80</v>
      </c>
    </row>
    <row r="33" spans="1:37" s="21" customFormat="1" ht="12.75">
      <c r="A33" s="28" t="s">
        <v>25</v>
      </c>
      <c r="B33" s="29">
        <v>0</v>
      </c>
      <c r="C33" s="29">
        <v>0</v>
      </c>
      <c r="D33" s="30">
        <v>6</v>
      </c>
      <c r="E33" s="30">
        <v>0</v>
      </c>
      <c r="F33" s="30">
        <v>15</v>
      </c>
      <c r="G33" s="31">
        <v>28</v>
      </c>
      <c r="H33" s="32">
        <v>27.6</v>
      </c>
      <c r="I33" s="33">
        <f t="shared" si="0"/>
        <v>1.0441114246489436</v>
      </c>
      <c r="J33" s="19">
        <v>150.6</v>
      </c>
      <c r="K33" s="19">
        <f t="shared" si="1"/>
        <v>9.6</v>
      </c>
      <c r="L33" s="19">
        <v>-9.6</v>
      </c>
      <c r="M33" s="19">
        <v>1436.7</v>
      </c>
      <c r="N33" s="19">
        <v>2072</v>
      </c>
      <c r="O33" s="20" t="s">
        <v>140</v>
      </c>
      <c r="P33" s="21" t="s">
        <v>80</v>
      </c>
    </row>
    <row r="34" spans="1:37" s="21" customFormat="1" ht="12.75">
      <c r="A34" s="28" t="s">
        <v>26</v>
      </c>
      <c r="B34" s="29">
        <v>0</v>
      </c>
      <c r="C34" s="29">
        <v>0</v>
      </c>
      <c r="D34" s="30">
        <v>4</v>
      </c>
      <c r="E34" s="30">
        <v>0</v>
      </c>
      <c r="F34" s="30">
        <v>9</v>
      </c>
      <c r="G34" s="31">
        <v>28.8</v>
      </c>
      <c r="H34" s="32">
        <v>27.6</v>
      </c>
      <c r="I34" s="33">
        <f t="shared" si="0"/>
        <v>1.1361880496424754</v>
      </c>
      <c r="J34" s="19">
        <v>150.15</v>
      </c>
      <c r="K34" s="19">
        <f t="shared" si="1"/>
        <v>9.5</v>
      </c>
      <c r="L34" s="19">
        <v>-9.5</v>
      </c>
      <c r="M34" s="19">
        <v>686.7</v>
      </c>
      <c r="N34" s="19">
        <v>2566</v>
      </c>
      <c r="O34" s="20" t="s">
        <v>141</v>
      </c>
      <c r="P34" s="21" t="s">
        <v>80</v>
      </c>
    </row>
    <row r="35" spans="1:37" s="21" customFormat="1" ht="12.75">
      <c r="A35" s="28" t="s">
        <v>142</v>
      </c>
      <c r="B35" s="29">
        <v>0</v>
      </c>
      <c r="C35" s="29">
        <v>2</v>
      </c>
      <c r="D35" s="30">
        <v>0</v>
      </c>
      <c r="E35" s="30">
        <v>3</v>
      </c>
      <c r="F35" s="30">
        <v>8</v>
      </c>
      <c r="G35" s="31">
        <v>30.6</v>
      </c>
      <c r="H35" s="32">
        <v>27.6</v>
      </c>
      <c r="I35" s="33">
        <f t="shared" si="0"/>
        <v>1.3628154023177448</v>
      </c>
      <c r="J35" s="19">
        <v>165.5</v>
      </c>
      <c r="K35" s="19">
        <f t="shared" si="1"/>
        <v>21.4</v>
      </c>
      <c r="L35" s="19">
        <v>-21.4</v>
      </c>
      <c r="M35" s="19">
        <v>16648.400000000001</v>
      </c>
      <c r="N35" s="19">
        <v>1618</v>
      </c>
      <c r="O35" s="20" t="s">
        <v>143</v>
      </c>
      <c r="P35" s="21" t="s">
        <v>80</v>
      </c>
    </row>
    <row r="36" spans="1:37" s="21" customFormat="1" ht="12.75">
      <c r="A36" s="28" t="s">
        <v>27</v>
      </c>
      <c r="B36" s="29">
        <v>0</v>
      </c>
      <c r="C36" s="29">
        <v>1</v>
      </c>
      <c r="D36" s="30">
        <v>3</v>
      </c>
      <c r="E36" s="30">
        <v>3</v>
      </c>
      <c r="F36" s="30">
        <v>10</v>
      </c>
      <c r="G36" s="31">
        <v>31.6</v>
      </c>
      <c r="H36" s="32">
        <v>27.6</v>
      </c>
      <c r="I36" s="33">
        <f t="shared" si="0"/>
        <v>1.5008386376020137</v>
      </c>
      <c r="J36" s="19">
        <v>160.19999999999999</v>
      </c>
      <c r="K36" s="19">
        <f t="shared" si="1"/>
        <v>9.6</v>
      </c>
      <c r="L36" s="19">
        <v>-9.6</v>
      </c>
      <c r="M36" s="19">
        <v>5352.9</v>
      </c>
      <c r="N36" s="19">
        <v>2447</v>
      </c>
      <c r="O36" s="20" t="s">
        <v>144</v>
      </c>
      <c r="P36" s="21" t="s">
        <v>80</v>
      </c>
    </row>
    <row r="37" spans="1:37" s="21" customFormat="1" ht="12.75">
      <c r="A37" s="28" t="s">
        <v>28</v>
      </c>
      <c r="B37" s="29">
        <v>0</v>
      </c>
      <c r="C37" s="29">
        <v>1</v>
      </c>
      <c r="D37" s="30">
        <v>3</v>
      </c>
      <c r="E37" s="30">
        <v>1</v>
      </c>
      <c r="F37" s="30">
        <v>13</v>
      </c>
      <c r="G37" s="31">
        <v>30.8</v>
      </c>
      <c r="H37" s="32">
        <v>27.6</v>
      </c>
      <c r="I37" s="33">
        <f t="shared" si="0"/>
        <v>1.389712306207745</v>
      </c>
      <c r="J37" s="19">
        <v>128</v>
      </c>
      <c r="K37" s="19">
        <f t="shared" si="1"/>
        <v>0.5</v>
      </c>
      <c r="L37" s="19">
        <v>0.5</v>
      </c>
      <c r="M37" s="19">
        <v>18039.599999999999</v>
      </c>
      <c r="N37" s="19">
        <v>1635</v>
      </c>
      <c r="O37" s="20" t="s">
        <v>145</v>
      </c>
      <c r="P37" s="21" t="s">
        <v>80</v>
      </c>
    </row>
    <row r="38" spans="1:37" s="21" customFormat="1" ht="12.75">
      <c r="A38" s="28" t="s">
        <v>29</v>
      </c>
      <c r="B38" s="29">
        <v>0</v>
      </c>
      <c r="C38" s="29">
        <v>0</v>
      </c>
      <c r="D38" s="30">
        <v>0</v>
      </c>
      <c r="E38" s="30">
        <v>0</v>
      </c>
      <c r="F38" s="30">
        <v>1</v>
      </c>
      <c r="G38" s="31">
        <v>30.4</v>
      </c>
      <c r="H38" s="32">
        <v>27.6</v>
      </c>
      <c r="I38" s="33">
        <f t="shared" si="0"/>
        <v>1.3362678039262235</v>
      </c>
      <c r="J38" s="19">
        <v>-140.63</v>
      </c>
      <c r="K38" s="19">
        <f t="shared" si="1"/>
        <v>7.93</v>
      </c>
      <c r="L38" s="19">
        <v>-7.93</v>
      </c>
      <c r="M38" s="19">
        <v>18.100000000000001</v>
      </c>
      <c r="N38" s="19">
        <v>428</v>
      </c>
      <c r="O38" s="20" t="s">
        <v>146</v>
      </c>
      <c r="P38" s="21" t="s">
        <v>80</v>
      </c>
    </row>
    <row r="39" spans="1:37" s="21" customFormat="1" ht="12.75">
      <c r="A39" s="28" t="s">
        <v>30</v>
      </c>
      <c r="B39" s="29">
        <v>0</v>
      </c>
      <c r="C39" s="29">
        <v>3</v>
      </c>
      <c r="D39" s="30">
        <v>0</v>
      </c>
      <c r="E39" s="30">
        <v>3</v>
      </c>
      <c r="F39" s="30">
        <v>9</v>
      </c>
      <c r="G39" s="31">
        <v>31.1</v>
      </c>
      <c r="H39" s="32">
        <v>27.6</v>
      </c>
      <c r="I39" s="33">
        <f t="shared" si="0"/>
        <v>1.4307176040078047</v>
      </c>
      <c r="J39" s="19">
        <v>-155.5</v>
      </c>
      <c r="K39" s="19">
        <f t="shared" si="1"/>
        <v>20.5</v>
      </c>
      <c r="L39" s="19">
        <v>20.5</v>
      </c>
      <c r="M39" s="19">
        <v>10435</v>
      </c>
      <c r="N39" s="19">
        <v>4169</v>
      </c>
      <c r="O39" s="20" t="s">
        <v>147</v>
      </c>
      <c r="P39" s="21" t="s">
        <v>80</v>
      </c>
    </row>
    <row r="40" spans="1:37" s="21" customFormat="1" ht="12.75">
      <c r="A40" s="28" t="s">
        <v>31</v>
      </c>
      <c r="B40" s="29">
        <v>0</v>
      </c>
      <c r="C40" s="29">
        <v>0</v>
      </c>
      <c r="D40" s="30">
        <v>0</v>
      </c>
      <c r="E40" s="30">
        <v>0</v>
      </c>
      <c r="F40" s="30">
        <v>1</v>
      </c>
      <c r="G40" s="31">
        <v>34.299999999999997</v>
      </c>
      <c r="H40" s="32">
        <v>27.6</v>
      </c>
      <c r="I40" s="33">
        <f t="shared" ref="I40:I71" si="2">(G40/H40)^3</f>
        <v>1.9193541406019305</v>
      </c>
      <c r="J40" s="19">
        <v>-128.32</v>
      </c>
      <c r="K40" s="19">
        <f t="shared" ref="K40:K71" si="3">ABS(L40)</f>
        <v>24.42</v>
      </c>
      <c r="L40" s="19">
        <v>-24.42</v>
      </c>
      <c r="M40" s="19">
        <v>37.299999999999997</v>
      </c>
      <c r="N40" s="19">
        <v>33</v>
      </c>
      <c r="O40" s="20" t="s">
        <v>148</v>
      </c>
      <c r="P40" s="21" t="s">
        <v>80</v>
      </c>
    </row>
    <row r="41" spans="1:37" s="21" customFormat="1" ht="12.75">
      <c r="A41" s="28" t="s">
        <v>32</v>
      </c>
      <c r="B41" s="29">
        <v>0</v>
      </c>
      <c r="C41" s="29">
        <v>0</v>
      </c>
      <c r="D41" s="30">
        <v>0</v>
      </c>
      <c r="E41" s="30">
        <v>0</v>
      </c>
      <c r="F41" s="30">
        <v>1</v>
      </c>
      <c r="G41" s="31">
        <v>32.200000000000003</v>
      </c>
      <c r="H41" s="32">
        <v>27.6</v>
      </c>
      <c r="I41" s="33">
        <f t="shared" si="2"/>
        <v>1.5879629629629635</v>
      </c>
      <c r="J41" s="19">
        <v>-144.13</v>
      </c>
      <c r="K41" s="19">
        <f t="shared" si="3"/>
        <v>16.75</v>
      </c>
      <c r="L41" s="19">
        <v>-16.75</v>
      </c>
      <c r="M41" s="19">
        <v>3</v>
      </c>
      <c r="N41" s="19">
        <v>1</v>
      </c>
      <c r="O41" s="20" t="s">
        <v>113</v>
      </c>
      <c r="P41" s="21" t="s">
        <v>149</v>
      </c>
    </row>
    <row r="42" spans="1:37" s="21" customFormat="1" ht="12.75">
      <c r="A42" s="28" t="s">
        <v>150</v>
      </c>
      <c r="B42" s="36">
        <v>13</v>
      </c>
      <c r="C42" s="36">
        <v>1</v>
      </c>
      <c r="D42" s="30">
        <v>7</v>
      </c>
      <c r="E42" s="30">
        <v>4</v>
      </c>
      <c r="F42" s="30">
        <v>55</v>
      </c>
      <c r="G42" s="31">
        <v>28.8</v>
      </c>
      <c r="H42" s="32">
        <v>27.6</v>
      </c>
      <c r="I42" s="33">
        <f t="shared" si="2"/>
        <v>1.1361880496424754</v>
      </c>
      <c r="J42" s="19">
        <v>110</v>
      </c>
      <c r="K42" s="19">
        <f t="shared" si="3"/>
        <v>7.5</v>
      </c>
      <c r="L42" s="19">
        <v>-7.5</v>
      </c>
      <c r="M42" s="19">
        <v>138793.60000000001</v>
      </c>
      <c r="N42" s="19">
        <v>3676</v>
      </c>
      <c r="O42" s="20" t="s">
        <v>151</v>
      </c>
      <c r="P42" s="21" t="s">
        <v>80</v>
      </c>
    </row>
    <row r="43" spans="1:37" s="21" customFormat="1" ht="12.75">
      <c r="A43" s="28" t="s">
        <v>88</v>
      </c>
      <c r="B43" s="29">
        <v>0</v>
      </c>
      <c r="C43" s="29">
        <v>0</v>
      </c>
      <c r="D43" s="30">
        <v>0</v>
      </c>
      <c r="E43" s="30">
        <v>0</v>
      </c>
      <c r="F43" s="30">
        <v>1</v>
      </c>
      <c r="G43" s="31">
        <v>28.9</v>
      </c>
      <c r="H43" s="32">
        <v>27.6</v>
      </c>
      <c r="I43" s="33">
        <f t="shared" si="2"/>
        <v>1.1480644841541632</v>
      </c>
      <c r="J43" s="19">
        <v>-171.67</v>
      </c>
      <c r="K43" s="19">
        <f t="shared" si="3"/>
        <v>2.83</v>
      </c>
      <c r="L43" s="19">
        <v>-2.83</v>
      </c>
      <c r="M43" s="19">
        <v>9.1</v>
      </c>
      <c r="N43" s="19">
        <v>5</v>
      </c>
      <c r="O43" s="42" t="s">
        <v>152</v>
      </c>
      <c r="P43" s="21" t="s">
        <v>80</v>
      </c>
    </row>
    <row r="44" spans="1:37" s="21" customFormat="1" ht="12.75">
      <c r="A44" s="39" t="s">
        <v>153</v>
      </c>
      <c r="B44" s="16">
        <v>0</v>
      </c>
      <c r="C44" s="16">
        <v>1</v>
      </c>
      <c r="D44" s="16">
        <v>0</v>
      </c>
      <c r="E44" s="16">
        <v>1</v>
      </c>
      <c r="F44" s="16">
        <v>6</v>
      </c>
      <c r="G44" s="40">
        <v>32.799999999999997</v>
      </c>
      <c r="H44" s="32">
        <v>27.6</v>
      </c>
      <c r="I44" s="33">
        <f t="shared" si="2"/>
        <v>1.6783954168683344</v>
      </c>
      <c r="J44" s="19">
        <v>174.9</v>
      </c>
      <c r="K44" s="19">
        <f t="shared" si="3"/>
        <v>40.866</v>
      </c>
      <c r="L44" s="19">
        <v>-40.866</v>
      </c>
      <c r="M44" s="19">
        <v>19.649999999999999</v>
      </c>
      <c r="N44" s="19">
        <v>521</v>
      </c>
      <c r="O44" s="20" t="s">
        <v>113</v>
      </c>
      <c r="P44" s="21" t="s">
        <v>154</v>
      </c>
      <c r="X44" s="19"/>
      <c r="Y44" s="19"/>
      <c r="Z44" s="19"/>
      <c r="AA44" s="19"/>
      <c r="AB44" s="19"/>
      <c r="AC44" s="19"/>
      <c r="AD44" s="19"/>
      <c r="AE44" s="19"/>
      <c r="AF44" s="19"/>
      <c r="AG44" s="19"/>
      <c r="AH44" s="19"/>
      <c r="AI44" s="19"/>
      <c r="AJ44" s="19"/>
      <c r="AK44" s="19"/>
    </row>
    <row r="45" spans="1:37" s="21" customFormat="1" ht="12.75">
      <c r="A45" s="28" t="s">
        <v>33</v>
      </c>
      <c r="B45" s="36">
        <v>0</v>
      </c>
      <c r="C45" s="36">
        <v>1</v>
      </c>
      <c r="D45" s="30">
        <v>3</v>
      </c>
      <c r="E45" s="30">
        <v>1</v>
      </c>
      <c r="F45" s="30">
        <v>13</v>
      </c>
      <c r="G45" s="31">
        <v>32.200000000000003</v>
      </c>
      <c r="H45" s="32">
        <v>27.6</v>
      </c>
      <c r="I45" s="33">
        <f t="shared" si="2"/>
        <v>1.5879629629629635</v>
      </c>
      <c r="J45" s="19">
        <v>133</v>
      </c>
      <c r="K45" s="19">
        <f t="shared" si="3"/>
        <v>5.6</v>
      </c>
      <c r="L45" s="19">
        <v>-5.6</v>
      </c>
      <c r="M45" s="19">
        <v>549.70000000000005</v>
      </c>
      <c r="N45" s="19">
        <v>801</v>
      </c>
      <c r="O45" s="42" t="s">
        <v>155</v>
      </c>
      <c r="P45" s="21" t="s">
        <v>80</v>
      </c>
    </row>
    <row r="46" spans="1:37" s="21" customFormat="1" ht="12.75">
      <c r="A46" s="28" t="s">
        <v>156</v>
      </c>
      <c r="B46" s="36">
        <v>0</v>
      </c>
      <c r="C46" s="36">
        <v>0</v>
      </c>
      <c r="D46" s="36">
        <v>0</v>
      </c>
      <c r="E46" s="36">
        <v>1</v>
      </c>
      <c r="F46" s="36">
        <v>2</v>
      </c>
      <c r="G46" s="31">
        <v>31.4</v>
      </c>
      <c r="H46" s="32">
        <v>27.6</v>
      </c>
      <c r="I46" s="33">
        <f t="shared" si="2"/>
        <v>1.4725216812933584</v>
      </c>
      <c r="J46" s="19">
        <v>-174.73599999999999</v>
      </c>
      <c r="K46" s="19">
        <f t="shared" si="3"/>
        <v>20.504000000000001</v>
      </c>
      <c r="L46" s="19">
        <v>-20.504000000000001</v>
      </c>
      <c r="M46" s="19">
        <v>0.12</v>
      </c>
      <c r="N46" s="19">
        <v>37.5</v>
      </c>
      <c r="O46" s="20" t="s">
        <v>157</v>
      </c>
      <c r="P46" s="21" t="s">
        <v>158</v>
      </c>
    </row>
    <row r="47" spans="1:37" s="21" customFormat="1" ht="12.75">
      <c r="A47" s="28" t="s">
        <v>34</v>
      </c>
      <c r="B47" s="36">
        <v>0</v>
      </c>
      <c r="C47" s="36">
        <v>1</v>
      </c>
      <c r="D47" s="30">
        <v>0</v>
      </c>
      <c r="E47" s="30">
        <v>0</v>
      </c>
      <c r="F47" s="30">
        <v>3</v>
      </c>
      <c r="G47" s="31">
        <v>28.7</v>
      </c>
      <c r="H47" s="32">
        <v>27.6</v>
      </c>
      <c r="I47" s="33">
        <f t="shared" si="2"/>
        <v>1.1243938046598416</v>
      </c>
      <c r="J47" s="19">
        <v>-157.5</v>
      </c>
      <c r="K47" s="19">
        <f t="shared" si="3"/>
        <v>2</v>
      </c>
      <c r="L47" s="19">
        <v>2</v>
      </c>
      <c r="M47" s="19">
        <v>321</v>
      </c>
      <c r="N47" s="19">
        <v>13</v>
      </c>
      <c r="O47" s="20" t="s">
        <v>159</v>
      </c>
      <c r="P47" s="21" t="s">
        <v>160</v>
      </c>
    </row>
    <row r="48" spans="1:37" s="21" customFormat="1" ht="12.75">
      <c r="A48" s="28" t="s">
        <v>35</v>
      </c>
      <c r="B48" s="29">
        <v>0</v>
      </c>
      <c r="C48" s="29">
        <v>0</v>
      </c>
      <c r="D48" s="30">
        <v>0</v>
      </c>
      <c r="E48" s="30">
        <v>0</v>
      </c>
      <c r="F48" s="30">
        <v>2</v>
      </c>
      <c r="G48" s="31">
        <v>33.6</v>
      </c>
      <c r="H48" s="32">
        <v>27.6</v>
      </c>
      <c r="I48" s="33">
        <f t="shared" si="2"/>
        <v>1.8042245417933758</v>
      </c>
      <c r="J48" s="19">
        <v>175.85</v>
      </c>
      <c r="K48" s="19">
        <f t="shared" si="3"/>
        <v>35.65</v>
      </c>
      <c r="L48" s="19">
        <v>-35.65</v>
      </c>
      <c r="M48" s="19">
        <v>0.18</v>
      </c>
      <c r="N48" s="19">
        <v>81</v>
      </c>
      <c r="O48" s="20" t="s">
        <v>161</v>
      </c>
      <c r="P48" s="21" t="s">
        <v>162</v>
      </c>
    </row>
    <row r="49" spans="1:37" s="21" customFormat="1" ht="12.75">
      <c r="A49" s="28" t="s">
        <v>36</v>
      </c>
      <c r="B49" s="29">
        <v>0</v>
      </c>
      <c r="C49" s="29">
        <v>0</v>
      </c>
      <c r="D49" s="30">
        <v>0</v>
      </c>
      <c r="E49" s="30">
        <v>0</v>
      </c>
      <c r="F49" s="30">
        <v>1</v>
      </c>
      <c r="G49" s="31">
        <v>31</v>
      </c>
      <c r="H49" s="32">
        <v>27.6</v>
      </c>
      <c r="I49" s="33">
        <f t="shared" si="2"/>
        <v>1.4169607986386976</v>
      </c>
      <c r="J49" s="19">
        <v>-178.33</v>
      </c>
      <c r="K49" s="19">
        <f t="shared" si="3"/>
        <v>28.41</v>
      </c>
      <c r="L49" s="19">
        <v>28.41</v>
      </c>
      <c r="M49" s="19">
        <v>0.77685000000000004</v>
      </c>
      <c r="N49" s="19">
        <v>6</v>
      </c>
      <c r="O49" s="20" t="s">
        <v>163</v>
      </c>
      <c r="P49" s="21" t="s">
        <v>98</v>
      </c>
    </row>
    <row r="50" spans="1:37" s="21" customFormat="1" ht="12.75">
      <c r="A50" s="28" t="s">
        <v>164</v>
      </c>
      <c r="B50" s="29">
        <v>0</v>
      </c>
      <c r="C50" s="29">
        <v>0</v>
      </c>
      <c r="D50" s="30">
        <v>0</v>
      </c>
      <c r="E50" s="30">
        <v>1</v>
      </c>
      <c r="F50" s="30">
        <v>2</v>
      </c>
      <c r="G50" s="31">
        <v>31.7</v>
      </c>
      <c r="H50" s="32">
        <v>27.6</v>
      </c>
      <c r="I50" s="33">
        <f t="shared" si="2"/>
        <v>1.5151322433327548</v>
      </c>
      <c r="J50" s="19">
        <v>-174.52</v>
      </c>
      <c r="K50" s="19">
        <f t="shared" si="3"/>
        <v>20.346</v>
      </c>
      <c r="L50" s="19">
        <v>-20.346</v>
      </c>
      <c r="M50" s="19">
        <v>0.28000000000000003</v>
      </c>
      <c r="N50" s="19">
        <v>1</v>
      </c>
      <c r="O50" s="20" t="s">
        <v>113</v>
      </c>
      <c r="P50" s="21" t="s">
        <v>165</v>
      </c>
    </row>
    <row r="51" spans="1:37" s="21" customFormat="1" ht="12.75">
      <c r="A51" s="28" t="s">
        <v>166</v>
      </c>
      <c r="B51" s="29">
        <v>0</v>
      </c>
      <c r="C51" s="29">
        <v>0</v>
      </c>
      <c r="D51" s="30">
        <v>0</v>
      </c>
      <c r="E51" s="30">
        <v>3</v>
      </c>
      <c r="F51" s="30">
        <v>4</v>
      </c>
      <c r="G51" s="31">
        <v>32.799999999999997</v>
      </c>
      <c r="H51" s="32">
        <v>27.6</v>
      </c>
      <c r="I51" s="33">
        <f t="shared" si="2"/>
        <v>1.6783954168683344</v>
      </c>
      <c r="J51" s="19">
        <v>167.2</v>
      </c>
      <c r="K51" s="19">
        <f t="shared" si="3"/>
        <v>20.95</v>
      </c>
      <c r="L51" s="19">
        <v>-20.95</v>
      </c>
      <c r="M51" s="19">
        <v>1146.2</v>
      </c>
      <c r="N51" s="19">
        <v>85</v>
      </c>
      <c r="O51" s="20" t="s">
        <v>113</v>
      </c>
      <c r="P51" s="21" t="s">
        <v>80</v>
      </c>
    </row>
    <row r="52" spans="1:37" s="21" customFormat="1" ht="12.75">
      <c r="A52" s="28" t="s">
        <v>5</v>
      </c>
      <c r="B52" s="29">
        <v>0</v>
      </c>
      <c r="C52" s="29">
        <v>1</v>
      </c>
      <c r="D52" s="29">
        <v>0</v>
      </c>
      <c r="E52" s="29">
        <v>1</v>
      </c>
      <c r="F52" s="29">
        <v>3</v>
      </c>
      <c r="G52" s="31">
        <v>31.5</v>
      </c>
      <c r="H52" s="32">
        <v>27.6</v>
      </c>
      <c r="I52" s="33">
        <f t="shared" si="2"/>
        <v>1.4866352120489847</v>
      </c>
      <c r="J52" s="19">
        <v>176.36</v>
      </c>
      <c r="K52" s="19">
        <f t="shared" si="3"/>
        <v>35.31</v>
      </c>
      <c r="L52" s="43">
        <v>-35.31</v>
      </c>
      <c r="M52" s="27">
        <v>29</v>
      </c>
      <c r="N52" s="19">
        <v>722</v>
      </c>
      <c r="O52" s="20" t="s">
        <v>167</v>
      </c>
      <c r="P52" s="21" t="s">
        <v>168</v>
      </c>
    </row>
    <row r="53" spans="1:37" s="21" customFormat="1" ht="12.75">
      <c r="A53" s="28" t="s">
        <v>37</v>
      </c>
      <c r="B53" s="29">
        <v>0</v>
      </c>
      <c r="C53" s="29">
        <v>2</v>
      </c>
      <c r="D53" s="30">
        <v>40</v>
      </c>
      <c r="E53" s="30">
        <v>6</v>
      </c>
      <c r="F53" s="30">
        <v>58</v>
      </c>
      <c r="G53" s="31">
        <v>29.3</v>
      </c>
      <c r="H53" s="32">
        <v>27.6</v>
      </c>
      <c r="I53" s="33">
        <f t="shared" si="2"/>
        <v>1.1963978250976384</v>
      </c>
      <c r="J53" s="19">
        <v>122</v>
      </c>
      <c r="K53" s="19">
        <f t="shared" si="3"/>
        <v>16</v>
      </c>
      <c r="L53" s="19">
        <v>16</v>
      </c>
      <c r="M53" s="19">
        <v>109964.9</v>
      </c>
      <c r="N53" s="19">
        <v>2934</v>
      </c>
      <c r="O53" s="20" t="s">
        <v>169</v>
      </c>
      <c r="P53" s="21" t="s">
        <v>80</v>
      </c>
    </row>
    <row r="54" spans="1:37" s="21" customFormat="1" ht="12.75">
      <c r="A54" s="44" t="s">
        <v>38</v>
      </c>
      <c r="B54" s="35">
        <v>0</v>
      </c>
      <c r="C54" s="35">
        <v>0</v>
      </c>
      <c r="D54" s="45">
        <v>0</v>
      </c>
      <c r="E54" s="45">
        <v>3</v>
      </c>
      <c r="F54" s="45">
        <v>4</v>
      </c>
      <c r="G54" s="46">
        <v>30.9</v>
      </c>
      <c r="H54" s="32">
        <v>27.6</v>
      </c>
      <c r="I54" s="33">
        <f t="shared" si="2"/>
        <v>1.4032924611654469</v>
      </c>
      <c r="J54" s="19">
        <v>167.5</v>
      </c>
      <c r="K54" s="19">
        <f t="shared" si="3"/>
        <v>16.3</v>
      </c>
      <c r="L54" s="19">
        <v>-16.3</v>
      </c>
      <c r="M54" s="19">
        <v>2041.3</v>
      </c>
      <c r="N54" s="19">
        <v>879</v>
      </c>
      <c r="O54" s="20" t="s">
        <v>170</v>
      </c>
      <c r="P54" s="21" t="s">
        <v>80</v>
      </c>
    </row>
    <row r="55" spans="1:37" s="21" customFormat="1" ht="12.75">
      <c r="A55" s="39" t="s">
        <v>171</v>
      </c>
      <c r="B55" s="36">
        <v>0</v>
      </c>
      <c r="C55" s="36">
        <v>0</v>
      </c>
      <c r="D55" s="36">
        <v>1</v>
      </c>
      <c r="E55" s="36">
        <v>0</v>
      </c>
      <c r="F55" s="36">
        <v>6</v>
      </c>
      <c r="G55" s="40">
        <v>28.9</v>
      </c>
      <c r="H55" s="40">
        <v>27.6</v>
      </c>
      <c r="I55" s="41">
        <f t="shared" si="2"/>
        <v>1.1480644841541632</v>
      </c>
      <c r="J55" s="19">
        <v>122.07</v>
      </c>
      <c r="K55" s="19">
        <f t="shared" si="3"/>
        <v>0.25</v>
      </c>
      <c r="L55" s="19">
        <v>-0.25</v>
      </c>
      <c r="M55" s="19">
        <v>13.38</v>
      </c>
      <c r="N55" s="19">
        <v>178</v>
      </c>
      <c r="O55" s="47" t="s">
        <v>172</v>
      </c>
      <c r="P55" s="21" t="s">
        <v>84</v>
      </c>
      <c r="X55" s="19"/>
      <c r="Y55" s="19"/>
      <c r="Z55" s="19"/>
      <c r="AA55" s="19"/>
      <c r="AB55" s="19"/>
      <c r="AC55" s="19"/>
      <c r="AD55" s="19"/>
      <c r="AE55" s="19"/>
      <c r="AF55" s="19"/>
      <c r="AG55" s="19"/>
      <c r="AH55" s="19"/>
      <c r="AI55" s="19"/>
      <c r="AJ55" s="19"/>
      <c r="AK55" s="19"/>
    </row>
    <row r="56" spans="1:37" s="21" customFormat="1" ht="12.75">
      <c r="A56" s="28" t="s">
        <v>39</v>
      </c>
      <c r="B56" s="29">
        <v>0</v>
      </c>
      <c r="C56" s="29">
        <v>0</v>
      </c>
      <c r="D56" s="30">
        <v>1</v>
      </c>
      <c r="E56" s="30">
        <v>3</v>
      </c>
      <c r="F56" s="30">
        <v>8</v>
      </c>
      <c r="G56" s="31">
        <v>29.6</v>
      </c>
      <c r="H56" s="32">
        <v>27.6</v>
      </c>
      <c r="I56" s="33">
        <f t="shared" si="2"/>
        <v>1.233524804495463</v>
      </c>
      <c r="J56" s="19">
        <v>146.9</v>
      </c>
      <c r="K56" s="19">
        <f t="shared" si="3"/>
        <v>2.0499999999999998</v>
      </c>
      <c r="L56" s="19">
        <v>-2.0499999999999998</v>
      </c>
      <c r="M56" s="19">
        <v>1940.2</v>
      </c>
      <c r="N56" s="19">
        <v>718</v>
      </c>
      <c r="O56" s="20" t="s">
        <v>173</v>
      </c>
      <c r="P56" s="21" t="s">
        <v>80</v>
      </c>
    </row>
    <row r="57" spans="1:37" s="21" customFormat="1" ht="12.75">
      <c r="A57" s="28" t="s">
        <v>94</v>
      </c>
      <c r="B57" s="29">
        <v>0</v>
      </c>
      <c r="C57" s="29">
        <v>0</v>
      </c>
      <c r="D57" s="30">
        <v>0</v>
      </c>
      <c r="E57" s="30">
        <v>0</v>
      </c>
      <c r="F57" s="30">
        <v>1</v>
      </c>
      <c r="G57" s="31">
        <v>29.7</v>
      </c>
      <c r="H57" s="32">
        <v>27.6</v>
      </c>
      <c r="I57" s="33">
        <f t="shared" si="2"/>
        <v>1.2460690289307137</v>
      </c>
      <c r="J57" s="19">
        <v>-136.33000000000001</v>
      </c>
      <c r="K57" s="19">
        <f t="shared" si="3"/>
        <v>21.88</v>
      </c>
      <c r="L57" s="19">
        <v>-21.88</v>
      </c>
      <c r="M57" s="19">
        <v>3</v>
      </c>
      <c r="N57" s="19">
        <v>5</v>
      </c>
      <c r="O57" s="20" t="s">
        <v>174</v>
      </c>
      <c r="P57" s="21" t="s">
        <v>175</v>
      </c>
    </row>
    <row r="58" spans="1:37" s="21" customFormat="1" ht="12.75">
      <c r="A58" s="28" t="s">
        <v>40</v>
      </c>
      <c r="B58" s="29">
        <v>0</v>
      </c>
      <c r="C58" s="29">
        <v>3</v>
      </c>
      <c r="D58" s="29">
        <v>0</v>
      </c>
      <c r="E58" s="29">
        <v>3</v>
      </c>
      <c r="F58" s="29">
        <v>10</v>
      </c>
      <c r="G58" s="31">
        <v>31.4</v>
      </c>
      <c r="H58" s="32">
        <v>27.6</v>
      </c>
      <c r="I58" s="33">
        <f t="shared" si="2"/>
        <v>1.4725216812933584</v>
      </c>
      <c r="J58" s="19">
        <v>-156.25</v>
      </c>
      <c r="K58" s="19">
        <f t="shared" si="3"/>
        <v>20.75</v>
      </c>
      <c r="L58" s="19">
        <v>20.75</v>
      </c>
      <c r="M58" s="19">
        <v>1903.3</v>
      </c>
      <c r="N58" s="19">
        <v>3052</v>
      </c>
      <c r="O58" s="20" t="s">
        <v>176</v>
      </c>
      <c r="P58" s="21" t="s">
        <v>80</v>
      </c>
    </row>
    <row r="59" spans="1:37" s="21" customFormat="1" ht="12.75">
      <c r="A59" s="28" t="s">
        <v>89</v>
      </c>
      <c r="B59" s="29">
        <v>0</v>
      </c>
      <c r="C59" s="29">
        <v>0</v>
      </c>
      <c r="D59" s="30">
        <v>0</v>
      </c>
      <c r="E59" s="30">
        <v>0</v>
      </c>
      <c r="F59" s="30">
        <v>1</v>
      </c>
      <c r="G59" s="31">
        <v>33.1</v>
      </c>
      <c r="H59" s="32">
        <v>27.6</v>
      </c>
      <c r="I59" s="33">
        <f t="shared" si="2"/>
        <v>1.7248714551960524</v>
      </c>
      <c r="J59" s="19">
        <v>176.07</v>
      </c>
      <c r="K59" s="19">
        <f t="shared" si="3"/>
        <v>36.950000000000003</v>
      </c>
      <c r="L59" s="19">
        <v>-36.950000000000003</v>
      </c>
      <c r="M59" s="19">
        <v>0.25</v>
      </c>
      <c r="N59" s="19">
        <v>109</v>
      </c>
      <c r="O59" s="20" t="s">
        <v>177</v>
      </c>
      <c r="P59" s="21" t="s">
        <v>178</v>
      </c>
    </row>
    <row r="60" spans="1:37" s="21" customFormat="1" ht="12.75">
      <c r="A60" s="28" t="s">
        <v>41</v>
      </c>
      <c r="B60" s="29">
        <v>0</v>
      </c>
      <c r="C60" s="29">
        <v>2</v>
      </c>
      <c r="D60" s="30">
        <v>13</v>
      </c>
      <c r="E60" s="30">
        <v>3</v>
      </c>
      <c r="F60" s="30">
        <v>33</v>
      </c>
      <c r="G60" s="31">
        <v>31.3</v>
      </c>
      <c r="H60" s="32">
        <v>27.6</v>
      </c>
      <c r="I60" s="33">
        <f t="shared" si="2"/>
        <v>1.4584977599548259</v>
      </c>
      <c r="J60" s="19">
        <v>125</v>
      </c>
      <c r="K60" s="19">
        <f t="shared" si="3"/>
        <v>7.5</v>
      </c>
      <c r="L60" s="19">
        <v>7.5</v>
      </c>
      <c r="M60" s="19">
        <v>97530</v>
      </c>
      <c r="N60" s="19">
        <v>2954</v>
      </c>
      <c r="O60" s="20" t="s">
        <v>179</v>
      </c>
      <c r="P60" s="21" t="s">
        <v>80</v>
      </c>
    </row>
    <row r="61" spans="1:37" s="21" customFormat="1" ht="12.75">
      <c r="A61" s="28" t="s">
        <v>42</v>
      </c>
      <c r="B61" s="29">
        <v>0</v>
      </c>
      <c r="C61" s="29">
        <v>0</v>
      </c>
      <c r="D61" s="30">
        <v>0</v>
      </c>
      <c r="E61" s="30">
        <v>2</v>
      </c>
      <c r="F61" s="30">
        <v>3</v>
      </c>
      <c r="G61" s="31">
        <v>32.700000000000003</v>
      </c>
      <c r="H61" s="32">
        <v>27.6</v>
      </c>
      <c r="I61" s="33">
        <f t="shared" si="2"/>
        <v>1.6630909940823535</v>
      </c>
      <c r="J61" s="19">
        <v>-150</v>
      </c>
      <c r="K61" s="19">
        <f t="shared" si="3"/>
        <v>17.57</v>
      </c>
      <c r="L61" s="19">
        <v>-17.57</v>
      </c>
      <c r="M61" s="19">
        <v>132</v>
      </c>
      <c r="N61" s="19">
        <v>1207</v>
      </c>
      <c r="O61" s="20" t="s">
        <v>113</v>
      </c>
      <c r="P61" s="21" t="s">
        <v>80</v>
      </c>
    </row>
    <row r="62" spans="1:37" s="21" customFormat="1" ht="12.75">
      <c r="A62" s="28" t="s">
        <v>43</v>
      </c>
      <c r="B62" s="29">
        <v>0</v>
      </c>
      <c r="C62" s="29">
        <v>0</v>
      </c>
      <c r="D62" s="30">
        <v>1</v>
      </c>
      <c r="E62" s="30">
        <v>0</v>
      </c>
      <c r="F62" s="30">
        <v>3</v>
      </c>
      <c r="G62" s="31">
        <v>31</v>
      </c>
      <c r="H62" s="32">
        <v>27.6</v>
      </c>
      <c r="I62" s="33">
        <f t="shared" si="2"/>
        <v>1.4169607986386976</v>
      </c>
      <c r="J62" s="19">
        <v>128.5</v>
      </c>
      <c r="K62" s="19">
        <f t="shared" si="3"/>
        <v>2.34</v>
      </c>
      <c r="L62" s="19">
        <v>-2.34</v>
      </c>
      <c r="M62" s="19">
        <v>2266.4</v>
      </c>
      <c r="N62" s="19">
        <v>1090</v>
      </c>
      <c r="O62" s="20" t="s">
        <v>180</v>
      </c>
      <c r="P62" s="21" t="s">
        <v>80</v>
      </c>
    </row>
    <row r="63" spans="1:37" s="21" customFormat="1" ht="12.75">
      <c r="A63" s="28" t="s">
        <v>44</v>
      </c>
      <c r="B63" s="29">
        <v>0</v>
      </c>
      <c r="C63" s="29">
        <v>3</v>
      </c>
      <c r="D63" s="30">
        <v>1</v>
      </c>
      <c r="E63" s="30">
        <v>3</v>
      </c>
      <c r="F63" s="30">
        <v>17</v>
      </c>
      <c r="G63" s="31">
        <v>31.6</v>
      </c>
      <c r="H63" s="32">
        <v>27.6</v>
      </c>
      <c r="I63" s="33">
        <f t="shared" si="2"/>
        <v>1.5008386376020137</v>
      </c>
      <c r="J63" s="19">
        <v>123</v>
      </c>
      <c r="K63" s="19">
        <f t="shared" si="3"/>
        <v>10</v>
      </c>
      <c r="L63" s="19">
        <v>10</v>
      </c>
      <c r="M63" s="19">
        <v>13074.5</v>
      </c>
      <c r="N63" s="19">
        <v>2464</v>
      </c>
      <c r="O63" s="20" t="s">
        <v>181</v>
      </c>
      <c r="P63" s="21" t="s">
        <v>80</v>
      </c>
    </row>
    <row r="64" spans="1:37" s="21" customFormat="1" ht="12.75">
      <c r="A64" s="28" t="s">
        <v>182</v>
      </c>
      <c r="B64" s="29">
        <v>0</v>
      </c>
      <c r="C64" s="29">
        <v>1</v>
      </c>
      <c r="D64" s="30">
        <v>5</v>
      </c>
      <c r="E64" s="30">
        <v>3</v>
      </c>
      <c r="F64" s="30">
        <v>17</v>
      </c>
      <c r="G64" s="31">
        <v>28.8</v>
      </c>
      <c r="H64" s="32">
        <v>27.6</v>
      </c>
      <c r="I64" s="33">
        <f t="shared" si="2"/>
        <v>1.1361880496424754</v>
      </c>
      <c r="J64" s="19">
        <v>150.9</v>
      </c>
      <c r="K64" s="19">
        <f t="shared" si="3"/>
        <v>5.7</v>
      </c>
      <c r="L64" s="19">
        <v>-5.7</v>
      </c>
      <c r="M64" s="19">
        <v>35144.6</v>
      </c>
      <c r="N64" s="19">
        <v>2500</v>
      </c>
      <c r="O64" s="20" t="s">
        <v>183</v>
      </c>
      <c r="P64" s="21" t="s">
        <v>184</v>
      </c>
    </row>
    <row r="65" spans="1:16" s="21" customFormat="1" ht="12.75">
      <c r="A65" s="28" t="s">
        <v>45</v>
      </c>
      <c r="B65" s="29">
        <v>3</v>
      </c>
      <c r="C65" s="29">
        <v>2</v>
      </c>
      <c r="D65" s="30">
        <v>73</v>
      </c>
      <c r="E65" s="30">
        <v>6</v>
      </c>
      <c r="F65" s="30">
        <v>164</v>
      </c>
      <c r="G65" s="31">
        <v>29.3</v>
      </c>
      <c r="H65" s="32">
        <v>27.6</v>
      </c>
      <c r="I65" s="33">
        <f t="shared" si="2"/>
        <v>1.1963978250976384</v>
      </c>
      <c r="J65" s="19">
        <v>140.5</v>
      </c>
      <c r="K65" s="19">
        <f t="shared" si="3"/>
        <v>6</v>
      </c>
      <c r="L65" s="19">
        <v>-6</v>
      </c>
      <c r="M65" s="19">
        <v>785753</v>
      </c>
      <c r="N65" s="19">
        <v>5030</v>
      </c>
      <c r="O65" s="20" t="s">
        <v>185</v>
      </c>
      <c r="P65" s="21" t="s">
        <v>80</v>
      </c>
    </row>
    <row r="66" spans="1:16" s="21" customFormat="1" ht="12.75">
      <c r="A66" s="28" t="s">
        <v>92</v>
      </c>
      <c r="B66" s="36">
        <v>0</v>
      </c>
      <c r="C66" s="36">
        <v>0</v>
      </c>
      <c r="D66" s="30">
        <v>5</v>
      </c>
      <c r="E66" s="30">
        <v>0</v>
      </c>
      <c r="F66" s="30">
        <v>10</v>
      </c>
      <c r="G66" s="31">
        <v>27.8</v>
      </c>
      <c r="H66" s="32">
        <v>27.6</v>
      </c>
      <c r="I66" s="33">
        <f t="shared" si="2"/>
        <v>1.0218970408725485</v>
      </c>
      <c r="J66" s="19">
        <v>151</v>
      </c>
      <c r="K66" s="19">
        <f t="shared" si="3"/>
        <v>10</v>
      </c>
      <c r="L66" s="19">
        <v>-10</v>
      </c>
      <c r="M66" s="19">
        <v>1040</v>
      </c>
      <c r="N66" s="19">
        <v>1100</v>
      </c>
      <c r="O66" s="20" t="s">
        <v>186</v>
      </c>
      <c r="P66" s="21" t="s">
        <v>80</v>
      </c>
    </row>
    <row r="67" spans="1:16" s="21" customFormat="1" ht="12.75">
      <c r="A67" s="28" t="s">
        <v>46</v>
      </c>
      <c r="B67" s="36">
        <v>0</v>
      </c>
      <c r="C67" s="36">
        <v>1</v>
      </c>
      <c r="D67" s="30">
        <v>0</v>
      </c>
      <c r="E67" s="30">
        <v>2</v>
      </c>
      <c r="F67" s="30">
        <v>5</v>
      </c>
      <c r="G67" s="31">
        <v>35.200000000000003</v>
      </c>
      <c r="H67" s="32">
        <v>27.6</v>
      </c>
      <c r="I67" s="33">
        <f t="shared" si="2"/>
        <v>2.0744393608698699</v>
      </c>
      <c r="J67" s="19">
        <v>-40.25</v>
      </c>
      <c r="K67" s="19">
        <f t="shared" si="3"/>
        <v>8.9499999999999993</v>
      </c>
      <c r="L67" s="19">
        <v>-8.9499999999999993</v>
      </c>
      <c r="M67" s="19">
        <v>345</v>
      </c>
      <c r="N67" s="19">
        <v>1186</v>
      </c>
      <c r="O67" s="20" t="s">
        <v>113</v>
      </c>
      <c r="P67" s="21" t="s">
        <v>80</v>
      </c>
    </row>
    <row r="68" spans="1:16" s="21" customFormat="1" ht="12.75">
      <c r="A68" s="28" t="s">
        <v>47</v>
      </c>
      <c r="B68" s="29">
        <v>0</v>
      </c>
      <c r="C68" s="29">
        <v>1</v>
      </c>
      <c r="D68" s="30">
        <v>0</v>
      </c>
      <c r="E68" s="30">
        <v>0</v>
      </c>
      <c r="F68" s="30">
        <v>2</v>
      </c>
      <c r="G68" s="31">
        <v>31.9</v>
      </c>
      <c r="H68" s="32">
        <v>27.6</v>
      </c>
      <c r="I68" s="33">
        <f t="shared" si="2"/>
        <v>1.5439911368486092</v>
      </c>
      <c r="J68" s="19">
        <v>-171.92</v>
      </c>
      <c r="K68" s="19">
        <f t="shared" si="3"/>
        <v>9.17</v>
      </c>
      <c r="L68" s="19">
        <v>-9.17</v>
      </c>
      <c r="M68" s="19">
        <v>5.4</v>
      </c>
      <c r="N68" s="19">
        <v>4</v>
      </c>
      <c r="O68" s="20" t="s">
        <v>113</v>
      </c>
      <c r="P68" s="21" t="s">
        <v>80</v>
      </c>
    </row>
    <row r="69" spans="1:16" s="21" customFormat="1" ht="12.75">
      <c r="A69" s="28" t="s">
        <v>48</v>
      </c>
      <c r="B69" s="29">
        <v>0</v>
      </c>
      <c r="C69" s="29">
        <v>0</v>
      </c>
      <c r="D69" s="30">
        <v>0</v>
      </c>
      <c r="E69" s="30">
        <v>0</v>
      </c>
      <c r="F69" s="30">
        <v>2</v>
      </c>
      <c r="G69" s="31">
        <v>29.1</v>
      </c>
      <c r="H69" s="32">
        <v>27.6</v>
      </c>
      <c r="I69" s="33">
        <f t="shared" si="2"/>
        <v>1.1720650632859375</v>
      </c>
      <c r="J69" s="19">
        <v>-169.65</v>
      </c>
      <c r="K69" s="19">
        <f t="shared" si="3"/>
        <v>14.19</v>
      </c>
      <c r="L69" s="19">
        <v>-14.19</v>
      </c>
      <c r="M69" s="19">
        <v>7.5</v>
      </c>
      <c r="N69" s="19">
        <v>494</v>
      </c>
      <c r="O69" s="20" t="s">
        <v>187</v>
      </c>
      <c r="P69" s="21" t="s">
        <v>80</v>
      </c>
    </row>
    <row r="70" spans="1:16" s="21" customFormat="1" ht="12.75">
      <c r="A70" s="28" t="s">
        <v>188</v>
      </c>
      <c r="B70" s="29">
        <v>0</v>
      </c>
      <c r="C70" s="29">
        <v>0</v>
      </c>
      <c r="D70" s="30">
        <v>0</v>
      </c>
      <c r="E70" s="30">
        <v>1</v>
      </c>
      <c r="F70" s="30">
        <v>3</v>
      </c>
      <c r="G70" s="31">
        <v>32.9</v>
      </c>
      <c r="H70" s="32">
        <v>27.6</v>
      </c>
      <c r="I70" s="33">
        <f t="shared" si="2"/>
        <v>1.6937934443957394</v>
      </c>
      <c r="J70" s="19">
        <v>175.88</v>
      </c>
      <c r="K70" s="19">
        <f t="shared" si="3"/>
        <v>36.72</v>
      </c>
      <c r="L70" s="19">
        <v>-36.72</v>
      </c>
      <c r="M70" s="19">
        <v>0.43</v>
      </c>
      <c r="N70" s="19">
        <v>103</v>
      </c>
      <c r="O70" s="20" t="s">
        <v>189</v>
      </c>
      <c r="P70" s="21" t="s">
        <v>190</v>
      </c>
    </row>
    <row r="71" spans="1:16" s="21" customFormat="1" ht="12.75">
      <c r="A71" s="28" t="s">
        <v>49</v>
      </c>
      <c r="B71" s="29">
        <v>0</v>
      </c>
      <c r="C71" s="29">
        <v>0</v>
      </c>
      <c r="D71" s="30">
        <v>0</v>
      </c>
      <c r="E71" s="30">
        <v>0</v>
      </c>
      <c r="F71" s="30">
        <v>2</v>
      </c>
      <c r="G71" s="31">
        <v>31</v>
      </c>
      <c r="H71" s="32">
        <v>27.6</v>
      </c>
      <c r="I71" s="33">
        <f t="shared" si="2"/>
        <v>1.4169607986386976</v>
      </c>
      <c r="J71" s="19">
        <v>-169.62</v>
      </c>
      <c r="K71" s="19">
        <f t="shared" si="3"/>
        <v>14.19</v>
      </c>
      <c r="L71" s="19">
        <v>-14.19</v>
      </c>
      <c r="M71" s="19">
        <v>5.4</v>
      </c>
      <c r="N71" s="19">
        <v>639</v>
      </c>
      <c r="O71" s="20" t="s">
        <v>113</v>
      </c>
      <c r="P71" s="21" t="s">
        <v>80</v>
      </c>
    </row>
    <row r="72" spans="1:16" s="21" customFormat="1" ht="12.75">
      <c r="A72" s="28" t="s">
        <v>50</v>
      </c>
      <c r="B72" s="29">
        <v>0</v>
      </c>
      <c r="C72" s="29">
        <v>2</v>
      </c>
      <c r="D72" s="30">
        <v>0</v>
      </c>
      <c r="E72" s="30">
        <v>0</v>
      </c>
      <c r="F72" s="30">
        <v>4</v>
      </c>
      <c r="G72" s="31">
        <v>31.5</v>
      </c>
      <c r="H72" s="32">
        <v>27.6</v>
      </c>
      <c r="I72" s="33">
        <f t="shared" ref="I72:I103" si="4">(G72/H72)^3</f>
        <v>1.4866352120489847</v>
      </c>
      <c r="J72" s="19">
        <v>-172.33</v>
      </c>
      <c r="K72" s="19">
        <f t="shared" ref="K72:K103" si="5">ABS(L72)</f>
        <v>4.58</v>
      </c>
      <c r="L72" s="19">
        <v>-4.58</v>
      </c>
      <c r="M72" s="19">
        <v>3.9</v>
      </c>
      <c r="N72" s="19">
        <v>9</v>
      </c>
      <c r="O72" s="20" t="s">
        <v>113</v>
      </c>
      <c r="P72" s="21" t="s">
        <v>80</v>
      </c>
    </row>
    <row r="73" spans="1:16" s="21" customFormat="1" ht="12.75">
      <c r="A73" s="28" t="s">
        <v>51</v>
      </c>
      <c r="B73" s="29">
        <v>0</v>
      </c>
      <c r="C73" s="29">
        <v>0</v>
      </c>
      <c r="D73" s="30">
        <v>2</v>
      </c>
      <c r="E73" s="30">
        <v>1</v>
      </c>
      <c r="F73" s="30">
        <v>6</v>
      </c>
      <c r="G73" s="31">
        <v>32.799999999999997</v>
      </c>
      <c r="H73" s="32">
        <v>27.6</v>
      </c>
      <c r="I73" s="33">
        <f t="shared" si="4"/>
        <v>1.6783954168683344</v>
      </c>
      <c r="J73" s="19">
        <v>136.21</v>
      </c>
      <c r="K73" s="19">
        <f t="shared" si="5"/>
        <v>1.24</v>
      </c>
      <c r="L73" s="19">
        <v>-1.24</v>
      </c>
      <c r="M73" s="19">
        <v>11.6</v>
      </c>
      <c r="N73" s="19">
        <v>57</v>
      </c>
      <c r="O73" s="20" t="s">
        <v>191</v>
      </c>
      <c r="P73" s="21" t="s">
        <v>192</v>
      </c>
    </row>
    <row r="74" spans="1:16" s="21" customFormat="1" ht="12.75">
      <c r="A74" s="28" t="s">
        <v>193</v>
      </c>
      <c r="B74" s="36">
        <v>0</v>
      </c>
      <c r="C74" s="36">
        <v>0</v>
      </c>
      <c r="D74" s="30">
        <v>2</v>
      </c>
      <c r="E74" s="30">
        <v>1</v>
      </c>
      <c r="F74" s="30">
        <v>6</v>
      </c>
      <c r="G74" s="31">
        <v>28.8</v>
      </c>
      <c r="H74" s="32">
        <v>27.6</v>
      </c>
      <c r="I74" s="33">
        <f t="shared" si="4"/>
        <v>1.1361880496424754</v>
      </c>
      <c r="J74" s="19">
        <v>123.25</v>
      </c>
      <c r="K74" s="19">
        <f t="shared" si="5"/>
        <v>1.38</v>
      </c>
      <c r="L74" s="19">
        <v>-1.38</v>
      </c>
      <c r="M74" s="19">
        <v>2345.6</v>
      </c>
      <c r="N74" s="19">
        <v>1052</v>
      </c>
      <c r="O74" s="20" t="s">
        <v>194</v>
      </c>
      <c r="P74" s="21" t="s">
        <v>80</v>
      </c>
    </row>
    <row r="75" spans="1:16" s="21" customFormat="1" ht="12.75">
      <c r="A75" s="28" t="s">
        <v>52</v>
      </c>
      <c r="B75" s="36">
        <v>0</v>
      </c>
      <c r="C75" s="36">
        <v>1</v>
      </c>
      <c r="D75" s="36">
        <v>0</v>
      </c>
      <c r="E75" s="36">
        <v>0</v>
      </c>
      <c r="F75" s="36">
        <v>4</v>
      </c>
      <c r="G75" s="31">
        <v>35</v>
      </c>
      <c r="H75" s="32">
        <v>27.6</v>
      </c>
      <c r="I75" s="33">
        <f t="shared" si="4"/>
        <v>2.0392801262674682</v>
      </c>
      <c r="J75" s="19">
        <v>-130.13</v>
      </c>
      <c r="K75" s="19">
        <f t="shared" si="5"/>
        <v>25.5</v>
      </c>
      <c r="L75" s="19">
        <v>-25.5</v>
      </c>
      <c r="M75" s="19">
        <v>4.2</v>
      </c>
      <c r="N75" s="19">
        <v>347</v>
      </c>
      <c r="O75" s="20" t="s">
        <v>195</v>
      </c>
      <c r="P75" s="21" t="s">
        <v>80</v>
      </c>
    </row>
    <row r="76" spans="1:16" s="21" customFormat="1" ht="12.75">
      <c r="A76" s="28" t="s">
        <v>196</v>
      </c>
      <c r="B76" s="29">
        <v>0</v>
      </c>
      <c r="C76" s="29">
        <v>0</v>
      </c>
      <c r="D76" s="30">
        <v>0</v>
      </c>
      <c r="E76" s="30">
        <v>3</v>
      </c>
      <c r="F76" s="30">
        <v>5</v>
      </c>
      <c r="G76" s="31">
        <v>30.2</v>
      </c>
      <c r="H76" s="32">
        <v>27.6</v>
      </c>
      <c r="I76" s="33">
        <f t="shared" si="4"/>
        <v>1.3100672279907093</v>
      </c>
      <c r="J76" s="19">
        <v>158.30000000000001</v>
      </c>
      <c r="K76" s="19">
        <f t="shared" si="5"/>
        <v>6.84</v>
      </c>
      <c r="L76" s="19">
        <v>6.84</v>
      </c>
      <c r="M76" s="19">
        <v>334</v>
      </c>
      <c r="N76" s="19">
        <v>791</v>
      </c>
      <c r="O76" s="20" t="s">
        <v>197</v>
      </c>
      <c r="P76" s="21" t="s">
        <v>80</v>
      </c>
    </row>
    <row r="77" spans="1:16" s="21" customFormat="1" ht="12.75">
      <c r="A77" s="28" t="s">
        <v>198</v>
      </c>
      <c r="B77" s="29">
        <v>0</v>
      </c>
      <c r="C77" s="29">
        <v>0</v>
      </c>
      <c r="D77" s="30">
        <v>0</v>
      </c>
      <c r="E77" s="30">
        <v>0</v>
      </c>
      <c r="F77" s="30">
        <v>1</v>
      </c>
      <c r="G77" s="31">
        <v>31.4</v>
      </c>
      <c r="H77" s="32">
        <v>27.6</v>
      </c>
      <c r="I77" s="33">
        <f t="shared" si="4"/>
        <v>1.4725216812933584</v>
      </c>
      <c r="J77" s="19">
        <v>167.38</v>
      </c>
      <c r="K77" s="19">
        <f t="shared" si="5"/>
        <v>47.21</v>
      </c>
      <c r="L77" s="19">
        <v>-47.21</v>
      </c>
      <c r="M77" s="19">
        <v>1.44</v>
      </c>
      <c r="N77" s="19">
        <v>99</v>
      </c>
      <c r="O77" s="20" t="s">
        <v>199</v>
      </c>
      <c r="P77" s="21" t="s">
        <v>200</v>
      </c>
    </row>
    <row r="78" spans="1:16" s="21" customFormat="1" ht="12.75">
      <c r="A78" s="28" t="s">
        <v>53</v>
      </c>
      <c r="B78" s="29">
        <v>0</v>
      </c>
      <c r="C78" s="29">
        <v>0</v>
      </c>
      <c r="D78" s="30">
        <v>0</v>
      </c>
      <c r="E78" s="30">
        <v>0</v>
      </c>
      <c r="F78" s="30">
        <v>4</v>
      </c>
      <c r="G78" s="31">
        <v>30.8</v>
      </c>
      <c r="H78" s="32">
        <v>27.6</v>
      </c>
      <c r="I78" s="33">
        <f t="shared" si="4"/>
        <v>1.389712306207745</v>
      </c>
      <c r="J78" s="19">
        <v>-147.80000000000001</v>
      </c>
      <c r="K78" s="19">
        <f t="shared" si="5"/>
        <v>23.17</v>
      </c>
      <c r="L78" s="19">
        <v>-23.17</v>
      </c>
      <c r="M78" s="19">
        <v>16.7</v>
      </c>
      <c r="N78" s="19">
        <v>437</v>
      </c>
      <c r="O78" s="20" t="s">
        <v>113</v>
      </c>
      <c r="P78" s="21" t="s">
        <v>80</v>
      </c>
    </row>
    <row r="79" spans="1:16" s="21" customFormat="1" ht="12.75">
      <c r="A79" s="28" t="s">
        <v>54</v>
      </c>
      <c r="B79" s="29">
        <v>0</v>
      </c>
      <c r="C79" s="29">
        <v>0</v>
      </c>
      <c r="D79" s="35">
        <v>0</v>
      </c>
      <c r="E79" s="35">
        <v>1</v>
      </c>
      <c r="F79" s="35">
        <v>6</v>
      </c>
      <c r="G79" s="31">
        <v>34</v>
      </c>
      <c r="H79" s="32">
        <v>27.6</v>
      </c>
      <c r="I79" s="33">
        <f t="shared" si="4"/>
        <v>1.8694312788995122</v>
      </c>
      <c r="J79" s="19">
        <v>-144.37</v>
      </c>
      <c r="K79" s="19">
        <f t="shared" si="5"/>
        <v>26.6</v>
      </c>
      <c r="L79" s="19">
        <v>-26.6</v>
      </c>
      <c r="M79" s="19">
        <v>40</v>
      </c>
      <c r="N79" s="19">
        <v>650</v>
      </c>
      <c r="O79" s="20" t="s">
        <v>201</v>
      </c>
      <c r="P79" s="21" t="s">
        <v>80</v>
      </c>
    </row>
    <row r="80" spans="1:16" s="21" customFormat="1" ht="12.75">
      <c r="A80" s="28" t="s">
        <v>55</v>
      </c>
      <c r="B80" s="29">
        <v>0</v>
      </c>
      <c r="C80" s="29">
        <v>0</v>
      </c>
      <c r="D80" s="30">
        <v>0</v>
      </c>
      <c r="E80" s="30">
        <v>0</v>
      </c>
      <c r="F80" s="30">
        <v>1</v>
      </c>
      <c r="G80" s="31">
        <v>32.200000000000003</v>
      </c>
      <c r="H80" s="32">
        <v>27.6</v>
      </c>
      <c r="I80" s="33">
        <f t="shared" si="4"/>
        <v>1.5879629629629635</v>
      </c>
      <c r="J80" s="19">
        <v>-144.9</v>
      </c>
      <c r="K80" s="19">
        <f t="shared" si="5"/>
        <v>16.16</v>
      </c>
      <c r="L80" s="19">
        <v>-16.16</v>
      </c>
      <c r="M80" s="19">
        <v>7.2</v>
      </c>
      <c r="N80" s="19">
        <v>5</v>
      </c>
      <c r="O80" s="20" t="s">
        <v>202</v>
      </c>
      <c r="P80" s="21" t="s">
        <v>203</v>
      </c>
    </row>
    <row r="81" spans="1:16" s="21" customFormat="1" ht="12.75">
      <c r="A81" s="28" t="s">
        <v>56</v>
      </c>
      <c r="B81" s="29">
        <v>0</v>
      </c>
      <c r="C81" s="29">
        <v>2</v>
      </c>
      <c r="D81" s="35">
        <v>0</v>
      </c>
      <c r="E81" s="35">
        <v>1</v>
      </c>
      <c r="F81" s="35">
        <v>4</v>
      </c>
      <c r="G81" s="31">
        <v>31.7</v>
      </c>
      <c r="H81" s="32">
        <v>27.6</v>
      </c>
      <c r="I81" s="33">
        <f t="shared" si="4"/>
        <v>1.5151322433327548</v>
      </c>
      <c r="J81" s="19">
        <v>-142.37</v>
      </c>
      <c r="K81" s="19">
        <f t="shared" si="5"/>
        <v>15.93</v>
      </c>
      <c r="L81" s="19">
        <v>-15.93</v>
      </c>
      <c r="M81" s="19">
        <v>9</v>
      </c>
      <c r="N81" s="19">
        <v>2</v>
      </c>
      <c r="O81" s="20" t="s">
        <v>204</v>
      </c>
      <c r="P81" s="21" t="s">
        <v>80</v>
      </c>
    </row>
    <row r="82" spans="1:16" s="21" customFormat="1" ht="12.75">
      <c r="A82" s="28" t="s">
        <v>57</v>
      </c>
      <c r="B82" s="29">
        <v>0</v>
      </c>
      <c r="C82" s="29">
        <v>0</v>
      </c>
      <c r="D82" s="30">
        <v>0</v>
      </c>
      <c r="E82" s="30">
        <v>0</v>
      </c>
      <c r="F82" s="30">
        <v>1</v>
      </c>
      <c r="G82" s="31">
        <v>34.5</v>
      </c>
      <c r="H82" s="32">
        <v>27.6</v>
      </c>
      <c r="I82" s="33">
        <f t="shared" si="4"/>
        <v>1.953125</v>
      </c>
      <c r="J82" s="19">
        <v>175.91</v>
      </c>
      <c r="K82" s="19">
        <f t="shared" si="5"/>
        <v>36.58</v>
      </c>
      <c r="L82" s="19">
        <v>-36.58</v>
      </c>
      <c r="M82" s="19">
        <f>225/100</f>
        <v>2.25</v>
      </c>
      <c r="N82" s="19">
        <v>154</v>
      </c>
      <c r="O82" s="20" t="s">
        <v>205</v>
      </c>
      <c r="P82" s="21" t="s">
        <v>206</v>
      </c>
    </row>
    <row r="83" spans="1:16" s="21" customFormat="1" ht="12.75">
      <c r="A83" s="28" t="s">
        <v>58</v>
      </c>
      <c r="B83" s="29">
        <v>0</v>
      </c>
      <c r="C83" s="29">
        <v>0</v>
      </c>
      <c r="D83" s="30">
        <v>0</v>
      </c>
      <c r="E83" s="30">
        <v>0</v>
      </c>
      <c r="F83" s="30">
        <v>1</v>
      </c>
      <c r="G83" s="31">
        <v>31.1</v>
      </c>
      <c r="H83" s="32">
        <v>27.6</v>
      </c>
      <c r="I83" s="33">
        <f t="shared" si="4"/>
        <v>1.4307176040078047</v>
      </c>
      <c r="J83" s="19">
        <v>160.16</v>
      </c>
      <c r="K83" s="19">
        <f t="shared" si="5"/>
        <v>11.66</v>
      </c>
      <c r="L83" s="19">
        <v>-11.66</v>
      </c>
      <c r="M83" s="19">
        <v>660.1</v>
      </c>
      <c r="N83" s="19">
        <v>150</v>
      </c>
      <c r="O83" s="20" t="s">
        <v>113</v>
      </c>
      <c r="P83" s="21" t="s">
        <v>207</v>
      </c>
    </row>
    <row r="84" spans="1:16" s="21" customFormat="1" ht="12.75">
      <c r="A84" s="28" t="s">
        <v>59</v>
      </c>
      <c r="B84" s="29">
        <v>0</v>
      </c>
      <c r="C84" s="29">
        <v>0</v>
      </c>
      <c r="D84" s="30">
        <v>0</v>
      </c>
      <c r="E84" s="30">
        <v>1</v>
      </c>
      <c r="F84" s="30">
        <v>3</v>
      </c>
      <c r="G84" s="31">
        <v>32.700000000000003</v>
      </c>
      <c r="H84" s="32">
        <v>27.6</v>
      </c>
      <c r="I84" s="33">
        <f t="shared" si="4"/>
        <v>1.6630909940823535</v>
      </c>
      <c r="J84" s="19">
        <v>-175.87</v>
      </c>
      <c r="K84" s="19">
        <f t="shared" si="5"/>
        <v>14.53</v>
      </c>
      <c r="L84" s="19">
        <v>-14.53</v>
      </c>
      <c r="M84" s="19">
        <v>0.1</v>
      </c>
      <c r="N84" s="19">
        <v>3</v>
      </c>
      <c r="O84" s="20" t="s">
        <v>208</v>
      </c>
      <c r="P84" s="21" t="s">
        <v>80</v>
      </c>
    </row>
    <row r="85" spans="1:16" s="21" customFormat="1" ht="12.75">
      <c r="A85" s="28" t="s">
        <v>60</v>
      </c>
      <c r="B85" s="29">
        <v>0</v>
      </c>
      <c r="C85" s="29">
        <v>0</v>
      </c>
      <c r="D85" s="30">
        <v>0</v>
      </c>
      <c r="E85" s="30">
        <v>0</v>
      </c>
      <c r="F85" s="30">
        <v>1</v>
      </c>
      <c r="G85" s="31">
        <v>30.4</v>
      </c>
      <c r="H85" s="32">
        <v>27.6</v>
      </c>
      <c r="I85" s="33">
        <f t="shared" si="4"/>
        <v>1.3362678039262235</v>
      </c>
      <c r="J85" s="19">
        <v>154.19999999999999</v>
      </c>
      <c r="K85" s="19">
        <f t="shared" si="5"/>
        <v>11.4</v>
      </c>
      <c r="L85" s="19">
        <v>11.4</v>
      </c>
      <c r="M85" s="19">
        <v>262.5</v>
      </c>
      <c r="N85" s="19">
        <v>838</v>
      </c>
      <c r="O85" s="20" t="s">
        <v>209</v>
      </c>
      <c r="P85" s="21" t="s">
        <v>80</v>
      </c>
    </row>
    <row r="86" spans="1:16" s="21" customFormat="1" ht="12.75">
      <c r="A86" s="28" t="s">
        <v>61</v>
      </c>
      <c r="B86" s="29">
        <v>0</v>
      </c>
      <c r="C86" s="29">
        <v>0</v>
      </c>
      <c r="D86" s="30">
        <v>0</v>
      </c>
      <c r="E86" s="30">
        <v>0</v>
      </c>
      <c r="F86" s="30">
        <v>1</v>
      </c>
      <c r="G86" s="31">
        <v>33.4</v>
      </c>
      <c r="H86" s="32">
        <v>27.6</v>
      </c>
      <c r="I86" s="33">
        <f t="shared" si="4"/>
        <v>1.7721976414649212</v>
      </c>
      <c r="J86" s="19">
        <v>-154.72</v>
      </c>
      <c r="K86" s="19">
        <f t="shared" si="5"/>
        <v>16.52</v>
      </c>
      <c r="L86" s="19">
        <v>-16.52</v>
      </c>
      <c r="M86" s="19">
        <v>3.5</v>
      </c>
      <c r="N86" s="19">
        <v>5</v>
      </c>
      <c r="O86" s="20" t="s">
        <v>113</v>
      </c>
      <c r="P86" s="21" t="s">
        <v>210</v>
      </c>
    </row>
    <row r="87" spans="1:16" s="21" customFormat="1" ht="12.75">
      <c r="A87" s="28" t="s">
        <v>62</v>
      </c>
      <c r="B87" s="29">
        <v>0</v>
      </c>
      <c r="C87" s="29">
        <v>1</v>
      </c>
      <c r="D87" s="30">
        <v>7</v>
      </c>
      <c r="E87" s="30">
        <v>1</v>
      </c>
      <c r="F87" s="30">
        <v>14</v>
      </c>
      <c r="G87" s="31">
        <v>30.2</v>
      </c>
      <c r="H87" s="32">
        <v>27.6</v>
      </c>
      <c r="I87" s="33">
        <f t="shared" si="4"/>
        <v>1.3100672279907093</v>
      </c>
      <c r="J87" s="19">
        <v>129.5</v>
      </c>
      <c r="K87" s="19">
        <f t="shared" si="5"/>
        <v>3.26</v>
      </c>
      <c r="L87" s="19">
        <v>-3.26</v>
      </c>
      <c r="M87" s="19">
        <v>17454.2</v>
      </c>
      <c r="N87" s="19">
        <v>3027</v>
      </c>
      <c r="O87" s="20" t="s">
        <v>211</v>
      </c>
      <c r="P87" s="21" t="s">
        <v>80</v>
      </c>
    </row>
    <row r="88" spans="1:16" s="21" customFormat="1" ht="12.75">
      <c r="A88" s="28" t="s">
        <v>3</v>
      </c>
      <c r="B88" s="36">
        <v>0</v>
      </c>
      <c r="C88" s="36">
        <v>4</v>
      </c>
      <c r="D88" s="29">
        <v>0</v>
      </c>
      <c r="E88" s="29">
        <v>3</v>
      </c>
      <c r="F88" s="36">
        <v>20</v>
      </c>
      <c r="G88" s="31">
        <v>31.4</v>
      </c>
      <c r="H88" s="32">
        <v>27.6</v>
      </c>
      <c r="I88" s="33">
        <f t="shared" si="4"/>
        <v>1.4725216812933584</v>
      </c>
      <c r="J88" s="19">
        <v>170.5</v>
      </c>
      <c r="K88" s="19">
        <f t="shared" si="5"/>
        <v>43.5</v>
      </c>
      <c r="L88" s="19">
        <v>-43.5</v>
      </c>
      <c r="M88" s="19">
        <v>145836.4</v>
      </c>
      <c r="N88" s="19">
        <v>3764</v>
      </c>
      <c r="O88" s="20" t="s">
        <v>212</v>
      </c>
      <c r="P88" s="21" t="s">
        <v>80</v>
      </c>
    </row>
    <row r="89" spans="1:16" s="21" customFormat="1" ht="12.75">
      <c r="A89" s="28" t="s">
        <v>4</v>
      </c>
      <c r="B89" s="29">
        <v>0</v>
      </c>
      <c r="C89" s="29">
        <v>0</v>
      </c>
      <c r="D89" s="30">
        <v>0</v>
      </c>
      <c r="E89" s="30">
        <v>0</v>
      </c>
      <c r="F89" s="30">
        <v>2</v>
      </c>
      <c r="G89" s="31">
        <v>34.4</v>
      </c>
      <c r="H89" s="32">
        <v>27.6</v>
      </c>
      <c r="I89" s="33">
        <f t="shared" si="4"/>
        <v>1.9361904848877809</v>
      </c>
      <c r="J89" s="19">
        <v>175.91</v>
      </c>
      <c r="K89" s="19">
        <f t="shared" si="5"/>
        <v>36.58</v>
      </c>
      <c r="L89" s="19">
        <v>-36.58</v>
      </c>
      <c r="M89" s="19">
        <v>1</v>
      </c>
      <c r="N89" s="19">
        <v>137</v>
      </c>
      <c r="O89" s="20" t="s">
        <v>213</v>
      </c>
      <c r="P89" s="21" t="s">
        <v>80</v>
      </c>
    </row>
    <row r="90" spans="1:16" s="21" customFormat="1" ht="12.75">
      <c r="A90" s="28" t="s">
        <v>214</v>
      </c>
      <c r="B90" s="35">
        <v>0</v>
      </c>
      <c r="C90" s="35">
        <v>1</v>
      </c>
      <c r="D90" s="36">
        <v>0</v>
      </c>
      <c r="E90" s="36">
        <v>2</v>
      </c>
      <c r="F90" s="36">
        <v>7</v>
      </c>
      <c r="G90" s="31">
        <v>32.5</v>
      </c>
      <c r="H90" s="32">
        <v>27.6</v>
      </c>
      <c r="I90" s="33">
        <f t="shared" si="4"/>
        <v>1.6327618212134214</v>
      </c>
      <c r="J90" s="19">
        <v>167.9</v>
      </c>
      <c r="K90" s="19">
        <f t="shared" si="5"/>
        <v>46.95</v>
      </c>
      <c r="L90" s="19">
        <v>-46.95</v>
      </c>
      <c r="M90" s="19">
        <v>1814.7</v>
      </c>
      <c r="N90" s="19">
        <v>980</v>
      </c>
      <c r="O90" s="20" t="s">
        <v>215</v>
      </c>
      <c r="P90" s="21" t="s">
        <v>80</v>
      </c>
    </row>
    <row r="91" spans="1:16" s="21" customFormat="1" ht="12.75">
      <c r="A91" s="28" t="s">
        <v>63</v>
      </c>
      <c r="B91" s="36">
        <v>0</v>
      </c>
      <c r="C91" s="36">
        <v>1</v>
      </c>
      <c r="D91" s="36">
        <v>0</v>
      </c>
      <c r="E91" s="36">
        <v>1</v>
      </c>
      <c r="F91" s="36">
        <v>10</v>
      </c>
      <c r="G91" s="31">
        <v>31.3</v>
      </c>
      <c r="H91" s="32">
        <v>27.6</v>
      </c>
      <c r="I91" s="33">
        <f t="shared" si="4"/>
        <v>1.4584977599548259</v>
      </c>
      <c r="J91" s="19">
        <v>125.97</v>
      </c>
      <c r="K91" s="19">
        <f t="shared" si="5"/>
        <v>2.21</v>
      </c>
      <c r="L91" s="19">
        <v>2.21</v>
      </c>
      <c r="M91" s="19">
        <v>557.79999999999995</v>
      </c>
      <c r="N91" s="19">
        <v>695</v>
      </c>
      <c r="O91" s="20" t="s">
        <v>216</v>
      </c>
      <c r="P91" s="21" t="s">
        <v>80</v>
      </c>
    </row>
    <row r="92" spans="1:16" s="21" customFormat="1" ht="12.75">
      <c r="A92" s="28" t="s">
        <v>217</v>
      </c>
      <c r="B92" s="36">
        <v>1</v>
      </c>
      <c r="C92" s="36">
        <v>3</v>
      </c>
      <c r="D92" s="30">
        <v>36</v>
      </c>
      <c r="E92" s="30">
        <v>3</v>
      </c>
      <c r="F92" s="30">
        <v>77</v>
      </c>
      <c r="G92" s="31">
        <v>27.85</v>
      </c>
      <c r="H92" s="31">
        <v>27.6</v>
      </c>
      <c r="I92" s="48">
        <f t="shared" si="4"/>
        <v>1.0274207967380649</v>
      </c>
      <c r="J92" s="19">
        <v>121</v>
      </c>
      <c r="K92" s="19">
        <f t="shared" si="5"/>
        <v>2</v>
      </c>
      <c r="L92" s="19">
        <v>-2</v>
      </c>
      <c r="M92" s="19">
        <v>180680.7</v>
      </c>
      <c r="N92" s="19">
        <v>3455</v>
      </c>
      <c r="O92" s="47" t="s">
        <v>218</v>
      </c>
      <c r="P92" s="21" t="s">
        <v>80</v>
      </c>
    </row>
    <row r="93" spans="1:16" s="21" customFormat="1" ht="12.75">
      <c r="A93" s="28" t="s">
        <v>64</v>
      </c>
      <c r="B93" s="29">
        <v>0</v>
      </c>
      <c r="C93" s="29">
        <v>2</v>
      </c>
      <c r="D93" s="30">
        <v>0</v>
      </c>
      <c r="E93" s="30">
        <v>0</v>
      </c>
      <c r="F93" s="30">
        <v>4</v>
      </c>
      <c r="G93" s="31">
        <v>31.5</v>
      </c>
      <c r="H93" s="32">
        <v>27.6</v>
      </c>
      <c r="I93" s="33">
        <f t="shared" si="4"/>
        <v>1.4866352120489847</v>
      </c>
      <c r="J93" s="19">
        <v>-171.08</v>
      </c>
      <c r="K93" s="19">
        <f t="shared" si="5"/>
        <v>11.06</v>
      </c>
      <c r="L93" s="19">
        <v>-11.06</v>
      </c>
      <c r="M93" s="19">
        <v>3.6</v>
      </c>
      <c r="N93" s="19">
        <v>6</v>
      </c>
      <c r="O93" s="20" t="s">
        <v>219</v>
      </c>
      <c r="P93" s="21" t="s">
        <v>80</v>
      </c>
    </row>
    <row r="94" spans="1:16" s="21" customFormat="1" ht="12.75">
      <c r="A94" s="28" t="s">
        <v>65</v>
      </c>
      <c r="B94" s="29">
        <v>0</v>
      </c>
      <c r="C94" s="29">
        <v>1</v>
      </c>
      <c r="D94" s="36">
        <v>0</v>
      </c>
      <c r="E94" s="36">
        <v>2</v>
      </c>
      <c r="F94" s="36">
        <v>6</v>
      </c>
      <c r="G94" s="31">
        <v>31.3</v>
      </c>
      <c r="H94" s="32">
        <v>27.6</v>
      </c>
      <c r="I94" s="33">
        <f t="shared" si="4"/>
        <v>1.4584977599548259</v>
      </c>
      <c r="J94" s="19">
        <v>-149.5</v>
      </c>
      <c r="K94" s="19">
        <f t="shared" si="5"/>
        <v>17.63</v>
      </c>
      <c r="L94" s="19">
        <v>-17.63</v>
      </c>
      <c r="M94" s="19">
        <v>1068.8</v>
      </c>
      <c r="N94" s="19">
        <v>2241</v>
      </c>
      <c r="O94" s="20" t="s">
        <v>113</v>
      </c>
      <c r="P94" s="21" t="s">
        <v>80</v>
      </c>
    </row>
    <row r="95" spans="1:16" s="21" customFormat="1" ht="12.75">
      <c r="A95" s="28" t="s">
        <v>1</v>
      </c>
      <c r="B95" s="29">
        <v>0</v>
      </c>
      <c r="C95" s="29">
        <v>0</v>
      </c>
      <c r="D95" s="30">
        <v>3</v>
      </c>
      <c r="E95" s="30">
        <v>0</v>
      </c>
      <c r="F95" s="30">
        <v>7</v>
      </c>
      <c r="G95" s="31">
        <v>29.9</v>
      </c>
      <c r="H95" s="32">
        <v>27.6</v>
      </c>
      <c r="I95" s="33">
        <f t="shared" si="4"/>
        <v>1.2714120370370368</v>
      </c>
      <c r="J95" s="19">
        <v>124.88</v>
      </c>
      <c r="K95" s="19">
        <f t="shared" si="5"/>
        <v>1.83</v>
      </c>
      <c r="L95" s="19">
        <v>-1.83</v>
      </c>
      <c r="M95" s="19">
        <v>2913.2</v>
      </c>
      <c r="N95" s="19">
        <v>1638</v>
      </c>
      <c r="O95" s="20" t="s">
        <v>220</v>
      </c>
      <c r="P95" s="21" t="s">
        <v>80</v>
      </c>
    </row>
    <row r="96" spans="1:16" s="21" customFormat="1" ht="12.75">
      <c r="A96" s="28" t="s">
        <v>66</v>
      </c>
      <c r="B96" s="29">
        <v>0</v>
      </c>
      <c r="C96" s="29">
        <v>0</v>
      </c>
      <c r="D96" s="30">
        <v>0</v>
      </c>
      <c r="E96" s="30">
        <v>0</v>
      </c>
      <c r="F96" s="30">
        <v>2</v>
      </c>
      <c r="G96" s="31">
        <v>32.200000000000003</v>
      </c>
      <c r="H96" s="32">
        <v>27.6</v>
      </c>
      <c r="I96" s="33">
        <f t="shared" si="4"/>
        <v>1.5879629629629635</v>
      </c>
      <c r="J96" s="19">
        <v>173</v>
      </c>
      <c r="K96" s="19">
        <f t="shared" si="5"/>
        <v>1.5</v>
      </c>
      <c r="L96" s="19">
        <v>1.5</v>
      </c>
      <c r="M96" s="19">
        <v>20</v>
      </c>
      <c r="N96" s="19">
        <v>3</v>
      </c>
      <c r="O96" s="20" t="s">
        <v>221</v>
      </c>
      <c r="P96" s="21" t="s">
        <v>222</v>
      </c>
    </row>
    <row r="97" spans="1:37" s="21" customFormat="1" ht="12.75">
      <c r="A97" s="28" t="s">
        <v>223</v>
      </c>
      <c r="B97" s="29">
        <v>0</v>
      </c>
      <c r="C97" s="29">
        <v>1</v>
      </c>
      <c r="D97" s="30">
        <v>0</v>
      </c>
      <c r="E97" s="29">
        <v>0</v>
      </c>
      <c r="F97" s="29">
        <v>2</v>
      </c>
      <c r="G97" s="31">
        <v>34.200000000000003</v>
      </c>
      <c r="H97" s="32">
        <v>27.6</v>
      </c>
      <c r="I97" s="33">
        <f t="shared" si="4"/>
        <v>1.9026156817621431</v>
      </c>
      <c r="J97" s="19">
        <v>174.529</v>
      </c>
      <c r="K97" s="19">
        <f t="shared" si="5"/>
        <v>20.395</v>
      </c>
      <c r="L97" s="19">
        <v>-20.395</v>
      </c>
      <c r="M97" s="19">
        <v>0.45</v>
      </c>
      <c r="N97" s="19">
        <v>16.2</v>
      </c>
      <c r="O97" s="20" t="s">
        <v>113</v>
      </c>
      <c r="P97" s="21" t="s">
        <v>224</v>
      </c>
    </row>
    <row r="98" spans="1:37" s="21" customFormat="1" ht="12.75">
      <c r="A98" s="28" t="s">
        <v>67</v>
      </c>
      <c r="B98" s="29">
        <v>0</v>
      </c>
      <c r="C98" s="29">
        <v>0</v>
      </c>
      <c r="D98" s="30">
        <v>0</v>
      </c>
      <c r="E98" s="30">
        <v>0</v>
      </c>
      <c r="F98" s="30">
        <v>1</v>
      </c>
      <c r="G98" s="31">
        <v>29.6</v>
      </c>
      <c r="H98" s="32">
        <v>27.6</v>
      </c>
      <c r="I98" s="33">
        <f t="shared" si="4"/>
        <v>1.233524804495463</v>
      </c>
      <c r="J98" s="19">
        <v>-141.33000000000001</v>
      </c>
      <c r="K98" s="19">
        <f t="shared" si="5"/>
        <v>14.13</v>
      </c>
      <c r="L98" s="19">
        <v>-14.13</v>
      </c>
      <c r="M98" s="19">
        <v>4</v>
      </c>
      <c r="N98" s="19">
        <v>5</v>
      </c>
      <c r="O98" s="20" t="s">
        <v>113</v>
      </c>
      <c r="P98" s="21" t="s">
        <v>225</v>
      </c>
    </row>
    <row r="99" spans="1:37" s="21" customFormat="1" ht="12.75">
      <c r="A99" s="28" t="s">
        <v>68</v>
      </c>
      <c r="B99" s="29">
        <v>0</v>
      </c>
      <c r="C99" s="29">
        <v>0</v>
      </c>
      <c r="D99" s="30">
        <v>0</v>
      </c>
      <c r="E99" s="30">
        <v>0</v>
      </c>
      <c r="F99" s="30">
        <v>1</v>
      </c>
      <c r="G99" s="31">
        <v>32.4</v>
      </c>
      <c r="H99" s="32">
        <v>27.6</v>
      </c>
      <c r="I99" s="33">
        <f t="shared" si="4"/>
        <v>1.6177365003698525</v>
      </c>
      <c r="J99" s="19">
        <v>174.89</v>
      </c>
      <c r="K99" s="19">
        <f t="shared" si="5"/>
        <v>36.6</v>
      </c>
      <c r="L99" s="19">
        <v>-36.6</v>
      </c>
      <c r="M99" s="19">
        <v>1.97</v>
      </c>
      <c r="N99" s="19">
        <v>90</v>
      </c>
      <c r="O99" s="20" t="s">
        <v>226</v>
      </c>
      <c r="P99" s="21" t="s">
        <v>227</v>
      </c>
    </row>
    <row r="100" spans="1:37" s="21" customFormat="1" ht="12.75">
      <c r="A100" s="28" t="s">
        <v>69</v>
      </c>
      <c r="B100" s="29">
        <v>0</v>
      </c>
      <c r="C100" s="29">
        <v>0</v>
      </c>
      <c r="D100" s="30">
        <v>0</v>
      </c>
      <c r="E100" s="30">
        <v>0</v>
      </c>
      <c r="F100" s="30">
        <v>1</v>
      </c>
      <c r="G100" s="31">
        <v>33.700000000000003</v>
      </c>
      <c r="H100" s="32">
        <v>27.6</v>
      </c>
      <c r="I100" s="33">
        <f t="shared" si="4"/>
        <v>1.8203816809432927</v>
      </c>
      <c r="J100" s="19">
        <v>175.09440000000001</v>
      </c>
      <c r="K100" s="19">
        <f t="shared" si="5"/>
        <v>35.913890000000002</v>
      </c>
      <c r="L100" s="19">
        <v>-35.913890000000002</v>
      </c>
      <c r="M100" s="19">
        <v>0.16</v>
      </c>
      <c r="N100" s="19">
        <v>10</v>
      </c>
      <c r="O100" s="20" t="s">
        <v>113</v>
      </c>
      <c r="P100" s="21" t="s">
        <v>228</v>
      </c>
    </row>
    <row r="101" spans="1:37" s="21" customFormat="1" ht="12.75">
      <c r="A101" s="28" t="s">
        <v>70</v>
      </c>
      <c r="B101" s="29">
        <v>0</v>
      </c>
      <c r="C101" s="29">
        <v>0</v>
      </c>
      <c r="D101" s="30">
        <v>0</v>
      </c>
      <c r="E101" s="30">
        <v>0</v>
      </c>
      <c r="F101" s="30">
        <v>3</v>
      </c>
      <c r="G101" s="31">
        <v>31.2</v>
      </c>
      <c r="H101" s="32">
        <v>27.6</v>
      </c>
      <c r="I101" s="33">
        <f t="shared" si="4"/>
        <v>1.4445631626530777</v>
      </c>
      <c r="J101" s="19">
        <v>-149.58000000000001</v>
      </c>
      <c r="K101" s="19">
        <f t="shared" si="5"/>
        <v>23.35</v>
      </c>
      <c r="L101" s="19">
        <v>-23.35</v>
      </c>
      <c r="M101" s="19">
        <v>47.1</v>
      </c>
      <c r="N101" s="19">
        <v>399</v>
      </c>
      <c r="O101" s="20" t="s">
        <v>113</v>
      </c>
      <c r="P101" s="21" t="s">
        <v>80</v>
      </c>
    </row>
    <row r="102" spans="1:37" s="21" customFormat="1" ht="12.75">
      <c r="A102" s="28" t="s">
        <v>71</v>
      </c>
      <c r="B102" s="29">
        <v>0</v>
      </c>
      <c r="C102" s="29">
        <v>0</v>
      </c>
      <c r="D102" s="30">
        <v>1</v>
      </c>
      <c r="E102" s="30">
        <v>2</v>
      </c>
      <c r="F102" s="30">
        <v>4</v>
      </c>
      <c r="G102" s="52">
        <v>36.4</v>
      </c>
      <c r="H102" s="32">
        <v>27.6</v>
      </c>
      <c r="I102" s="33">
        <f t="shared" si="4"/>
        <v>2.2939127999537297</v>
      </c>
      <c r="J102" s="19">
        <v>160.15</v>
      </c>
      <c r="K102" s="19">
        <f t="shared" si="5"/>
        <v>9.1</v>
      </c>
      <c r="L102" s="19">
        <v>-9.1</v>
      </c>
      <c r="M102" s="19">
        <v>2.2000000000000002</v>
      </c>
      <c r="N102" s="19">
        <v>100</v>
      </c>
      <c r="O102" s="20" t="s">
        <v>113</v>
      </c>
      <c r="P102" s="21" t="s">
        <v>97</v>
      </c>
    </row>
    <row r="103" spans="1:37" s="21" customFormat="1" ht="12.75">
      <c r="A103" s="28" t="s">
        <v>72</v>
      </c>
      <c r="B103" s="29">
        <v>0</v>
      </c>
      <c r="C103" s="29">
        <v>0</v>
      </c>
      <c r="D103" s="30">
        <v>0</v>
      </c>
      <c r="E103" s="30">
        <v>0</v>
      </c>
      <c r="F103" s="30">
        <v>1</v>
      </c>
      <c r="G103" s="31">
        <v>32.799999999999997</v>
      </c>
      <c r="H103" s="32">
        <v>27.6</v>
      </c>
      <c r="I103" s="33">
        <f t="shared" si="4"/>
        <v>1.6783954168683344</v>
      </c>
      <c r="J103" s="19">
        <v>-138.56</v>
      </c>
      <c r="K103" s="19">
        <f t="shared" si="5"/>
        <v>20.77</v>
      </c>
      <c r="L103" s="19">
        <v>-20.77</v>
      </c>
      <c r="M103" s="19">
        <v>8</v>
      </c>
      <c r="N103" s="19">
        <v>5</v>
      </c>
      <c r="O103" s="20" t="s">
        <v>113</v>
      </c>
      <c r="P103" s="21" t="s">
        <v>229</v>
      </c>
    </row>
    <row r="104" spans="1:37" s="21" customFormat="1" ht="12.75">
      <c r="A104" s="28" t="s">
        <v>73</v>
      </c>
      <c r="B104" s="29">
        <v>0</v>
      </c>
      <c r="C104" s="29">
        <v>0</v>
      </c>
      <c r="D104" s="30">
        <v>0</v>
      </c>
      <c r="E104" s="30">
        <v>0</v>
      </c>
      <c r="F104" s="30">
        <v>2</v>
      </c>
      <c r="G104" s="31">
        <v>32.799999999999997</v>
      </c>
      <c r="H104" s="32">
        <v>27.6</v>
      </c>
      <c r="I104" s="33">
        <f t="shared" ref="I104:I112" si="6">(G104/H104)^3</f>
        <v>1.6783954168683344</v>
      </c>
      <c r="J104" s="19">
        <v>-140.08000000000001</v>
      </c>
      <c r="K104" s="19">
        <f t="shared" ref="K104:K112" si="7">ABS(L104)</f>
        <v>9.4</v>
      </c>
      <c r="L104" s="19">
        <v>-9.4</v>
      </c>
      <c r="M104" s="19">
        <v>111.6</v>
      </c>
      <c r="N104" s="19">
        <v>1231</v>
      </c>
      <c r="O104" s="20" t="s">
        <v>113</v>
      </c>
      <c r="P104" s="21" t="s">
        <v>80</v>
      </c>
    </row>
    <row r="105" spans="1:37" s="21" customFormat="1" ht="12.75">
      <c r="A105" s="28" t="s">
        <v>74</v>
      </c>
      <c r="B105" s="29">
        <v>0</v>
      </c>
      <c r="C105" s="29">
        <v>0</v>
      </c>
      <c r="D105" s="30">
        <v>0</v>
      </c>
      <c r="E105" s="30">
        <v>2</v>
      </c>
      <c r="F105" s="30">
        <v>3</v>
      </c>
      <c r="G105" s="31">
        <v>30.8</v>
      </c>
      <c r="H105" s="32">
        <v>27.6</v>
      </c>
      <c r="I105" s="33">
        <f t="shared" si="6"/>
        <v>1.389712306207745</v>
      </c>
      <c r="J105" s="19">
        <v>139.66999999999999</v>
      </c>
      <c r="K105" s="19">
        <f t="shared" si="7"/>
        <v>9.9700000000000006</v>
      </c>
      <c r="L105" s="19">
        <v>9.9700000000000006</v>
      </c>
      <c r="M105" s="19">
        <v>4.5</v>
      </c>
      <c r="N105" s="19">
        <v>10</v>
      </c>
      <c r="O105" s="20" t="s">
        <v>230</v>
      </c>
      <c r="P105" s="21" t="s">
        <v>231</v>
      </c>
    </row>
    <row r="106" spans="1:37" s="21" customFormat="1" ht="12.75">
      <c r="A106" s="28" t="s">
        <v>75</v>
      </c>
      <c r="B106" s="29">
        <v>0</v>
      </c>
      <c r="C106" s="29">
        <v>0</v>
      </c>
      <c r="D106" s="30">
        <v>0</v>
      </c>
      <c r="E106" s="30">
        <v>2</v>
      </c>
      <c r="F106" s="30">
        <v>3</v>
      </c>
      <c r="G106" s="31">
        <v>29.3</v>
      </c>
      <c r="H106" s="32">
        <v>27.6</v>
      </c>
      <c r="I106" s="33">
        <f t="shared" si="6"/>
        <v>1.1963978250976384</v>
      </c>
      <c r="J106" s="19">
        <v>-140.08000000000001</v>
      </c>
      <c r="K106" s="19">
        <f t="shared" si="7"/>
        <v>9.4</v>
      </c>
      <c r="L106" s="19">
        <v>-9.4</v>
      </c>
      <c r="M106" s="19">
        <v>111.6</v>
      </c>
      <c r="N106" s="19">
        <v>1231</v>
      </c>
      <c r="O106" s="20" t="s">
        <v>232</v>
      </c>
      <c r="P106" s="21" t="s">
        <v>80</v>
      </c>
    </row>
    <row r="107" spans="1:37" s="21" customFormat="1" ht="12.75">
      <c r="A107" s="28" t="s">
        <v>233</v>
      </c>
      <c r="B107" s="29">
        <v>0</v>
      </c>
      <c r="C107" s="29">
        <v>0</v>
      </c>
      <c r="D107" s="30">
        <v>0</v>
      </c>
      <c r="E107" s="30">
        <v>1</v>
      </c>
      <c r="F107" s="30">
        <v>2</v>
      </c>
      <c r="G107" s="31">
        <v>33.1</v>
      </c>
      <c r="H107" s="32">
        <v>27.6</v>
      </c>
      <c r="I107" s="33">
        <f t="shared" si="6"/>
        <v>1.7248714551960524</v>
      </c>
      <c r="J107" s="19">
        <v>166.6</v>
      </c>
      <c r="K107" s="19">
        <f t="shared" si="7"/>
        <v>20.6</v>
      </c>
      <c r="L107" s="19">
        <v>-20.6</v>
      </c>
      <c r="M107" s="19">
        <v>133.5</v>
      </c>
      <c r="N107" s="19">
        <v>39</v>
      </c>
      <c r="O107" s="20" t="s">
        <v>113</v>
      </c>
      <c r="P107" s="21" t="s">
        <v>80</v>
      </c>
    </row>
    <row r="108" spans="1:37" s="21" customFormat="1" ht="12.75">
      <c r="A108" s="28" t="s">
        <v>76</v>
      </c>
      <c r="B108" s="29">
        <v>0</v>
      </c>
      <c r="C108" s="29">
        <v>0</v>
      </c>
      <c r="D108" s="30">
        <v>3</v>
      </c>
      <c r="E108" s="30">
        <v>0</v>
      </c>
      <c r="F108" s="30">
        <v>6</v>
      </c>
      <c r="G108" s="31">
        <v>30.4</v>
      </c>
      <c r="H108" s="32">
        <v>27.6</v>
      </c>
      <c r="I108" s="33">
        <f t="shared" si="6"/>
        <v>1.3362678039262235</v>
      </c>
      <c r="J108" s="19">
        <v>153.43</v>
      </c>
      <c r="K108" s="19">
        <f t="shared" si="7"/>
        <v>11.5</v>
      </c>
      <c r="L108" s="19">
        <v>-11.5</v>
      </c>
      <c r="M108" s="19">
        <v>830</v>
      </c>
      <c r="N108" s="19">
        <v>815</v>
      </c>
      <c r="O108" s="20" t="s">
        <v>234</v>
      </c>
      <c r="P108" s="21" t="s">
        <v>235</v>
      </c>
    </row>
    <row r="109" spans="1:37" s="19" customFormat="1" ht="12.75">
      <c r="A109" s="28" t="s">
        <v>93</v>
      </c>
      <c r="B109" s="29">
        <v>0</v>
      </c>
      <c r="C109" s="29">
        <v>2</v>
      </c>
      <c r="D109" s="30">
        <v>1</v>
      </c>
      <c r="E109" s="30">
        <v>0</v>
      </c>
      <c r="F109" s="30">
        <v>5</v>
      </c>
      <c r="G109" s="31">
        <v>31.2</v>
      </c>
      <c r="H109" s="32">
        <v>27.6</v>
      </c>
      <c r="I109" s="33">
        <f t="shared" si="6"/>
        <v>1.4445631626530777</v>
      </c>
      <c r="J109" s="19">
        <v>158</v>
      </c>
      <c r="K109" s="19">
        <f t="shared" si="7"/>
        <v>8.6</v>
      </c>
      <c r="L109" s="19">
        <v>-8.6</v>
      </c>
      <c r="M109" s="19">
        <v>509</v>
      </c>
      <c r="N109" s="19">
        <v>1082</v>
      </c>
      <c r="O109" s="20" t="s">
        <v>113</v>
      </c>
      <c r="P109" s="21" t="s">
        <v>80</v>
      </c>
      <c r="Q109" s="21"/>
      <c r="R109" s="21"/>
      <c r="S109" s="21"/>
      <c r="T109" s="21"/>
      <c r="U109" s="21"/>
      <c r="V109" s="21"/>
      <c r="W109" s="21"/>
      <c r="X109" s="21"/>
      <c r="Y109" s="21"/>
      <c r="Z109" s="21"/>
      <c r="AA109" s="21"/>
      <c r="AB109" s="21"/>
      <c r="AC109" s="21"/>
      <c r="AD109" s="21"/>
      <c r="AE109" s="21"/>
      <c r="AF109" s="21"/>
      <c r="AG109" s="21"/>
      <c r="AH109" s="21"/>
      <c r="AI109" s="21"/>
      <c r="AJ109" s="21"/>
      <c r="AK109" s="21"/>
    </row>
    <row r="110" spans="1:37" s="19" customFormat="1" ht="12.75">
      <c r="A110" s="28" t="s">
        <v>77</v>
      </c>
      <c r="B110" s="29">
        <v>0</v>
      </c>
      <c r="C110" s="29">
        <v>0</v>
      </c>
      <c r="D110" s="30">
        <v>0</v>
      </c>
      <c r="E110" s="30">
        <v>0</v>
      </c>
      <c r="F110" s="30">
        <v>1</v>
      </c>
      <c r="G110" s="31">
        <v>30.6</v>
      </c>
      <c r="H110" s="32">
        <v>27.6</v>
      </c>
      <c r="I110" s="33">
        <f t="shared" si="6"/>
        <v>1.3628154023177448</v>
      </c>
      <c r="J110" s="19">
        <v>-152.38</v>
      </c>
      <c r="K110" s="19">
        <f t="shared" si="7"/>
        <v>10.8</v>
      </c>
      <c r="L110" s="19">
        <v>-10.8</v>
      </c>
      <c r="M110" s="19">
        <v>0.2</v>
      </c>
      <c r="N110" s="19">
        <v>5</v>
      </c>
      <c r="O110" s="20" t="s">
        <v>236</v>
      </c>
      <c r="P110" s="21" t="s">
        <v>80</v>
      </c>
      <c r="Q110" s="21"/>
      <c r="R110" s="21"/>
      <c r="S110" s="21"/>
      <c r="T110" s="21"/>
      <c r="U110" s="21"/>
      <c r="V110" s="21"/>
      <c r="W110" s="21"/>
      <c r="X110" s="21"/>
      <c r="Y110" s="21"/>
      <c r="Z110" s="21"/>
      <c r="AA110" s="21"/>
      <c r="AB110" s="21"/>
      <c r="AC110" s="21"/>
      <c r="AD110" s="21"/>
      <c r="AE110" s="21"/>
      <c r="AF110" s="21"/>
      <c r="AG110" s="21"/>
      <c r="AH110" s="21"/>
      <c r="AI110" s="21"/>
      <c r="AJ110" s="21"/>
      <c r="AK110" s="21"/>
    </row>
    <row r="111" spans="1:37" s="21" customFormat="1" ht="12.75">
      <c r="A111" s="28" t="s">
        <v>78</v>
      </c>
      <c r="B111" s="29">
        <v>0</v>
      </c>
      <c r="C111" s="29">
        <v>0</v>
      </c>
      <c r="D111" s="30">
        <v>2</v>
      </c>
      <c r="E111" s="30">
        <v>0</v>
      </c>
      <c r="F111" s="30">
        <v>5</v>
      </c>
      <c r="G111" s="31">
        <v>28.6</v>
      </c>
      <c r="H111" s="32">
        <v>27.6</v>
      </c>
      <c r="I111" s="33">
        <f t="shared" si="6"/>
        <v>1.112681463825953</v>
      </c>
      <c r="J111" s="19">
        <v>152.80000000000001</v>
      </c>
      <c r="K111" s="19">
        <f t="shared" si="7"/>
        <v>9.1</v>
      </c>
      <c r="L111" s="19">
        <v>-9.1</v>
      </c>
      <c r="M111" s="19">
        <v>873.9</v>
      </c>
      <c r="N111" s="19">
        <v>225</v>
      </c>
      <c r="O111" s="20" t="s">
        <v>237</v>
      </c>
      <c r="P111" s="21" t="s">
        <v>80</v>
      </c>
    </row>
    <row r="112" spans="1:37" s="19" customFormat="1" ht="12.75">
      <c r="A112" s="28" t="s">
        <v>79</v>
      </c>
      <c r="B112" s="29">
        <v>0</v>
      </c>
      <c r="C112" s="29">
        <v>0</v>
      </c>
      <c r="D112" s="30">
        <v>1</v>
      </c>
      <c r="E112" s="30">
        <v>2</v>
      </c>
      <c r="F112" s="30">
        <v>6</v>
      </c>
      <c r="G112" s="31">
        <v>30.4</v>
      </c>
      <c r="H112" s="32">
        <v>27.6</v>
      </c>
      <c r="I112" s="33">
        <f t="shared" si="6"/>
        <v>1.3362678039262235</v>
      </c>
      <c r="J112" s="19">
        <v>159.1</v>
      </c>
      <c r="K112" s="19">
        <f t="shared" si="7"/>
        <v>8</v>
      </c>
      <c r="L112" s="19">
        <v>-8</v>
      </c>
      <c r="M112" s="19">
        <v>3664.8</v>
      </c>
      <c r="N112" s="19">
        <v>1219</v>
      </c>
      <c r="O112" s="20" t="s">
        <v>238</v>
      </c>
      <c r="P112" s="21" t="s">
        <v>80</v>
      </c>
      <c r="Q112" s="21"/>
      <c r="R112" s="21"/>
      <c r="S112" s="21"/>
      <c r="T112" s="21"/>
      <c r="U112" s="21"/>
      <c r="V112" s="21"/>
      <c r="W112" s="21"/>
      <c r="X112" s="21"/>
      <c r="Y112" s="21"/>
      <c r="Z112" s="21"/>
      <c r="AA112" s="21"/>
      <c r="AB112" s="21"/>
      <c r="AC112" s="21"/>
      <c r="AD112" s="21"/>
      <c r="AE112" s="21"/>
      <c r="AF112" s="21"/>
      <c r="AG112" s="21"/>
      <c r="AH112" s="21"/>
      <c r="AI112" s="21"/>
      <c r="AJ112" s="21"/>
      <c r="AK112" s="21"/>
    </row>
    <row r="113" spans="1:23" s="19" customFormat="1" ht="12.75">
      <c r="A113" s="39"/>
      <c r="B113" s="36"/>
      <c r="C113" s="36"/>
      <c r="D113" s="36"/>
      <c r="E113" s="36"/>
      <c r="F113" s="36"/>
      <c r="G113" s="40"/>
      <c r="H113" s="40"/>
      <c r="I113" s="49"/>
      <c r="O113" s="20"/>
      <c r="P113" s="21"/>
      <c r="Q113" s="21"/>
      <c r="R113" s="21"/>
      <c r="S113" s="21"/>
      <c r="T113" s="21"/>
      <c r="U113" s="21"/>
      <c r="V113" s="21"/>
      <c r="W113" s="21"/>
    </row>
    <row r="114" spans="1:23" s="21" customFormat="1" ht="12.75">
      <c r="B114" s="16"/>
      <c r="C114" s="16"/>
      <c r="D114" s="16"/>
      <c r="E114" s="16"/>
      <c r="F114" s="16"/>
      <c r="G114" s="17"/>
      <c r="H114" s="17"/>
      <c r="I114" s="18"/>
      <c r="J114" s="19"/>
      <c r="K114" s="19"/>
      <c r="L114" s="19"/>
      <c r="M114" s="19"/>
      <c r="N114" s="19"/>
      <c r="O114" s="20"/>
    </row>
    <row r="115" spans="1:23" s="19" customFormat="1" ht="12.75">
      <c r="A115" s="39"/>
      <c r="B115" s="36"/>
      <c r="C115" s="36"/>
      <c r="D115" s="36"/>
      <c r="E115" s="36"/>
      <c r="F115" s="36"/>
      <c r="G115" s="40"/>
      <c r="H115" s="40"/>
      <c r="I115" s="49"/>
      <c r="O115" s="33"/>
      <c r="P115" s="21"/>
      <c r="Q115" s="21"/>
      <c r="R115" s="21"/>
      <c r="S115" s="21"/>
      <c r="T115" s="21"/>
      <c r="U115" s="21"/>
      <c r="V115" s="21"/>
      <c r="W115" s="21"/>
    </row>
    <row r="116" spans="1:23" s="19" customFormat="1" ht="12.75">
      <c r="A116" s="39"/>
      <c r="B116" s="36"/>
      <c r="C116" s="36"/>
      <c r="D116" s="36"/>
      <c r="E116" s="36"/>
      <c r="F116" s="36"/>
      <c r="G116" s="40"/>
      <c r="H116" s="40"/>
      <c r="I116" s="49"/>
      <c r="O116" s="33"/>
      <c r="P116" s="21"/>
      <c r="Q116" s="21"/>
      <c r="R116" s="21"/>
      <c r="S116" s="21"/>
      <c r="T116" s="21"/>
      <c r="U116" s="21"/>
      <c r="V116" s="21"/>
      <c r="W116" s="21"/>
    </row>
    <row r="117" spans="1:23" s="21" customFormat="1" ht="12.75">
      <c r="B117" s="16"/>
      <c r="C117" s="16"/>
      <c r="D117" s="16"/>
      <c r="E117" s="16"/>
      <c r="F117" s="16"/>
      <c r="G117" s="17"/>
      <c r="H117" s="17"/>
      <c r="I117" s="18"/>
      <c r="J117" s="19"/>
      <c r="K117" s="19"/>
      <c r="L117" s="19"/>
      <c r="M117" s="19"/>
      <c r="N117" s="19"/>
      <c r="O117" s="33"/>
    </row>
    <row r="118" spans="1:23" s="19" customFormat="1" ht="12.75">
      <c r="A118" s="39"/>
      <c r="B118" s="36"/>
      <c r="C118" s="36"/>
      <c r="D118" s="36"/>
      <c r="E118" s="36"/>
      <c r="F118" s="36"/>
      <c r="G118" s="40"/>
      <c r="H118" s="40"/>
      <c r="I118" s="49"/>
      <c r="O118" s="20"/>
      <c r="P118" s="21"/>
      <c r="Q118" s="21"/>
      <c r="R118" s="21"/>
      <c r="S118" s="21"/>
      <c r="T118" s="21"/>
      <c r="U118" s="21"/>
      <c r="V118" s="21"/>
      <c r="W118" s="21"/>
    </row>
    <row r="119" spans="1:23" s="19" customFormat="1" ht="12.75">
      <c r="A119" s="39"/>
      <c r="B119" s="36"/>
      <c r="C119" s="36"/>
      <c r="D119" s="36"/>
      <c r="E119" s="36"/>
      <c r="F119" s="36"/>
      <c r="G119" s="40"/>
      <c r="H119" s="40"/>
      <c r="I119" s="49"/>
      <c r="O119" s="20"/>
      <c r="P119" s="21"/>
      <c r="Q119" s="21"/>
      <c r="R119" s="21"/>
      <c r="S119" s="21"/>
      <c r="T119" s="21"/>
      <c r="U119" s="21"/>
      <c r="V119" s="21"/>
      <c r="W119" s="21"/>
    </row>
    <row r="120" spans="1:23" s="19" customFormat="1" ht="12.75">
      <c r="A120" s="39"/>
      <c r="B120" s="36"/>
      <c r="C120" s="36"/>
      <c r="D120" s="36"/>
      <c r="E120" s="36"/>
      <c r="F120" s="36"/>
      <c r="G120" s="40"/>
      <c r="H120" s="40"/>
      <c r="I120" s="49"/>
      <c r="O120" s="20"/>
      <c r="P120" s="21"/>
      <c r="Q120" s="21"/>
      <c r="R120" s="21"/>
      <c r="S120" s="21"/>
      <c r="T120" s="21"/>
      <c r="U120" s="21"/>
      <c r="V120" s="21"/>
      <c r="W120" s="21"/>
    </row>
    <row r="121" spans="1:23" s="19" customFormat="1" ht="12.75">
      <c r="A121" s="39"/>
      <c r="B121" s="36"/>
      <c r="C121" s="36"/>
      <c r="D121" s="36"/>
      <c r="E121" s="36"/>
      <c r="F121" s="36"/>
      <c r="G121" s="40"/>
      <c r="H121" s="40"/>
      <c r="I121" s="49"/>
      <c r="O121" s="20"/>
      <c r="P121" s="21"/>
      <c r="Q121" s="21"/>
      <c r="R121" s="21"/>
      <c r="S121" s="21"/>
      <c r="T121" s="21"/>
      <c r="U121" s="21"/>
      <c r="V121" s="21"/>
      <c r="W121" s="21"/>
    </row>
    <row r="122" spans="1:23" s="19" customFormat="1" ht="12.75">
      <c r="A122" s="39"/>
      <c r="B122" s="36"/>
      <c r="C122" s="36"/>
      <c r="D122" s="36"/>
      <c r="E122" s="36"/>
      <c r="F122" s="36"/>
      <c r="G122" s="40"/>
      <c r="H122" s="40"/>
      <c r="I122" s="49"/>
      <c r="O122" s="20"/>
      <c r="P122" s="21"/>
      <c r="Q122" s="21"/>
      <c r="R122" s="21"/>
      <c r="S122" s="21"/>
      <c r="T122" s="21"/>
      <c r="U122" s="21"/>
      <c r="V122" s="21"/>
      <c r="W122" s="21"/>
    </row>
    <row r="123" spans="1:23" s="19" customFormat="1" ht="12.75">
      <c r="A123" s="39"/>
      <c r="B123" s="36"/>
      <c r="C123" s="36"/>
      <c r="D123" s="36"/>
      <c r="E123" s="36"/>
      <c r="F123" s="36"/>
      <c r="G123" s="40"/>
      <c r="H123" s="40"/>
      <c r="I123" s="49"/>
      <c r="O123" s="20"/>
      <c r="P123" s="21"/>
      <c r="Q123" s="21"/>
      <c r="R123" s="21"/>
      <c r="S123" s="21"/>
      <c r="T123" s="21"/>
      <c r="U123" s="21"/>
      <c r="V123" s="21"/>
      <c r="W123" s="21"/>
    </row>
    <row r="124" spans="1:23" s="19" customFormat="1" ht="12.75">
      <c r="A124" s="39"/>
      <c r="B124" s="36"/>
      <c r="C124" s="36"/>
      <c r="D124" s="36"/>
      <c r="E124" s="36"/>
      <c r="F124" s="36"/>
      <c r="G124" s="40"/>
      <c r="H124" s="40"/>
      <c r="I124" s="49"/>
      <c r="O124" s="20"/>
      <c r="P124" s="21"/>
      <c r="Q124" s="21"/>
      <c r="R124" s="21"/>
      <c r="S124" s="21"/>
      <c r="T124" s="21"/>
      <c r="U124" s="21"/>
      <c r="V124" s="21"/>
      <c r="W124" s="21"/>
    </row>
    <row r="125" spans="1:23" s="19" customFormat="1" ht="12.75">
      <c r="A125" s="39"/>
      <c r="B125" s="36"/>
      <c r="C125" s="36"/>
      <c r="D125" s="36"/>
      <c r="E125" s="36"/>
      <c r="F125" s="36"/>
      <c r="G125" s="40"/>
      <c r="H125" s="40"/>
      <c r="I125" s="49"/>
      <c r="O125" s="20"/>
      <c r="P125" s="21"/>
      <c r="Q125" s="21"/>
      <c r="R125" s="21"/>
      <c r="S125" s="21"/>
      <c r="T125" s="21"/>
      <c r="U125" s="21"/>
      <c r="V125" s="21"/>
      <c r="W125" s="21"/>
    </row>
    <row r="126" spans="1:23" s="21" customFormat="1" ht="12.75">
      <c r="B126" s="16"/>
      <c r="C126" s="16"/>
      <c r="D126" s="16"/>
      <c r="E126" s="16"/>
      <c r="F126" s="16"/>
      <c r="G126" s="17"/>
      <c r="H126" s="17"/>
      <c r="I126" s="18"/>
      <c r="J126" s="19"/>
      <c r="K126" s="19"/>
      <c r="L126" s="19"/>
      <c r="M126" s="19"/>
      <c r="N126" s="19"/>
      <c r="O126" s="20"/>
    </row>
    <row r="127" spans="1:23" s="19" customFormat="1" ht="12.75">
      <c r="A127" s="39"/>
      <c r="B127" s="36"/>
      <c r="C127" s="36"/>
      <c r="D127" s="36"/>
      <c r="E127" s="36"/>
      <c r="F127" s="36"/>
      <c r="G127" s="40"/>
      <c r="H127" s="40"/>
      <c r="I127" s="49"/>
      <c r="O127" s="20"/>
      <c r="P127" s="21"/>
      <c r="Q127" s="21"/>
      <c r="R127" s="21"/>
      <c r="S127" s="21"/>
      <c r="T127" s="21"/>
      <c r="U127" s="21"/>
      <c r="V127" s="21"/>
      <c r="W127" s="21"/>
    </row>
    <row r="128" spans="1:23" s="19" customFormat="1" ht="12.75">
      <c r="A128" s="39"/>
      <c r="B128" s="36"/>
      <c r="C128" s="36"/>
      <c r="D128" s="36"/>
      <c r="E128" s="36"/>
      <c r="F128" s="36"/>
      <c r="G128" s="40"/>
      <c r="H128" s="40"/>
      <c r="I128" s="49"/>
      <c r="O128" s="20"/>
      <c r="P128" s="21"/>
      <c r="Q128" s="21"/>
      <c r="R128" s="21"/>
      <c r="S128" s="21"/>
      <c r="T128" s="21"/>
      <c r="U128" s="21"/>
      <c r="V128" s="21"/>
      <c r="W128" s="21"/>
    </row>
    <row r="129" spans="1:23" s="21" customFormat="1" ht="12.75">
      <c r="B129" s="16"/>
      <c r="C129" s="16"/>
      <c r="D129" s="16"/>
      <c r="E129" s="16"/>
      <c r="F129" s="16"/>
      <c r="G129" s="17"/>
      <c r="H129" s="17"/>
      <c r="I129" s="18"/>
      <c r="J129" s="19"/>
      <c r="K129" s="19"/>
      <c r="L129" s="19"/>
      <c r="M129" s="19"/>
      <c r="N129" s="19"/>
      <c r="O129" s="20"/>
    </row>
    <row r="130" spans="1:23" s="19" customFormat="1" ht="12.75">
      <c r="A130" s="51" t="s">
        <v>240</v>
      </c>
      <c r="B130" s="36"/>
      <c r="C130" s="36"/>
      <c r="D130" s="36"/>
      <c r="E130" s="36"/>
      <c r="F130" s="36"/>
      <c r="G130" s="40"/>
      <c r="H130" s="40"/>
      <c r="I130" s="49"/>
      <c r="O130" s="20"/>
      <c r="P130" s="21"/>
      <c r="Q130" s="21"/>
      <c r="R130" s="21"/>
      <c r="S130" s="21"/>
      <c r="T130" s="21"/>
      <c r="U130" s="21"/>
      <c r="V130" s="21"/>
      <c r="W130" s="21"/>
    </row>
    <row r="131" spans="1:23" s="19" customFormat="1" ht="12.75">
      <c r="A131" s="39"/>
      <c r="B131" s="36"/>
      <c r="C131" s="36"/>
      <c r="D131" s="36"/>
      <c r="E131" s="36"/>
      <c r="F131" s="36"/>
      <c r="G131" s="40"/>
      <c r="H131" s="40"/>
      <c r="I131" s="49"/>
      <c r="O131" s="20"/>
      <c r="P131" s="21"/>
      <c r="Q131" s="21"/>
      <c r="R131" s="21"/>
      <c r="S131" s="21"/>
      <c r="T131" s="21"/>
      <c r="U131" s="21"/>
      <c r="V131" s="21"/>
      <c r="W131" s="21"/>
    </row>
    <row r="132" spans="1:23" s="19" customFormat="1" ht="12.75">
      <c r="A132" s="39"/>
      <c r="B132" s="36"/>
      <c r="C132" s="36"/>
      <c r="D132" s="36"/>
      <c r="E132" s="36"/>
      <c r="F132" s="36"/>
      <c r="G132" s="40"/>
      <c r="H132" s="40"/>
      <c r="I132" s="49"/>
      <c r="O132" s="20"/>
      <c r="P132" s="21"/>
      <c r="Q132" s="21"/>
      <c r="R132" s="21"/>
      <c r="S132" s="21"/>
      <c r="T132" s="21"/>
      <c r="U132" s="21"/>
      <c r="V132" s="21"/>
      <c r="W132" s="21"/>
    </row>
    <row r="133" spans="1:23" s="2" customFormat="1" ht="25.5">
      <c r="A133" s="62" t="s">
        <v>251</v>
      </c>
      <c r="B133" s="3"/>
      <c r="C133" s="3"/>
      <c r="D133" s="3"/>
      <c r="E133" s="3"/>
      <c r="F133" s="3"/>
      <c r="G133" s="6"/>
      <c r="H133" s="15"/>
      <c r="I133" s="9"/>
      <c r="O133" s="14"/>
      <c r="P133" s="1"/>
      <c r="Q133" s="1"/>
      <c r="R133" s="1"/>
      <c r="S133" s="1"/>
      <c r="T133" s="1"/>
      <c r="U133" s="1"/>
      <c r="V133" s="1"/>
      <c r="W133" s="1"/>
    </row>
    <row r="134" spans="1:23" s="2" customFormat="1">
      <c r="A134" s="5"/>
      <c r="B134" s="3"/>
      <c r="C134" s="3"/>
      <c r="D134" s="3"/>
      <c r="E134" s="3"/>
      <c r="F134" s="3"/>
      <c r="G134" s="6"/>
      <c r="H134" s="15"/>
      <c r="I134" s="9"/>
      <c r="O134" s="14"/>
      <c r="P134" s="1"/>
      <c r="Q134" s="1"/>
      <c r="R134" s="1"/>
      <c r="S134" s="1"/>
      <c r="T134" s="1"/>
      <c r="U134" s="1"/>
      <c r="V134" s="1"/>
      <c r="W134" s="1"/>
    </row>
    <row r="135" spans="1:23" s="2" customFormat="1">
      <c r="A135" t="s">
        <v>241</v>
      </c>
      <c r="B135" t="s">
        <v>242</v>
      </c>
      <c r="C135" s="69">
        <v>26.48</v>
      </c>
      <c r="D135"/>
      <c r="E135"/>
      <c r="H135" s="21"/>
      <c r="I135"/>
      <c r="J135"/>
      <c r="K135" s="53"/>
      <c r="O135" s="14"/>
      <c r="P135" s="1"/>
      <c r="Q135" s="1"/>
      <c r="R135" s="1"/>
      <c r="S135" s="1"/>
      <c r="T135" s="1"/>
      <c r="U135" s="1"/>
      <c r="V135" s="1"/>
      <c r="W135" s="1"/>
    </row>
    <row r="136" spans="1:23" s="2" customFormat="1">
      <c r="A136" t="s">
        <v>241</v>
      </c>
      <c r="B136" t="s">
        <v>242</v>
      </c>
      <c r="C136" s="69">
        <v>27.63</v>
      </c>
      <c r="D136"/>
      <c r="E136"/>
      <c r="H136" s="21"/>
      <c r="I136"/>
      <c r="J136"/>
      <c r="K136" s="53"/>
      <c r="O136" s="14"/>
      <c r="P136" s="1"/>
      <c r="Q136" s="1"/>
      <c r="R136" s="1"/>
      <c r="S136" s="1"/>
      <c r="T136" s="1"/>
      <c r="U136" s="1"/>
      <c r="V136" s="1"/>
      <c r="W136" s="1"/>
    </row>
    <row r="137" spans="1:23" s="2" customFormat="1">
      <c r="A137" t="s">
        <v>243</v>
      </c>
      <c r="B137" t="s">
        <v>244</v>
      </c>
      <c r="C137" s="69">
        <v>28.71</v>
      </c>
      <c r="D137"/>
      <c r="E137"/>
      <c r="H137" s="55"/>
      <c r="I137" s="55"/>
      <c r="J137" s="55"/>
      <c r="K137" s="56"/>
      <c r="O137" s="14"/>
      <c r="P137" s="1"/>
      <c r="Q137" s="1"/>
      <c r="R137" s="1"/>
      <c r="S137" s="1"/>
      <c r="T137" s="1"/>
      <c r="U137" s="1"/>
      <c r="V137" s="1"/>
      <c r="W137" s="1"/>
    </row>
    <row r="138" spans="1:23" s="2" customFormat="1">
      <c r="A138" t="s">
        <v>245</v>
      </c>
      <c r="B138" t="s">
        <v>242</v>
      </c>
      <c r="C138" s="69">
        <v>28.35</v>
      </c>
      <c r="D138"/>
      <c r="E138"/>
      <c r="H138"/>
      <c r="I138"/>
      <c r="J138"/>
      <c r="K138" s="53"/>
      <c r="O138" s="14"/>
      <c r="P138" s="1"/>
      <c r="Q138" s="1"/>
      <c r="R138" s="1"/>
      <c r="S138" s="1"/>
      <c r="T138" s="1"/>
      <c r="U138" s="1"/>
      <c r="V138" s="1"/>
      <c r="W138" s="1"/>
    </row>
    <row r="139" spans="1:23" s="2" customFormat="1">
      <c r="A139" t="s">
        <v>246</v>
      </c>
      <c r="B139" t="s">
        <v>244</v>
      </c>
      <c r="C139" s="69">
        <v>27.41</v>
      </c>
      <c r="D139"/>
      <c r="E139"/>
      <c r="H139" s="55"/>
      <c r="I139" s="55"/>
      <c r="J139" s="55"/>
      <c r="K139" s="56"/>
      <c r="O139" s="14"/>
      <c r="P139" s="1"/>
      <c r="Q139" s="1"/>
      <c r="R139" s="1"/>
      <c r="S139" s="1"/>
      <c r="T139" s="1"/>
      <c r="U139" s="1"/>
      <c r="V139" s="1"/>
      <c r="W139" s="1"/>
    </row>
    <row r="140" spans="1:23">
      <c r="A140" t="s">
        <v>247</v>
      </c>
      <c r="B140" t="s">
        <v>242</v>
      </c>
      <c r="C140" s="69">
        <v>26.31</v>
      </c>
      <c r="D140"/>
      <c r="E140"/>
      <c r="H140"/>
      <c r="I140"/>
      <c r="J140"/>
      <c r="K140" s="53"/>
    </row>
    <row r="141" spans="1:23">
      <c r="A141" t="s">
        <v>247</v>
      </c>
      <c r="B141" t="s">
        <v>242</v>
      </c>
      <c r="C141" s="69">
        <v>27.75</v>
      </c>
      <c r="D141"/>
      <c r="E141"/>
      <c r="H141"/>
      <c r="I141"/>
      <c r="J141"/>
      <c r="K141" s="53"/>
    </row>
    <row r="142" spans="1:23" s="2" customFormat="1">
      <c r="A142" t="s">
        <v>247</v>
      </c>
      <c r="B142" t="s">
        <v>242</v>
      </c>
      <c r="C142" s="69">
        <v>27.43</v>
      </c>
      <c r="D142"/>
      <c r="E142"/>
      <c r="H142"/>
      <c r="I142"/>
      <c r="J142"/>
      <c r="K142" s="53"/>
      <c r="O142" s="14"/>
      <c r="P142" s="1"/>
      <c r="Q142" s="1"/>
      <c r="R142" s="1"/>
      <c r="S142" s="1"/>
      <c r="T142" s="1"/>
      <c r="U142" s="1"/>
      <c r="V142" s="1"/>
      <c r="W142" s="1"/>
    </row>
    <row r="143" spans="1:23">
      <c r="A143" t="s">
        <v>247</v>
      </c>
      <c r="B143" t="s">
        <v>242</v>
      </c>
      <c r="C143" s="54">
        <v>25.1</v>
      </c>
      <c r="D143"/>
      <c r="E143"/>
      <c r="H143"/>
      <c r="I143"/>
      <c r="J143"/>
      <c r="K143" s="53"/>
    </row>
    <row r="144" spans="1:23">
      <c r="A144" t="s">
        <v>249</v>
      </c>
      <c r="B144" t="s">
        <v>244</v>
      </c>
      <c r="C144" s="69">
        <v>26.22</v>
      </c>
      <c r="D144" s="57"/>
      <c r="E144" s="57"/>
      <c r="F144" s="1"/>
      <c r="G144" s="1"/>
      <c r="H144" s="55"/>
      <c r="I144" s="58"/>
      <c r="J144" s="57"/>
      <c r="K144" s="55"/>
    </row>
    <row r="145" spans="1:23" s="2" customFormat="1">
      <c r="A145" t="s">
        <v>249</v>
      </c>
      <c r="B145" t="s">
        <v>242</v>
      </c>
      <c r="C145" s="70">
        <v>26.3</v>
      </c>
      <c r="D145" s="57"/>
      <c r="E145" s="57"/>
      <c r="H145"/>
      <c r="I145" s="59"/>
      <c r="J145" s="57"/>
      <c r="K145" s="60"/>
      <c r="O145" s="14"/>
      <c r="P145" s="1"/>
      <c r="Q145" s="1"/>
      <c r="R145" s="1"/>
      <c r="S145" s="1"/>
      <c r="T145" s="1"/>
      <c r="U145" s="1"/>
      <c r="V145" s="1"/>
      <c r="W145" s="1"/>
    </row>
    <row r="146" spans="1:23" s="2" customFormat="1">
      <c r="A146" t="s">
        <v>249</v>
      </c>
      <c r="B146" t="s">
        <v>242</v>
      </c>
      <c r="C146" s="70">
        <v>27.27</v>
      </c>
      <c r="D146" s="57"/>
      <c r="E146" s="57"/>
      <c r="H146"/>
      <c r="I146" s="59"/>
      <c r="J146" s="57"/>
      <c r="K146" s="61"/>
      <c r="O146" s="14"/>
      <c r="P146" s="1"/>
      <c r="Q146" s="1"/>
      <c r="R146" s="1"/>
      <c r="S146" s="1"/>
      <c r="T146" s="1"/>
      <c r="U146" s="1"/>
      <c r="V146" s="1"/>
      <c r="W146" s="1"/>
    </row>
    <row r="147" spans="1:23">
      <c r="A147" t="s">
        <v>249</v>
      </c>
      <c r="B147" t="s">
        <v>242</v>
      </c>
      <c r="C147" s="70">
        <v>27.48</v>
      </c>
      <c r="D147" s="57"/>
      <c r="E147" s="57"/>
      <c r="F147" s="1"/>
      <c r="G147" s="1"/>
      <c r="H147"/>
      <c r="I147" s="59"/>
      <c r="J147" s="57"/>
      <c r="K147" s="61"/>
    </row>
    <row r="148" spans="1:23" s="2" customFormat="1">
      <c r="A148" t="s">
        <v>249</v>
      </c>
      <c r="B148" t="s">
        <v>242</v>
      </c>
      <c r="C148" s="70">
        <v>28.69</v>
      </c>
      <c r="D148" s="57"/>
      <c r="E148" s="57"/>
      <c r="H148"/>
      <c r="I148" s="59"/>
      <c r="J148" s="57"/>
      <c r="K148" s="61"/>
      <c r="O148" s="14"/>
      <c r="P148" s="1"/>
      <c r="Q148" s="1"/>
      <c r="R148" s="1"/>
      <c r="S148" s="1"/>
      <c r="T148" s="1"/>
      <c r="U148" s="1"/>
      <c r="V148" s="1"/>
      <c r="W148" s="1"/>
    </row>
    <row r="149" spans="1:23" s="2" customFormat="1">
      <c r="A149" t="s">
        <v>249</v>
      </c>
      <c r="B149" t="s">
        <v>244</v>
      </c>
      <c r="C149" s="54">
        <v>30.9</v>
      </c>
      <c r="D149" s="57"/>
      <c r="E149" s="57"/>
      <c r="H149" s="55"/>
      <c r="I149" s="58"/>
      <c r="J149" s="57"/>
      <c r="K149"/>
      <c r="O149" s="14"/>
      <c r="P149" s="1"/>
      <c r="Q149" s="1"/>
      <c r="R149" s="1"/>
      <c r="S149" s="1"/>
      <c r="T149" s="1"/>
      <c r="U149" s="1"/>
      <c r="V149" s="1"/>
      <c r="W149" s="1"/>
    </row>
    <row r="150" spans="1:23" s="2" customFormat="1">
      <c r="A150" t="s">
        <v>248</v>
      </c>
      <c r="B150" t="s">
        <v>244</v>
      </c>
      <c r="C150" s="69">
        <v>29</v>
      </c>
      <c r="D150"/>
      <c r="E150"/>
      <c r="H150" s="55"/>
      <c r="I150" s="55"/>
      <c r="J150" s="55"/>
      <c r="K150" s="56"/>
      <c r="O150" s="14"/>
      <c r="P150" s="1"/>
      <c r="Q150" s="1"/>
      <c r="R150" s="1"/>
      <c r="S150" s="1"/>
      <c r="T150" s="1"/>
      <c r="U150" s="1"/>
      <c r="V150" s="1"/>
      <c r="W150" s="1"/>
    </row>
    <row r="151" spans="1:23" s="64" customFormat="1" ht="15.75">
      <c r="A151" s="63" t="s">
        <v>250</v>
      </c>
      <c r="B151" s="63"/>
      <c r="C151" s="68">
        <f>AVERAGE(C135:C150)</f>
        <v>27.564374999999998</v>
      </c>
      <c r="D151" s="63"/>
      <c r="E151" s="63"/>
      <c r="H151" s="63"/>
      <c r="I151" s="63"/>
      <c r="J151" s="63"/>
      <c r="K151" s="65"/>
      <c r="L151" s="66"/>
      <c r="M151" s="66"/>
      <c r="N151" s="66"/>
      <c r="O151" s="67"/>
    </row>
    <row r="152" spans="1:23" s="2" customFormat="1">
      <c r="A152"/>
      <c r="B152"/>
      <c r="C152"/>
      <c r="D152"/>
      <c r="E152"/>
      <c r="F152"/>
      <c r="G152"/>
      <c r="H152"/>
      <c r="I152"/>
      <c r="J152"/>
      <c r="K152" s="53"/>
      <c r="L152" s="54"/>
      <c r="O152" s="14"/>
      <c r="P152" s="1"/>
      <c r="Q152" s="1"/>
      <c r="R152" s="1"/>
      <c r="S152" s="1"/>
      <c r="T152" s="1"/>
      <c r="U152" s="1"/>
      <c r="V152" s="1"/>
      <c r="W152" s="1"/>
    </row>
    <row r="153" spans="1:23" s="2" customFormat="1">
      <c r="A153" s="5"/>
      <c r="B153" s="3"/>
      <c r="C153" s="3"/>
      <c r="D153" s="3"/>
      <c r="E153" s="3"/>
      <c r="F153" s="3"/>
      <c r="G153" s="6"/>
      <c r="H153" s="15"/>
      <c r="I153" s="9"/>
      <c r="O153" s="14"/>
      <c r="P153" s="1"/>
      <c r="Q153" s="1"/>
      <c r="R153" s="1"/>
      <c r="S153" s="1"/>
      <c r="T153" s="1"/>
      <c r="U153" s="1"/>
      <c r="V153" s="1"/>
      <c r="W153" s="1"/>
    </row>
    <row r="154" spans="1:23" s="2" customFormat="1">
      <c r="A154" s="5"/>
      <c r="B154" s="3"/>
      <c r="C154" s="3"/>
      <c r="D154" s="3"/>
      <c r="E154" s="3"/>
      <c r="F154" s="3"/>
      <c r="G154" s="6"/>
      <c r="H154" s="15"/>
      <c r="I154" s="9"/>
      <c r="O154" s="14"/>
      <c r="P154" s="1"/>
      <c r="Q154" s="1"/>
      <c r="R154" s="1"/>
      <c r="S154" s="1"/>
      <c r="T154" s="1"/>
      <c r="U154" s="1"/>
      <c r="V154" s="1"/>
      <c r="W154" s="1"/>
    </row>
    <row r="155" spans="1:23" s="2" customFormat="1">
      <c r="A155" s="5"/>
      <c r="B155" s="3"/>
      <c r="C155" s="3"/>
      <c r="D155" s="3"/>
      <c r="E155" s="3"/>
      <c r="F155" s="3"/>
      <c r="G155" s="6"/>
      <c r="H155" s="15"/>
      <c r="I155" s="9"/>
      <c r="O155" s="14"/>
      <c r="P155" s="1"/>
      <c r="Q155" s="1"/>
      <c r="R155" s="1"/>
      <c r="S155" s="1"/>
      <c r="T155" s="1"/>
      <c r="U155" s="1"/>
      <c r="V155" s="1"/>
      <c r="W155" s="1"/>
    </row>
    <row r="157" spans="1:23" s="2" customFormat="1">
      <c r="A157" s="5"/>
      <c r="B157" s="3"/>
      <c r="C157" s="3"/>
      <c r="D157" s="3"/>
      <c r="E157" s="3"/>
      <c r="F157" s="3"/>
      <c r="G157" s="6"/>
      <c r="H157" s="15"/>
      <c r="I157" s="9"/>
      <c r="O157" s="14"/>
      <c r="P157" s="1"/>
      <c r="Q157" s="1"/>
      <c r="R157" s="1"/>
      <c r="S157" s="1"/>
      <c r="T157" s="1"/>
      <c r="U157" s="1"/>
      <c r="V157" s="1"/>
      <c r="W157" s="1"/>
    </row>
    <row r="158" spans="1:23" s="2" customFormat="1">
      <c r="A158" s="5"/>
      <c r="B158" s="3"/>
      <c r="C158" s="3"/>
      <c r="D158" s="3"/>
      <c r="E158" s="3"/>
      <c r="F158" s="3"/>
      <c r="G158" s="6"/>
      <c r="H158" s="15"/>
      <c r="I158" s="9"/>
      <c r="O158" s="14"/>
      <c r="P158" s="1"/>
      <c r="Q158" s="1"/>
      <c r="R158" s="1"/>
      <c r="S158" s="1"/>
      <c r="T158" s="1"/>
      <c r="U158" s="1"/>
      <c r="V158" s="1"/>
      <c r="W158" s="1"/>
    </row>
    <row r="160" spans="1:23" s="2" customFormat="1">
      <c r="A160" s="5"/>
      <c r="B160" s="3"/>
      <c r="C160" s="3"/>
      <c r="D160" s="3"/>
      <c r="E160" s="3"/>
      <c r="F160" s="3"/>
      <c r="G160" s="6"/>
      <c r="H160" s="15"/>
      <c r="I160" s="9"/>
      <c r="O160" s="14"/>
      <c r="P160" s="1"/>
      <c r="Q160" s="1"/>
      <c r="R160" s="1"/>
      <c r="S160" s="1"/>
      <c r="T160" s="1"/>
      <c r="U160" s="1"/>
      <c r="V160" s="1"/>
      <c r="W160" s="1"/>
    </row>
    <row r="161" spans="1:23" s="2" customFormat="1">
      <c r="A161" s="1"/>
      <c r="B161" s="4"/>
      <c r="C161" s="4"/>
      <c r="D161" s="4"/>
      <c r="E161" s="4"/>
      <c r="F161" s="4"/>
      <c r="G161" s="7"/>
      <c r="H161" s="13"/>
      <c r="I161" s="10"/>
      <c r="M161" s="11"/>
      <c r="O161" s="14"/>
      <c r="P161" s="1"/>
      <c r="Q161" s="1"/>
      <c r="R161" s="1"/>
      <c r="S161" s="1"/>
      <c r="T161" s="1"/>
      <c r="U161" s="1"/>
      <c r="V161" s="1"/>
      <c r="W161"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Blad3</vt:lpstr>
      <vt:lpstr>island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cp:lastModifiedBy>user</cp:lastModifiedBy>
  <dcterms:created xsi:type="dcterms:W3CDTF">2016-12-07T06:16:40Z</dcterms:created>
  <dcterms:modified xsi:type="dcterms:W3CDTF">2018-01-19T14:45:35Z</dcterms:modified>
</cp:coreProperties>
</file>