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northumbriaac-my.sharepoint.com/personal/joseph_graly_northumbria_ac_uk/Documents/Documents/Annals Paper/"/>
    </mc:Choice>
  </mc:AlternateContent>
  <xr:revisionPtr revIDLastSave="79" documentId="8_{2545CAB2-D1F0-45DD-9568-DE85789BAE74}" xr6:coauthVersionLast="47" xr6:coauthVersionMax="47" xr10:uidLastSave="{F033AA22-11D5-41EE-8304-80257942F4C8}"/>
  <bookViews>
    <workbookView xWindow="-28920" yWindow="-5055" windowWidth="29040" windowHeight="17640" xr2:uid="{BD64A420-B1E9-474B-8E76-C2E796A0D2E3}"/>
  </bookViews>
  <sheets>
    <sheet name="Appendix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3" i="1" l="1"/>
  <c r="N63" i="1"/>
  <c r="O63" i="1"/>
  <c r="P63" i="1"/>
  <c r="Q63" i="1"/>
  <c r="R63" i="1"/>
  <c r="P84" i="1"/>
  <c r="Q84" i="1"/>
  <c r="R84" i="1"/>
  <c r="M84" i="1"/>
  <c r="N84" i="1"/>
  <c r="O84" i="1"/>
  <c r="P83" i="1"/>
  <c r="Q83" i="1"/>
  <c r="R83" i="1"/>
  <c r="M83" i="1"/>
  <c r="N83" i="1"/>
  <c r="O83" i="1"/>
  <c r="R88" i="1" l="1"/>
  <c r="Q88" i="1"/>
  <c r="P88" i="1"/>
  <c r="O88" i="1"/>
  <c r="N88" i="1"/>
  <c r="M88" i="1"/>
  <c r="R87" i="1"/>
  <c r="Q87" i="1"/>
  <c r="P87" i="1"/>
  <c r="O87" i="1"/>
  <c r="N87" i="1"/>
  <c r="M87" i="1"/>
  <c r="R86" i="1"/>
  <c r="Q86" i="1"/>
  <c r="P86" i="1"/>
  <c r="O86" i="1"/>
  <c r="N86" i="1"/>
  <c r="M86" i="1"/>
  <c r="R85" i="1"/>
  <c r="Q85" i="1"/>
  <c r="P85" i="1"/>
  <c r="O85" i="1"/>
  <c r="N85" i="1"/>
  <c r="M85" i="1"/>
  <c r="R82" i="1"/>
  <c r="Q82" i="1"/>
  <c r="P82" i="1"/>
  <c r="O82" i="1"/>
  <c r="N82" i="1"/>
  <c r="M82" i="1"/>
  <c r="R81" i="1"/>
  <c r="Q81" i="1"/>
  <c r="P81" i="1"/>
  <c r="O81" i="1"/>
  <c r="N81" i="1"/>
  <c r="M81" i="1"/>
  <c r="R80" i="1"/>
  <c r="Q80" i="1"/>
  <c r="P80" i="1"/>
  <c r="O80" i="1"/>
  <c r="N80" i="1"/>
  <c r="M80" i="1"/>
  <c r="R79" i="1"/>
  <c r="Q79" i="1"/>
  <c r="P79" i="1"/>
  <c r="O79" i="1"/>
  <c r="N79" i="1"/>
  <c r="M79" i="1"/>
  <c r="R78" i="1"/>
  <c r="Q78" i="1"/>
  <c r="P78" i="1"/>
  <c r="O78" i="1"/>
  <c r="N78" i="1"/>
  <c r="M78" i="1"/>
  <c r="R77" i="1"/>
  <c r="Q77" i="1"/>
  <c r="P77" i="1"/>
  <c r="O77" i="1"/>
  <c r="N77" i="1"/>
  <c r="M77" i="1"/>
  <c r="R76" i="1"/>
  <c r="Q76" i="1"/>
  <c r="P76" i="1"/>
  <c r="O76" i="1"/>
  <c r="N76" i="1"/>
  <c r="M76" i="1"/>
  <c r="R75" i="1"/>
  <c r="Q75" i="1"/>
  <c r="P75" i="1"/>
  <c r="O75" i="1"/>
  <c r="N75" i="1"/>
  <c r="M75" i="1"/>
  <c r="R74" i="1"/>
  <c r="Q74" i="1"/>
  <c r="P74" i="1"/>
  <c r="O74" i="1"/>
  <c r="N74" i="1"/>
  <c r="M74" i="1"/>
  <c r="R73" i="1"/>
  <c r="Q73" i="1"/>
  <c r="P73" i="1"/>
  <c r="O73" i="1"/>
  <c r="N73" i="1"/>
  <c r="M73" i="1"/>
  <c r="R72" i="1"/>
  <c r="Q72" i="1"/>
  <c r="P72" i="1"/>
  <c r="O72" i="1"/>
  <c r="N72" i="1"/>
  <c r="M72" i="1"/>
  <c r="R71" i="1"/>
  <c r="Q71" i="1"/>
  <c r="P71" i="1"/>
  <c r="O71" i="1"/>
  <c r="N71" i="1"/>
  <c r="M71" i="1"/>
  <c r="R70" i="1"/>
  <c r="Q70" i="1"/>
  <c r="P70" i="1"/>
  <c r="O70" i="1"/>
  <c r="N70" i="1"/>
  <c r="M70" i="1"/>
  <c r="R69" i="1"/>
  <c r="Q69" i="1"/>
  <c r="P69" i="1"/>
  <c r="O69" i="1"/>
  <c r="N69" i="1"/>
  <c r="M69" i="1"/>
  <c r="R68" i="1"/>
  <c r="Q68" i="1"/>
  <c r="P68" i="1"/>
  <c r="O68" i="1"/>
  <c r="N68" i="1"/>
  <c r="M68" i="1"/>
  <c r="R67" i="1"/>
  <c r="Q67" i="1"/>
  <c r="P67" i="1"/>
  <c r="O67" i="1"/>
  <c r="N67" i="1"/>
  <c r="M67" i="1"/>
  <c r="R66" i="1"/>
  <c r="Q66" i="1"/>
  <c r="P66" i="1"/>
  <c r="O66" i="1"/>
  <c r="N66" i="1"/>
  <c r="M66" i="1"/>
  <c r="R65" i="1"/>
  <c r="Q65" i="1"/>
  <c r="P65" i="1"/>
  <c r="O65" i="1"/>
  <c r="N65" i="1"/>
  <c r="M65" i="1"/>
  <c r="R64" i="1"/>
  <c r="Q64" i="1"/>
  <c r="P64" i="1"/>
  <c r="O64" i="1"/>
  <c r="N64" i="1"/>
  <c r="M64" i="1"/>
  <c r="R62" i="1"/>
  <c r="Q62" i="1"/>
  <c r="P62" i="1"/>
  <c r="O62" i="1"/>
  <c r="N62" i="1"/>
  <c r="M62" i="1"/>
  <c r="R61" i="1"/>
  <c r="Q61" i="1"/>
  <c r="P61" i="1"/>
  <c r="O61" i="1"/>
  <c r="N61" i="1"/>
  <c r="M61" i="1"/>
  <c r="R60" i="1"/>
  <c r="Q60" i="1"/>
  <c r="P60" i="1"/>
  <c r="O60" i="1"/>
  <c r="N60" i="1"/>
  <c r="M60" i="1"/>
  <c r="R59" i="1"/>
  <c r="Q59" i="1"/>
  <c r="P59" i="1"/>
  <c r="O59" i="1"/>
  <c r="N59" i="1"/>
  <c r="M59" i="1"/>
  <c r="R58" i="1"/>
  <c r="Q58" i="1"/>
  <c r="P58" i="1"/>
  <c r="O58" i="1"/>
  <c r="N58" i="1"/>
  <c r="M58" i="1"/>
  <c r="R57" i="1"/>
  <c r="Q57" i="1"/>
  <c r="P57" i="1"/>
  <c r="O57" i="1"/>
  <c r="N57" i="1"/>
  <c r="M57" i="1"/>
  <c r="R56" i="1"/>
  <c r="Q56" i="1"/>
  <c r="P56" i="1"/>
  <c r="O56" i="1"/>
  <c r="N56" i="1"/>
  <c r="M56" i="1"/>
  <c r="R55" i="1"/>
  <c r="Q55" i="1"/>
  <c r="P55" i="1"/>
  <c r="O55" i="1"/>
  <c r="N55" i="1"/>
  <c r="M55" i="1"/>
  <c r="R54" i="1"/>
  <c r="Q54" i="1"/>
  <c r="P54" i="1"/>
  <c r="O54" i="1"/>
  <c r="N54" i="1"/>
  <c r="M54" i="1"/>
  <c r="O53" i="1"/>
  <c r="N53" i="1"/>
  <c r="M53" i="1"/>
  <c r="R52" i="1"/>
  <c r="Q52" i="1"/>
  <c r="P52" i="1"/>
  <c r="O52" i="1"/>
  <c r="N52" i="1"/>
  <c r="M52" i="1"/>
  <c r="R51" i="1"/>
  <c r="Q51" i="1"/>
  <c r="P51" i="1"/>
  <c r="O51" i="1"/>
  <c r="N51" i="1"/>
  <c r="M51" i="1"/>
  <c r="R50" i="1"/>
  <c r="Q50" i="1"/>
  <c r="P50" i="1"/>
  <c r="O50" i="1"/>
  <c r="N50" i="1"/>
  <c r="M50" i="1"/>
  <c r="R49" i="1"/>
  <c r="Q49" i="1"/>
  <c r="P49" i="1"/>
  <c r="O49" i="1"/>
  <c r="N49" i="1"/>
  <c r="M49" i="1"/>
  <c r="R48" i="1"/>
  <c r="Q48" i="1"/>
  <c r="P48" i="1"/>
  <c r="O48" i="1"/>
  <c r="N48" i="1"/>
  <c r="M48" i="1"/>
  <c r="R47" i="1"/>
  <c r="Q47" i="1"/>
  <c r="P47" i="1"/>
  <c r="O47" i="1"/>
  <c r="N47" i="1"/>
  <c r="M47" i="1"/>
  <c r="R46" i="1"/>
  <c r="Q46" i="1"/>
  <c r="P46" i="1"/>
  <c r="O46" i="1"/>
  <c r="N46" i="1"/>
  <c r="M46" i="1"/>
  <c r="R45" i="1"/>
  <c r="Q45" i="1"/>
  <c r="P45" i="1"/>
  <c r="O45" i="1"/>
  <c r="N45" i="1"/>
  <c r="M45" i="1"/>
  <c r="R44" i="1"/>
  <c r="Q44" i="1"/>
  <c r="P44" i="1"/>
  <c r="O44" i="1"/>
  <c r="N44" i="1"/>
  <c r="M44" i="1"/>
  <c r="R43" i="1"/>
  <c r="Q43" i="1"/>
  <c r="P43" i="1"/>
  <c r="O43" i="1"/>
  <c r="N43" i="1"/>
  <c r="M43" i="1"/>
  <c r="R42" i="1"/>
  <c r="Q42" i="1"/>
  <c r="P42" i="1"/>
  <c r="O42" i="1"/>
  <c r="N42" i="1"/>
  <c r="M42" i="1"/>
  <c r="R41" i="1"/>
  <c r="Q41" i="1"/>
  <c r="P41" i="1"/>
  <c r="O41" i="1"/>
  <c r="N41" i="1"/>
  <c r="M41" i="1"/>
  <c r="R40" i="1"/>
  <c r="Q40" i="1"/>
  <c r="P40" i="1"/>
  <c r="O40" i="1"/>
  <c r="N40" i="1"/>
  <c r="M40" i="1"/>
  <c r="R39" i="1"/>
  <c r="Q39" i="1"/>
  <c r="P39" i="1"/>
  <c r="O39" i="1"/>
  <c r="N39" i="1"/>
  <c r="M39" i="1"/>
  <c r="R38" i="1"/>
  <c r="Q38" i="1"/>
  <c r="P38" i="1"/>
  <c r="O38" i="1"/>
  <c r="N38" i="1"/>
  <c r="M38" i="1"/>
  <c r="R37" i="1"/>
  <c r="Q37" i="1"/>
  <c r="P37" i="1"/>
  <c r="O37" i="1"/>
  <c r="N37" i="1"/>
  <c r="M37" i="1"/>
  <c r="R36" i="1"/>
  <c r="Q36" i="1"/>
  <c r="P36" i="1"/>
  <c r="O36" i="1"/>
  <c r="N36" i="1"/>
  <c r="M36" i="1"/>
  <c r="R35" i="1"/>
  <c r="Q35" i="1"/>
  <c r="P35" i="1"/>
  <c r="O35" i="1"/>
  <c r="N35" i="1"/>
  <c r="M35" i="1"/>
  <c r="R34" i="1"/>
  <c r="Q34" i="1"/>
  <c r="P34" i="1"/>
  <c r="O34" i="1"/>
  <c r="N34" i="1"/>
  <c r="M34" i="1"/>
  <c r="R33" i="1"/>
  <c r="Q33" i="1"/>
  <c r="P33" i="1"/>
  <c r="O33" i="1"/>
  <c r="N33" i="1"/>
  <c r="M33" i="1"/>
  <c r="R32" i="1"/>
  <c r="Q32" i="1"/>
  <c r="P32" i="1"/>
  <c r="O32" i="1"/>
  <c r="N32" i="1"/>
  <c r="M32" i="1"/>
  <c r="R31" i="1"/>
  <c r="Q31" i="1"/>
  <c r="P31" i="1"/>
  <c r="O31" i="1"/>
  <c r="N31" i="1"/>
  <c r="M31" i="1"/>
  <c r="R30" i="1"/>
  <c r="Q30" i="1"/>
  <c r="P30" i="1"/>
  <c r="O30" i="1"/>
  <c r="N30" i="1"/>
  <c r="M30" i="1"/>
  <c r="R29" i="1"/>
  <c r="Q29" i="1"/>
  <c r="P29" i="1"/>
  <c r="O29" i="1"/>
  <c r="N29" i="1"/>
  <c r="M29" i="1"/>
  <c r="R28" i="1"/>
  <c r="Q28" i="1"/>
  <c r="P28" i="1"/>
  <c r="O28" i="1"/>
  <c r="N28" i="1"/>
  <c r="M28" i="1"/>
  <c r="R27" i="1"/>
  <c r="Q27" i="1"/>
  <c r="P27" i="1"/>
  <c r="O27" i="1"/>
  <c r="N27" i="1"/>
  <c r="M27" i="1"/>
  <c r="R26" i="1"/>
  <c r="Q26" i="1"/>
  <c r="P26" i="1"/>
  <c r="O26" i="1"/>
  <c r="N26" i="1"/>
  <c r="M26" i="1"/>
  <c r="R25" i="1"/>
  <c r="Q25" i="1"/>
  <c r="P25" i="1"/>
  <c r="O25" i="1"/>
  <c r="N25" i="1"/>
  <c r="M25" i="1"/>
  <c r="R24" i="1"/>
  <c r="Q24" i="1"/>
  <c r="P24" i="1"/>
  <c r="O24" i="1"/>
  <c r="N24" i="1"/>
  <c r="M24" i="1"/>
  <c r="R23" i="1"/>
  <c r="Q23" i="1"/>
  <c r="P23" i="1"/>
  <c r="O23" i="1"/>
  <c r="N23" i="1"/>
  <c r="M23" i="1"/>
  <c r="R22" i="1"/>
  <c r="Q22" i="1"/>
  <c r="P22" i="1"/>
  <c r="O22" i="1"/>
  <c r="N22" i="1"/>
  <c r="M22" i="1"/>
  <c r="R21" i="1"/>
  <c r="Q21" i="1"/>
  <c r="P21" i="1"/>
  <c r="O21" i="1"/>
  <c r="N21" i="1"/>
  <c r="M21" i="1"/>
  <c r="R20" i="1"/>
  <c r="Q20" i="1"/>
  <c r="P20" i="1"/>
  <c r="O20" i="1"/>
  <c r="N20" i="1"/>
  <c r="M20" i="1"/>
  <c r="R19" i="1"/>
  <c r="Q19" i="1"/>
  <c r="P19" i="1"/>
  <c r="O19" i="1"/>
  <c r="N19" i="1"/>
  <c r="M19" i="1"/>
  <c r="R18" i="1"/>
  <c r="Q18" i="1"/>
  <c r="P18" i="1"/>
  <c r="O18" i="1"/>
  <c r="N18" i="1"/>
  <c r="M18" i="1"/>
  <c r="R17" i="1"/>
  <c r="Q17" i="1"/>
  <c r="P17" i="1"/>
  <c r="O17" i="1"/>
  <c r="N17" i="1"/>
  <c r="M17" i="1"/>
  <c r="R16" i="1"/>
  <c r="Q16" i="1"/>
  <c r="P16" i="1"/>
  <c r="O16" i="1"/>
  <c r="N16" i="1"/>
  <c r="M16" i="1"/>
  <c r="R15" i="1"/>
  <c r="Q15" i="1"/>
  <c r="P15" i="1"/>
  <c r="O15" i="1"/>
  <c r="N15" i="1"/>
  <c r="M15" i="1"/>
  <c r="R14" i="1"/>
  <c r="Q14" i="1"/>
  <c r="P14" i="1"/>
  <c r="O14" i="1"/>
  <c r="N14" i="1"/>
  <c r="M14" i="1"/>
  <c r="R13" i="1"/>
  <c r="Q13" i="1"/>
  <c r="P13" i="1"/>
  <c r="O13" i="1"/>
  <c r="N13" i="1"/>
  <c r="M13" i="1"/>
  <c r="R12" i="1"/>
  <c r="Q12" i="1"/>
  <c r="P12" i="1"/>
  <c r="O12" i="1"/>
  <c r="N12" i="1"/>
  <c r="M12" i="1"/>
  <c r="R11" i="1"/>
  <c r="Q11" i="1"/>
  <c r="P11" i="1"/>
  <c r="O11" i="1"/>
  <c r="N11" i="1"/>
  <c r="M11" i="1"/>
  <c r="R10" i="1"/>
  <c r="Q10" i="1"/>
  <c r="P10" i="1"/>
  <c r="O10" i="1"/>
  <c r="N10" i="1"/>
  <c r="M10" i="1"/>
  <c r="R9" i="1"/>
  <c r="Q9" i="1"/>
  <c r="P9" i="1"/>
  <c r="O9" i="1"/>
  <c r="N9" i="1"/>
  <c r="M9" i="1"/>
  <c r="R8" i="1"/>
  <c r="Q8" i="1"/>
  <c r="P8" i="1"/>
  <c r="O8" i="1"/>
  <c r="N8" i="1"/>
  <c r="M8" i="1"/>
  <c r="R7" i="1"/>
  <c r="Q7" i="1"/>
  <c r="P7" i="1"/>
  <c r="O7" i="1"/>
  <c r="N7" i="1"/>
  <c r="M7" i="1"/>
  <c r="R6" i="1"/>
  <c r="Q6" i="1"/>
  <c r="P6" i="1"/>
  <c r="O6" i="1"/>
  <c r="N6" i="1"/>
  <c r="M6" i="1"/>
  <c r="R5" i="1"/>
  <c r="Q5" i="1"/>
  <c r="P5" i="1"/>
  <c r="O5" i="1"/>
  <c r="N5" i="1"/>
  <c r="M5" i="1"/>
  <c r="R4" i="1"/>
  <c r="Q4" i="1"/>
  <c r="P4" i="1"/>
  <c r="O4" i="1"/>
  <c r="N4" i="1"/>
  <c r="M4" i="1"/>
  <c r="R3" i="1"/>
  <c r="Q3" i="1"/>
  <c r="P3" i="1"/>
  <c r="O3" i="1"/>
  <c r="N3" i="1"/>
  <c r="M3" i="1"/>
</calcChain>
</file>

<file path=xl/sharedStrings.xml><?xml version="1.0" encoding="utf-8"?>
<sst xmlns="http://schemas.openxmlformats.org/spreadsheetml/2006/main" count="330" uniqueCount="156">
  <si>
    <t>Type</t>
  </si>
  <si>
    <t>Location</t>
  </si>
  <si>
    <t>Citation</t>
  </si>
  <si>
    <t>Sample</t>
  </si>
  <si>
    <r>
      <t>Concentration (</t>
    </r>
    <r>
      <rPr>
        <sz val="11"/>
        <color theme="1"/>
        <rFont val="Calibri"/>
        <family val="2"/>
      </rPr>
      <t>µE per l)</t>
    </r>
  </si>
  <si>
    <t>Proportion</t>
  </si>
  <si>
    <t>Na</t>
  </si>
  <si>
    <t>K</t>
  </si>
  <si>
    <t>Ca</t>
  </si>
  <si>
    <t>Mg</t>
  </si>
  <si>
    <t>HCO3</t>
  </si>
  <si>
    <t>SO4</t>
  </si>
  <si>
    <t>Cl</t>
  </si>
  <si>
    <t>NO3</t>
  </si>
  <si>
    <t>Na+K</t>
  </si>
  <si>
    <t>Greenland</t>
  </si>
  <si>
    <t>Isunnguata Sermia, Terminus</t>
  </si>
  <si>
    <t>Graly et al. 2014</t>
  </si>
  <si>
    <t>GL10-T-W1</t>
  </si>
  <si>
    <t>GL11-T-W13</t>
  </si>
  <si>
    <t>GL11-T-W14</t>
  </si>
  <si>
    <t>GL11-T-W16</t>
  </si>
  <si>
    <t>GL11-T-W18</t>
  </si>
  <si>
    <t>GL11-T-W20</t>
  </si>
  <si>
    <t>GL11-T-W21</t>
  </si>
  <si>
    <t>GL11-T-W22</t>
  </si>
  <si>
    <t>GL12-T-W1</t>
  </si>
  <si>
    <t>Isunnguata Sermia, Lateral</t>
  </si>
  <si>
    <t>GL10-L-W1</t>
  </si>
  <si>
    <t>GL10-L-W3</t>
  </si>
  <si>
    <t>GL12-L-W1</t>
  </si>
  <si>
    <t>Isunnguata Sermia, Borehole</t>
  </si>
  <si>
    <t>GL12-L-W2</t>
  </si>
  <si>
    <t>GL10-1C-W1</t>
  </si>
  <si>
    <t>GL10-1C-W2</t>
  </si>
  <si>
    <t>GL10-1D-W1</t>
  </si>
  <si>
    <t>GL10-1D-W2</t>
  </si>
  <si>
    <t>GL10-1E-W1</t>
  </si>
  <si>
    <t>GL10-1E-W2</t>
  </si>
  <si>
    <t>GL10-2D-W1</t>
  </si>
  <si>
    <t>GL11-1C-W1</t>
  </si>
  <si>
    <t>GL11-1C-W2</t>
  </si>
  <si>
    <t>GL11-1C-W3</t>
  </si>
  <si>
    <t>GL11-2C-W3</t>
  </si>
  <si>
    <t>GL12-2A-W1</t>
  </si>
  <si>
    <t>GL12-2B-W1</t>
  </si>
  <si>
    <t>GL12-2C-W1</t>
  </si>
  <si>
    <t>GL12-2D-W2</t>
  </si>
  <si>
    <t>2007 Waston River Late July</t>
  </si>
  <si>
    <t>Yde et al. 2014</t>
  </si>
  <si>
    <t>23 samples avg</t>
  </si>
  <si>
    <t>2008 Watson River August</t>
  </si>
  <si>
    <t>28 samples avg</t>
  </si>
  <si>
    <t>2006 Watson River May</t>
  </si>
  <si>
    <t>16 samples avg</t>
  </si>
  <si>
    <t>2012 Leverett Glacier May</t>
  </si>
  <si>
    <t>Hawkings et al. 2015</t>
  </si>
  <si>
    <t>15 samples avg</t>
  </si>
  <si>
    <t>2012 Leverett June</t>
  </si>
  <si>
    <t>39 samples avg</t>
  </si>
  <si>
    <t>2012 Leverett July</t>
  </si>
  <si>
    <t>21 samples avg</t>
  </si>
  <si>
    <t>2008 'N Glacier' early May</t>
  </si>
  <si>
    <t>Bhatia et al. 2013</t>
  </si>
  <si>
    <t>13 samples avg</t>
  </si>
  <si>
    <t>2008 'N Glacier' late May</t>
  </si>
  <si>
    <t>17 samples avg</t>
  </si>
  <si>
    <t>2008 'N Glacier' July</t>
  </si>
  <si>
    <t>10 samples avg</t>
  </si>
  <si>
    <t>Akuliarusiarsuup Kuua</t>
  </si>
  <si>
    <t>8 samples avg</t>
  </si>
  <si>
    <t>Qinnguata Kuuasua</t>
  </si>
  <si>
    <t>Antarctica</t>
  </si>
  <si>
    <t>Glacial Lake Whillens</t>
  </si>
  <si>
    <t>Michaud et al. 2016</t>
  </si>
  <si>
    <t>Sediments underlying GLW</t>
  </si>
  <si>
    <t>Kamb Ice Stream Sediments</t>
  </si>
  <si>
    <t>Skidmore et al. 2010</t>
  </si>
  <si>
    <t>Binderschadler Ice Stream Sediments</t>
  </si>
  <si>
    <t>Casey Station Jokulhlaup</t>
  </si>
  <si>
    <t>Lake Untersee</t>
  </si>
  <si>
    <t>Wand et al. 1997</t>
  </si>
  <si>
    <t>Depth 20 m</t>
  </si>
  <si>
    <t>Depth 80 m</t>
  </si>
  <si>
    <t>Depth 88 m</t>
  </si>
  <si>
    <t>Depth 93.5 m</t>
  </si>
  <si>
    <t>Vostok Accretion Ice</t>
  </si>
  <si>
    <t>Blood Falls</t>
  </si>
  <si>
    <t>Mikuki et al. 2004</t>
  </si>
  <si>
    <t>Lewis Cliff Ice Tongue</t>
  </si>
  <si>
    <t>Sun et al. 2015</t>
  </si>
  <si>
    <t>Kip Kettle</t>
  </si>
  <si>
    <t>Tear Drop Lake</t>
  </si>
  <si>
    <t>Lake Monroe</t>
  </si>
  <si>
    <t>Alpine, Felsic</t>
  </si>
  <si>
    <t>Damma, Switzerland</t>
  </si>
  <si>
    <t>Rhone, Switzerland</t>
  </si>
  <si>
    <t>Erdmannbreen, Svalbard</t>
  </si>
  <si>
    <t>Lovenbreen, Svalbard</t>
  </si>
  <si>
    <t>Scott Turnerbreen, Svalbard</t>
  </si>
  <si>
    <t>South Cascade, USA</t>
  </si>
  <si>
    <t>Mittivakkat, SE Greenland</t>
  </si>
  <si>
    <t>Alpine, Mafic</t>
  </si>
  <si>
    <t>Kuannersuit, Disko Island</t>
  </si>
  <si>
    <t>Fjallsjökull, Iceland</t>
  </si>
  <si>
    <t>Carbonate</t>
  </si>
  <si>
    <t>Oberaar, Switzerland</t>
  </si>
  <si>
    <t>Graly et al. 2016</t>
  </si>
  <si>
    <t>2013 July Samples</t>
  </si>
  <si>
    <t>Ryu and Jacobson, 2012</t>
  </si>
  <si>
    <t>Thoma et al. 2008</t>
  </si>
  <si>
    <t>20 samples avg</t>
  </si>
  <si>
    <t>Hosein et al. 2004</t>
  </si>
  <si>
    <t>Hodson et al. 2000</t>
  </si>
  <si>
    <t>Drever and Hurcomb, 1986</t>
  </si>
  <si>
    <t>Reynolds and Johnson, 1972</t>
  </si>
  <si>
    <t>Gangtori, India</t>
  </si>
  <si>
    <t>Singh and Hasnain, 2002</t>
  </si>
  <si>
    <t>Satopanth, India</t>
  </si>
  <si>
    <t>Hagedorn and Hasholt, 2004</t>
  </si>
  <si>
    <t>Yde et al. 2005</t>
  </si>
  <si>
    <t>Raiswell and Thomas, 1984</t>
  </si>
  <si>
    <t xml:space="preserve">Haut D'Arola, Switzerland </t>
  </si>
  <si>
    <t>Tranter et al. 2002</t>
  </si>
  <si>
    <t>A Boreholes</t>
  </si>
  <si>
    <t>B Boreholes</t>
  </si>
  <si>
    <t>C Boreholes</t>
  </si>
  <si>
    <t>Outlet</t>
  </si>
  <si>
    <t>Tsanfleuron, Switzerland</t>
  </si>
  <si>
    <t>Zeng et al. 2012/Fairchild</t>
  </si>
  <si>
    <t>Marmolada, Italy</t>
  </si>
  <si>
    <t>Fairchild et al. 1994</t>
  </si>
  <si>
    <t>Saskatchewan, Canada</t>
  </si>
  <si>
    <t>Taillon, France</t>
  </si>
  <si>
    <t>Brown et al. 2006</t>
  </si>
  <si>
    <t>Urumqi 1, China</t>
  </si>
  <si>
    <t>Feng et al. 2012</t>
  </si>
  <si>
    <t>Midre Lovenbreen, Svalbard</t>
  </si>
  <si>
    <t>Wynn et al. 2006</t>
  </si>
  <si>
    <t>Werenskioldbreen, Svalbard</t>
  </si>
  <si>
    <t>Stachnik et al. 2016</t>
  </si>
  <si>
    <t>Argentiere, France</t>
  </si>
  <si>
    <t>Thomas and Raiswell, 1984</t>
  </si>
  <si>
    <t>Pindari, India</t>
  </si>
  <si>
    <t>Pandey et al. 2001</t>
  </si>
  <si>
    <t>Kafni, India</t>
  </si>
  <si>
    <t>Singh et al. 1998</t>
  </si>
  <si>
    <t>Kennicott, Alaska</t>
  </si>
  <si>
    <t>Anderson et al. 2003</t>
  </si>
  <si>
    <t>Finsterwalderbreen, Svalbard</t>
  </si>
  <si>
    <t>Wadham et al., 1998, 2000</t>
  </si>
  <si>
    <t>Austre Grønfjordbreen, Svalbard</t>
  </si>
  <si>
    <t>Yde et al. 2008</t>
  </si>
  <si>
    <t>Yde et al. 2012</t>
  </si>
  <si>
    <t>Longyearbreen, Svalbard</t>
  </si>
  <si>
    <t>Hindshaw et al.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</si>
</sst>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1" applyFont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0" fillId="0" borderId="0" xfId="0" quotePrefix="1" applyNumberFormat="1" applyAlignment="1">
      <alignment horizontal="center" vertical="center"/>
    </xf>
    <xf numFmtId="3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7" xfId="1" xr:uid="{ECAA6BA8-B11F-44DA-BD3F-31982FB48F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6DA1F-05D5-4835-94E4-83D637C2EBAC}">
  <dimension ref="A1:R88"/>
  <sheetViews>
    <sheetView tabSelected="1" topLeftCell="A45" workbookViewId="0">
      <selection activeCell="D58" sqref="D58"/>
    </sheetView>
  </sheetViews>
  <sheetFormatPr defaultRowHeight="15" x14ac:dyDescent="0.25"/>
  <cols>
    <col min="1" max="1" width="15.85546875" customWidth="1"/>
    <col min="2" max="2" width="35.42578125" customWidth="1"/>
    <col min="3" max="3" width="26.28515625" customWidth="1"/>
    <col min="4" max="4" width="21.28515625" customWidth="1"/>
  </cols>
  <sheetData>
    <row r="1" spans="1:18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/>
      <c r="G1" s="10"/>
      <c r="H1" s="10"/>
      <c r="I1" s="10"/>
      <c r="J1" s="10"/>
      <c r="K1" s="10"/>
      <c r="L1" s="10"/>
      <c r="M1" t="s">
        <v>5</v>
      </c>
    </row>
    <row r="2" spans="1:18" x14ac:dyDescent="0.25">
      <c r="A2" s="10"/>
      <c r="B2" s="10"/>
      <c r="C2" s="10"/>
      <c r="D2" s="10"/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  <c r="N2" s="1" t="s">
        <v>8</v>
      </c>
      <c r="O2" s="1" t="s">
        <v>9</v>
      </c>
      <c r="P2" s="1" t="s">
        <v>10</v>
      </c>
      <c r="Q2" s="1" t="s">
        <v>11</v>
      </c>
      <c r="R2" s="1" t="s">
        <v>12</v>
      </c>
    </row>
    <row r="3" spans="1:18" ht="14.25" customHeight="1" x14ac:dyDescent="0.25">
      <c r="A3" s="2" t="s">
        <v>15</v>
      </c>
      <c r="B3" s="1" t="s">
        <v>16</v>
      </c>
      <c r="C3" s="2" t="s">
        <v>17</v>
      </c>
      <c r="D3" s="3" t="s">
        <v>18</v>
      </c>
      <c r="E3" s="7">
        <v>6.66</v>
      </c>
      <c r="F3" s="7">
        <v>9.36</v>
      </c>
      <c r="G3" s="7">
        <v>18.2</v>
      </c>
      <c r="H3" s="7">
        <v>7.4200000000000008</v>
      </c>
      <c r="I3" s="7">
        <v>66.3</v>
      </c>
      <c r="J3" s="7">
        <v>6.18</v>
      </c>
      <c r="K3" s="7"/>
      <c r="L3" s="7"/>
      <c r="M3" s="4">
        <f>(E3+F3)/SUM($E3:$H3)</f>
        <v>0.38472622478386165</v>
      </c>
      <c r="N3" s="4">
        <f>(G3)/SUM($E3:$H3)</f>
        <v>0.4370797310278578</v>
      </c>
      <c r="O3" s="4">
        <f>(H3)/SUM($E3:$H3)</f>
        <v>0.17819404418828053</v>
      </c>
      <c r="P3" s="4">
        <f>I3/SUM($I3:$K3)</f>
        <v>0.91473509933774844</v>
      </c>
      <c r="Q3" s="4">
        <f t="shared" ref="Q3:R18" si="0">J3/SUM($I3:$K3)</f>
        <v>8.5264900662251661E-2</v>
      </c>
      <c r="R3" s="4">
        <f t="shared" si="0"/>
        <v>0</v>
      </c>
    </row>
    <row r="4" spans="1:18" ht="14.25" customHeight="1" x14ac:dyDescent="0.25">
      <c r="A4" s="2" t="s">
        <v>15</v>
      </c>
      <c r="B4" s="1" t="s">
        <v>16</v>
      </c>
      <c r="C4" s="2" t="s">
        <v>17</v>
      </c>
      <c r="D4" s="2" t="s">
        <v>19</v>
      </c>
      <c r="E4" s="7">
        <v>57.6</v>
      </c>
      <c r="F4" s="7">
        <v>37.400000000000006</v>
      </c>
      <c r="G4" s="7">
        <v>73.5</v>
      </c>
      <c r="H4" s="7">
        <v>11</v>
      </c>
      <c r="I4" s="7">
        <v>222</v>
      </c>
      <c r="J4" s="7">
        <v>42</v>
      </c>
      <c r="K4" s="7">
        <v>5.8000000000000007</v>
      </c>
      <c r="L4" s="7">
        <v>2.5</v>
      </c>
      <c r="M4" s="4">
        <f t="shared" ref="M4:M37" si="1">(E4+F4)/SUM($E4:$H4)</f>
        <v>0.52924791086350975</v>
      </c>
      <c r="N4" s="4">
        <f t="shared" ref="N4:N37" si="2">(G4)/SUM($E4:$H4)</f>
        <v>0.40947075208913647</v>
      </c>
      <c r="O4" s="4">
        <f t="shared" ref="O4:O37" si="3">(H4)/SUM($E4:$H4)</f>
        <v>6.1281337047353758E-2</v>
      </c>
      <c r="P4" s="4">
        <f t="shared" ref="P4:P37" si="4">I4/SUM($I4:$K4)</f>
        <v>0.82283172720533726</v>
      </c>
      <c r="Q4" s="4">
        <f t="shared" si="0"/>
        <v>0.15567086730911786</v>
      </c>
      <c r="R4" s="4">
        <f t="shared" si="0"/>
        <v>2.1497405485544848E-2</v>
      </c>
    </row>
    <row r="5" spans="1:18" ht="14.25" customHeight="1" x14ac:dyDescent="0.25">
      <c r="A5" s="2" t="s">
        <v>15</v>
      </c>
      <c r="B5" s="1" t="s">
        <v>16</v>
      </c>
      <c r="C5" s="2" t="s">
        <v>17</v>
      </c>
      <c r="D5" s="2" t="s">
        <v>20</v>
      </c>
      <c r="E5" s="7">
        <v>56.4</v>
      </c>
      <c r="F5" s="7">
        <v>37.199999999999996</v>
      </c>
      <c r="G5" s="7">
        <v>71.7</v>
      </c>
      <c r="H5" s="7">
        <v>11.9</v>
      </c>
      <c r="I5" s="7">
        <v>215</v>
      </c>
      <c r="J5" s="7">
        <v>42.2</v>
      </c>
      <c r="K5" s="7">
        <v>4.3999999999999986</v>
      </c>
      <c r="L5" s="7">
        <v>2.0300000000000002</v>
      </c>
      <c r="M5" s="4">
        <f t="shared" si="1"/>
        <v>0.52821670428893897</v>
      </c>
      <c r="N5" s="4">
        <f t="shared" si="2"/>
        <v>0.40462753950338598</v>
      </c>
      <c r="O5" s="4">
        <f t="shared" si="3"/>
        <v>6.7155756207674944E-2</v>
      </c>
      <c r="P5" s="4">
        <f t="shared" si="4"/>
        <v>0.82186544342507661</v>
      </c>
      <c r="Q5" s="4">
        <f t="shared" si="0"/>
        <v>0.16131498470948016</v>
      </c>
      <c r="R5" s="4">
        <f t="shared" si="0"/>
        <v>1.681957186544342E-2</v>
      </c>
    </row>
    <row r="6" spans="1:18" ht="14.25" customHeight="1" x14ac:dyDescent="0.25">
      <c r="A6" s="2" t="s">
        <v>15</v>
      </c>
      <c r="B6" s="1" t="s">
        <v>16</v>
      </c>
      <c r="C6" s="2" t="s">
        <v>17</v>
      </c>
      <c r="D6" s="2" t="s">
        <v>21</v>
      </c>
      <c r="E6" s="7">
        <v>54.699999999999996</v>
      </c>
      <c r="F6" s="7">
        <v>39.199999999999996</v>
      </c>
      <c r="G6" s="7">
        <v>72.3</v>
      </c>
      <c r="H6" s="7">
        <v>11.2</v>
      </c>
      <c r="I6" s="7">
        <v>222</v>
      </c>
      <c r="J6" s="7">
        <v>41.4</v>
      </c>
      <c r="K6" s="7">
        <v>7.8999999999999986</v>
      </c>
      <c r="L6" s="7">
        <v>2.13</v>
      </c>
      <c r="M6" s="4">
        <f t="shared" si="1"/>
        <v>0.52931228861330326</v>
      </c>
      <c r="N6" s="4">
        <f t="shared" si="2"/>
        <v>0.40755355129650511</v>
      </c>
      <c r="O6" s="4">
        <f t="shared" si="3"/>
        <v>6.3134160090191654E-2</v>
      </c>
      <c r="P6" s="4">
        <f t="shared" si="4"/>
        <v>0.81828234426833779</v>
      </c>
      <c r="Q6" s="4">
        <f t="shared" si="0"/>
        <v>0.15259859933652786</v>
      </c>
      <c r="R6" s="4">
        <f t="shared" si="0"/>
        <v>2.9119056395134537E-2</v>
      </c>
    </row>
    <row r="7" spans="1:18" ht="14.25" customHeight="1" x14ac:dyDescent="0.25">
      <c r="A7" s="2" t="s">
        <v>15</v>
      </c>
      <c r="B7" s="1" t="s">
        <v>16</v>
      </c>
      <c r="C7" s="2" t="s">
        <v>17</v>
      </c>
      <c r="D7" s="2" t="s">
        <v>22</v>
      </c>
      <c r="E7" s="7">
        <v>45.699999999999996</v>
      </c>
      <c r="F7" s="7">
        <v>31.9</v>
      </c>
      <c r="G7" s="7">
        <v>65.699999999999989</v>
      </c>
      <c r="H7" s="7">
        <v>10.200000000000001</v>
      </c>
      <c r="I7" s="7">
        <v>199</v>
      </c>
      <c r="J7" s="7">
        <v>37.400000000000006</v>
      </c>
      <c r="K7" s="7">
        <v>3.3999999999999986</v>
      </c>
      <c r="L7" s="7">
        <v>1.49</v>
      </c>
      <c r="M7" s="4">
        <f t="shared" si="1"/>
        <v>0.50553745928338767</v>
      </c>
      <c r="N7" s="4">
        <f t="shared" si="2"/>
        <v>0.42801302931596091</v>
      </c>
      <c r="O7" s="4">
        <f t="shared" si="3"/>
        <v>6.6449511400651487E-2</v>
      </c>
      <c r="P7" s="4">
        <f t="shared" si="4"/>
        <v>0.82985821517931602</v>
      </c>
      <c r="Q7" s="4">
        <f t="shared" si="0"/>
        <v>0.15596330275229359</v>
      </c>
      <c r="R7" s="4">
        <f t="shared" si="0"/>
        <v>1.4178482068390319E-2</v>
      </c>
    </row>
    <row r="8" spans="1:18" ht="14.25" customHeight="1" x14ac:dyDescent="0.25">
      <c r="A8" s="2" t="s">
        <v>15</v>
      </c>
      <c r="B8" s="1" t="s">
        <v>16</v>
      </c>
      <c r="C8" s="2" t="s">
        <v>17</v>
      </c>
      <c r="D8" s="2" t="s">
        <v>23</v>
      </c>
      <c r="E8" s="7">
        <v>48</v>
      </c>
      <c r="F8" s="7">
        <v>33.799999999999997</v>
      </c>
      <c r="G8" s="7">
        <v>69.099999999999994</v>
      </c>
      <c r="H8" s="7">
        <v>12.200000000000001</v>
      </c>
      <c r="I8" s="7">
        <v>155</v>
      </c>
      <c r="J8" s="7">
        <v>39.6</v>
      </c>
      <c r="K8" s="7">
        <v>4.5</v>
      </c>
      <c r="L8" s="7">
        <v>1.8699999999999999</v>
      </c>
      <c r="M8" s="4">
        <f t="shared" si="1"/>
        <v>0.50153280196198657</v>
      </c>
      <c r="N8" s="4">
        <f t="shared" si="2"/>
        <v>0.42366646229307181</v>
      </c>
      <c r="O8" s="4">
        <f t="shared" si="3"/>
        <v>7.4800735744941782E-2</v>
      </c>
      <c r="P8" s="4">
        <f t="shared" si="4"/>
        <v>0.77850326469110998</v>
      </c>
      <c r="Q8" s="4">
        <f t="shared" si="0"/>
        <v>0.19889502762430941</v>
      </c>
      <c r="R8" s="4">
        <f t="shared" si="0"/>
        <v>2.2601707684580613E-2</v>
      </c>
    </row>
    <row r="9" spans="1:18" ht="14.25" customHeight="1" x14ac:dyDescent="0.25">
      <c r="A9" s="2" t="s">
        <v>15</v>
      </c>
      <c r="B9" s="1" t="s">
        <v>16</v>
      </c>
      <c r="C9" s="2" t="s">
        <v>17</v>
      </c>
      <c r="D9" s="2" t="s">
        <v>24</v>
      </c>
      <c r="E9" s="7">
        <v>49.5</v>
      </c>
      <c r="F9" s="7">
        <v>33.799999999999997</v>
      </c>
      <c r="G9" s="7">
        <v>72.400000000000006</v>
      </c>
      <c r="H9" s="7">
        <v>11.4</v>
      </c>
      <c r="I9" s="7">
        <v>207</v>
      </c>
      <c r="J9" s="7">
        <v>41.5</v>
      </c>
      <c r="K9" s="7">
        <v>3.5</v>
      </c>
      <c r="L9" s="7">
        <v>1.85</v>
      </c>
      <c r="M9" s="4">
        <f t="shared" si="1"/>
        <v>0.49850388988629563</v>
      </c>
      <c r="N9" s="4">
        <f t="shared" si="2"/>
        <v>0.4332734889287852</v>
      </c>
      <c r="O9" s="4">
        <f t="shared" si="3"/>
        <v>6.8222621184919216E-2</v>
      </c>
      <c r="P9" s="4">
        <f t="shared" si="4"/>
        <v>0.8214285714285714</v>
      </c>
      <c r="Q9" s="4">
        <f t="shared" si="0"/>
        <v>0.16468253968253968</v>
      </c>
      <c r="R9" s="4">
        <f t="shared" si="0"/>
        <v>1.3888888888888888E-2</v>
      </c>
    </row>
    <row r="10" spans="1:18" ht="14.25" customHeight="1" x14ac:dyDescent="0.25">
      <c r="A10" s="2" t="s">
        <v>15</v>
      </c>
      <c r="B10" s="1" t="s">
        <v>16</v>
      </c>
      <c r="C10" s="2" t="s">
        <v>17</v>
      </c>
      <c r="D10" s="2" t="s">
        <v>25</v>
      </c>
      <c r="E10" s="7">
        <v>44.4</v>
      </c>
      <c r="F10" s="7">
        <v>30.3</v>
      </c>
      <c r="G10" s="7">
        <v>63</v>
      </c>
      <c r="H10" s="7">
        <v>11.1</v>
      </c>
      <c r="I10" s="7">
        <v>192</v>
      </c>
      <c r="J10" s="7">
        <v>34.6</v>
      </c>
      <c r="K10" s="7">
        <v>4.5</v>
      </c>
      <c r="L10" s="7">
        <v>1.52</v>
      </c>
      <c r="M10" s="4">
        <f t="shared" si="1"/>
        <v>0.50201612903225812</v>
      </c>
      <c r="N10" s="4">
        <f t="shared" si="2"/>
        <v>0.42338709677419362</v>
      </c>
      <c r="O10" s="4">
        <f t="shared" si="3"/>
        <v>7.459677419354839E-2</v>
      </c>
      <c r="P10" s="4">
        <f t="shared" si="4"/>
        <v>0.83080917351795758</v>
      </c>
      <c r="Q10" s="4">
        <f t="shared" si="0"/>
        <v>0.14971873647771528</v>
      </c>
      <c r="R10" s="4">
        <f t="shared" si="0"/>
        <v>1.947209000432713E-2</v>
      </c>
    </row>
    <row r="11" spans="1:18" ht="14.25" customHeight="1" x14ac:dyDescent="0.25">
      <c r="A11" s="2" t="s">
        <v>15</v>
      </c>
      <c r="B11" s="1" t="s">
        <v>16</v>
      </c>
      <c r="C11" s="2" t="s">
        <v>17</v>
      </c>
      <c r="D11" s="2" t="s">
        <v>26</v>
      </c>
      <c r="E11" s="7">
        <v>170</v>
      </c>
      <c r="F11" s="7">
        <v>130</v>
      </c>
      <c r="G11" s="7">
        <v>86.8</v>
      </c>
      <c r="H11" s="7">
        <v>14.4</v>
      </c>
      <c r="I11" s="7">
        <v>480</v>
      </c>
      <c r="J11" s="7">
        <v>60</v>
      </c>
      <c r="K11" s="8">
        <v>7.9</v>
      </c>
      <c r="L11" s="7"/>
      <c r="M11" s="4">
        <f t="shared" si="1"/>
        <v>0.74775672981056829</v>
      </c>
      <c r="N11" s="4">
        <f t="shared" si="2"/>
        <v>0.21635094715852443</v>
      </c>
      <c r="O11" s="4">
        <f t="shared" si="3"/>
        <v>3.589232303090728E-2</v>
      </c>
      <c r="P11" s="4">
        <f t="shared" si="4"/>
        <v>0.87607227596276693</v>
      </c>
      <c r="Q11" s="4">
        <f t="shared" si="0"/>
        <v>0.10950903449534587</v>
      </c>
      <c r="R11" s="4">
        <f t="shared" si="0"/>
        <v>1.4418689541887207E-2</v>
      </c>
    </row>
    <row r="12" spans="1:18" ht="14.25" customHeight="1" x14ac:dyDescent="0.25">
      <c r="A12" s="2" t="s">
        <v>15</v>
      </c>
      <c r="B12" s="1" t="s">
        <v>16</v>
      </c>
      <c r="C12" s="2" t="s">
        <v>107</v>
      </c>
      <c r="D12" s="2" t="s">
        <v>108</v>
      </c>
      <c r="E12" s="7">
        <v>32.685069708155751</v>
      </c>
      <c r="F12" s="7">
        <v>22.238084970243953</v>
      </c>
      <c r="G12" s="7">
        <v>51.788713313812536</v>
      </c>
      <c r="H12" s="7">
        <v>5.130028130698232</v>
      </c>
      <c r="I12" s="7">
        <v>118.77586899005692</v>
      </c>
      <c r="J12" s="7">
        <v>17.182893518518519</v>
      </c>
      <c r="K12" s="7">
        <v>13.895284124745336</v>
      </c>
      <c r="L12" s="7">
        <v>1.4420395421436003</v>
      </c>
      <c r="M12" s="4">
        <f t="shared" si="1"/>
        <v>0.49107853659813683</v>
      </c>
      <c r="N12" s="4">
        <f t="shared" si="2"/>
        <v>0.4630528908138189</v>
      </c>
      <c r="O12" s="4">
        <f t="shared" si="3"/>
        <v>4.5868572588044325E-2</v>
      </c>
      <c r="P12" s="4">
        <f t="shared" si="4"/>
        <v>0.79261035426484461</v>
      </c>
      <c r="Q12" s="4">
        <f t="shared" si="0"/>
        <v>0.11466419429141943</v>
      </c>
      <c r="R12" s="4">
        <f t="shared" si="0"/>
        <v>9.2725451443736007E-2</v>
      </c>
    </row>
    <row r="13" spans="1:18" ht="14.25" customHeight="1" x14ac:dyDescent="0.25">
      <c r="A13" s="2" t="s">
        <v>15</v>
      </c>
      <c r="B13" s="1" t="s">
        <v>27</v>
      </c>
      <c r="C13" s="2" t="s">
        <v>17</v>
      </c>
      <c r="D13" s="3" t="s">
        <v>28</v>
      </c>
      <c r="E13" s="7">
        <v>3.17</v>
      </c>
      <c r="F13" s="7">
        <v>9.0500000000000007</v>
      </c>
      <c r="G13" s="7">
        <v>2.94</v>
      </c>
      <c r="H13" s="7">
        <v>1.1299999999999999</v>
      </c>
      <c r="I13" s="7">
        <v>41</v>
      </c>
      <c r="J13" s="7">
        <v>1.0399999999999998</v>
      </c>
      <c r="K13" s="7">
        <v>5.63</v>
      </c>
      <c r="L13" s="7"/>
      <c r="M13" s="4">
        <f t="shared" si="1"/>
        <v>0.75015346838551267</v>
      </c>
      <c r="N13" s="4">
        <f t="shared" si="2"/>
        <v>0.18047882136279927</v>
      </c>
      <c r="O13" s="4">
        <f t="shared" si="3"/>
        <v>6.9367710251688156E-2</v>
      </c>
      <c r="P13" s="4">
        <f t="shared" si="4"/>
        <v>0.86007971470526534</v>
      </c>
      <c r="Q13" s="4">
        <f t="shared" si="0"/>
        <v>2.1816656177889655E-2</v>
      </c>
      <c r="R13" s="4">
        <f t="shared" si="0"/>
        <v>0.11810362911684497</v>
      </c>
    </row>
    <row r="14" spans="1:18" ht="14.25" customHeight="1" x14ac:dyDescent="0.25">
      <c r="A14" s="2" t="s">
        <v>15</v>
      </c>
      <c r="B14" s="1" t="s">
        <v>27</v>
      </c>
      <c r="C14" s="2" t="s">
        <v>17</v>
      </c>
      <c r="D14" s="3" t="s">
        <v>29</v>
      </c>
      <c r="E14" s="7">
        <v>2.27</v>
      </c>
      <c r="F14" s="7">
        <v>5.8999999999999995</v>
      </c>
      <c r="G14" s="7">
        <v>2.89</v>
      </c>
      <c r="H14" s="7">
        <v>1.1800000000000002</v>
      </c>
      <c r="I14" s="7">
        <v>38.4</v>
      </c>
      <c r="J14" s="7"/>
      <c r="K14" s="7">
        <v>2.82</v>
      </c>
      <c r="L14" s="7"/>
      <c r="M14" s="4">
        <f t="shared" si="1"/>
        <v>0.66748366013071891</v>
      </c>
      <c r="N14" s="4">
        <f t="shared" si="2"/>
        <v>0.2361111111111111</v>
      </c>
      <c r="O14" s="4">
        <f t="shared" si="3"/>
        <v>9.6405228758169953E-2</v>
      </c>
      <c r="P14" s="4">
        <f t="shared" si="4"/>
        <v>0.93158660844250363</v>
      </c>
      <c r="Q14" s="4">
        <f t="shared" si="0"/>
        <v>0</v>
      </c>
      <c r="R14" s="4">
        <f t="shared" si="0"/>
        <v>6.8413391557496359E-2</v>
      </c>
    </row>
    <row r="15" spans="1:18" ht="14.25" customHeight="1" x14ac:dyDescent="0.25">
      <c r="A15" s="2" t="s">
        <v>15</v>
      </c>
      <c r="B15" s="1" t="s">
        <v>27</v>
      </c>
      <c r="C15" s="2" t="s">
        <v>17</v>
      </c>
      <c r="D15" s="2" t="s">
        <v>30</v>
      </c>
      <c r="E15" s="7">
        <v>23</v>
      </c>
      <c r="F15" s="7">
        <v>10.8</v>
      </c>
      <c r="G15" s="7">
        <v>10.8</v>
      </c>
      <c r="H15" s="7"/>
      <c r="I15" s="7">
        <v>180</v>
      </c>
      <c r="J15" s="7">
        <v>5.94</v>
      </c>
      <c r="K15" s="7"/>
      <c r="L15" s="7"/>
      <c r="M15" s="4">
        <f t="shared" si="1"/>
        <v>0.75784753363228707</v>
      </c>
      <c r="N15" s="4">
        <f t="shared" si="2"/>
        <v>0.24215246636771307</v>
      </c>
      <c r="O15" s="4">
        <f t="shared" si="3"/>
        <v>0</v>
      </c>
      <c r="P15" s="4">
        <f t="shared" si="4"/>
        <v>0.96805421103581801</v>
      </c>
      <c r="Q15" s="4">
        <f t="shared" si="0"/>
        <v>3.1945788964181994E-2</v>
      </c>
      <c r="R15" s="4">
        <f t="shared" si="0"/>
        <v>0</v>
      </c>
    </row>
    <row r="16" spans="1:18" ht="14.25" customHeight="1" x14ac:dyDescent="0.25">
      <c r="A16" s="2" t="s">
        <v>15</v>
      </c>
      <c r="B16" s="1" t="s">
        <v>31</v>
      </c>
      <c r="C16" s="2" t="s">
        <v>17</v>
      </c>
      <c r="D16" s="2" t="s">
        <v>32</v>
      </c>
      <c r="E16" s="7">
        <v>37</v>
      </c>
      <c r="F16" s="7">
        <v>23.599999999999998</v>
      </c>
      <c r="G16" s="7">
        <v>9.75</v>
      </c>
      <c r="H16" s="7"/>
      <c r="I16" s="7">
        <v>170</v>
      </c>
      <c r="J16" s="7">
        <v>3.13</v>
      </c>
      <c r="K16" s="7"/>
      <c r="L16" s="7"/>
      <c r="M16" s="4">
        <f t="shared" si="1"/>
        <v>0.86140724946695091</v>
      </c>
      <c r="N16" s="4">
        <f t="shared" si="2"/>
        <v>0.13859275053304906</v>
      </c>
      <c r="O16" s="4">
        <f t="shared" si="3"/>
        <v>0</v>
      </c>
      <c r="P16" s="4">
        <f t="shared" si="4"/>
        <v>0.98192109975163178</v>
      </c>
      <c r="Q16" s="4">
        <f t="shared" si="0"/>
        <v>1.8078900248368279E-2</v>
      </c>
      <c r="R16" s="4">
        <f t="shared" si="0"/>
        <v>0</v>
      </c>
    </row>
    <row r="17" spans="1:18" ht="14.25" customHeight="1" x14ac:dyDescent="0.25">
      <c r="A17" s="2" t="s">
        <v>15</v>
      </c>
      <c r="B17" s="1" t="s">
        <v>31</v>
      </c>
      <c r="C17" s="2" t="s">
        <v>17</v>
      </c>
      <c r="D17" s="3" t="s">
        <v>33</v>
      </c>
      <c r="E17" s="5">
        <v>32.6</v>
      </c>
      <c r="F17" s="5">
        <v>38.299999999999997</v>
      </c>
      <c r="G17" s="5">
        <v>42.2</v>
      </c>
      <c r="H17" s="5">
        <v>27.8</v>
      </c>
      <c r="I17" s="7">
        <v>200</v>
      </c>
      <c r="J17" s="7">
        <v>3.645</v>
      </c>
      <c r="K17" s="7">
        <v>7.05</v>
      </c>
      <c r="L17" s="7">
        <v>8.85</v>
      </c>
      <c r="M17" s="4">
        <f t="shared" si="1"/>
        <v>0.50319375443577008</v>
      </c>
      <c r="N17" s="4">
        <f t="shared" si="2"/>
        <v>0.29950319375443579</v>
      </c>
      <c r="O17" s="4">
        <f t="shared" si="3"/>
        <v>0.19730305180979418</v>
      </c>
      <c r="P17" s="4">
        <f t="shared" si="4"/>
        <v>0.94923942191319199</v>
      </c>
      <c r="Q17" s="4">
        <f t="shared" si="0"/>
        <v>1.7299888464367922E-2</v>
      </c>
      <c r="R17" s="4">
        <f t="shared" si="0"/>
        <v>3.3460689622440018E-2</v>
      </c>
    </row>
    <row r="18" spans="1:18" ht="14.25" customHeight="1" x14ac:dyDescent="0.25">
      <c r="A18" s="2" t="s">
        <v>15</v>
      </c>
      <c r="B18" s="1" t="s">
        <v>31</v>
      </c>
      <c r="C18" s="2" t="s">
        <v>17</v>
      </c>
      <c r="D18" s="3" t="s">
        <v>34</v>
      </c>
      <c r="E18" s="5">
        <v>62.9</v>
      </c>
      <c r="F18" s="5">
        <v>75.599999999999994</v>
      </c>
      <c r="G18" s="5">
        <v>131</v>
      </c>
      <c r="H18" s="5">
        <v>88.6</v>
      </c>
      <c r="I18" s="5">
        <v>400</v>
      </c>
      <c r="J18" s="5">
        <v>7.29</v>
      </c>
      <c r="K18" s="5">
        <v>14.1</v>
      </c>
      <c r="L18" s="5">
        <v>17.7</v>
      </c>
      <c r="M18" s="4">
        <f t="shared" si="1"/>
        <v>0.38676347388997484</v>
      </c>
      <c r="N18" s="4">
        <f t="shared" si="2"/>
        <v>0.36581960346271991</v>
      </c>
      <c r="O18" s="4">
        <f t="shared" si="3"/>
        <v>0.24741692264730519</v>
      </c>
      <c r="P18" s="4">
        <f t="shared" si="4"/>
        <v>0.94923942191319199</v>
      </c>
      <c r="Q18" s="4">
        <f t="shared" si="0"/>
        <v>1.7299888464367922E-2</v>
      </c>
      <c r="R18" s="4">
        <f t="shared" si="0"/>
        <v>3.3460689622440018E-2</v>
      </c>
    </row>
    <row r="19" spans="1:18" ht="14.25" customHeight="1" x14ac:dyDescent="0.25">
      <c r="A19" s="2" t="s">
        <v>15</v>
      </c>
      <c r="B19" s="1" t="s">
        <v>31</v>
      </c>
      <c r="C19" s="2" t="s">
        <v>17</v>
      </c>
      <c r="D19" s="3" t="s">
        <v>35</v>
      </c>
      <c r="E19" s="5">
        <v>24.7</v>
      </c>
      <c r="F19" s="5">
        <v>17.2</v>
      </c>
      <c r="G19" s="5">
        <v>17.5</v>
      </c>
      <c r="H19" s="5">
        <v>7.1</v>
      </c>
      <c r="I19" s="5">
        <v>100</v>
      </c>
      <c r="J19" s="5">
        <v>2.08</v>
      </c>
      <c r="K19" s="5">
        <v>25.4</v>
      </c>
      <c r="L19" s="5">
        <v>1.29</v>
      </c>
      <c r="M19" s="4">
        <f t="shared" si="1"/>
        <v>0.63007518796992479</v>
      </c>
      <c r="N19" s="4">
        <f t="shared" si="2"/>
        <v>0.26315789473684209</v>
      </c>
      <c r="O19" s="4">
        <f t="shared" si="3"/>
        <v>0.10676691729323308</v>
      </c>
      <c r="P19" s="4">
        <f t="shared" si="4"/>
        <v>0.78443677439598369</v>
      </c>
      <c r="Q19" s="4">
        <f t="shared" ref="Q19:R37" si="5">J19/SUM($I19:$K19)</f>
        <v>1.6316284907436463E-2</v>
      </c>
      <c r="R19" s="4">
        <f t="shared" si="5"/>
        <v>0.19924694069657986</v>
      </c>
    </row>
    <row r="20" spans="1:18" ht="14.25" customHeight="1" x14ac:dyDescent="0.25">
      <c r="A20" s="2" t="s">
        <v>15</v>
      </c>
      <c r="B20" s="1" t="s">
        <v>31</v>
      </c>
      <c r="C20" s="2" t="s">
        <v>17</v>
      </c>
      <c r="D20" s="3" t="s">
        <v>36</v>
      </c>
      <c r="E20" s="5">
        <v>27.1</v>
      </c>
      <c r="F20" s="5">
        <v>18</v>
      </c>
      <c r="G20" s="5">
        <v>21.9</v>
      </c>
      <c r="H20" s="5">
        <v>11.9</v>
      </c>
      <c r="I20" s="5">
        <v>113</v>
      </c>
      <c r="J20" s="5">
        <v>2.08</v>
      </c>
      <c r="K20" s="5">
        <v>14.1</v>
      </c>
      <c r="L20" s="5">
        <v>1.61</v>
      </c>
      <c r="M20" s="4">
        <f t="shared" si="1"/>
        <v>0.57160963244613427</v>
      </c>
      <c r="N20" s="4">
        <f t="shared" si="2"/>
        <v>0.27756653992395436</v>
      </c>
      <c r="O20" s="4">
        <f t="shared" si="3"/>
        <v>0.15082382762991128</v>
      </c>
      <c r="P20" s="4">
        <f t="shared" si="4"/>
        <v>0.87474841306703821</v>
      </c>
      <c r="Q20" s="4">
        <f t="shared" si="5"/>
        <v>1.6101563709552562E-2</v>
      </c>
      <c r="R20" s="4">
        <f t="shared" si="5"/>
        <v>0.10915002322340919</v>
      </c>
    </row>
    <row r="21" spans="1:18" ht="14.25" customHeight="1" x14ac:dyDescent="0.25">
      <c r="A21" s="2" t="s">
        <v>15</v>
      </c>
      <c r="B21" s="1" t="s">
        <v>31</v>
      </c>
      <c r="C21" s="2" t="s">
        <v>17</v>
      </c>
      <c r="D21" s="3" t="s">
        <v>37</v>
      </c>
      <c r="E21" s="5">
        <v>7.71</v>
      </c>
      <c r="F21" s="5">
        <v>7.93</v>
      </c>
      <c r="G21" s="5">
        <v>10.1</v>
      </c>
      <c r="H21" s="5">
        <v>4.2699999999999996</v>
      </c>
      <c r="I21" s="5">
        <v>65.2</v>
      </c>
      <c r="J21" s="5"/>
      <c r="K21" s="5">
        <v>5.64</v>
      </c>
      <c r="L21" s="5"/>
      <c r="M21" s="4">
        <f t="shared" si="1"/>
        <v>0.52115961346217932</v>
      </c>
      <c r="N21" s="4">
        <f t="shared" si="2"/>
        <v>0.33655448183938685</v>
      </c>
      <c r="O21" s="4">
        <f t="shared" si="3"/>
        <v>0.14228590469843383</v>
      </c>
      <c r="P21" s="4">
        <f t="shared" si="4"/>
        <v>0.92038396386222476</v>
      </c>
      <c r="Q21" s="4">
        <f t="shared" si="5"/>
        <v>0</v>
      </c>
      <c r="R21" s="4">
        <f t="shared" si="5"/>
        <v>7.9616036137775265E-2</v>
      </c>
    </row>
    <row r="22" spans="1:18" ht="14.25" customHeight="1" x14ac:dyDescent="0.25">
      <c r="A22" s="2" t="s">
        <v>15</v>
      </c>
      <c r="B22" s="1" t="s">
        <v>31</v>
      </c>
      <c r="C22" s="2" t="s">
        <v>17</v>
      </c>
      <c r="D22" s="3" t="s">
        <v>38</v>
      </c>
      <c r="E22" s="5">
        <v>22</v>
      </c>
      <c r="F22" s="5">
        <v>16.600000000000001</v>
      </c>
      <c r="G22" s="5">
        <v>30.7</v>
      </c>
      <c r="H22" s="5">
        <v>15.2</v>
      </c>
      <c r="I22" s="5">
        <v>136</v>
      </c>
      <c r="J22" s="5">
        <v>2.08</v>
      </c>
      <c r="K22" s="5">
        <v>16.899999999999999</v>
      </c>
      <c r="L22" s="5"/>
      <c r="M22" s="4">
        <f t="shared" si="1"/>
        <v>0.45680473372781066</v>
      </c>
      <c r="N22" s="4">
        <f t="shared" si="2"/>
        <v>0.36331360946745561</v>
      </c>
      <c r="O22" s="4">
        <f t="shared" si="3"/>
        <v>0.17988165680473372</v>
      </c>
      <c r="P22" s="4">
        <f t="shared" si="4"/>
        <v>0.8775325848496579</v>
      </c>
      <c r="Q22" s="4">
        <f t="shared" si="5"/>
        <v>1.3421086591818298E-2</v>
      </c>
      <c r="R22" s="4">
        <f t="shared" si="5"/>
        <v>0.10904632855852366</v>
      </c>
    </row>
    <row r="23" spans="1:18" ht="14.25" customHeight="1" x14ac:dyDescent="0.25">
      <c r="A23" s="2" t="s">
        <v>15</v>
      </c>
      <c r="B23" s="1" t="s">
        <v>31</v>
      </c>
      <c r="C23" s="2" t="s">
        <v>17</v>
      </c>
      <c r="D23" s="3" t="s">
        <v>39</v>
      </c>
      <c r="E23" s="5">
        <v>10.199999999999999</v>
      </c>
      <c r="F23" s="5">
        <v>15.7</v>
      </c>
      <c r="G23" s="5">
        <v>10.199999999999999</v>
      </c>
      <c r="H23" s="5">
        <v>6.57</v>
      </c>
      <c r="I23" s="5">
        <v>39.700000000000003</v>
      </c>
      <c r="J23" s="5">
        <v>2.08</v>
      </c>
      <c r="K23" s="5">
        <v>19.7</v>
      </c>
      <c r="L23" s="5">
        <v>6.77</v>
      </c>
      <c r="M23" s="4">
        <f t="shared" si="1"/>
        <v>0.60698382938832907</v>
      </c>
      <c r="N23" s="4">
        <f t="shared" si="2"/>
        <v>0.23904382470119523</v>
      </c>
      <c r="O23" s="4">
        <f t="shared" si="3"/>
        <v>0.15397234591047576</v>
      </c>
      <c r="P23" s="4">
        <f t="shared" si="4"/>
        <v>0.64573845152895248</v>
      </c>
      <c r="Q23" s="4">
        <f t="shared" si="5"/>
        <v>3.3832140533506833E-2</v>
      </c>
      <c r="R23" s="4">
        <f t="shared" si="5"/>
        <v>0.32042940793754066</v>
      </c>
    </row>
    <row r="24" spans="1:18" ht="14.25" customHeight="1" x14ac:dyDescent="0.25">
      <c r="A24" s="2" t="s">
        <v>15</v>
      </c>
      <c r="B24" s="1" t="s">
        <v>31</v>
      </c>
      <c r="C24" s="2" t="s">
        <v>17</v>
      </c>
      <c r="D24" s="2" t="s">
        <v>40</v>
      </c>
      <c r="E24" s="7">
        <v>2.4</v>
      </c>
      <c r="F24" s="7">
        <v>1.01</v>
      </c>
      <c r="G24" s="7">
        <v>1.1000000000000001</v>
      </c>
      <c r="H24" s="7">
        <v>0.39300000000000002</v>
      </c>
      <c r="I24" s="7">
        <v>46.300000000000004</v>
      </c>
      <c r="J24" s="7">
        <v>1.6</v>
      </c>
      <c r="K24" s="5">
        <v>0.80000000000000071</v>
      </c>
      <c r="L24" s="7"/>
      <c r="M24" s="4">
        <f t="shared" si="1"/>
        <v>0.69549255557821754</v>
      </c>
      <c r="N24" s="4">
        <f t="shared" si="2"/>
        <v>0.22435243728329599</v>
      </c>
      <c r="O24" s="4">
        <f t="shared" si="3"/>
        <v>8.0155007138486653E-2</v>
      </c>
      <c r="P24" s="4">
        <f t="shared" si="4"/>
        <v>0.95071868583162222</v>
      </c>
      <c r="Q24" s="4">
        <f t="shared" si="5"/>
        <v>3.2854209445585217E-2</v>
      </c>
      <c r="R24" s="4">
        <f t="shared" si="5"/>
        <v>1.6427104722792622E-2</v>
      </c>
    </row>
    <row r="25" spans="1:18" ht="14.25" customHeight="1" x14ac:dyDescent="0.25">
      <c r="A25" s="2" t="s">
        <v>15</v>
      </c>
      <c r="B25" s="1" t="s">
        <v>31</v>
      </c>
      <c r="C25" s="2" t="s">
        <v>17</v>
      </c>
      <c r="D25" s="2" t="s">
        <v>41</v>
      </c>
      <c r="E25" s="7">
        <v>17.100000000000001</v>
      </c>
      <c r="F25" s="7">
        <v>10.8</v>
      </c>
      <c r="G25" s="7">
        <v>20.8</v>
      </c>
      <c r="H25" s="7">
        <v>4.6899999999999995</v>
      </c>
      <c r="I25" s="7">
        <v>97.199999999999989</v>
      </c>
      <c r="J25" s="7">
        <v>6.8</v>
      </c>
      <c r="K25" s="7">
        <v>5.8999999999999986</v>
      </c>
      <c r="L25" s="7">
        <v>2.99</v>
      </c>
      <c r="M25" s="4">
        <f t="shared" si="1"/>
        <v>0.52256976961977897</v>
      </c>
      <c r="N25" s="4">
        <f t="shared" si="2"/>
        <v>0.38958606480614349</v>
      </c>
      <c r="O25" s="4">
        <f t="shared" si="3"/>
        <v>8.7844165574077537E-2</v>
      </c>
      <c r="P25" s="4">
        <f t="shared" si="4"/>
        <v>0.88444040036396732</v>
      </c>
      <c r="Q25" s="4">
        <f t="shared" si="5"/>
        <v>6.1874431301182906E-2</v>
      </c>
      <c r="R25" s="4">
        <f t="shared" si="5"/>
        <v>5.3685168334849862E-2</v>
      </c>
    </row>
    <row r="26" spans="1:18" ht="14.25" customHeight="1" x14ac:dyDescent="0.25">
      <c r="A26" s="2" t="s">
        <v>15</v>
      </c>
      <c r="B26" s="1" t="s">
        <v>31</v>
      </c>
      <c r="C26" s="2" t="s">
        <v>17</v>
      </c>
      <c r="D26" s="2" t="s">
        <v>42</v>
      </c>
      <c r="E26" s="7">
        <v>14.8</v>
      </c>
      <c r="F26" s="7">
        <v>9.14</v>
      </c>
      <c r="G26" s="7">
        <v>20.400000000000002</v>
      </c>
      <c r="H26" s="7">
        <v>4.4799999999999995</v>
      </c>
      <c r="I26" s="7">
        <v>97.8</v>
      </c>
      <c r="J26" s="7">
        <v>7.7799999999999994</v>
      </c>
      <c r="K26" s="7">
        <v>4.3000000000000007</v>
      </c>
      <c r="L26" s="7">
        <v>3.07</v>
      </c>
      <c r="M26" s="4">
        <f t="shared" si="1"/>
        <v>0.49037279803359279</v>
      </c>
      <c r="N26" s="4">
        <f t="shared" si="2"/>
        <v>0.41786153215895128</v>
      </c>
      <c r="O26" s="4">
        <f t="shared" si="3"/>
        <v>9.1765669807455957E-2</v>
      </c>
      <c r="P26" s="4">
        <f t="shared" si="4"/>
        <v>0.89006188569348377</v>
      </c>
      <c r="Q26" s="4">
        <f t="shared" si="5"/>
        <v>7.0804514015289408E-2</v>
      </c>
      <c r="R26" s="4">
        <f t="shared" si="5"/>
        <v>3.9133600291226804E-2</v>
      </c>
    </row>
    <row r="27" spans="1:18" ht="14.25" customHeight="1" x14ac:dyDescent="0.25">
      <c r="A27" s="2" t="s">
        <v>15</v>
      </c>
      <c r="B27" s="1" t="s">
        <v>31</v>
      </c>
      <c r="C27" s="2" t="s">
        <v>17</v>
      </c>
      <c r="D27" s="2" t="s">
        <v>43</v>
      </c>
      <c r="E27" s="5">
        <v>292.87400000000002</v>
      </c>
      <c r="F27" s="5">
        <v>173.59699999999998</v>
      </c>
      <c r="G27" s="5">
        <v>193.81349999999998</v>
      </c>
      <c r="H27" s="5">
        <v>252.11699999999999</v>
      </c>
      <c r="I27" s="5">
        <v>374.92370328927399</v>
      </c>
      <c r="J27" s="5">
        <v>50.79</v>
      </c>
      <c r="K27" s="5">
        <v>4.9369999999999958</v>
      </c>
      <c r="L27" s="7">
        <v>0.35</v>
      </c>
      <c r="M27" s="4">
        <f t="shared" si="1"/>
        <v>0.51125628355499197</v>
      </c>
      <c r="N27" s="4">
        <f t="shared" si="2"/>
        <v>0.2124212860237516</v>
      </c>
      <c r="O27" s="4">
        <f t="shared" si="3"/>
        <v>0.27632243042125643</v>
      </c>
      <c r="P27" s="4">
        <f t="shared" si="4"/>
        <v>0.87059814468114904</v>
      </c>
      <c r="Q27" s="4">
        <f t="shared" si="5"/>
        <v>0.11793780809382227</v>
      </c>
      <c r="R27" s="4">
        <f t="shared" si="5"/>
        <v>1.1464047225028551E-2</v>
      </c>
    </row>
    <row r="28" spans="1:18" ht="14.25" customHeight="1" x14ac:dyDescent="0.25">
      <c r="A28" s="2" t="s">
        <v>15</v>
      </c>
      <c r="B28" s="1" t="s">
        <v>31</v>
      </c>
      <c r="C28" s="2" t="s">
        <v>17</v>
      </c>
      <c r="D28" s="2" t="s">
        <v>44</v>
      </c>
      <c r="E28" s="5">
        <v>147.53784615384615</v>
      </c>
      <c r="F28" s="5">
        <v>116</v>
      </c>
      <c r="G28" s="5">
        <v>168.42369230769231</v>
      </c>
      <c r="H28" s="5">
        <v>17.168153846153846</v>
      </c>
      <c r="I28" s="5">
        <v>580.90978745865345</v>
      </c>
      <c r="J28" s="5">
        <v>33.755384615384614</v>
      </c>
      <c r="K28" s="5">
        <v>11.4</v>
      </c>
      <c r="L28" s="7"/>
      <c r="M28" s="4">
        <f t="shared" si="1"/>
        <v>0.58677449001367765</v>
      </c>
      <c r="N28" s="4">
        <f t="shared" si="2"/>
        <v>0.37500012845355957</v>
      </c>
      <c r="O28" s="4">
        <f t="shared" si="3"/>
        <v>3.8225381532762677E-2</v>
      </c>
      <c r="P28" s="4">
        <f t="shared" si="4"/>
        <v>0.92787430665438042</v>
      </c>
      <c r="Q28" s="4">
        <f t="shared" si="5"/>
        <v>5.3916726438494052E-2</v>
      </c>
      <c r="R28" s="4">
        <f t="shared" si="5"/>
        <v>1.8208966907125514E-2</v>
      </c>
    </row>
    <row r="29" spans="1:18" ht="14.25" customHeight="1" x14ac:dyDescent="0.25">
      <c r="A29" s="2" t="s">
        <v>15</v>
      </c>
      <c r="B29" s="1" t="s">
        <v>31</v>
      </c>
      <c r="C29" s="2" t="s">
        <v>17</v>
      </c>
      <c r="D29" s="2" t="s">
        <v>45</v>
      </c>
      <c r="E29" s="5">
        <v>122.85960975609754</v>
      </c>
      <c r="F29" s="5">
        <v>36.799999999999997</v>
      </c>
      <c r="G29" s="5">
        <v>16.119048780487802</v>
      </c>
      <c r="H29" s="5"/>
      <c r="I29" s="5">
        <v>116.1944134543546</v>
      </c>
      <c r="J29" s="5">
        <v>7.7497560975609749</v>
      </c>
      <c r="K29" s="5">
        <v>11.4</v>
      </c>
      <c r="L29" s="7"/>
      <c r="M29" s="4">
        <f t="shared" si="1"/>
        <v>0.90829917058939846</v>
      </c>
      <c r="N29" s="4">
        <f t="shared" si="2"/>
        <v>9.1700829410601606E-2</v>
      </c>
      <c r="O29" s="4">
        <f t="shared" si="3"/>
        <v>0</v>
      </c>
      <c r="P29" s="4">
        <f t="shared" si="4"/>
        <v>0.85851066831352885</v>
      </c>
      <c r="Q29" s="4">
        <f t="shared" si="5"/>
        <v>5.725962280619934E-2</v>
      </c>
      <c r="R29" s="4">
        <f t="shared" si="5"/>
        <v>8.4229708880271842E-2</v>
      </c>
    </row>
    <row r="30" spans="1:18" ht="14.25" customHeight="1" x14ac:dyDescent="0.25">
      <c r="A30" s="2" t="s">
        <v>15</v>
      </c>
      <c r="B30" s="1" t="s">
        <v>31</v>
      </c>
      <c r="C30" s="2" t="s">
        <v>17</v>
      </c>
      <c r="D30" s="2" t="s">
        <v>46</v>
      </c>
      <c r="E30" s="5">
        <v>92.555111111111103</v>
      </c>
      <c r="F30" s="5">
        <v>97.5</v>
      </c>
      <c r="G30" s="5">
        <v>18.861555555555555</v>
      </c>
      <c r="H30" s="5"/>
      <c r="I30" s="5">
        <v>172.0663481197914</v>
      </c>
      <c r="J30" s="5">
        <v>7.5733333333333341</v>
      </c>
      <c r="K30" s="5">
        <v>11.4</v>
      </c>
      <c r="L30" s="7"/>
      <c r="M30" s="4">
        <f t="shared" si="1"/>
        <v>0.90971732482382661</v>
      </c>
      <c r="N30" s="4">
        <f t="shared" si="2"/>
        <v>9.0282675176173374E-2</v>
      </c>
      <c r="O30" s="4">
        <f t="shared" si="3"/>
        <v>0</v>
      </c>
      <c r="P30" s="4">
        <f t="shared" si="4"/>
        <v>0.90068380982937934</v>
      </c>
      <c r="Q30" s="4">
        <f t="shared" si="5"/>
        <v>3.9642723834794488E-2</v>
      </c>
      <c r="R30" s="4">
        <f t="shared" si="5"/>
        <v>5.9673466335826209E-2</v>
      </c>
    </row>
    <row r="31" spans="1:18" ht="14.25" customHeight="1" x14ac:dyDescent="0.25">
      <c r="A31" s="2" t="s">
        <v>15</v>
      </c>
      <c r="B31" s="1" t="s">
        <v>31</v>
      </c>
      <c r="C31" s="2" t="s">
        <v>17</v>
      </c>
      <c r="D31" s="2" t="s">
        <v>47</v>
      </c>
      <c r="E31" s="5">
        <v>107.20399999999999</v>
      </c>
      <c r="F31" s="5">
        <v>220</v>
      </c>
      <c r="G31" s="5">
        <v>175.0800909090909</v>
      </c>
      <c r="H31" s="5">
        <v>14.754727272727269</v>
      </c>
      <c r="I31" s="5">
        <v>573.26230048214461</v>
      </c>
      <c r="J31" s="5">
        <v>66.703636363636349</v>
      </c>
      <c r="K31" s="5">
        <v>11.4</v>
      </c>
      <c r="L31" s="7"/>
      <c r="M31" s="4">
        <f t="shared" si="1"/>
        <v>0.63284223252447913</v>
      </c>
      <c r="N31" s="4">
        <f t="shared" si="2"/>
        <v>0.33862078581404215</v>
      </c>
      <c r="O31" s="4">
        <f t="shared" si="3"/>
        <v>2.8536981661478906E-2</v>
      </c>
      <c r="P31" s="4">
        <f t="shared" si="4"/>
        <v>0.88009253793366782</v>
      </c>
      <c r="Q31" s="4">
        <f t="shared" si="5"/>
        <v>0.10240577928690377</v>
      </c>
      <c r="R31" s="4">
        <f t="shared" si="5"/>
        <v>1.7501682779428322E-2</v>
      </c>
    </row>
    <row r="32" spans="1:18" ht="14.25" customHeight="1" x14ac:dyDescent="0.25">
      <c r="A32" s="2" t="s">
        <v>15</v>
      </c>
      <c r="B32" s="2" t="s">
        <v>48</v>
      </c>
      <c r="C32" s="2" t="s">
        <v>49</v>
      </c>
      <c r="D32" s="2" t="s">
        <v>50</v>
      </c>
      <c r="E32" s="5">
        <v>32.913043478260867</v>
      </c>
      <c r="F32" s="5">
        <v>20</v>
      </c>
      <c r="G32" s="5">
        <v>66.521739130434781</v>
      </c>
      <c r="H32" s="5">
        <v>16.434782608695652</v>
      </c>
      <c r="I32" s="5">
        <v>71.63636363636364</v>
      </c>
      <c r="J32" s="5">
        <v>32.347826086956523</v>
      </c>
      <c r="K32" s="5">
        <v>30.681818181818183</v>
      </c>
      <c r="L32" s="9">
        <v>3.7333333333333334</v>
      </c>
      <c r="M32" s="4">
        <f t="shared" si="1"/>
        <v>0.38943999999999995</v>
      </c>
      <c r="N32" s="4">
        <f t="shared" si="2"/>
        <v>0.48959999999999998</v>
      </c>
      <c r="O32" s="4">
        <f t="shared" si="3"/>
        <v>0.12096</v>
      </c>
      <c r="P32" s="4">
        <f t="shared" si="4"/>
        <v>0.53195579753745914</v>
      </c>
      <c r="Q32" s="4">
        <f t="shared" si="5"/>
        <v>0.2402078044055708</v>
      </c>
      <c r="R32" s="4">
        <f t="shared" si="5"/>
        <v>0.22783639805697012</v>
      </c>
    </row>
    <row r="33" spans="1:18" ht="14.25" customHeight="1" x14ac:dyDescent="0.25">
      <c r="A33" s="2" t="s">
        <v>15</v>
      </c>
      <c r="B33" s="2" t="s">
        <v>51</v>
      </c>
      <c r="C33" s="2" t="s">
        <v>49</v>
      </c>
      <c r="D33" s="2" t="s">
        <v>52</v>
      </c>
      <c r="E33" s="5">
        <v>42.285714285714285</v>
      </c>
      <c r="F33" s="5">
        <v>25.857142857142858</v>
      </c>
      <c r="G33" s="5">
        <v>97.035714285714292</v>
      </c>
      <c r="H33" s="5">
        <v>19.607142857142858</v>
      </c>
      <c r="I33" s="5">
        <v>110.48148148148148</v>
      </c>
      <c r="J33" s="5">
        <v>44.777777777777779</v>
      </c>
      <c r="K33" s="5">
        <v>28.185185185185187</v>
      </c>
      <c r="L33" s="9">
        <v>4.7142857142857144</v>
      </c>
      <c r="M33" s="4">
        <f t="shared" si="1"/>
        <v>0.36876691148047924</v>
      </c>
      <c r="N33" s="4">
        <f t="shared" si="2"/>
        <v>0.52512562814070352</v>
      </c>
      <c r="O33" s="4">
        <f t="shared" si="3"/>
        <v>0.10610746037881716</v>
      </c>
      <c r="P33" s="4">
        <f t="shared" si="4"/>
        <v>0.6022612558045628</v>
      </c>
      <c r="Q33" s="4">
        <f t="shared" si="5"/>
        <v>0.24409448818897636</v>
      </c>
      <c r="R33" s="4">
        <f t="shared" si="5"/>
        <v>0.15364425600646073</v>
      </c>
    </row>
    <row r="34" spans="1:18" ht="14.25" customHeight="1" x14ac:dyDescent="0.25">
      <c r="A34" s="2" t="s">
        <v>15</v>
      </c>
      <c r="B34" s="2" t="s">
        <v>53</v>
      </c>
      <c r="C34" s="2" t="s">
        <v>49</v>
      </c>
      <c r="D34" s="2" t="s">
        <v>54</v>
      </c>
      <c r="E34" s="5">
        <v>93.333333333333329</v>
      </c>
      <c r="F34" s="5">
        <v>51.833333333333336</v>
      </c>
      <c r="G34" s="5">
        <v>232</v>
      </c>
      <c r="H34" s="5">
        <v>120.66666666666667</v>
      </c>
      <c r="I34" s="5">
        <v>391</v>
      </c>
      <c r="J34" s="5">
        <v>81.5</v>
      </c>
      <c r="K34" s="5">
        <v>25</v>
      </c>
      <c r="L34" s="7"/>
      <c r="M34" s="4">
        <f t="shared" si="1"/>
        <v>0.29159691998660864</v>
      </c>
      <c r="N34" s="4">
        <f t="shared" si="2"/>
        <v>0.46601941747572817</v>
      </c>
      <c r="O34" s="4">
        <f t="shared" si="3"/>
        <v>0.24238366253766322</v>
      </c>
      <c r="P34" s="4">
        <f t="shared" si="4"/>
        <v>0.78592964824120604</v>
      </c>
      <c r="Q34" s="4">
        <f t="shared" si="5"/>
        <v>0.16381909547738693</v>
      </c>
      <c r="R34" s="4">
        <f t="shared" si="5"/>
        <v>5.0251256281407038E-2</v>
      </c>
    </row>
    <row r="35" spans="1:18" ht="14.25" customHeight="1" x14ac:dyDescent="0.25">
      <c r="A35" s="2" t="s">
        <v>15</v>
      </c>
      <c r="B35" s="2" t="s">
        <v>55</v>
      </c>
      <c r="C35" s="2" t="s">
        <v>56</v>
      </c>
      <c r="D35" s="2" t="s">
        <v>57</v>
      </c>
      <c r="E35" s="5">
        <v>64.019138755980876</v>
      </c>
      <c r="F35" s="5">
        <v>39.331628303495314</v>
      </c>
      <c r="G35" s="5">
        <v>97.696159156311879</v>
      </c>
      <c r="H35" s="5">
        <v>20.658710562414264</v>
      </c>
      <c r="I35" s="5">
        <v>225.15987005432368</v>
      </c>
      <c r="J35" s="5">
        <v>51.837702633949661</v>
      </c>
      <c r="K35" s="5">
        <v>11.155792386638351</v>
      </c>
      <c r="L35" s="7"/>
      <c r="M35" s="4">
        <f t="shared" si="1"/>
        <v>0.46616210828626731</v>
      </c>
      <c r="N35" s="4">
        <f t="shared" si="2"/>
        <v>0.44065708286004746</v>
      </c>
      <c r="O35" s="4">
        <f t="shared" si="3"/>
        <v>9.3180808853685348E-2</v>
      </c>
      <c r="P35" s="4">
        <f t="shared" si="4"/>
        <v>0.78138900094325991</v>
      </c>
      <c r="Q35" s="4">
        <f t="shared" si="5"/>
        <v>0.17989622512467737</v>
      </c>
      <c r="R35" s="4">
        <f t="shared" si="5"/>
        <v>3.8714773932062747E-2</v>
      </c>
    </row>
    <row r="36" spans="1:18" ht="14.25" customHeight="1" x14ac:dyDescent="0.25">
      <c r="A36" s="2" t="s">
        <v>15</v>
      </c>
      <c r="B36" s="2" t="s">
        <v>58</v>
      </c>
      <c r="C36" s="2" t="s">
        <v>56</v>
      </c>
      <c r="D36" s="2" t="s">
        <v>59</v>
      </c>
      <c r="E36" s="5">
        <v>43.53933148191522</v>
      </c>
      <c r="F36" s="5">
        <v>23.899796707980848</v>
      </c>
      <c r="G36" s="5">
        <v>37.011801346348967</v>
      </c>
      <c r="H36" s="5">
        <v>8.8261053075867917</v>
      </c>
      <c r="I36" s="5">
        <v>131.96348833960539</v>
      </c>
      <c r="J36" s="5">
        <v>12.911579136455423</v>
      </c>
      <c r="K36" s="5">
        <v>2.8481085570753581</v>
      </c>
      <c r="L36" s="7"/>
      <c r="M36" s="4">
        <f t="shared" si="1"/>
        <v>0.59534687046558288</v>
      </c>
      <c r="N36" s="4">
        <f t="shared" si="2"/>
        <v>0.32673702482921529</v>
      </c>
      <c r="O36" s="4">
        <f t="shared" si="3"/>
        <v>7.7916104705201786E-2</v>
      </c>
      <c r="P36" s="4">
        <f t="shared" si="4"/>
        <v>0.89331607864973273</v>
      </c>
      <c r="Q36" s="4">
        <f t="shared" si="5"/>
        <v>8.740388260782582E-2</v>
      </c>
      <c r="R36" s="4">
        <f t="shared" si="5"/>
        <v>1.928003874244141E-2</v>
      </c>
    </row>
    <row r="37" spans="1:18" ht="14.25" customHeight="1" x14ac:dyDescent="0.25">
      <c r="A37" s="2" t="s">
        <v>15</v>
      </c>
      <c r="B37" s="2" t="s">
        <v>60</v>
      </c>
      <c r="C37" s="2" t="s">
        <v>56</v>
      </c>
      <c r="D37" s="2" t="s">
        <v>61</v>
      </c>
      <c r="E37" s="5">
        <v>44.961426707264025</v>
      </c>
      <c r="F37" s="5">
        <v>25.284185346772976</v>
      </c>
      <c r="G37" s="5">
        <v>40.724222897702418</v>
      </c>
      <c r="H37" s="5">
        <v>5.5590849189058318</v>
      </c>
      <c r="I37" s="5">
        <v>135.68666468122558</v>
      </c>
      <c r="J37" s="5">
        <v>12.751734916003564</v>
      </c>
      <c r="K37" s="5">
        <v>2.1658254728061084</v>
      </c>
      <c r="L37" s="7"/>
      <c r="M37" s="4">
        <f t="shared" si="1"/>
        <v>0.6028169842474661</v>
      </c>
      <c r="N37" s="4">
        <f t="shared" si="2"/>
        <v>0.34947739104514985</v>
      </c>
      <c r="O37" s="4">
        <f t="shared" si="3"/>
        <v>4.770562470738407E-2</v>
      </c>
      <c r="P37" s="4">
        <f t="shared" si="4"/>
        <v>0.90094859303002561</v>
      </c>
      <c r="Q37" s="4">
        <f t="shared" si="5"/>
        <v>8.4670499184691828E-2</v>
      </c>
      <c r="R37" s="4">
        <f t="shared" si="5"/>
        <v>1.4380907785282504E-2</v>
      </c>
    </row>
    <row r="38" spans="1:18" ht="14.25" customHeight="1" x14ac:dyDescent="0.25">
      <c r="A38" s="2" t="s">
        <v>15</v>
      </c>
      <c r="B38" s="2" t="s">
        <v>62</v>
      </c>
      <c r="C38" s="2" t="s">
        <v>63</v>
      </c>
      <c r="D38" s="2" t="s">
        <v>64</v>
      </c>
      <c r="E38" s="5">
        <v>43.117030404969078</v>
      </c>
      <c r="F38" s="5">
        <v>35.294451878694858</v>
      </c>
      <c r="G38" s="5">
        <v>120.6087667774699</v>
      </c>
      <c r="H38" s="5">
        <v>82.665662677582077</v>
      </c>
      <c r="I38" s="5">
        <v>159.54190792167134</v>
      </c>
      <c r="J38" s="5">
        <v>119.43261645376788</v>
      </c>
      <c r="K38" s="5">
        <v>10.916330540903921</v>
      </c>
      <c r="L38" s="7"/>
      <c r="M38" s="4">
        <f t="shared" ref="M38:M88" si="6">(E38+F38)/SUM($E38:$H38)</f>
        <v>0.27836494129105138</v>
      </c>
      <c r="N38" s="4">
        <f t="shared" ref="N38:N88" si="7">(G38)/SUM($E38:$H38)</f>
        <v>0.42816755027970044</v>
      </c>
      <c r="O38" s="4">
        <f t="shared" ref="O38:O88" si="8">(H38)/SUM($E38:$H38)</f>
        <v>0.29346750842924824</v>
      </c>
      <c r="P38" s="4">
        <f t="shared" ref="P38:P52" si="9">I38/SUM($I38:$K38)</f>
        <v>0.55035164171602458</v>
      </c>
      <c r="Q38" s="4">
        <f t="shared" ref="Q38:R52" si="10">J38/SUM($I38:$K38)</f>
        <v>0.41199166661616082</v>
      </c>
      <c r="R38" s="4">
        <f t="shared" si="10"/>
        <v>3.7656691667814643E-2</v>
      </c>
    </row>
    <row r="39" spans="1:18" ht="14.25" customHeight="1" x14ac:dyDescent="0.25">
      <c r="A39" s="2" t="s">
        <v>15</v>
      </c>
      <c r="B39" s="2" t="s">
        <v>65</v>
      </c>
      <c r="C39" s="2" t="s">
        <v>63</v>
      </c>
      <c r="D39" s="2" t="s">
        <v>66</v>
      </c>
      <c r="E39" s="5">
        <v>24.013314798059511</v>
      </c>
      <c r="F39" s="5">
        <v>22.448896568331065</v>
      </c>
      <c r="G39" s="5">
        <v>36.218768215941388</v>
      </c>
      <c r="H39" s="5">
        <v>29.513741211487883</v>
      </c>
      <c r="I39" s="5">
        <v>89.61703216312533</v>
      </c>
      <c r="J39" s="5">
        <v>22.431393160686511</v>
      </c>
      <c r="K39" s="5">
        <v>4.7126186948420523</v>
      </c>
      <c r="L39" s="7"/>
      <c r="M39" s="4">
        <f t="shared" si="6"/>
        <v>0.41412119070891179</v>
      </c>
      <c r="N39" s="4">
        <f t="shared" si="7"/>
        <v>0.32282061009359425</v>
      </c>
      <c r="O39" s="4">
        <f t="shared" si="8"/>
        <v>0.26305819919749401</v>
      </c>
      <c r="P39" s="4">
        <f t="shared" si="9"/>
        <v>0.76752510151252162</v>
      </c>
      <c r="Q39" s="4">
        <f t="shared" si="10"/>
        <v>0.19211367412150618</v>
      </c>
      <c r="R39" s="4">
        <f t="shared" si="10"/>
        <v>4.0361224365972254E-2</v>
      </c>
    </row>
    <row r="40" spans="1:18" ht="14.25" customHeight="1" x14ac:dyDescent="0.25">
      <c r="A40" s="2" t="s">
        <v>15</v>
      </c>
      <c r="B40" s="2" t="s">
        <v>67</v>
      </c>
      <c r="C40" s="2" t="s">
        <v>63</v>
      </c>
      <c r="D40" s="2" t="s">
        <v>68</v>
      </c>
      <c r="E40" s="5">
        <v>5.0499518400059831</v>
      </c>
      <c r="F40" s="5">
        <v>6.6967792479827599</v>
      </c>
      <c r="G40" s="5">
        <v>9.3947166018496855</v>
      </c>
      <c r="H40" s="5">
        <v>7.2940577838542646</v>
      </c>
      <c r="I40" s="5">
        <v>24.722206745509904</v>
      </c>
      <c r="J40" s="5">
        <v>2.8223274334831689</v>
      </c>
      <c r="K40" s="5">
        <v>1.0544049355997567</v>
      </c>
      <c r="L40" s="7"/>
      <c r="M40" s="4">
        <f t="shared" si="6"/>
        <v>0.41310083616612031</v>
      </c>
      <c r="N40" s="4">
        <f t="shared" si="7"/>
        <v>0.33038683312808603</v>
      </c>
      <c r="O40" s="4">
        <f t="shared" si="8"/>
        <v>0.2565123307057936</v>
      </c>
      <c r="P40" s="4">
        <f t="shared" si="9"/>
        <v>0.86444488889782656</v>
      </c>
      <c r="Q40" s="4">
        <f t="shared" si="10"/>
        <v>9.8686438058922771E-2</v>
      </c>
      <c r="R40" s="4">
        <f t="shared" si="10"/>
        <v>3.6868673043250699E-2</v>
      </c>
    </row>
    <row r="41" spans="1:18" ht="14.25" customHeight="1" x14ac:dyDescent="0.25">
      <c r="A41" s="2" t="s">
        <v>15</v>
      </c>
      <c r="B41" s="1" t="s">
        <v>69</v>
      </c>
      <c r="C41" s="2" t="s">
        <v>109</v>
      </c>
      <c r="D41" s="1" t="s">
        <v>70</v>
      </c>
      <c r="E41" s="7">
        <v>48.959999999999994</v>
      </c>
      <c r="F41" s="7">
        <v>29.8</v>
      </c>
      <c r="G41" s="7">
        <v>54.61999999999999</v>
      </c>
      <c r="H41" s="7">
        <v>21.16</v>
      </c>
      <c r="I41" s="7">
        <v>158.4</v>
      </c>
      <c r="J41" s="7">
        <v>22.4</v>
      </c>
      <c r="K41" s="7">
        <v>4.6899999999999995</v>
      </c>
      <c r="L41" s="7"/>
      <c r="M41" s="4">
        <f t="shared" si="6"/>
        <v>0.50964151675941505</v>
      </c>
      <c r="N41" s="4">
        <f t="shared" si="7"/>
        <v>0.35343600362365724</v>
      </c>
      <c r="O41" s="4">
        <f t="shared" si="8"/>
        <v>0.13692247961692766</v>
      </c>
      <c r="P41" s="4">
        <f t="shared" si="9"/>
        <v>0.85395439107229498</v>
      </c>
      <c r="Q41" s="4">
        <f t="shared" si="10"/>
        <v>0.12076122702032453</v>
      </c>
      <c r="R41" s="4">
        <f t="shared" si="10"/>
        <v>2.5284381907380447E-2</v>
      </c>
    </row>
    <row r="42" spans="1:18" ht="14.25" customHeight="1" x14ac:dyDescent="0.25">
      <c r="A42" s="2" t="s">
        <v>15</v>
      </c>
      <c r="B42" s="1" t="s">
        <v>71</v>
      </c>
      <c r="C42" s="2" t="s">
        <v>109</v>
      </c>
      <c r="D42" s="1" t="s">
        <v>64</v>
      </c>
      <c r="E42" s="7">
        <v>37.978571428571435</v>
      </c>
      <c r="F42" s="7">
        <v>28.057142857142857</v>
      </c>
      <c r="G42" s="7">
        <v>54.542857142857144</v>
      </c>
      <c r="H42" s="7">
        <v>23.428571428571434</v>
      </c>
      <c r="I42" s="7">
        <v>158.71428571428572</v>
      </c>
      <c r="J42" s="7">
        <v>21.892857142857139</v>
      </c>
      <c r="K42" s="7">
        <v>6.847142857142857</v>
      </c>
      <c r="L42" s="7"/>
      <c r="M42" s="4">
        <f t="shared" si="6"/>
        <v>0.4585586032438867</v>
      </c>
      <c r="N42" s="4">
        <f t="shared" si="7"/>
        <v>0.37875105401517778</v>
      </c>
      <c r="O42" s="4">
        <f t="shared" si="8"/>
        <v>0.1626903427409355</v>
      </c>
      <c r="P42" s="4">
        <f t="shared" si="9"/>
        <v>0.84668261976253256</v>
      </c>
      <c r="Q42" s="4">
        <f t="shared" si="10"/>
        <v>0.11679037936868414</v>
      </c>
      <c r="R42" s="4">
        <f t="shared" si="10"/>
        <v>3.6527000868783244E-2</v>
      </c>
    </row>
    <row r="43" spans="1:18" ht="14.25" customHeight="1" x14ac:dyDescent="0.25">
      <c r="A43" s="2" t="s">
        <v>72</v>
      </c>
      <c r="B43" s="2" t="s">
        <v>73</v>
      </c>
      <c r="C43" s="2" t="s">
        <v>74</v>
      </c>
      <c r="D43" s="1"/>
      <c r="E43" s="5">
        <v>5276</v>
      </c>
      <c r="F43" s="5">
        <v>186</v>
      </c>
      <c r="G43" s="5">
        <v>859</v>
      </c>
      <c r="H43" s="5">
        <v>507</v>
      </c>
      <c r="I43" s="5">
        <v>2111</v>
      </c>
      <c r="J43" s="5">
        <v>1111</v>
      </c>
      <c r="K43" s="5">
        <v>3537</v>
      </c>
      <c r="L43" s="5">
        <v>0.8</v>
      </c>
      <c r="M43" s="4">
        <f t="shared" si="6"/>
        <v>0.799941417691857</v>
      </c>
      <c r="N43" s="4">
        <f t="shared" si="7"/>
        <v>0.12580550673696544</v>
      </c>
      <c r="O43" s="4">
        <f t="shared" si="8"/>
        <v>7.425307557117751E-2</v>
      </c>
      <c r="P43" s="4">
        <f t="shared" si="9"/>
        <v>0.31232430832963454</v>
      </c>
      <c r="Q43" s="4">
        <f t="shared" si="10"/>
        <v>0.16437342802189672</v>
      </c>
      <c r="R43" s="4">
        <f t="shared" si="10"/>
        <v>0.52330226364846866</v>
      </c>
    </row>
    <row r="44" spans="1:18" ht="14.25" customHeight="1" x14ac:dyDescent="0.25">
      <c r="A44" s="2" t="s">
        <v>72</v>
      </c>
      <c r="B44" s="2" t="s">
        <v>75</v>
      </c>
      <c r="C44" s="2" t="s">
        <v>74</v>
      </c>
      <c r="D44" s="1"/>
      <c r="E44" s="5">
        <v>6977</v>
      </c>
      <c r="F44" s="5">
        <v>293</v>
      </c>
      <c r="G44" s="5">
        <v>860</v>
      </c>
      <c r="H44" s="5">
        <v>596</v>
      </c>
      <c r="I44" s="5">
        <v>2238</v>
      </c>
      <c r="J44" s="5">
        <v>1230</v>
      </c>
      <c r="K44" s="5">
        <v>4934</v>
      </c>
      <c r="L44" s="5">
        <v>9.1</v>
      </c>
      <c r="M44" s="4">
        <f t="shared" si="6"/>
        <v>0.83314233325693332</v>
      </c>
      <c r="N44" s="4">
        <f t="shared" si="7"/>
        <v>9.8556039422415767E-2</v>
      </c>
      <c r="O44" s="4">
        <f t="shared" si="8"/>
        <v>6.8301627320650926E-2</v>
      </c>
      <c r="P44" s="4">
        <f t="shared" si="9"/>
        <v>0.266365151154487</v>
      </c>
      <c r="Q44" s="4">
        <f t="shared" si="10"/>
        <v>0.14639371578195667</v>
      </c>
      <c r="R44" s="4">
        <f t="shared" si="10"/>
        <v>0.5872411330635563</v>
      </c>
    </row>
    <row r="45" spans="1:18" ht="14.25" customHeight="1" x14ac:dyDescent="0.25">
      <c r="A45" s="2" t="s">
        <v>72</v>
      </c>
      <c r="B45" s="2" t="s">
        <v>76</v>
      </c>
      <c r="C45" s="2" t="s">
        <v>77</v>
      </c>
      <c r="D45" s="1"/>
      <c r="E45" s="5">
        <v>20000</v>
      </c>
      <c r="F45" s="5">
        <v>600</v>
      </c>
      <c r="G45" s="5">
        <v>12800</v>
      </c>
      <c r="H45" s="5">
        <v>6200</v>
      </c>
      <c r="I45" s="5">
        <v>4100</v>
      </c>
      <c r="J45" s="5">
        <v>34000</v>
      </c>
      <c r="K45" s="5">
        <v>1100</v>
      </c>
      <c r="L45" s="5"/>
      <c r="M45" s="4">
        <f t="shared" si="6"/>
        <v>0.52020202020202022</v>
      </c>
      <c r="N45" s="4">
        <f t="shared" si="7"/>
        <v>0.32323232323232326</v>
      </c>
      <c r="O45" s="4">
        <f t="shared" si="8"/>
        <v>0.15656565656565657</v>
      </c>
      <c r="P45" s="4">
        <f t="shared" si="9"/>
        <v>0.10459183673469388</v>
      </c>
      <c r="Q45" s="4">
        <f t="shared" si="10"/>
        <v>0.86734693877551017</v>
      </c>
      <c r="R45" s="4">
        <f t="shared" si="10"/>
        <v>2.8061224489795918E-2</v>
      </c>
    </row>
    <row r="46" spans="1:18" ht="14.25" customHeight="1" x14ac:dyDescent="0.25">
      <c r="A46" s="2" t="s">
        <v>72</v>
      </c>
      <c r="B46" s="2" t="s">
        <v>78</v>
      </c>
      <c r="C46" s="2" t="s">
        <v>77</v>
      </c>
      <c r="D46" s="1"/>
      <c r="E46" s="5">
        <v>35000</v>
      </c>
      <c r="F46" s="5">
        <v>700</v>
      </c>
      <c r="G46" s="5">
        <v>18000</v>
      </c>
      <c r="H46" s="5">
        <v>17200</v>
      </c>
      <c r="I46" s="5">
        <v>7500</v>
      </c>
      <c r="J46" s="5">
        <v>62000</v>
      </c>
      <c r="K46" s="5">
        <v>2000</v>
      </c>
      <c r="L46" s="5"/>
      <c r="M46" s="4">
        <f t="shared" si="6"/>
        <v>0.50352609308885754</v>
      </c>
      <c r="N46" s="4">
        <f t="shared" si="7"/>
        <v>0.25387870239774329</v>
      </c>
      <c r="O46" s="4">
        <f t="shared" si="8"/>
        <v>0.24259520451339917</v>
      </c>
      <c r="P46" s="4">
        <f t="shared" si="9"/>
        <v>0.1048951048951049</v>
      </c>
      <c r="Q46" s="4">
        <f t="shared" si="10"/>
        <v>0.86713286713286708</v>
      </c>
      <c r="R46" s="4">
        <f t="shared" si="10"/>
        <v>2.7972027972027972E-2</v>
      </c>
    </row>
    <row r="47" spans="1:18" ht="14.25" customHeight="1" x14ac:dyDescent="0.25">
      <c r="A47" s="2" t="s">
        <v>72</v>
      </c>
      <c r="B47" s="2" t="s">
        <v>79</v>
      </c>
      <c r="C47" s="2" t="s">
        <v>77</v>
      </c>
      <c r="D47" s="1"/>
      <c r="E47" s="5">
        <v>6565.217391304348</v>
      </c>
      <c r="F47" s="5">
        <v>205.12820512820514</v>
      </c>
      <c r="G47" s="5">
        <v>91.5</v>
      </c>
      <c r="H47" s="5">
        <v>160.49382716049382</v>
      </c>
      <c r="I47" s="5">
        <v>3530</v>
      </c>
      <c r="J47" s="5">
        <v>520.83333333333337</v>
      </c>
      <c r="K47" s="5">
        <v>2194.9152542372881</v>
      </c>
      <c r="L47" s="5"/>
      <c r="M47" s="4">
        <f t="shared" si="6"/>
        <v>0.96411540201063661</v>
      </c>
      <c r="N47" s="4">
        <f t="shared" si="7"/>
        <v>1.3029845822118229E-2</v>
      </c>
      <c r="O47" s="4">
        <f t="shared" si="8"/>
        <v>2.2854752167245088E-2</v>
      </c>
      <c r="P47" s="4">
        <f t="shared" si="9"/>
        <v>0.56518445315344445</v>
      </c>
      <c r="Q47" s="4">
        <f t="shared" si="10"/>
        <v>8.3390057417588009E-2</v>
      </c>
      <c r="R47" s="4">
        <f t="shared" si="10"/>
        <v>0.35142548942896751</v>
      </c>
    </row>
    <row r="48" spans="1:18" ht="14.25" customHeight="1" x14ac:dyDescent="0.25">
      <c r="A48" s="2" t="s">
        <v>72</v>
      </c>
      <c r="B48" s="2" t="s">
        <v>79</v>
      </c>
      <c r="C48" s="2" t="s">
        <v>77</v>
      </c>
      <c r="E48" s="5">
        <v>6434.782608695652</v>
      </c>
      <c r="F48" s="5">
        <v>207.69230769230768</v>
      </c>
      <c r="G48" s="5">
        <v>93.5</v>
      </c>
      <c r="H48" s="5">
        <v>176.13168724279834</v>
      </c>
      <c r="I48" s="5">
        <v>3450</v>
      </c>
      <c r="J48" s="5">
        <v>550</v>
      </c>
      <c r="K48" s="5">
        <v>2101.6949152542375</v>
      </c>
      <c r="L48" s="7"/>
      <c r="M48" s="4">
        <f t="shared" si="6"/>
        <v>0.96099138761818748</v>
      </c>
      <c r="N48" s="4">
        <f t="shared" si="7"/>
        <v>1.3526990447584644E-2</v>
      </c>
      <c r="O48" s="4">
        <f t="shared" si="8"/>
        <v>2.5481621934227799E-2</v>
      </c>
      <c r="P48" s="4">
        <f t="shared" si="9"/>
        <v>0.56541666666666668</v>
      </c>
      <c r="Q48" s="4">
        <f t="shared" si="10"/>
        <v>9.013888888888888E-2</v>
      </c>
      <c r="R48" s="4">
        <f t="shared" si="10"/>
        <v>0.34444444444444444</v>
      </c>
    </row>
    <row r="49" spans="1:18" ht="14.25" customHeight="1" x14ac:dyDescent="0.25">
      <c r="A49" s="2" t="s">
        <v>72</v>
      </c>
      <c r="B49" s="2" t="s">
        <v>80</v>
      </c>
      <c r="C49" s="1" t="s">
        <v>81</v>
      </c>
      <c r="D49" s="2" t="s">
        <v>82</v>
      </c>
      <c r="E49" s="5">
        <v>2039.1304347826087</v>
      </c>
      <c r="F49" s="5">
        <v>81.794871794871796</v>
      </c>
      <c r="G49" s="5">
        <v>2155</v>
      </c>
      <c r="H49" s="5">
        <v>88.065843621399168</v>
      </c>
      <c r="I49" s="5">
        <v>123.07692307692308</v>
      </c>
      <c r="J49" s="5">
        <v>2185.4166666666665</v>
      </c>
      <c r="K49" s="5">
        <v>896.06741573033707</v>
      </c>
      <c r="L49" s="5">
        <v>1.8333333333333333</v>
      </c>
      <c r="M49" s="4">
        <f t="shared" si="6"/>
        <v>0.48600586792684575</v>
      </c>
      <c r="N49" s="4">
        <f t="shared" si="7"/>
        <v>0.49381401699263078</v>
      </c>
      <c r="O49" s="4">
        <f t="shared" si="8"/>
        <v>2.018011508052342E-2</v>
      </c>
      <c r="P49" s="4">
        <f t="shared" si="9"/>
        <v>3.8406796708406271E-2</v>
      </c>
      <c r="Q49" s="4">
        <f t="shared" si="10"/>
        <v>0.68197068582361486</v>
      </c>
      <c r="R49" s="4">
        <f t="shared" si="10"/>
        <v>0.27962251746797895</v>
      </c>
    </row>
    <row r="50" spans="1:18" ht="14.25" customHeight="1" x14ac:dyDescent="0.25">
      <c r="A50" s="2" t="s">
        <v>72</v>
      </c>
      <c r="B50" s="2" t="s">
        <v>80</v>
      </c>
      <c r="C50" s="1" t="s">
        <v>81</v>
      </c>
      <c r="D50" s="2" t="s">
        <v>83</v>
      </c>
      <c r="E50" s="5">
        <v>3513.0434782608695</v>
      </c>
      <c r="F50" s="5">
        <v>157.17948717948718</v>
      </c>
      <c r="G50" s="5">
        <v>1350</v>
      </c>
      <c r="H50" s="5">
        <v>1257.6131687242798</v>
      </c>
      <c r="I50" s="5">
        <v>5461.5384615384619</v>
      </c>
      <c r="J50" s="5">
        <v>125</v>
      </c>
      <c r="K50" s="5">
        <v>1278.0898876404494</v>
      </c>
      <c r="L50" s="5"/>
      <c r="M50" s="4">
        <f t="shared" si="6"/>
        <v>0.58463185196354883</v>
      </c>
      <c r="N50" s="4">
        <f t="shared" si="7"/>
        <v>0.21504224881773512</v>
      </c>
      <c r="O50" s="4">
        <f t="shared" si="8"/>
        <v>0.20032589921871621</v>
      </c>
      <c r="P50" s="4">
        <f t="shared" si="9"/>
        <v>0.79560584837658765</v>
      </c>
      <c r="Q50" s="4">
        <f t="shared" si="10"/>
        <v>1.8209288783266969E-2</v>
      </c>
      <c r="R50" s="4">
        <f t="shared" si="10"/>
        <v>0.18618486284014543</v>
      </c>
    </row>
    <row r="51" spans="1:18" ht="14.25" customHeight="1" x14ac:dyDescent="0.25">
      <c r="A51" s="2" t="s">
        <v>72</v>
      </c>
      <c r="B51" s="2" t="s">
        <v>80</v>
      </c>
      <c r="C51" s="1" t="s">
        <v>81</v>
      </c>
      <c r="D51" s="2" t="s">
        <v>84</v>
      </c>
      <c r="E51" s="5">
        <v>4886.95652173913</v>
      </c>
      <c r="F51" s="5">
        <v>161.28205128205127</v>
      </c>
      <c r="G51" s="5">
        <v>3045</v>
      </c>
      <c r="H51" s="5">
        <v>1642.798353909465</v>
      </c>
      <c r="I51" s="5">
        <v>8076.9230769230771</v>
      </c>
      <c r="J51" s="5">
        <v>320.83333333333331</v>
      </c>
      <c r="K51" s="5">
        <v>1463.4831460674156</v>
      </c>
      <c r="L51" s="5"/>
      <c r="M51" s="4">
        <f t="shared" si="6"/>
        <v>0.51851062305005791</v>
      </c>
      <c r="N51" s="4">
        <f t="shared" si="7"/>
        <v>0.31275559273787157</v>
      </c>
      <c r="O51" s="4">
        <f t="shared" si="8"/>
        <v>0.16873378421207044</v>
      </c>
      <c r="P51" s="4">
        <f t="shared" si="9"/>
        <v>0.81905758711068932</v>
      </c>
      <c r="Q51" s="4">
        <f t="shared" si="10"/>
        <v>3.2534787488007935E-2</v>
      </c>
      <c r="R51" s="4">
        <f t="shared" si="10"/>
        <v>0.14840762540130278</v>
      </c>
    </row>
    <row r="52" spans="1:18" ht="14.25" customHeight="1" x14ac:dyDescent="0.25">
      <c r="A52" s="2" t="s">
        <v>72</v>
      </c>
      <c r="B52" s="2" t="s">
        <v>80</v>
      </c>
      <c r="C52" s="1" t="s">
        <v>81</v>
      </c>
      <c r="D52" s="2" t="s">
        <v>85</v>
      </c>
      <c r="E52" s="5">
        <v>4995.652173913043</v>
      </c>
      <c r="F52" s="5">
        <v>223.84615384615384</v>
      </c>
      <c r="G52" s="5">
        <v>3075</v>
      </c>
      <c r="H52" s="5">
        <v>1738.2716049382716</v>
      </c>
      <c r="I52" s="5">
        <v>8461.538461538461</v>
      </c>
      <c r="J52" s="5">
        <v>316.66666666666669</v>
      </c>
      <c r="K52" s="5">
        <v>1474.7191011235955</v>
      </c>
      <c r="L52" s="5"/>
      <c r="M52" s="4">
        <f t="shared" si="6"/>
        <v>0.52024499343381758</v>
      </c>
      <c r="N52" s="4">
        <f t="shared" si="7"/>
        <v>0.30649561592939245</v>
      </c>
      <c r="O52" s="4">
        <f t="shared" si="8"/>
        <v>0.17325939063678994</v>
      </c>
      <c r="P52" s="4">
        <f t="shared" si="9"/>
        <v>0.82528050264275221</v>
      </c>
      <c r="Q52" s="4">
        <f t="shared" si="10"/>
        <v>3.0885497598903005E-2</v>
      </c>
      <c r="R52" s="4">
        <f t="shared" si="10"/>
        <v>0.14383399975834485</v>
      </c>
    </row>
    <row r="53" spans="1:18" ht="14.25" customHeight="1" x14ac:dyDescent="0.25">
      <c r="A53" s="2" t="s">
        <v>72</v>
      </c>
      <c r="B53" s="2" t="s">
        <v>86</v>
      </c>
      <c r="C53" s="1" t="s">
        <v>110</v>
      </c>
      <c r="D53" s="2" t="s">
        <v>111</v>
      </c>
      <c r="E53" s="5">
        <v>18.77695652173913</v>
      </c>
      <c r="F53" s="5">
        <v>0.21282051282051284</v>
      </c>
      <c r="G53" s="5">
        <v>10.469249999999997</v>
      </c>
      <c r="H53" s="5">
        <v>8.1411522633744866</v>
      </c>
      <c r="I53" s="5"/>
      <c r="J53" s="5">
        <v>22.835104166666667</v>
      </c>
      <c r="K53" s="5">
        <v>19.310140845070425</v>
      </c>
      <c r="L53" s="5"/>
      <c r="M53" s="4">
        <f t="shared" si="6"/>
        <v>0.50504485321970272</v>
      </c>
      <c r="N53" s="4">
        <f t="shared" si="7"/>
        <v>0.27843617225982781</v>
      </c>
      <c r="O53" s="4">
        <f t="shared" si="8"/>
        <v>0.21651897452046959</v>
      </c>
      <c r="P53" s="4"/>
      <c r="Q53" s="4"/>
      <c r="R53" s="4"/>
    </row>
    <row r="54" spans="1:18" ht="14.25" customHeight="1" x14ac:dyDescent="0.25">
      <c r="A54" s="2" t="s">
        <v>72</v>
      </c>
      <c r="B54" s="2" t="s">
        <v>87</v>
      </c>
      <c r="C54" s="2" t="s">
        <v>88</v>
      </c>
      <c r="D54" s="1"/>
      <c r="E54" s="7">
        <v>1210000</v>
      </c>
      <c r="F54" s="5">
        <v>22000</v>
      </c>
      <c r="G54" s="7">
        <v>116875.00000000001</v>
      </c>
      <c r="H54" s="5">
        <v>275000</v>
      </c>
      <c r="I54" s="7">
        <v>55000</v>
      </c>
      <c r="J54" s="7">
        <v>100000</v>
      </c>
      <c r="K54" s="7">
        <v>1375000</v>
      </c>
      <c r="L54" s="7"/>
      <c r="M54" s="4">
        <f t="shared" si="6"/>
        <v>0.75867908552074514</v>
      </c>
      <c r="N54" s="4">
        <f t="shared" si="7"/>
        <v>7.1972904318374262E-2</v>
      </c>
      <c r="O54" s="4">
        <f t="shared" si="8"/>
        <v>0.16934801016088061</v>
      </c>
      <c r="P54" s="4">
        <f t="shared" ref="P54:P88" si="11">I54/SUM($I54:$K54)</f>
        <v>3.5947712418300651E-2</v>
      </c>
      <c r="Q54" s="4">
        <f t="shared" ref="Q54:R70" si="12">J54/SUM($I54:$K54)</f>
        <v>6.535947712418301E-2</v>
      </c>
      <c r="R54" s="4">
        <f t="shared" si="12"/>
        <v>0.89869281045751637</v>
      </c>
    </row>
    <row r="55" spans="1:18" ht="14.25" customHeight="1" x14ac:dyDescent="0.25">
      <c r="A55" s="2" t="s">
        <v>72</v>
      </c>
      <c r="B55" s="2" t="s">
        <v>89</v>
      </c>
      <c r="C55" s="2" t="s">
        <v>90</v>
      </c>
      <c r="D55" s="1" t="s">
        <v>91</v>
      </c>
      <c r="E55" s="5">
        <v>9361.7391304347821</v>
      </c>
      <c r="F55" s="7"/>
      <c r="G55" s="5">
        <v>229.5</v>
      </c>
      <c r="H55" s="5"/>
      <c r="I55" s="5">
        <v>2805.2367896108117</v>
      </c>
      <c r="J55" s="5">
        <v>1905.2083333333333</v>
      </c>
      <c r="K55" s="7">
        <v>3981.4606741573034</v>
      </c>
      <c r="L55" s="5">
        <v>899.33333333333337</v>
      </c>
      <c r="M55" s="4">
        <f t="shared" si="6"/>
        <v>0.97607191345362732</v>
      </c>
      <c r="N55" s="4">
        <f t="shared" si="7"/>
        <v>2.3928086546372709E-2</v>
      </c>
      <c r="O55" s="4">
        <f t="shared" si="8"/>
        <v>0</v>
      </c>
      <c r="P55" s="4">
        <f t="shared" si="11"/>
        <v>0.32274127850606643</v>
      </c>
      <c r="Q55" s="4">
        <f t="shared" si="12"/>
        <v>0.21919339415398137</v>
      </c>
      <c r="R55" s="4">
        <f t="shared" si="12"/>
        <v>0.45806532733995226</v>
      </c>
    </row>
    <row r="56" spans="1:18" ht="14.25" customHeight="1" x14ac:dyDescent="0.25">
      <c r="A56" s="2" t="s">
        <v>72</v>
      </c>
      <c r="B56" s="2" t="s">
        <v>89</v>
      </c>
      <c r="C56" s="2" t="s">
        <v>90</v>
      </c>
      <c r="D56" s="1" t="s">
        <v>92</v>
      </c>
      <c r="E56" s="5">
        <v>77687.391304347824</v>
      </c>
      <c r="F56" s="7"/>
      <c r="G56" s="5">
        <v>240</v>
      </c>
      <c r="H56" s="5"/>
      <c r="I56" s="5">
        <v>44856.287839928351</v>
      </c>
      <c r="J56" s="5">
        <v>8971.875</v>
      </c>
      <c r="K56" s="7">
        <v>17200.561797752809</v>
      </c>
      <c r="L56" s="5">
        <v>6898.666666666667</v>
      </c>
      <c r="M56" s="4">
        <f t="shared" si="6"/>
        <v>0.99692021000596986</v>
      </c>
      <c r="N56" s="4">
        <f t="shared" si="7"/>
        <v>3.0797899940301172E-3</v>
      </c>
      <c r="O56" s="4">
        <f t="shared" si="8"/>
        <v>0</v>
      </c>
      <c r="P56" s="4">
        <f t="shared" si="11"/>
        <v>0.63152320513624749</v>
      </c>
      <c r="Q56" s="4">
        <f t="shared" si="12"/>
        <v>0.12631333373597375</v>
      </c>
      <c r="R56" s="4">
        <f t="shared" si="12"/>
        <v>0.24216346112777887</v>
      </c>
    </row>
    <row r="57" spans="1:18" ht="14.25" customHeight="1" x14ac:dyDescent="0.25">
      <c r="A57" s="2" t="s">
        <v>72</v>
      </c>
      <c r="B57" s="2" t="s">
        <v>89</v>
      </c>
      <c r="C57" s="2" t="s">
        <v>90</v>
      </c>
      <c r="D57" s="1" t="s">
        <v>93</v>
      </c>
      <c r="E57" s="5">
        <v>5338.695652173913</v>
      </c>
      <c r="F57" s="7"/>
      <c r="G57" s="5">
        <v>695</v>
      </c>
      <c r="H57" s="5"/>
      <c r="I57" s="5">
        <v>3454.0940604136131</v>
      </c>
      <c r="J57" s="5">
        <v>915.20833333333337</v>
      </c>
      <c r="K57" s="7">
        <v>1385.3932584269662</v>
      </c>
      <c r="L57" s="5">
        <v>279</v>
      </c>
      <c r="M57" s="4">
        <f t="shared" si="6"/>
        <v>0.88481354710862903</v>
      </c>
      <c r="N57" s="4">
        <f t="shared" si="7"/>
        <v>0.11518645289137093</v>
      </c>
      <c r="O57" s="4">
        <f t="shared" si="8"/>
        <v>0</v>
      </c>
      <c r="P57" s="4">
        <f t="shared" si="11"/>
        <v>0.60022184824123292</v>
      </c>
      <c r="Q57" s="4">
        <f t="shared" si="12"/>
        <v>0.15903679163077919</v>
      </c>
      <c r="R57" s="4">
        <f t="shared" si="12"/>
        <v>0.24074136012798794</v>
      </c>
    </row>
    <row r="58" spans="1:18" ht="14.25" customHeight="1" x14ac:dyDescent="0.25">
      <c r="A58" s="2" t="s">
        <v>94</v>
      </c>
      <c r="B58" s="1" t="s">
        <v>95</v>
      </c>
      <c r="C58" s="6" t="s">
        <v>155</v>
      </c>
      <c r="D58" s="1"/>
      <c r="E58" s="7">
        <v>11</v>
      </c>
      <c r="F58" s="7">
        <v>12</v>
      </c>
      <c r="G58" s="7">
        <v>18</v>
      </c>
      <c r="H58" s="7">
        <v>4</v>
      </c>
      <c r="I58" s="7">
        <v>32</v>
      </c>
      <c r="J58" s="7">
        <v>7</v>
      </c>
      <c r="K58" s="7">
        <v>5</v>
      </c>
      <c r="L58" s="7">
        <v>14</v>
      </c>
      <c r="M58" s="4">
        <f t="shared" si="6"/>
        <v>0.51111111111111107</v>
      </c>
      <c r="N58" s="4">
        <f t="shared" si="7"/>
        <v>0.4</v>
      </c>
      <c r="O58" s="4">
        <f t="shared" si="8"/>
        <v>8.8888888888888892E-2</v>
      </c>
      <c r="P58" s="4">
        <f t="shared" si="11"/>
        <v>0.72727272727272729</v>
      </c>
      <c r="Q58" s="4">
        <f t="shared" si="12"/>
        <v>0.15909090909090909</v>
      </c>
      <c r="R58" s="4">
        <f t="shared" si="12"/>
        <v>0.11363636363636363</v>
      </c>
    </row>
    <row r="59" spans="1:18" ht="14.25" customHeight="1" x14ac:dyDescent="0.25">
      <c r="A59" s="2" t="s">
        <v>94</v>
      </c>
      <c r="B59" s="1" t="s">
        <v>96</v>
      </c>
      <c r="C59" s="6" t="s">
        <v>112</v>
      </c>
      <c r="D59" s="1"/>
      <c r="E59" s="7">
        <v>10.4</v>
      </c>
      <c r="F59" s="7">
        <v>12.3</v>
      </c>
      <c r="G59" s="7">
        <v>34.200000000000003</v>
      </c>
      <c r="H59" s="7">
        <v>5.2</v>
      </c>
      <c r="I59" s="7">
        <v>30.1</v>
      </c>
      <c r="J59" s="7">
        <v>14.1</v>
      </c>
      <c r="K59" s="7">
        <v>2.2999999999999998</v>
      </c>
      <c r="L59" s="7">
        <v>15.5</v>
      </c>
      <c r="M59" s="4">
        <f t="shared" si="6"/>
        <v>0.36553945249597425</v>
      </c>
      <c r="N59" s="4">
        <f t="shared" si="7"/>
        <v>0.55072463768115942</v>
      </c>
      <c r="O59" s="4">
        <f t="shared" si="8"/>
        <v>8.3735909822866342E-2</v>
      </c>
      <c r="P59" s="4">
        <f t="shared" si="11"/>
        <v>0.64731182795698927</v>
      </c>
      <c r="Q59" s="4">
        <f t="shared" si="12"/>
        <v>0.3032258064516129</v>
      </c>
      <c r="R59" s="4">
        <f t="shared" si="12"/>
        <v>4.9462365591397849E-2</v>
      </c>
    </row>
    <row r="60" spans="1:18" ht="14.25" customHeight="1" x14ac:dyDescent="0.25">
      <c r="A60" s="2" t="s">
        <v>94</v>
      </c>
      <c r="B60" s="1" t="s">
        <v>97</v>
      </c>
      <c r="C60" s="2" t="s">
        <v>113</v>
      </c>
      <c r="D60" s="1"/>
      <c r="E60" s="7">
        <v>64.412238325281791</v>
      </c>
      <c r="F60" s="7">
        <v>6.3311174422285532</v>
      </c>
      <c r="G60" s="7">
        <v>58.641975308641975</v>
      </c>
      <c r="H60" s="7">
        <v>49.593753297456999</v>
      </c>
      <c r="I60" s="7">
        <v>151.79113539769278</v>
      </c>
      <c r="J60" s="7">
        <v>28.292181069958847</v>
      </c>
      <c r="K60" s="7">
        <v>76.616343659126912</v>
      </c>
      <c r="L60" s="7">
        <v>3.13541054281795</v>
      </c>
      <c r="M60" s="4">
        <f t="shared" si="6"/>
        <v>0.39526046305967993</v>
      </c>
      <c r="N60" s="4">
        <f t="shared" si="7"/>
        <v>0.32764708521041469</v>
      </c>
      <c r="O60" s="4">
        <f t="shared" si="8"/>
        <v>0.27709245172990538</v>
      </c>
      <c r="P60" s="4">
        <f t="shared" si="11"/>
        <v>0.59131802248092713</v>
      </c>
      <c r="Q60" s="4">
        <f t="shared" si="12"/>
        <v>0.11021510919019502</v>
      </c>
      <c r="R60" s="4">
        <f t="shared" si="12"/>
        <v>0.29846686832887787</v>
      </c>
    </row>
    <row r="61" spans="1:18" ht="14.25" customHeight="1" x14ac:dyDescent="0.25">
      <c r="A61" s="2" t="s">
        <v>94</v>
      </c>
      <c r="B61" s="1" t="s">
        <v>98</v>
      </c>
      <c r="C61" s="2" t="s">
        <v>113</v>
      </c>
      <c r="D61" s="1"/>
      <c r="E61" s="7">
        <v>62.111801242236027</v>
      </c>
      <c r="F61" s="7">
        <v>14.652014652014653</v>
      </c>
      <c r="G61" s="7">
        <v>107.14285714285715</v>
      </c>
      <c r="H61" s="7">
        <v>61</v>
      </c>
      <c r="I61" s="7">
        <v>234.19203747072601</v>
      </c>
      <c r="J61" s="7">
        <v>74.404761904761912</v>
      </c>
      <c r="K61" s="7">
        <v>45.335482571025594</v>
      </c>
      <c r="L61" s="7">
        <v>1.3038548752834469</v>
      </c>
      <c r="M61" s="4">
        <f t="shared" si="6"/>
        <v>0.31344109550914345</v>
      </c>
      <c r="N61" s="4">
        <f t="shared" si="7"/>
        <v>0.43748443361779304</v>
      </c>
      <c r="O61" s="4">
        <f t="shared" si="8"/>
        <v>0.24907447087306347</v>
      </c>
      <c r="P61" s="4">
        <f t="shared" si="11"/>
        <v>0.66168600440385161</v>
      </c>
      <c r="Q61" s="4">
        <f t="shared" si="12"/>
        <v>0.21022315764914037</v>
      </c>
      <c r="R61" s="4">
        <f t="shared" si="12"/>
        <v>0.12809083794700796</v>
      </c>
    </row>
    <row r="62" spans="1:18" ht="14.25" customHeight="1" x14ac:dyDescent="0.25">
      <c r="A62" s="2" t="s">
        <v>94</v>
      </c>
      <c r="B62" s="1" t="s">
        <v>99</v>
      </c>
      <c r="C62" s="2" t="s">
        <v>113</v>
      </c>
      <c r="D62" s="1"/>
      <c r="E62" s="7">
        <v>210</v>
      </c>
      <c r="F62" s="7">
        <v>9.4</v>
      </c>
      <c r="G62" s="7">
        <v>75</v>
      </c>
      <c r="H62" s="7">
        <v>90</v>
      </c>
      <c r="I62" s="7">
        <v>170</v>
      </c>
      <c r="J62" s="7">
        <v>83.333333333333329</v>
      </c>
      <c r="K62" s="7">
        <v>145.50264550264546</v>
      </c>
      <c r="L62" s="7"/>
      <c r="M62" s="4">
        <f t="shared" si="6"/>
        <v>0.57075962539021852</v>
      </c>
      <c r="N62" s="4">
        <f t="shared" si="7"/>
        <v>0.19510926118626432</v>
      </c>
      <c r="O62" s="4">
        <f t="shared" si="8"/>
        <v>0.2341311134235172</v>
      </c>
      <c r="P62" s="4">
        <f t="shared" si="11"/>
        <v>0.42624038206420806</v>
      </c>
      <c r="Q62" s="4">
        <f t="shared" si="12"/>
        <v>0.20894136375696473</v>
      </c>
      <c r="R62" s="4">
        <f t="shared" si="12"/>
        <v>0.36481825417882724</v>
      </c>
    </row>
    <row r="63" spans="1:18" ht="14.25" customHeight="1" x14ac:dyDescent="0.25">
      <c r="A63" s="2" t="s">
        <v>94</v>
      </c>
      <c r="B63" s="2" t="s">
        <v>154</v>
      </c>
      <c r="C63" s="2" t="s">
        <v>152</v>
      </c>
      <c r="D63" s="1"/>
      <c r="E63" s="7">
        <v>730.43478260869563</v>
      </c>
      <c r="F63" s="7">
        <v>52.307692307692307</v>
      </c>
      <c r="G63" s="7">
        <v>522.5</v>
      </c>
      <c r="H63" s="7">
        <v>563.78600823045269</v>
      </c>
      <c r="I63" s="7">
        <v>845.90163934426232</v>
      </c>
      <c r="J63" s="7">
        <v>992.70833333333337</v>
      </c>
      <c r="K63" s="7">
        <v>129.29577464788733</v>
      </c>
      <c r="L63" s="7">
        <v>17.666666666666668</v>
      </c>
      <c r="M63" s="4">
        <f t="shared" ref="M63" si="13">(E63+F63)/SUM($E63:$H63)</f>
        <v>0.41879643995499855</v>
      </c>
      <c r="N63" s="4">
        <f t="shared" ref="N63" si="14">(G63)/SUM($E63:$H63)</f>
        <v>0.27955700232041336</v>
      </c>
      <c r="O63" s="4">
        <f t="shared" ref="O63" si="15">(H63)/SUM($E63:$H63)</f>
        <v>0.30164655772458804</v>
      </c>
      <c r="P63" s="4">
        <f t="shared" ref="P63" si="16">I63/SUM($I63:$K63)</f>
        <v>0.42984865535044037</v>
      </c>
      <c r="Q63" s="4">
        <f t="shared" ref="Q63" si="17">J63/SUM($I63:$K63)</f>
        <v>0.5044491255145177</v>
      </c>
      <c r="R63" s="4">
        <f t="shared" ref="R63" si="18">K63/SUM($I63:$K63)</f>
        <v>6.5702219135041928E-2</v>
      </c>
    </row>
    <row r="64" spans="1:18" ht="14.25" customHeight="1" x14ac:dyDescent="0.25">
      <c r="A64" s="2" t="s">
        <v>94</v>
      </c>
      <c r="B64" s="1" t="s">
        <v>100</v>
      </c>
      <c r="C64" s="2" t="s">
        <v>114</v>
      </c>
      <c r="D64" s="1"/>
      <c r="E64" s="7">
        <v>18.100000000000001</v>
      </c>
      <c r="F64" s="7">
        <v>21</v>
      </c>
      <c r="G64" s="7">
        <v>73</v>
      </c>
      <c r="H64" s="7">
        <v>14.9</v>
      </c>
      <c r="I64" s="7">
        <v>171</v>
      </c>
      <c r="J64" s="7">
        <v>19.100000000000001</v>
      </c>
      <c r="K64" s="7">
        <v>13.2</v>
      </c>
      <c r="L64" s="7"/>
      <c r="M64" s="4">
        <f t="shared" si="6"/>
        <v>0.30787401574803153</v>
      </c>
      <c r="N64" s="4">
        <f t="shared" si="7"/>
        <v>0.57480314960629919</v>
      </c>
      <c r="O64" s="4">
        <f t="shared" si="8"/>
        <v>0.1173228346456693</v>
      </c>
      <c r="P64" s="4">
        <f t="shared" si="11"/>
        <v>0.8411214953271029</v>
      </c>
      <c r="Q64" s="4">
        <f t="shared" si="12"/>
        <v>9.3949827840629621E-2</v>
      </c>
      <c r="R64" s="4">
        <f t="shared" si="12"/>
        <v>6.4928676832267593E-2</v>
      </c>
    </row>
    <row r="65" spans="1:18" ht="14.25" customHeight="1" x14ac:dyDescent="0.25">
      <c r="A65" s="2" t="s">
        <v>94</v>
      </c>
      <c r="B65" s="1" t="s">
        <v>100</v>
      </c>
      <c r="C65" s="2" t="s">
        <v>115</v>
      </c>
      <c r="D65" s="1"/>
      <c r="E65" s="7">
        <v>12</v>
      </c>
      <c r="F65" s="7">
        <v>11</v>
      </c>
      <c r="G65" s="7">
        <v>74</v>
      </c>
      <c r="H65" s="7">
        <v>3</v>
      </c>
      <c r="I65" s="5">
        <v>124</v>
      </c>
      <c r="J65" s="5">
        <v>22</v>
      </c>
      <c r="K65" s="5">
        <v>3</v>
      </c>
      <c r="L65" s="7"/>
      <c r="M65" s="4">
        <f t="shared" si="6"/>
        <v>0.23</v>
      </c>
      <c r="N65" s="4">
        <f t="shared" si="7"/>
        <v>0.74</v>
      </c>
      <c r="O65" s="4">
        <f t="shared" si="8"/>
        <v>0.03</v>
      </c>
      <c r="P65" s="4">
        <f t="shared" si="11"/>
        <v>0.83221476510067116</v>
      </c>
      <c r="Q65" s="4">
        <f t="shared" si="12"/>
        <v>0.1476510067114094</v>
      </c>
      <c r="R65" s="4">
        <f t="shared" si="12"/>
        <v>2.0134228187919462E-2</v>
      </c>
    </row>
    <row r="66" spans="1:18" ht="14.25" customHeight="1" x14ac:dyDescent="0.25">
      <c r="A66" s="2" t="s">
        <v>94</v>
      </c>
      <c r="B66" s="1" t="s">
        <v>116</v>
      </c>
      <c r="C66" s="6" t="s">
        <v>117</v>
      </c>
      <c r="D66" s="1"/>
      <c r="E66" s="7">
        <v>75</v>
      </c>
      <c r="F66" s="7">
        <v>83</v>
      </c>
      <c r="G66" s="7">
        <v>103</v>
      </c>
      <c r="H66" s="7">
        <v>98.5</v>
      </c>
      <c r="I66" s="7">
        <v>266</v>
      </c>
      <c r="J66" s="7">
        <v>200.5</v>
      </c>
      <c r="K66" s="7">
        <v>11.2</v>
      </c>
      <c r="L66" s="7">
        <v>1.9</v>
      </c>
      <c r="M66" s="4">
        <f t="shared" si="6"/>
        <v>0.43949930458970793</v>
      </c>
      <c r="N66" s="4">
        <f t="shared" si="7"/>
        <v>0.28650904033379693</v>
      </c>
      <c r="O66" s="4">
        <f t="shared" si="8"/>
        <v>0.27399165507649514</v>
      </c>
      <c r="P66" s="4">
        <f t="shared" si="11"/>
        <v>0.55683483357755914</v>
      </c>
      <c r="Q66" s="4">
        <f t="shared" si="12"/>
        <v>0.41971948921917523</v>
      </c>
      <c r="R66" s="4">
        <f t="shared" si="12"/>
        <v>2.3445677203265645E-2</v>
      </c>
    </row>
    <row r="67" spans="1:18" ht="14.25" customHeight="1" x14ac:dyDescent="0.25">
      <c r="A67" s="2" t="s">
        <v>94</v>
      </c>
      <c r="B67" s="1" t="s">
        <v>118</v>
      </c>
      <c r="C67" s="6" t="s">
        <v>117</v>
      </c>
      <c r="D67" s="1"/>
      <c r="E67" s="7">
        <v>42</v>
      </c>
      <c r="F67" s="7">
        <v>42</v>
      </c>
      <c r="G67" s="7">
        <v>177</v>
      </c>
      <c r="H67" s="7">
        <v>43</v>
      </c>
      <c r="I67" s="7">
        <v>221</v>
      </c>
      <c r="J67" s="7">
        <v>40</v>
      </c>
      <c r="K67" s="7">
        <v>8</v>
      </c>
      <c r="L67" s="7"/>
      <c r="M67" s="4">
        <f t="shared" si="6"/>
        <v>0.27631578947368424</v>
      </c>
      <c r="N67" s="4">
        <f t="shared" si="7"/>
        <v>0.58223684210526316</v>
      </c>
      <c r="O67" s="4">
        <f t="shared" si="8"/>
        <v>0.14144736842105263</v>
      </c>
      <c r="P67" s="4">
        <f t="shared" si="11"/>
        <v>0.82156133828996281</v>
      </c>
      <c r="Q67" s="4">
        <f t="shared" si="12"/>
        <v>0.14869888475836432</v>
      </c>
      <c r="R67" s="4">
        <f t="shared" si="12"/>
        <v>2.9739776951672861E-2</v>
      </c>
    </row>
    <row r="68" spans="1:18" ht="14.25" customHeight="1" x14ac:dyDescent="0.25">
      <c r="A68" s="2" t="s">
        <v>94</v>
      </c>
      <c r="B68" s="1" t="s">
        <v>101</v>
      </c>
      <c r="C68" s="2" t="s">
        <v>119</v>
      </c>
      <c r="D68" s="1"/>
      <c r="E68" s="7">
        <v>56</v>
      </c>
      <c r="F68" s="7">
        <v>6.7692307692307709</v>
      </c>
      <c r="G68" s="7">
        <v>29.850000000000005</v>
      </c>
      <c r="H68" s="7">
        <v>20.641025641025639</v>
      </c>
      <c r="I68" s="7">
        <v>29.125683060109292</v>
      </c>
      <c r="J68" s="7">
        <v>34.085648148148152</v>
      </c>
      <c r="K68" s="7">
        <v>62.027895314214064</v>
      </c>
      <c r="L68" s="7"/>
      <c r="M68" s="4">
        <f t="shared" si="6"/>
        <v>0.55420350225824344</v>
      </c>
      <c r="N68" s="4">
        <f t="shared" si="7"/>
        <v>0.2635522905040581</v>
      </c>
      <c r="O68" s="4">
        <f t="shared" si="8"/>
        <v>0.18224420723769849</v>
      </c>
      <c r="P68" s="4">
        <f t="shared" si="11"/>
        <v>0.2325603875785939</v>
      </c>
      <c r="Q68" s="4">
        <f t="shared" si="12"/>
        <v>0.27216431380652301</v>
      </c>
      <c r="R68" s="4">
        <f t="shared" si="12"/>
        <v>0.49527529861488306</v>
      </c>
    </row>
    <row r="69" spans="1:18" ht="14.25" customHeight="1" x14ac:dyDescent="0.25">
      <c r="A69" s="2" t="s">
        <v>102</v>
      </c>
      <c r="B69" s="1" t="s">
        <v>103</v>
      </c>
      <c r="C69" s="6" t="s">
        <v>120</v>
      </c>
      <c r="D69" s="1"/>
      <c r="E69" s="7">
        <v>120</v>
      </c>
      <c r="F69" s="7">
        <v>2.2000000000000002</v>
      </c>
      <c r="G69" s="7">
        <v>80</v>
      </c>
      <c r="H69" s="7">
        <v>35</v>
      </c>
      <c r="I69" s="7">
        <v>330</v>
      </c>
      <c r="J69" s="7">
        <v>10</v>
      </c>
      <c r="K69" s="7">
        <v>25</v>
      </c>
      <c r="L69" s="7">
        <v>14</v>
      </c>
      <c r="M69" s="4">
        <f t="shared" si="6"/>
        <v>0.51517706576728506</v>
      </c>
      <c r="N69" s="4">
        <f t="shared" si="7"/>
        <v>0.33726812816188873</v>
      </c>
      <c r="O69" s="4">
        <f t="shared" si="8"/>
        <v>0.14755480607082633</v>
      </c>
      <c r="P69" s="4">
        <f t="shared" si="11"/>
        <v>0.90410958904109584</v>
      </c>
      <c r="Q69" s="4">
        <f t="shared" si="12"/>
        <v>2.7397260273972601E-2</v>
      </c>
      <c r="R69" s="4">
        <f t="shared" si="12"/>
        <v>6.8493150684931503E-2</v>
      </c>
    </row>
    <row r="70" spans="1:18" ht="14.25" customHeight="1" x14ac:dyDescent="0.25">
      <c r="A70" s="2" t="s">
        <v>102</v>
      </c>
      <c r="B70" s="2" t="s">
        <v>104</v>
      </c>
      <c r="C70" s="6" t="s">
        <v>121</v>
      </c>
      <c r="D70" s="1"/>
      <c r="E70" s="5">
        <v>101.8</v>
      </c>
      <c r="F70" s="5">
        <v>6.3</v>
      </c>
      <c r="G70" s="7">
        <v>106</v>
      </c>
      <c r="H70" s="7">
        <v>28</v>
      </c>
      <c r="I70" s="5">
        <v>230</v>
      </c>
      <c r="J70" s="5">
        <v>26.5</v>
      </c>
      <c r="K70" s="7"/>
      <c r="L70" s="7"/>
      <c r="M70" s="4">
        <f t="shared" si="6"/>
        <v>0.44650970673275503</v>
      </c>
      <c r="N70" s="4">
        <f t="shared" si="7"/>
        <v>0.43783560512185049</v>
      </c>
      <c r="O70" s="4">
        <f t="shared" si="8"/>
        <v>0.11565468814539447</v>
      </c>
      <c r="P70" s="4">
        <f t="shared" si="11"/>
        <v>0.89668615984405453</v>
      </c>
      <c r="Q70" s="4">
        <f t="shared" si="12"/>
        <v>0.10331384015594541</v>
      </c>
      <c r="R70" s="4">
        <f t="shared" si="12"/>
        <v>0</v>
      </c>
    </row>
    <row r="71" spans="1:18" ht="14.25" customHeight="1" x14ac:dyDescent="0.25">
      <c r="A71" s="2" t="s">
        <v>105</v>
      </c>
      <c r="B71" s="1" t="s">
        <v>106</v>
      </c>
      <c r="C71" s="6" t="s">
        <v>112</v>
      </c>
      <c r="D71" s="1"/>
      <c r="E71" s="7">
        <v>9.1</v>
      </c>
      <c r="F71" s="7">
        <v>16.7</v>
      </c>
      <c r="G71" s="7">
        <v>180</v>
      </c>
      <c r="H71" s="7">
        <v>11</v>
      </c>
      <c r="I71" s="7">
        <v>147.1</v>
      </c>
      <c r="J71" s="7">
        <v>62.9</v>
      </c>
      <c r="K71" s="7">
        <v>2.2000000000000002</v>
      </c>
      <c r="L71" s="7">
        <v>10.6</v>
      </c>
      <c r="M71" s="4">
        <f t="shared" si="6"/>
        <v>0.11900369003690035</v>
      </c>
      <c r="N71" s="4">
        <f t="shared" si="7"/>
        <v>0.8302583025830258</v>
      </c>
      <c r="O71" s="4">
        <f t="shared" si="8"/>
        <v>5.07380073800738E-2</v>
      </c>
      <c r="P71" s="4">
        <f t="shared" si="11"/>
        <v>0.69321394910461831</v>
      </c>
      <c r="Q71" s="4">
        <f t="shared" ref="Q71:R88" si="19">J71/SUM($I71:$K71)</f>
        <v>0.29641847313854852</v>
      </c>
      <c r="R71" s="4">
        <f t="shared" si="19"/>
        <v>1.0367577756833177E-2</v>
      </c>
    </row>
    <row r="72" spans="1:18" ht="14.25" customHeight="1" x14ac:dyDescent="0.25">
      <c r="A72" s="2" t="s">
        <v>105</v>
      </c>
      <c r="B72" s="1" t="s">
        <v>122</v>
      </c>
      <c r="C72" s="6" t="s">
        <v>123</v>
      </c>
      <c r="D72" s="1" t="s">
        <v>124</v>
      </c>
      <c r="E72" s="7">
        <v>20</v>
      </c>
      <c r="F72" s="7">
        <v>23</v>
      </c>
      <c r="G72" s="7">
        <v>470</v>
      </c>
      <c r="H72" s="7">
        <v>46</v>
      </c>
      <c r="I72" s="7">
        <v>620</v>
      </c>
      <c r="J72" s="7">
        <v>220</v>
      </c>
      <c r="K72" s="7">
        <v>7.9</v>
      </c>
      <c r="L72" s="7">
        <v>3.7</v>
      </c>
      <c r="M72" s="4">
        <f t="shared" si="6"/>
        <v>7.6923076923076927E-2</v>
      </c>
      <c r="N72" s="4">
        <f t="shared" si="7"/>
        <v>0.84078711985688726</v>
      </c>
      <c r="O72" s="4">
        <f t="shared" si="8"/>
        <v>8.2289803220035776E-2</v>
      </c>
      <c r="P72" s="4">
        <f t="shared" si="11"/>
        <v>0.73121830404528843</v>
      </c>
      <c r="Q72" s="4">
        <f t="shared" si="19"/>
        <v>0.25946455949994102</v>
      </c>
      <c r="R72" s="4">
        <f t="shared" si="19"/>
        <v>9.3171364547706102E-3</v>
      </c>
    </row>
    <row r="73" spans="1:18" ht="14.25" customHeight="1" x14ac:dyDescent="0.25">
      <c r="A73" s="2" t="s">
        <v>105</v>
      </c>
      <c r="B73" s="1" t="s">
        <v>122</v>
      </c>
      <c r="C73" s="6" t="s">
        <v>123</v>
      </c>
      <c r="D73" s="1" t="s">
        <v>125</v>
      </c>
      <c r="E73" s="7">
        <v>18</v>
      </c>
      <c r="F73" s="7">
        <v>15</v>
      </c>
      <c r="G73" s="7">
        <v>325</v>
      </c>
      <c r="H73" s="7">
        <v>41</v>
      </c>
      <c r="I73" s="7">
        <v>480</v>
      </c>
      <c r="J73" s="7">
        <v>135</v>
      </c>
      <c r="K73" s="7">
        <v>6.3</v>
      </c>
      <c r="L73" s="7">
        <v>10</v>
      </c>
      <c r="M73" s="4">
        <f t="shared" si="6"/>
        <v>8.2706766917293228E-2</v>
      </c>
      <c r="N73" s="4">
        <f t="shared" si="7"/>
        <v>0.81453634085213034</v>
      </c>
      <c r="O73" s="4">
        <f t="shared" si="8"/>
        <v>0.10275689223057644</v>
      </c>
      <c r="P73" s="4">
        <f t="shared" si="11"/>
        <v>0.7725736359246741</v>
      </c>
      <c r="Q73" s="4">
        <f t="shared" si="19"/>
        <v>0.21728633510381459</v>
      </c>
      <c r="R73" s="4">
        <f t="shared" si="19"/>
        <v>1.0140028971511348E-2</v>
      </c>
    </row>
    <row r="74" spans="1:18" ht="14.25" customHeight="1" x14ac:dyDescent="0.25">
      <c r="A74" s="2" t="s">
        <v>105</v>
      </c>
      <c r="B74" s="1" t="s">
        <v>122</v>
      </c>
      <c r="C74" s="6" t="s">
        <v>123</v>
      </c>
      <c r="D74" s="1" t="s">
        <v>126</v>
      </c>
      <c r="E74" s="7">
        <v>19</v>
      </c>
      <c r="F74" s="7">
        <v>33</v>
      </c>
      <c r="G74" s="7">
        <v>115</v>
      </c>
      <c r="H74" s="7">
        <v>11</v>
      </c>
      <c r="I74" s="7">
        <v>260</v>
      </c>
      <c r="J74" s="7">
        <v>18</v>
      </c>
      <c r="K74" s="7">
        <v>8.1999999999999993</v>
      </c>
      <c r="L74" s="7">
        <v>1.2</v>
      </c>
      <c r="M74" s="4">
        <f t="shared" si="6"/>
        <v>0.29213483146067415</v>
      </c>
      <c r="N74" s="4">
        <f t="shared" si="7"/>
        <v>0.6460674157303371</v>
      </c>
      <c r="O74" s="4">
        <f t="shared" si="8"/>
        <v>6.1797752808988762E-2</v>
      </c>
      <c r="P74" s="4">
        <f t="shared" si="11"/>
        <v>0.90845562543675751</v>
      </c>
      <c r="Q74" s="4">
        <f t="shared" si="19"/>
        <v>6.2893081761006289E-2</v>
      </c>
      <c r="R74" s="4">
        <f t="shared" si="19"/>
        <v>2.8651292802236196E-2</v>
      </c>
    </row>
    <row r="75" spans="1:18" ht="14.25" customHeight="1" x14ac:dyDescent="0.25">
      <c r="A75" s="2" t="s">
        <v>105</v>
      </c>
      <c r="B75" s="1" t="s">
        <v>122</v>
      </c>
      <c r="C75" s="6" t="s">
        <v>123</v>
      </c>
      <c r="D75" s="1" t="s">
        <v>127</v>
      </c>
      <c r="E75" s="7">
        <v>16</v>
      </c>
      <c r="F75" s="7">
        <v>13</v>
      </c>
      <c r="G75" s="7">
        <v>187</v>
      </c>
      <c r="H75" s="7">
        <v>18</v>
      </c>
      <c r="I75" s="7">
        <v>310</v>
      </c>
      <c r="J75" s="7">
        <v>68</v>
      </c>
      <c r="K75" s="7">
        <v>4.5999999999999996</v>
      </c>
      <c r="L75" s="7">
        <v>5.6</v>
      </c>
      <c r="M75" s="4">
        <f t="shared" si="6"/>
        <v>0.12393162393162394</v>
      </c>
      <c r="N75" s="4">
        <f t="shared" si="7"/>
        <v>0.79914529914529919</v>
      </c>
      <c r="O75" s="4">
        <f t="shared" si="8"/>
        <v>7.6923076923076927E-2</v>
      </c>
      <c r="P75" s="4">
        <f t="shared" si="11"/>
        <v>0.81024568740198633</v>
      </c>
      <c r="Q75" s="4">
        <f t="shared" si="19"/>
        <v>0.17773131207527443</v>
      </c>
      <c r="R75" s="4">
        <f t="shared" si="19"/>
        <v>1.2023000522739151E-2</v>
      </c>
    </row>
    <row r="76" spans="1:18" ht="14.25" customHeight="1" x14ac:dyDescent="0.25">
      <c r="A76" s="2" t="s">
        <v>105</v>
      </c>
      <c r="B76" s="2" t="s">
        <v>128</v>
      </c>
      <c r="C76" s="6" t="s">
        <v>129</v>
      </c>
      <c r="D76" s="1"/>
      <c r="E76" s="7">
        <v>13.499130434782609</v>
      </c>
      <c r="F76" s="7">
        <v>6.1378205128205128</v>
      </c>
      <c r="G76" s="7">
        <v>415.15</v>
      </c>
      <c r="H76" s="7">
        <v>86.87345679012347</v>
      </c>
      <c r="I76" s="7">
        <v>813.83606557377038</v>
      </c>
      <c r="J76" s="7">
        <v>112.59166666666667</v>
      </c>
      <c r="K76" s="7">
        <v>8.7841748942172053</v>
      </c>
      <c r="L76" s="7"/>
      <c r="M76" s="4">
        <f t="shared" si="6"/>
        <v>3.7643169112185959E-2</v>
      </c>
      <c r="N76" s="4">
        <f t="shared" si="7"/>
        <v>0.79582424474261326</v>
      </c>
      <c r="O76" s="4">
        <f t="shared" si="8"/>
        <v>0.1665325861452007</v>
      </c>
      <c r="P76" s="4">
        <f t="shared" si="11"/>
        <v>0.87021567985296411</v>
      </c>
      <c r="Q76" s="4">
        <f t="shared" si="19"/>
        <v>0.1203916094392235</v>
      </c>
      <c r="R76" s="4">
        <f t="shared" si="19"/>
        <v>9.3927107078122744E-3</v>
      </c>
    </row>
    <row r="77" spans="1:18" ht="14.25" customHeight="1" x14ac:dyDescent="0.25">
      <c r="A77" s="2" t="s">
        <v>105</v>
      </c>
      <c r="B77" s="2" t="s">
        <v>130</v>
      </c>
      <c r="C77" s="6" t="s">
        <v>131</v>
      </c>
      <c r="D77" s="1"/>
      <c r="E77" s="7">
        <v>0</v>
      </c>
      <c r="F77" s="7">
        <v>0</v>
      </c>
      <c r="G77" s="7">
        <v>356.5</v>
      </c>
      <c r="H77" s="7">
        <v>18.149999999999999</v>
      </c>
      <c r="I77" s="7">
        <v>658</v>
      </c>
      <c r="J77" s="7">
        <v>0</v>
      </c>
      <c r="K77" s="7">
        <v>0</v>
      </c>
      <c r="L77" s="7"/>
      <c r="M77" s="4">
        <f t="shared" si="6"/>
        <v>0</v>
      </c>
      <c r="N77" s="4">
        <f t="shared" si="7"/>
        <v>0.95155478446550124</v>
      </c>
      <c r="O77" s="4">
        <f t="shared" si="8"/>
        <v>4.8445215534498862E-2</v>
      </c>
      <c r="P77" s="4">
        <f t="shared" si="11"/>
        <v>1</v>
      </c>
      <c r="Q77" s="4">
        <f t="shared" si="19"/>
        <v>0</v>
      </c>
      <c r="R77" s="4">
        <f t="shared" si="19"/>
        <v>0</v>
      </c>
    </row>
    <row r="78" spans="1:18" ht="14.25" customHeight="1" x14ac:dyDescent="0.25">
      <c r="A78" s="2" t="s">
        <v>105</v>
      </c>
      <c r="B78" s="2" t="s">
        <v>132</v>
      </c>
      <c r="C78" s="6" t="s">
        <v>131</v>
      </c>
      <c r="D78" s="1"/>
      <c r="E78" s="7">
        <v>17.899999999999999</v>
      </c>
      <c r="F78" s="7">
        <v>0</v>
      </c>
      <c r="G78" s="7">
        <v>318.5</v>
      </c>
      <c r="H78" s="7">
        <v>152.5</v>
      </c>
      <c r="I78" s="7">
        <v>778</v>
      </c>
      <c r="J78" s="7">
        <v>45.5</v>
      </c>
      <c r="K78" s="7">
        <v>8.5</v>
      </c>
      <c r="L78" s="7"/>
      <c r="M78" s="4">
        <f t="shared" si="6"/>
        <v>3.6612804254448759E-2</v>
      </c>
      <c r="N78" s="4">
        <f t="shared" si="7"/>
        <v>0.65146246676211905</v>
      </c>
      <c r="O78" s="4">
        <f t="shared" si="8"/>
        <v>0.31192472898343221</v>
      </c>
      <c r="P78" s="4">
        <f t="shared" si="11"/>
        <v>0.93509615384615385</v>
      </c>
      <c r="Q78" s="4">
        <f t="shared" si="19"/>
        <v>5.46875E-2</v>
      </c>
      <c r="R78" s="4">
        <f t="shared" si="19"/>
        <v>1.0216346153846154E-2</v>
      </c>
    </row>
    <row r="79" spans="1:18" ht="14.25" customHeight="1" x14ac:dyDescent="0.25">
      <c r="A79" s="2" t="s">
        <v>105</v>
      </c>
      <c r="B79" s="2" t="s">
        <v>133</v>
      </c>
      <c r="C79" s="6" t="s">
        <v>134</v>
      </c>
      <c r="D79" s="1"/>
      <c r="E79" s="7">
        <v>24.5</v>
      </c>
      <c r="F79" s="7">
        <v>6.5</v>
      </c>
      <c r="G79" s="7">
        <v>290</v>
      </c>
      <c r="H79" s="7">
        <v>190</v>
      </c>
      <c r="I79" s="7">
        <v>757</v>
      </c>
      <c r="J79" s="7">
        <v>92.5</v>
      </c>
      <c r="K79" s="7">
        <v>36.1</v>
      </c>
      <c r="L79" s="7"/>
      <c r="M79" s="4">
        <f t="shared" si="6"/>
        <v>6.0665362035225046E-2</v>
      </c>
      <c r="N79" s="4">
        <f t="shared" si="7"/>
        <v>0.56751467710371817</v>
      </c>
      <c r="O79" s="4">
        <f t="shared" si="8"/>
        <v>0.37181996086105673</v>
      </c>
      <c r="P79" s="4">
        <f t="shared" si="11"/>
        <v>0.85478771454381208</v>
      </c>
      <c r="Q79" s="4">
        <f t="shared" si="19"/>
        <v>0.10444896115627823</v>
      </c>
      <c r="R79" s="4">
        <f t="shared" si="19"/>
        <v>4.0763324299909663E-2</v>
      </c>
    </row>
    <row r="80" spans="1:18" ht="14.25" customHeight="1" x14ac:dyDescent="0.25">
      <c r="A80" s="2" t="s">
        <v>105</v>
      </c>
      <c r="B80" s="2" t="s">
        <v>135</v>
      </c>
      <c r="C80" s="6" t="s">
        <v>136</v>
      </c>
      <c r="D80" s="1"/>
      <c r="E80" s="7">
        <v>26.956521739130434</v>
      </c>
      <c r="F80" s="7">
        <v>23.333333333333332</v>
      </c>
      <c r="G80" s="7">
        <v>337.25</v>
      </c>
      <c r="H80" s="7">
        <v>45.473251028806587</v>
      </c>
      <c r="I80" s="7">
        <v>404.8360655737705</v>
      </c>
      <c r="J80" s="7">
        <v>188.75</v>
      </c>
      <c r="K80" s="7">
        <v>18.758815232722142</v>
      </c>
      <c r="L80" s="7"/>
      <c r="M80" s="4">
        <f t="shared" si="6"/>
        <v>0.11613933704053359</v>
      </c>
      <c r="N80" s="4">
        <f t="shared" si="7"/>
        <v>0.77884478610013741</v>
      </c>
      <c r="O80" s="4">
        <f t="shared" si="8"/>
        <v>0.10501587685932903</v>
      </c>
      <c r="P80" s="4">
        <f t="shared" si="11"/>
        <v>0.66112427532762041</v>
      </c>
      <c r="Q80" s="4">
        <f t="shared" si="19"/>
        <v>0.30824132921860253</v>
      </c>
      <c r="R80" s="4">
        <f t="shared" si="19"/>
        <v>3.0634395453777174E-2</v>
      </c>
    </row>
    <row r="81" spans="1:18" ht="14.25" customHeight="1" x14ac:dyDescent="0.25">
      <c r="A81" s="2" t="s">
        <v>105</v>
      </c>
      <c r="B81" s="2" t="s">
        <v>137</v>
      </c>
      <c r="C81" s="6" t="s">
        <v>138</v>
      </c>
      <c r="D81" s="1"/>
      <c r="E81" s="7">
        <v>177.9000000000002</v>
      </c>
      <c r="F81" s="7"/>
      <c r="G81" s="7">
        <v>756.55</v>
      </c>
      <c r="H81" s="7">
        <v>254.15</v>
      </c>
      <c r="I81" s="7">
        <v>854.17500000000007</v>
      </c>
      <c r="J81" s="7">
        <v>317.22500000000002</v>
      </c>
      <c r="K81" s="7"/>
      <c r="L81" s="7"/>
      <c r="M81" s="4">
        <f t="shared" si="6"/>
        <v>0.14967188288743075</v>
      </c>
      <c r="N81" s="4">
        <f t="shared" si="7"/>
        <v>0.63650513208817083</v>
      </c>
      <c r="O81" s="4">
        <f t="shared" si="8"/>
        <v>0.21382298502439842</v>
      </c>
      <c r="P81" s="4">
        <f t="shared" si="11"/>
        <v>0.72919156564794263</v>
      </c>
      <c r="Q81" s="4">
        <f t="shared" si="19"/>
        <v>0.27080843435205737</v>
      </c>
      <c r="R81" s="4">
        <f t="shared" si="19"/>
        <v>0</v>
      </c>
    </row>
    <row r="82" spans="1:18" ht="14.25" customHeight="1" x14ac:dyDescent="0.25">
      <c r="A82" s="2" t="s">
        <v>105</v>
      </c>
      <c r="B82" s="2" t="s">
        <v>139</v>
      </c>
      <c r="C82" s="6" t="s">
        <v>140</v>
      </c>
      <c r="D82" s="1"/>
      <c r="E82" s="7">
        <v>120</v>
      </c>
      <c r="F82" s="7">
        <v>19</v>
      </c>
      <c r="G82" s="7">
        <v>363.25</v>
      </c>
      <c r="H82" s="7">
        <v>125</v>
      </c>
      <c r="I82" s="7">
        <v>682</v>
      </c>
      <c r="J82" s="7">
        <v>165.5</v>
      </c>
      <c r="K82" s="7">
        <v>118</v>
      </c>
      <c r="L82" s="7"/>
      <c r="M82" s="4">
        <f t="shared" si="6"/>
        <v>0.22160223196492626</v>
      </c>
      <c r="N82" s="4">
        <f t="shared" si="7"/>
        <v>0.57911518533280193</v>
      </c>
      <c r="O82" s="4">
        <f t="shared" si="8"/>
        <v>0.19928258270227181</v>
      </c>
      <c r="P82" s="4">
        <f t="shared" si="11"/>
        <v>0.70636975660279644</v>
      </c>
      <c r="Q82" s="4">
        <f t="shared" si="19"/>
        <v>0.17141377524598653</v>
      </c>
      <c r="R82" s="4">
        <f t="shared" si="19"/>
        <v>0.12221646815121699</v>
      </c>
    </row>
    <row r="83" spans="1:18" ht="14.25" customHeight="1" x14ac:dyDescent="0.25">
      <c r="A83" s="2" t="s">
        <v>105</v>
      </c>
      <c r="B83" s="2" t="s">
        <v>149</v>
      </c>
      <c r="C83" s="6" t="s">
        <v>150</v>
      </c>
      <c r="D83" s="1"/>
      <c r="E83" s="7">
        <v>10</v>
      </c>
      <c r="F83" s="7">
        <v>20</v>
      </c>
      <c r="G83" s="7">
        <v>250</v>
      </c>
      <c r="H83" s="7">
        <v>199</v>
      </c>
      <c r="I83" s="7">
        <v>350</v>
      </c>
      <c r="J83" s="7">
        <v>125</v>
      </c>
      <c r="K83" s="7">
        <v>100</v>
      </c>
      <c r="L83" s="7"/>
      <c r="M83" s="4">
        <f t="shared" si="6"/>
        <v>6.2630480167014613E-2</v>
      </c>
      <c r="N83" s="4">
        <f t="shared" si="7"/>
        <v>0.52192066805845516</v>
      </c>
      <c r="O83" s="4">
        <f t="shared" si="8"/>
        <v>0.41544885177453028</v>
      </c>
      <c r="P83" s="4">
        <f t="shared" si="11"/>
        <v>0.60869565217391308</v>
      </c>
      <c r="Q83" s="4">
        <f t="shared" si="19"/>
        <v>0.21739130434782608</v>
      </c>
      <c r="R83" s="4">
        <f t="shared" si="19"/>
        <v>0.17391304347826086</v>
      </c>
    </row>
    <row r="84" spans="1:18" ht="14.25" customHeight="1" x14ac:dyDescent="0.25">
      <c r="A84" s="2" t="s">
        <v>105</v>
      </c>
      <c r="B84" s="2" t="s">
        <v>151</v>
      </c>
      <c r="C84" s="6" t="s">
        <v>153</v>
      </c>
      <c r="D84" s="1"/>
      <c r="E84" s="7">
        <v>78</v>
      </c>
      <c r="F84" s="7">
        <v>14</v>
      </c>
      <c r="G84" s="7">
        <v>325</v>
      </c>
      <c r="H84" s="7">
        <v>146</v>
      </c>
      <c r="I84" s="7">
        <v>497</v>
      </c>
      <c r="J84" s="7">
        <v>269</v>
      </c>
      <c r="K84" s="7">
        <v>39</v>
      </c>
      <c r="L84" s="7"/>
      <c r="M84" s="4">
        <f t="shared" si="6"/>
        <v>0.16341030195381884</v>
      </c>
      <c r="N84" s="4">
        <f t="shared" si="7"/>
        <v>0.57726465364120783</v>
      </c>
      <c r="O84" s="4">
        <f t="shared" si="8"/>
        <v>0.25932504440497334</v>
      </c>
      <c r="P84" s="4">
        <f t="shared" si="11"/>
        <v>0.61739130434782608</v>
      </c>
      <c r="Q84" s="4">
        <f t="shared" si="19"/>
        <v>0.33416149068322981</v>
      </c>
      <c r="R84" s="4">
        <f t="shared" si="19"/>
        <v>4.8447204968944099E-2</v>
      </c>
    </row>
    <row r="85" spans="1:18" ht="14.25" customHeight="1" x14ac:dyDescent="0.25">
      <c r="A85" s="2" t="s">
        <v>105</v>
      </c>
      <c r="B85" s="2" t="s">
        <v>141</v>
      </c>
      <c r="C85" s="6" t="s">
        <v>142</v>
      </c>
      <c r="D85" s="1"/>
      <c r="E85" s="7">
        <v>46</v>
      </c>
      <c r="F85" s="7">
        <v>28.5</v>
      </c>
      <c r="G85" s="7">
        <v>123.5</v>
      </c>
      <c r="H85" s="7">
        <v>15.35</v>
      </c>
      <c r="I85" s="7">
        <v>267.5</v>
      </c>
      <c r="J85" s="7">
        <v>44</v>
      </c>
      <c r="K85" s="7"/>
      <c r="L85" s="7"/>
      <c r="M85" s="4">
        <f t="shared" si="6"/>
        <v>0.34919146941645185</v>
      </c>
      <c r="N85" s="4">
        <f t="shared" si="7"/>
        <v>0.57886102648230608</v>
      </c>
      <c r="O85" s="4">
        <f t="shared" si="8"/>
        <v>7.1947504101242093E-2</v>
      </c>
      <c r="P85" s="4">
        <f t="shared" si="11"/>
        <v>0.85874799357945431</v>
      </c>
      <c r="Q85" s="4">
        <f t="shared" si="19"/>
        <v>0.14125200642054575</v>
      </c>
      <c r="R85" s="4">
        <f t="shared" si="19"/>
        <v>0</v>
      </c>
    </row>
    <row r="86" spans="1:18" ht="14.25" customHeight="1" x14ac:dyDescent="0.25">
      <c r="A86" s="2" t="s">
        <v>105</v>
      </c>
      <c r="B86" s="2" t="s">
        <v>143</v>
      </c>
      <c r="C86" s="6" t="s">
        <v>144</v>
      </c>
      <c r="D86" s="1"/>
      <c r="E86" s="7">
        <v>26</v>
      </c>
      <c r="F86" s="7">
        <v>53.25</v>
      </c>
      <c r="G86" s="7">
        <v>559.125</v>
      </c>
      <c r="H86" s="7">
        <v>158.75</v>
      </c>
      <c r="I86" s="7">
        <v>681.75</v>
      </c>
      <c r="J86" s="7">
        <v>356.75</v>
      </c>
      <c r="K86" s="7">
        <v>14.75</v>
      </c>
      <c r="L86" s="7"/>
      <c r="M86" s="4">
        <f t="shared" si="6"/>
        <v>9.941978986984476E-2</v>
      </c>
      <c r="N86" s="4">
        <f t="shared" si="7"/>
        <v>0.70142700329308449</v>
      </c>
      <c r="O86" s="4">
        <f t="shared" si="8"/>
        <v>0.19915320683707072</v>
      </c>
      <c r="P86" s="4">
        <f t="shared" si="11"/>
        <v>0.64728222169475436</v>
      </c>
      <c r="Q86" s="4">
        <f t="shared" si="19"/>
        <v>0.33871350581533349</v>
      </c>
      <c r="R86" s="4">
        <f t="shared" si="19"/>
        <v>1.4004272489912177E-2</v>
      </c>
    </row>
    <row r="87" spans="1:18" ht="14.25" customHeight="1" x14ac:dyDescent="0.25">
      <c r="A87" s="2" t="s">
        <v>105</v>
      </c>
      <c r="B87" s="2" t="s">
        <v>145</v>
      </c>
      <c r="C87" s="6" t="s">
        <v>146</v>
      </c>
      <c r="D87" s="1"/>
      <c r="E87" s="7">
        <v>65</v>
      </c>
      <c r="F87" s="7">
        <v>31</v>
      </c>
      <c r="G87" s="7">
        <v>293.5</v>
      </c>
      <c r="H87" s="7">
        <v>82.5</v>
      </c>
      <c r="I87" s="7">
        <v>623</v>
      </c>
      <c r="J87" s="7">
        <v>38</v>
      </c>
      <c r="K87" s="7">
        <v>35</v>
      </c>
      <c r="L87" s="7"/>
      <c r="M87" s="4">
        <f t="shared" si="6"/>
        <v>0.20338983050847459</v>
      </c>
      <c r="N87" s="4">
        <f t="shared" si="7"/>
        <v>0.62182203389830504</v>
      </c>
      <c r="O87" s="4">
        <f t="shared" si="8"/>
        <v>0.17478813559322035</v>
      </c>
      <c r="P87" s="4">
        <f t="shared" si="11"/>
        <v>0.89511494252873558</v>
      </c>
      <c r="Q87" s="4">
        <f t="shared" si="19"/>
        <v>5.459770114942529E-2</v>
      </c>
      <c r="R87" s="4">
        <f t="shared" si="19"/>
        <v>5.0287356321839081E-2</v>
      </c>
    </row>
    <row r="88" spans="1:18" ht="14.25" customHeight="1" x14ac:dyDescent="0.25">
      <c r="A88" s="2" t="s">
        <v>105</v>
      </c>
      <c r="B88" s="2" t="s">
        <v>147</v>
      </c>
      <c r="C88" s="6" t="s">
        <v>148</v>
      </c>
      <c r="D88" s="1"/>
      <c r="E88" s="7">
        <v>75</v>
      </c>
      <c r="F88" s="7">
        <v>15.5</v>
      </c>
      <c r="G88" s="7">
        <v>483.5</v>
      </c>
      <c r="H88" s="7">
        <v>84</v>
      </c>
      <c r="I88" s="7">
        <v>927.5</v>
      </c>
      <c r="J88" s="7">
        <v>132.5</v>
      </c>
      <c r="K88" s="7">
        <v>52</v>
      </c>
      <c r="L88" s="7"/>
      <c r="M88" s="4">
        <f t="shared" si="6"/>
        <v>0.13753799392097266</v>
      </c>
      <c r="N88" s="4">
        <f t="shared" si="7"/>
        <v>0.73480243161094227</v>
      </c>
      <c r="O88" s="4">
        <f t="shared" si="8"/>
        <v>0.1276595744680851</v>
      </c>
      <c r="P88" s="4">
        <f t="shared" si="11"/>
        <v>0.83408273381294962</v>
      </c>
      <c r="Q88" s="4">
        <f t="shared" si="19"/>
        <v>0.1191546762589928</v>
      </c>
      <c r="R88" s="4">
        <f t="shared" si="19"/>
        <v>4.6762589928057555E-2</v>
      </c>
    </row>
  </sheetData>
  <mergeCells count="5">
    <mergeCell ref="A1:A2"/>
    <mergeCell ref="B1:B2"/>
    <mergeCell ref="C1:C2"/>
    <mergeCell ref="D1:D2"/>
    <mergeCell ref="E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Graly</dc:creator>
  <cp:lastModifiedBy>Joseph Graly</cp:lastModifiedBy>
  <dcterms:created xsi:type="dcterms:W3CDTF">2023-06-22T11:21:16Z</dcterms:created>
  <dcterms:modified xsi:type="dcterms:W3CDTF">2023-06-22T14:38:06Z</dcterms:modified>
</cp:coreProperties>
</file>