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 meghajtó\HEKAL\Topics\IAEA összemérés cikk\Fuel IAEA manuscript\Manuscript\Benyújtva_Radiocarbon_220503\Revision\"/>
    </mc:Choice>
  </mc:AlternateContent>
  <bookViews>
    <workbookView xWindow="0" yWindow="0" windowWidth="26040" windowHeight="11670"/>
  </bookViews>
  <sheets>
    <sheet name="S1" sheetId="2" r:id="rId1"/>
  </sheets>
  <calcPr calcId="162913"/>
</workbook>
</file>

<file path=xl/calcChain.xml><?xml version="1.0" encoding="utf-8"?>
<calcChain xmlns="http://schemas.openxmlformats.org/spreadsheetml/2006/main">
  <c r="AC5" i="2" l="1"/>
  <c r="O3" i="2"/>
  <c r="H14" i="2"/>
  <c r="H6" i="2"/>
  <c r="R3" i="2" l="1"/>
  <c r="Q3" i="2"/>
  <c r="P3" i="2"/>
  <c r="AD6" i="2" l="1"/>
  <c r="AD5" i="2"/>
  <c r="AB6" i="2"/>
  <c r="AB5" i="2"/>
  <c r="AA6" i="2"/>
  <c r="AA5" i="2"/>
  <c r="Z6" i="2"/>
  <c r="Z5" i="2"/>
  <c r="Y6" i="2"/>
  <c r="X6" i="2"/>
  <c r="W6" i="2"/>
  <c r="X5" i="2"/>
  <c r="R4" i="2"/>
  <c r="R5" i="2"/>
  <c r="R6" i="2"/>
  <c r="R7" i="2"/>
  <c r="P4" i="2"/>
  <c r="P5" i="2"/>
  <c r="P6" i="2"/>
  <c r="P7" i="2"/>
  <c r="I22" i="2"/>
  <c r="H22" i="2"/>
  <c r="I21" i="2"/>
  <c r="H21" i="2"/>
  <c r="S5" i="2" s="1"/>
  <c r="I15" i="2"/>
  <c r="H15" i="2"/>
  <c r="I14" i="2"/>
  <c r="U5" i="2" s="1"/>
  <c r="I6" i="2"/>
  <c r="I5" i="2"/>
  <c r="H5" i="2"/>
  <c r="O4" i="2"/>
  <c r="O5" i="2"/>
  <c r="O6" i="2"/>
  <c r="O7" i="2"/>
  <c r="Q7" i="2"/>
  <c r="Q4" i="2"/>
  <c r="Q5" i="2"/>
  <c r="Q6" i="2"/>
  <c r="Y5" i="2"/>
  <c r="AC6" i="2"/>
  <c r="W5" i="2"/>
  <c r="V6" i="2" l="1"/>
  <c r="V5" i="2"/>
  <c r="U6" i="2"/>
  <c r="S6" i="2"/>
  <c r="T5" i="2"/>
  <c r="T6" i="2"/>
</calcChain>
</file>

<file path=xl/sharedStrings.xml><?xml version="1.0" encoding="utf-8"?>
<sst xmlns="http://schemas.openxmlformats.org/spreadsheetml/2006/main" count="68" uniqueCount="29">
  <si>
    <t>CEDAD</t>
  </si>
  <si>
    <t>FAME</t>
  </si>
  <si>
    <t>HVO</t>
  </si>
  <si>
    <t>Mixed 1</t>
  </si>
  <si>
    <t>Mixed 2</t>
  </si>
  <si>
    <t>EVO</t>
  </si>
  <si>
    <t>ETH</t>
  </si>
  <si>
    <t>INTERACT</t>
  </si>
  <si>
    <t>BIO C (%)</t>
  </si>
  <si>
    <t xml:space="preserve">Difference from the actual BIO C </t>
  </si>
  <si>
    <t>EVO corrected BIO C (%)</t>
  </si>
  <si>
    <t>EVO corrected difference from the actual BIO C</t>
  </si>
  <si>
    <t>MEAN</t>
  </si>
  <si>
    <t>Expected pMC</t>
  </si>
  <si>
    <t>Difference from expected pMC</t>
  </si>
  <si>
    <t>EVO corrected difference from expected pMC</t>
  </si>
  <si>
    <t>scatter EVO corrected pMC</t>
  </si>
  <si>
    <t>scatter Difference from expected pMC</t>
  </si>
  <si>
    <t>scatter EVO corrected difference from expected pMC</t>
  </si>
  <si>
    <t>scetter BIO C (%)</t>
  </si>
  <si>
    <t>scatter EVO corrected BIO C (%)</t>
  </si>
  <si>
    <t xml:space="preserve">scatter Difference from the actual BIO C </t>
  </si>
  <si>
    <t>scatter EVO corrected difference from the actual BIO C</t>
  </si>
  <si>
    <t>Expected BIO C (%)</t>
  </si>
  <si>
    <t>Measured pMC</t>
  </si>
  <si>
    <t>EVO corrected Measured pMC</t>
  </si>
  <si>
    <t>scatter Measured pMC</t>
  </si>
  <si>
    <t>EVO corrected p Measured MC</t>
  </si>
  <si>
    <t>± 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</si>
</sst>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/>
    <xf numFmtId="2" fontId="0" fillId="33" borderId="11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/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2" fontId="0" fillId="34" borderId="14" xfId="0" applyNumberForma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34" borderId="18" xfId="0" applyNumberFormat="1" applyFill="1" applyBorder="1" applyAlignment="1">
      <alignment horizontal="center" vertical="center" wrapText="1"/>
    </xf>
    <xf numFmtId="2" fontId="0" fillId="0" borderId="18" xfId="0" applyNumberFormat="1" applyBorder="1"/>
    <xf numFmtId="0" fontId="19" fillId="35" borderId="10" xfId="0" applyFont="1" applyFill="1" applyBorder="1" applyAlignment="1">
      <alignment horizontal="center" vertical="center"/>
    </xf>
    <xf numFmtId="0" fontId="0" fillId="0" borderId="10" xfId="0" applyBorder="1" applyAlignment="1"/>
    <xf numFmtId="2" fontId="0" fillId="0" borderId="0" xfId="0" applyNumberFormat="1" applyFill="1" applyAlignment="1">
      <alignment horizontal="center"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 customBuiltin="1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24"/>
  <sheetViews>
    <sheetView tabSelected="1" topLeftCell="E1" zoomScale="85" zoomScaleNormal="85" workbookViewId="0">
      <selection activeCell="M6" sqref="M6"/>
    </sheetView>
  </sheetViews>
  <sheetFormatPr defaultRowHeight="15" x14ac:dyDescent="0.25"/>
  <cols>
    <col min="3" max="3" width="9.5703125" bestFit="1" customWidth="1"/>
    <col min="4" max="4" width="9.5703125" customWidth="1"/>
    <col min="5" max="6" width="10.85546875" customWidth="1"/>
    <col min="7" max="9" width="14.5703125" customWidth="1"/>
    <col min="10" max="10" width="10.7109375" customWidth="1"/>
    <col min="11" max="11" width="12" bestFit="1" customWidth="1"/>
    <col min="12" max="12" width="15" customWidth="1"/>
    <col min="13" max="13" width="13.85546875" customWidth="1"/>
    <col min="14" max="14" width="18.140625" customWidth="1"/>
    <col min="15" max="16" width="10.42578125" bestFit="1" customWidth="1"/>
    <col min="17" max="17" width="11.28515625" bestFit="1" customWidth="1"/>
    <col min="18" max="18" width="13.28515625" bestFit="1" customWidth="1"/>
    <col min="19" max="20" width="15.42578125" customWidth="1"/>
    <col min="21" max="22" width="16.140625" customWidth="1"/>
    <col min="23" max="23" width="13.28515625" bestFit="1" customWidth="1"/>
    <col min="24" max="24" width="13.28515625" customWidth="1"/>
    <col min="25" max="26" width="9.5703125" bestFit="1" customWidth="1"/>
    <col min="27" max="27" width="10.7109375" bestFit="1" customWidth="1"/>
    <col min="28" max="28" width="12.140625" bestFit="1" customWidth="1"/>
    <col min="29" max="29" width="13.7109375" bestFit="1" customWidth="1"/>
    <col min="30" max="30" width="15.7109375" bestFit="1" customWidth="1"/>
  </cols>
  <sheetData>
    <row r="1" spans="3:30" x14ac:dyDescent="0.25">
      <c r="C1" s="1"/>
      <c r="D1" s="3"/>
      <c r="E1" s="1"/>
      <c r="F1" s="3"/>
      <c r="G1" s="1"/>
      <c r="H1" s="3"/>
      <c r="I1" s="3"/>
      <c r="J1" s="3"/>
      <c r="K1" s="1"/>
      <c r="L1" s="3"/>
      <c r="M1" s="1"/>
      <c r="O1" s="30" t="s">
        <v>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</row>
    <row r="2" spans="3:30" ht="63" customHeight="1" x14ac:dyDescent="0.25">
      <c r="C2" s="13" t="s">
        <v>0</v>
      </c>
      <c r="D2" s="13" t="s">
        <v>13</v>
      </c>
      <c r="E2" s="15" t="s">
        <v>24</v>
      </c>
      <c r="F2" s="15" t="s">
        <v>28</v>
      </c>
      <c r="G2" s="15" t="s">
        <v>25</v>
      </c>
      <c r="H2" s="15" t="s">
        <v>14</v>
      </c>
      <c r="I2" s="15" t="s">
        <v>15</v>
      </c>
      <c r="J2" s="15" t="s">
        <v>23</v>
      </c>
      <c r="K2" s="15" t="s">
        <v>8</v>
      </c>
      <c r="L2" s="15" t="s">
        <v>10</v>
      </c>
      <c r="M2" s="15" t="s">
        <v>9</v>
      </c>
      <c r="N2" s="15" t="s">
        <v>11</v>
      </c>
      <c r="O2" s="22" t="s">
        <v>24</v>
      </c>
      <c r="P2" s="28" t="s">
        <v>26</v>
      </c>
      <c r="Q2" s="15" t="s">
        <v>27</v>
      </c>
      <c r="R2" s="28" t="s">
        <v>16</v>
      </c>
      <c r="S2" s="15" t="s">
        <v>14</v>
      </c>
      <c r="T2" s="15" t="s">
        <v>17</v>
      </c>
      <c r="U2" s="15" t="s">
        <v>15</v>
      </c>
      <c r="V2" s="15" t="s">
        <v>18</v>
      </c>
      <c r="W2" s="15" t="s">
        <v>8</v>
      </c>
      <c r="X2" s="15" t="s">
        <v>19</v>
      </c>
      <c r="Y2" s="15" t="s">
        <v>10</v>
      </c>
      <c r="Z2" s="15" t="s">
        <v>20</v>
      </c>
      <c r="AA2" s="15" t="s">
        <v>9</v>
      </c>
      <c r="AB2" s="15" t="s">
        <v>21</v>
      </c>
      <c r="AC2" s="15" t="s">
        <v>11</v>
      </c>
      <c r="AD2" s="15" t="s">
        <v>22</v>
      </c>
    </row>
    <row r="3" spans="3:30" x14ac:dyDescent="0.25">
      <c r="C3" s="8" t="s">
        <v>1</v>
      </c>
      <c r="D3" s="16"/>
      <c r="E3" s="4">
        <v>96.9</v>
      </c>
      <c r="F3" s="4">
        <v>0.45</v>
      </c>
      <c r="G3" s="9">
        <v>96.43</v>
      </c>
      <c r="H3" s="16"/>
      <c r="I3" s="16"/>
      <c r="J3" s="16"/>
      <c r="K3" s="16"/>
      <c r="L3" s="16"/>
      <c r="M3" s="16"/>
      <c r="N3" s="17"/>
      <c r="O3" s="25">
        <f>AVERAGE(E3,E12,E19)</f>
        <v>96.683333333333323</v>
      </c>
      <c r="P3" s="29">
        <f>STDEVA(E3,E12,E19)</f>
        <v>0.18929694486001461</v>
      </c>
      <c r="Q3" s="2">
        <f>AVERAGE(G3,G12,G19)</f>
        <v>96.34333333333332</v>
      </c>
      <c r="R3" s="29">
        <f>STDEVA(G3,G12,G19)</f>
        <v>0.12503332889007571</v>
      </c>
      <c r="S3" s="17"/>
      <c r="T3" s="17"/>
      <c r="U3" s="17"/>
      <c r="V3" s="17"/>
      <c r="W3" s="17"/>
      <c r="X3" s="17"/>
      <c r="Y3" s="23"/>
      <c r="Z3" s="23"/>
      <c r="AA3" s="23"/>
      <c r="AB3" s="23"/>
      <c r="AC3" s="23"/>
      <c r="AD3" s="23"/>
    </row>
    <row r="4" spans="3:30" x14ac:dyDescent="0.25">
      <c r="C4" s="8" t="s">
        <v>2</v>
      </c>
      <c r="D4" s="16"/>
      <c r="E4" s="4">
        <v>102.6</v>
      </c>
      <c r="F4" s="4">
        <v>0.5</v>
      </c>
      <c r="G4" s="9">
        <v>102.13</v>
      </c>
      <c r="H4" s="16"/>
      <c r="I4" s="16"/>
      <c r="J4" s="16"/>
      <c r="K4" s="16"/>
      <c r="L4" s="16"/>
      <c r="M4" s="16"/>
      <c r="N4" s="17"/>
      <c r="O4" s="26">
        <f>AVERAGE(E4,E13,E20)</f>
        <v>102.48666666666666</v>
      </c>
      <c r="P4" s="21">
        <f>STDEVA(E4,E13,E20)</f>
        <v>0.12055427546683178</v>
      </c>
      <c r="Q4" s="2">
        <f>AVERAGE(G4,G13,G20)</f>
        <v>102.14666666666666</v>
      </c>
      <c r="R4" s="21">
        <f>STDEVA(G4,G13,G20)</f>
        <v>1.5275252316521078E-2</v>
      </c>
      <c r="S4" s="17"/>
      <c r="T4" s="17"/>
      <c r="U4" s="17"/>
      <c r="V4" s="17"/>
      <c r="W4" s="17"/>
      <c r="X4" s="17"/>
      <c r="Y4" s="23"/>
      <c r="Z4" s="23"/>
      <c r="AA4" s="23"/>
      <c r="AB4" s="23"/>
      <c r="AC4" s="23"/>
      <c r="AD4" s="23"/>
    </row>
    <row r="5" spans="3:30" x14ac:dyDescent="0.25">
      <c r="C5" s="8" t="s">
        <v>3</v>
      </c>
      <c r="D5" s="8">
        <v>9.1275300632591616</v>
      </c>
      <c r="E5" s="4">
        <v>9.68</v>
      </c>
      <c r="F5" s="4">
        <v>0.15</v>
      </c>
      <c r="G5" s="9">
        <v>9.2099999999999991</v>
      </c>
      <c r="H5" s="9">
        <f>E5-D5</f>
        <v>0.55246993674083811</v>
      </c>
      <c r="I5" s="9">
        <f>G5-D5</f>
        <v>8.2469936740837468E-2</v>
      </c>
      <c r="J5" s="2">
        <v>9.470684532832113</v>
      </c>
      <c r="K5" s="32">
        <v>9.9896800825593388</v>
      </c>
      <c r="L5" s="9">
        <v>9.5509696152649575</v>
      </c>
      <c r="M5" s="9">
        <v>0.50968008255933839</v>
      </c>
      <c r="N5" s="2">
        <v>7.0969615264957042E-2</v>
      </c>
      <c r="O5" s="26">
        <f>AVERAGE(E5,E14,E21)</f>
        <v>9.3633333333333351</v>
      </c>
      <c r="P5" s="21">
        <f>STDEVA(E5,E14,E21)</f>
        <v>0.31021497922139912</v>
      </c>
      <c r="Q5" s="2">
        <f>AVERAGE(G5,G14,G21)</f>
        <v>9.0233333333333334</v>
      </c>
      <c r="R5" s="21">
        <f>STDEVA(G5,G14,G21)</f>
        <v>0.1761628034896506</v>
      </c>
      <c r="S5" s="2">
        <f>AVERAGE(H5,H14,H21)</f>
        <v>0.23580327007417168</v>
      </c>
      <c r="T5" s="21">
        <f>STDEVA(H5,H14,H21)</f>
        <v>0.31021497922139912</v>
      </c>
      <c r="U5" s="2">
        <f>AVERAGE(I5,I14,I21)</f>
        <v>-0.10419672992582878</v>
      </c>
      <c r="V5" s="21">
        <f>STDEVA(I5,I14,I21)</f>
        <v>0.1761628034896506</v>
      </c>
      <c r="W5" s="2">
        <f>AVERAGE(K5,K14,K21)</f>
        <v>9.6842211906498381</v>
      </c>
      <c r="X5" s="21">
        <f>STDEVA(K5,K14,K21)</f>
        <v>0.30539906508105286</v>
      </c>
      <c r="Y5" s="2">
        <f t="shared" ref="Y5:Y6" si="0">AVERAGE(L5,L14,L21)</f>
        <v>9.3657834466896404</v>
      </c>
      <c r="Z5" s="21">
        <f>STDEVA(L5,L14,L21)</f>
        <v>0.18026883923716841</v>
      </c>
      <c r="AA5" s="2">
        <f>AVERAGE(M5,M14,M21)</f>
        <v>0.20422119064983724</v>
      </c>
      <c r="AB5" s="21">
        <f>STDEVA(M5,M14,M21)</f>
        <v>0.30539906508105297</v>
      </c>
      <c r="AC5" s="2">
        <f>AVERAGE(N5,N14,N21)</f>
        <v>-0.11421655331036007</v>
      </c>
      <c r="AD5" s="21">
        <f>STDEVA(N5,N14,N21)</f>
        <v>0.18026883923716841</v>
      </c>
    </row>
    <row r="6" spans="3:30" x14ac:dyDescent="0.25">
      <c r="C6" s="8" t="s">
        <v>4</v>
      </c>
      <c r="D6" s="8">
        <v>9.365915348479696</v>
      </c>
      <c r="E6" s="4">
        <v>10.09</v>
      </c>
      <c r="F6" s="4">
        <v>0.12</v>
      </c>
      <c r="G6" s="9">
        <v>9.6199999999999992</v>
      </c>
      <c r="H6" s="9">
        <f>E6-D6</f>
        <v>0.72408465152030388</v>
      </c>
      <c r="I6" s="9">
        <f>G6-D6</f>
        <v>0.25408465152030324</v>
      </c>
      <c r="J6" s="2">
        <v>9.1765720779382391</v>
      </c>
      <c r="K6" s="32">
        <v>9.8343079922027279</v>
      </c>
      <c r="L6" s="9">
        <v>9.419367472828748</v>
      </c>
      <c r="M6" s="9">
        <v>0.65430799220272817</v>
      </c>
      <c r="N6" s="2">
        <v>0.23936747282874826</v>
      </c>
      <c r="O6" s="26">
        <f>AVERAGE(E6,E15,E22)</f>
        <v>9.9599999999999991</v>
      </c>
      <c r="P6" s="21">
        <f>STDEVA(E6,E15,E22)</f>
        <v>0.23388031127053013</v>
      </c>
      <c r="Q6" s="2">
        <f>AVERAGE(G6,G15,G22)</f>
        <v>9.6199999999999992</v>
      </c>
      <c r="R6" s="21">
        <f>STDEVA(G6,G15,G22)</f>
        <v>0.12999999999999989</v>
      </c>
      <c r="S6" s="2">
        <f>AVERAGE(H6,H15,H22)</f>
        <v>0.59408465152030365</v>
      </c>
      <c r="T6" s="21">
        <f>STDEVA(H6,H15,H22)</f>
        <v>0.23388031127053016</v>
      </c>
      <c r="U6" s="2">
        <f>AVERAGE(I6,I15,I22)</f>
        <v>0.25408465152030385</v>
      </c>
      <c r="V6" s="21">
        <f>STDEVA(I6,I15,I22)</f>
        <v>0.12999999999999989</v>
      </c>
      <c r="W6" s="2">
        <f>AVERAGE(K6,K15,K22)</f>
        <v>9.7181850133084193</v>
      </c>
      <c r="X6" s="21">
        <f>STDEVA(K6,K15,K22)</f>
        <v>0.21810366989251759</v>
      </c>
      <c r="Y6" s="2">
        <f t="shared" si="0"/>
        <v>9.4178348632699134</v>
      </c>
      <c r="Z6" s="21">
        <f>STDEVA(L6,L15,L22)</f>
        <v>0.12772541583601646</v>
      </c>
      <c r="AA6" s="2">
        <f>AVERAGE(M6,M15,M22)</f>
        <v>0.53818501330841906</v>
      </c>
      <c r="AB6" s="21">
        <f>STDEVA(M6,M15,M22)</f>
        <v>0.21810366989251748</v>
      </c>
      <c r="AC6" s="2">
        <f>AVERAGE(N6,N15,N22)</f>
        <v>0.23783486326991365</v>
      </c>
      <c r="AD6" s="21">
        <f>STDEVA(N6,N15,N22)</f>
        <v>0.12772541583601646</v>
      </c>
    </row>
    <row r="7" spans="3:30" x14ac:dyDescent="0.25">
      <c r="C7" s="10" t="s">
        <v>5</v>
      </c>
      <c r="D7" s="18"/>
      <c r="E7" s="7">
        <v>0.47</v>
      </c>
      <c r="F7" s="7">
        <v>0.04</v>
      </c>
      <c r="G7" s="11">
        <v>0</v>
      </c>
      <c r="H7" s="18"/>
      <c r="I7" s="18"/>
      <c r="J7" s="18"/>
      <c r="K7" s="18"/>
      <c r="L7" s="18"/>
      <c r="M7" s="18"/>
      <c r="N7" s="19"/>
      <c r="O7" s="27">
        <f>AVERAGE(E7,E16,E23)</f>
        <v>0.34</v>
      </c>
      <c r="P7" s="12">
        <f>STDEVA(E7,E16,E23)</f>
        <v>0.13527749258468677</v>
      </c>
      <c r="Q7" s="12">
        <f>AVERAGE(G7,G16,G23)</f>
        <v>0</v>
      </c>
      <c r="R7" s="12">
        <f>STDEVA(G7,G16,G23)</f>
        <v>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3:30" x14ac:dyDescent="0.25">
      <c r="C8" s="8"/>
      <c r="D8" s="8"/>
      <c r="E8" s="4"/>
      <c r="F8" s="4"/>
      <c r="G8" s="20"/>
      <c r="H8" s="20"/>
      <c r="I8" s="20"/>
      <c r="J8" s="20"/>
      <c r="K8" s="20"/>
      <c r="L8" s="20"/>
      <c r="M8" s="20"/>
      <c r="N8" s="21"/>
    </row>
    <row r="9" spans="3:30" x14ac:dyDescent="0.25">
      <c r="C9" s="8"/>
      <c r="D9" s="8"/>
      <c r="E9" s="4"/>
      <c r="F9" s="4"/>
      <c r="G9" s="20"/>
      <c r="H9" s="20"/>
      <c r="I9" s="20"/>
      <c r="J9" s="20"/>
      <c r="K9" s="20"/>
      <c r="L9" s="20"/>
      <c r="M9" s="20"/>
      <c r="N9" s="21"/>
    </row>
    <row r="10" spans="3:30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</row>
    <row r="11" spans="3:30" ht="60.75" customHeight="1" x14ac:dyDescent="0.25">
      <c r="C11" s="14" t="s">
        <v>6</v>
      </c>
      <c r="D11" s="13" t="s">
        <v>13</v>
      </c>
      <c r="E11" s="15" t="s">
        <v>24</v>
      </c>
      <c r="F11" s="15" t="s">
        <v>28</v>
      </c>
      <c r="G11" s="15" t="s">
        <v>25</v>
      </c>
      <c r="H11" s="15" t="s">
        <v>14</v>
      </c>
      <c r="I11" s="15" t="s">
        <v>15</v>
      </c>
      <c r="J11" s="15" t="s">
        <v>23</v>
      </c>
      <c r="K11" s="15" t="s">
        <v>8</v>
      </c>
      <c r="L11" s="15" t="s">
        <v>10</v>
      </c>
      <c r="M11" s="15" t="s">
        <v>9</v>
      </c>
      <c r="N11" s="15" t="s">
        <v>11</v>
      </c>
    </row>
    <row r="12" spans="3:30" x14ac:dyDescent="0.25">
      <c r="C12" s="8" t="s">
        <v>1</v>
      </c>
      <c r="D12" s="16"/>
      <c r="E12" s="9">
        <v>96.55</v>
      </c>
      <c r="F12" s="9">
        <v>0.263757931327747</v>
      </c>
      <c r="G12" s="9">
        <v>96.2</v>
      </c>
      <c r="H12" s="16"/>
      <c r="I12" s="16"/>
      <c r="J12" s="16"/>
      <c r="K12" s="16"/>
      <c r="L12" s="16"/>
      <c r="M12" s="16"/>
      <c r="N12" s="17"/>
    </row>
    <row r="13" spans="3:30" x14ac:dyDescent="0.25">
      <c r="C13" s="8" t="s">
        <v>2</v>
      </c>
      <c r="D13" s="16"/>
      <c r="E13" s="9">
        <v>102.5</v>
      </c>
      <c r="F13" s="9">
        <v>0.27558518733215903</v>
      </c>
      <c r="G13" s="9">
        <v>102.15</v>
      </c>
      <c r="H13" s="16"/>
      <c r="I13" s="16"/>
      <c r="J13" s="16"/>
      <c r="K13" s="16"/>
      <c r="L13" s="16"/>
      <c r="M13" s="16"/>
      <c r="N13" s="17"/>
    </row>
    <row r="14" spans="3:30" x14ac:dyDescent="0.25">
      <c r="C14" s="8" t="s">
        <v>3</v>
      </c>
      <c r="D14" s="2">
        <v>9.1275300632591616</v>
      </c>
      <c r="E14" s="9">
        <v>9.35</v>
      </c>
      <c r="F14" s="9">
        <v>6.6981992311105201E-2</v>
      </c>
      <c r="G14" s="9">
        <v>9</v>
      </c>
      <c r="H14" s="9">
        <f>E14-D14</f>
        <v>0.22246993674083804</v>
      </c>
      <c r="I14" s="9">
        <f>G14-D14</f>
        <v>-0.12753006325916161</v>
      </c>
      <c r="J14" s="2">
        <v>9.470684532832113</v>
      </c>
      <c r="K14" s="9">
        <v>9.6841015018125329</v>
      </c>
      <c r="L14" s="9">
        <v>9.3555093555093549</v>
      </c>
      <c r="M14" s="9">
        <v>0.204101501812533</v>
      </c>
      <c r="N14" s="2">
        <v>-0.12449064449064551</v>
      </c>
    </row>
    <row r="15" spans="3:30" x14ac:dyDescent="0.25">
      <c r="C15" s="8" t="s">
        <v>4</v>
      </c>
      <c r="D15" s="2">
        <v>9.365915348479696</v>
      </c>
      <c r="E15" s="9">
        <v>10.1</v>
      </c>
      <c r="F15" s="9">
        <v>6.9806461091281594E-2</v>
      </c>
      <c r="G15" s="9">
        <v>9.75</v>
      </c>
      <c r="H15" s="9">
        <f>E15-D15</f>
        <v>0.73408465152030367</v>
      </c>
      <c r="I15" s="9">
        <f>G15-D15</f>
        <v>0.38408465152030402</v>
      </c>
      <c r="J15" s="2">
        <v>9.1765720779382391</v>
      </c>
      <c r="K15" s="9">
        <v>9.8536585365853657</v>
      </c>
      <c r="L15" s="9">
        <v>9.5447870778267241</v>
      </c>
      <c r="M15" s="9">
        <v>0.67365853658536601</v>
      </c>
      <c r="N15" s="2">
        <v>0.36478707782672437</v>
      </c>
    </row>
    <row r="16" spans="3:30" x14ac:dyDescent="0.25">
      <c r="C16" s="10" t="s">
        <v>5</v>
      </c>
      <c r="D16" s="18"/>
      <c r="E16" s="11">
        <v>0.35</v>
      </c>
      <c r="F16" s="11">
        <v>4.7799082747405901E-2</v>
      </c>
      <c r="G16" s="11">
        <v>0</v>
      </c>
      <c r="H16" s="18"/>
      <c r="I16" s="18"/>
      <c r="J16" s="18"/>
      <c r="K16" s="18"/>
      <c r="L16" s="18"/>
      <c r="M16" s="18"/>
      <c r="N16" s="19"/>
    </row>
    <row r="17" spans="3:14" x14ac:dyDescent="0.25"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2"/>
    </row>
    <row r="18" spans="3:14" ht="59.25" customHeight="1" x14ac:dyDescent="0.25">
      <c r="C18" s="14" t="s">
        <v>7</v>
      </c>
      <c r="D18" s="13" t="s">
        <v>13</v>
      </c>
      <c r="E18" s="15" t="s">
        <v>24</v>
      </c>
      <c r="F18" s="15" t="s">
        <v>28</v>
      </c>
      <c r="G18" s="15" t="s">
        <v>25</v>
      </c>
      <c r="H18" s="15" t="s">
        <v>14</v>
      </c>
      <c r="I18" s="15" t="s">
        <v>15</v>
      </c>
      <c r="J18" s="15" t="s">
        <v>23</v>
      </c>
      <c r="K18" s="15" t="s">
        <v>8</v>
      </c>
      <c r="L18" s="15" t="s">
        <v>10</v>
      </c>
      <c r="M18" s="15" t="s">
        <v>9</v>
      </c>
      <c r="N18" s="15" t="s">
        <v>11</v>
      </c>
    </row>
    <row r="19" spans="3:14" x14ac:dyDescent="0.25">
      <c r="C19" s="8" t="s">
        <v>1</v>
      </c>
      <c r="D19" s="16"/>
      <c r="E19" s="5">
        <v>96.6</v>
      </c>
      <c r="F19" s="5">
        <v>0.28999999999999998</v>
      </c>
      <c r="G19" s="9">
        <v>96.4</v>
      </c>
      <c r="H19" s="16"/>
      <c r="I19" s="16"/>
      <c r="J19" s="16"/>
      <c r="K19" s="16"/>
      <c r="L19" s="16"/>
      <c r="M19" s="16"/>
      <c r="N19" s="17"/>
    </row>
    <row r="20" spans="3:14" x14ac:dyDescent="0.25">
      <c r="C20" s="8" t="s">
        <v>2</v>
      </c>
      <c r="D20" s="16"/>
      <c r="E20" s="5">
        <v>102.36</v>
      </c>
      <c r="F20" s="5">
        <v>0.28999999999999998</v>
      </c>
      <c r="G20" s="9">
        <v>102.16</v>
      </c>
      <c r="H20" s="16"/>
      <c r="I20" s="16"/>
      <c r="J20" s="16"/>
      <c r="K20" s="16"/>
      <c r="L20" s="16"/>
      <c r="M20" s="16"/>
      <c r="N20" s="17"/>
    </row>
    <row r="21" spans="3:14" x14ac:dyDescent="0.25">
      <c r="C21" s="8" t="s">
        <v>3</v>
      </c>
      <c r="D21" s="2">
        <v>9.1275300632591616</v>
      </c>
      <c r="E21" s="5">
        <v>9.06</v>
      </c>
      <c r="F21" s="5">
        <v>0.1</v>
      </c>
      <c r="G21" s="9">
        <v>8.86</v>
      </c>
      <c r="H21" s="9">
        <f>E21-D21</f>
        <v>-6.7530063259161111E-2</v>
      </c>
      <c r="I21" s="9">
        <f>G21-D21</f>
        <v>-0.26753006325916218</v>
      </c>
      <c r="J21" s="2">
        <v>9.470684532832113</v>
      </c>
      <c r="K21" s="9">
        <v>9.3788819875776408</v>
      </c>
      <c r="L21" s="9">
        <v>9.1908713692946087</v>
      </c>
      <c r="M21" s="9">
        <v>-0.10111801242235963</v>
      </c>
      <c r="N21" s="2">
        <v>-0.28912863070539174</v>
      </c>
    </row>
    <row r="22" spans="3:14" x14ac:dyDescent="0.25">
      <c r="C22" s="8" t="s">
        <v>4</v>
      </c>
      <c r="D22" s="2">
        <v>9.365915348479696</v>
      </c>
      <c r="E22" s="5">
        <v>9.69</v>
      </c>
      <c r="F22" s="5">
        <v>0.1</v>
      </c>
      <c r="G22" s="9">
        <v>9.49</v>
      </c>
      <c r="H22" s="9">
        <f>E22-D22</f>
        <v>0.32408465152030352</v>
      </c>
      <c r="I22" s="9">
        <f>G22-D22</f>
        <v>0.12408465152030423</v>
      </c>
      <c r="J22" s="2">
        <v>9.1765720779382391</v>
      </c>
      <c r="K22" s="9">
        <v>9.4665885111371626</v>
      </c>
      <c r="L22" s="9">
        <v>9.289350039154268</v>
      </c>
      <c r="M22" s="9">
        <v>0.28658851113716288</v>
      </c>
      <c r="N22" s="2">
        <v>0.10935003915426833</v>
      </c>
    </row>
    <row r="23" spans="3:14" x14ac:dyDescent="0.25">
      <c r="C23" s="10" t="s">
        <v>5</v>
      </c>
      <c r="D23" s="18"/>
      <c r="E23" s="6">
        <v>0.2</v>
      </c>
      <c r="F23" s="6">
        <v>0.06</v>
      </c>
      <c r="G23" s="11">
        <v>0</v>
      </c>
      <c r="H23" s="18"/>
      <c r="I23" s="18"/>
      <c r="J23" s="18"/>
      <c r="K23" s="18"/>
      <c r="L23" s="18"/>
      <c r="M23" s="18"/>
      <c r="N23" s="19"/>
    </row>
    <row r="24" spans="3:14" x14ac:dyDescent="0.25">
      <c r="C24" s="1"/>
      <c r="D24" s="3"/>
      <c r="E24" s="1"/>
      <c r="F24" s="3"/>
      <c r="G24" s="1"/>
      <c r="H24" s="3"/>
      <c r="I24" s="3"/>
      <c r="J24" s="3"/>
      <c r="K24" s="1"/>
      <c r="L24" s="3"/>
      <c r="M24" s="1"/>
    </row>
  </sheetData>
  <mergeCells count="1">
    <mergeCell ref="O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S1</vt:lpstr>
    </vt:vector>
  </TitlesOfParts>
  <Company>ETH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local.user</dc:creator>
  <cp:lastModifiedBy>vargatunideb@gmail.com</cp:lastModifiedBy>
  <dcterms:created xsi:type="dcterms:W3CDTF">2019-05-13T08:16:01Z</dcterms:created>
  <dcterms:modified xsi:type="dcterms:W3CDTF">2022-10-25T06:06:38Z</dcterms:modified>
</cp:coreProperties>
</file>