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sászártöltésRadiocarbon\Revidvég\Revidkész\"/>
    </mc:Choice>
  </mc:AlternateContent>
  <xr:revisionPtr revIDLastSave="0" documentId="13_ncr:1_{AA3CE919-D621-4006-A596-E54FAC403A10}" xr6:coauthVersionLast="34" xr6:coauthVersionMax="34" xr10:uidLastSave="{00000000-0000-0000-0000-000000000000}"/>
  <bookViews>
    <workbookView xWindow="0" yWindow="0" windowWidth="19200" windowHeight="10935" xr2:uid="{F947D24B-7106-4C82-9666-D7AF53F84DCE}"/>
  </bookViews>
  <sheets>
    <sheet name="Munka1" sheetId="1" r:id="rId1"/>
    <sheet name="Munka2" sheetId="2" r:id="rId2"/>
  </sheets>
  <externalReferences>
    <externalReference r:id="rId3"/>
    <externalReference r:id="rId4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2" i="1" l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</calcChain>
</file>

<file path=xl/sharedStrings.xml><?xml version="1.0" encoding="utf-8"?>
<sst xmlns="http://schemas.openxmlformats.org/spreadsheetml/2006/main" count="13" uniqueCount="7">
  <si>
    <t>Mean</t>
  </si>
  <si>
    <t>Ganma_Sequence model (Bacon)</t>
  </si>
  <si>
    <t>P_Sequence model</t>
  </si>
  <si>
    <t>95% CI</t>
  </si>
  <si>
    <t>Polynomial model</t>
  </si>
  <si>
    <t>Linear model</t>
  </si>
  <si>
    <t>Depth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</si>
</sst>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9.75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1" fontId="0" fillId="0" borderId="15" xfId="0" applyNumberFormat="1" applyBorder="1"/>
    <xf numFmtId="0" fontId="0" fillId="0" borderId="12" xfId="0" applyBorder="1"/>
    <xf numFmtId="0" fontId="0" fillId="0" borderId="14" xfId="0" applyBorder="1"/>
    <xf numFmtId="1" fontId="0" fillId="0" borderId="6" xfId="0" applyNumberFormat="1" applyBorder="1"/>
    <xf numFmtId="1" fontId="0" fillId="0" borderId="7" xfId="0" applyNumberFormat="1" applyBorder="1"/>
    <xf numFmtId="1" fontId="2" fillId="0" borderId="17" xfId="1" applyNumberFormat="1" applyFont="1" applyBorder="1"/>
    <xf numFmtId="1" fontId="2" fillId="0" borderId="18" xfId="1" applyNumberFormat="1" applyFont="1" applyBorder="1"/>
    <xf numFmtId="1" fontId="0" fillId="0" borderId="0" xfId="0" applyNumberFormat="1" applyBorder="1"/>
    <xf numFmtId="1" fontId="2" fillId="0" borderId="0" xfId="1" applyNumberFormat="1" applyFont="1" applyBorder="1"/>
    <xf numFmtId="1" fontId="0" fillId="0" borderId="1" xfId="0" applyNumberFormat="1" applyBorder="1"/>
    <xf numFmtId="1" fontId="0" fillId="0" borderId="19" xfId="0" applyNumberFormat="1" applyBorder="1"/>
    <xf numFmtId="1" fontId="0" fillId="0" borderId="16" xfId="0" applyNumberFormat="1" applyBorder="1"/>
    <xf numFmtId="1" fontId="0" fillId="0" borderId="11" xfId="0" applyNumberFormat="1" applyBorder="1" applyAlignment="1">
      <alignment vertical="center"/>
    </xf>
    <xf numFmtId="1" fontId="0" fillId="0" borderId="13" xfId="0" applyNumberFormat="1" applyBorder="1" applyAlignment="1">
      <alignment vertical="center"/>
    </xf>
    <xf numFmtId="1" fontId="0" fillId="0" borderId="9" xfId="0" applyNumberFormat="1" applyBorder="1"/>
    <xf numFmtId="1" fontId="0" fillId="0" borderId="10" xfId="0" applyNumberFormat="1" applyBorder="1"/>
    <xf numFmtId="1" fontId="0" fillId="0" borderId="20" xfId="0" applyNumberFormat="1" applyBorder="1"/>
    <xf numFmtId="0" fontId="0" fillId="0" borderId="21" xfId="0" applyBorder="1"/>
    <xf numFmtId="1" fontId="0" fillId="0" borderId="22" xfId="0" applyNumberFormat="1" applyBorder="1"/>
    <xf numFmtId="1" fontId="0" fillId="0" borderId="23" xfId="0" applyNumberFormat="1" applyBorder="1"/>
    <xf numFmtId="1" fontId="0" fillId="0" borderId="24" xfId="0" applyNumberFormat="1" applyBorder="1"/>
    <xf numFmtId="49" fontId="0" fillId="0" borderId="9" xfId="0" applyNumberFormat="1" applyFill="1" applyBorder="1" applyAlignment="1">
      <alignment horizontal="right"/>
    </xf>
    <xf numFmtId="49" fontId="0" fillId="0" borderId="20" xfId="0" applyNumberFormat="1" applyFont="1" applyFill="1" applyBorder="1" applyAlignment="1">
      <alignment horizontal="right"/>
    </xf>
    <xf numFmtId="49" fontId="0" fillId="0" borderId="11" xfId="0" applyNumberFormat="1" applyFont="1" applyFill="1" applyBorder="1" applyAlignment="1">
      <alignment horizontal="right"/>
    </xf>
    <xf numFmtId="49" fontId="0" fillId="0" borderId="13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0" fillId="0" borderId="10" xfId="0" applyNumberFormat="1" applyFill="1" applyBorder="1" applyAlignment="1">
      <alignment horizontal="right"/>
    </xf>
    <xf numFmtId="49" fontId="0" fillId="0" borderId="21" xfId="0" applyNumberFormat="1" applyFont="1" applyFill="1" applyBorder="1" applyAlignment="1">
      <alignment horizontal="right"/>
    </xf>
    <xf numFmtId="49" fontId="0" fillId="0" borderId="12" xfId="0" applyNumberFormat="1" applyFont="1" applyFill="1" applyBorder="1" applyAlignment="1">
      <alignment horizontal="right"/>
    </xf>
    <xf numFmtId="49" fontId="0" fillId="0" borderId="14" xfId="0" applyNumberFormat="1" applyFont="1" applyFill="1" applyBorder="1" applyAlignment="1">
      <alignment horizontal="right"/>
    </xf>
    <xf numFmtId="1" fontId="0" fillId="0" borderId="2" xfId="0" applyNumberFormat="1" applyBorder="1" applyAlignment="1">
      <alignment horizontal="center" wrapText="1"/>
    </xf>
    <xf numFmtId="1" fontId="0" fillId="0" borderId="4" xfId="0" applyNumberFormat="1" applyBorder="1" applyAlignment="1">
      <alignment horizontal="center" wrapText="1"/>
    </xf>
    <xf numFmtId="1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5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</cellXfs>
  <cellStyles count="2">
    <cellStyle name="Normál" xfId="0" builtinId="0"/>
    <cellStyle name="Normál_Munka1" xfId="1" xr:uid="{112B63F9-0C1E-4795-9B23-04D10D202D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4Cmodell/CSTBaconmodellv&#233;g/Baconag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s&#225;sz&#225;rt&#246;lt&#233;sRadiocarbon/Csz&#225;sz&#225;rt/Jav&#237;tott/K&#233;sz/modellek+CI1806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2"/>
      <sheetName val="Munka1"/>
      <sheetName val="Baconages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Lineáris"/>
    </sheetNames>
    <sheetDataSet>
      <sheetData sheetId="0">
        <row r="1">
          <cell r="I1">
            <v>80</v>
          </cell>
        </row>
        <row r="2">
          <cell r="I2">
            <v>81</v>
          </cell>
        </row>
        <row r="3">
          <cell r="I3">
            <v>82</v>
          </cell>
        </row>
        <row r="4">
          <cell r="I4">
            <v>83</v>
          </cell>
        </row>
        <row r="5">
          <cell r="I5">
            <v>84</v>
          </cell>
        </row>
        <row r="6">
          <cell r="I6">
            <v>85</v>
          </cell>
        </row>
        <row r="7">
          <cell r="I7">
            <v>86</v>
          </cell>
        </row>
        <row r="8">
          <cell r="I8">
            <v>87</v>
          </cell>
        </row>
        <row r="9">
          <cell r="I9">
            <v>88</v>
          </cell>
        </row>
        <row r="10">
          <cell r="I10">
            <v>89</v>
          </cell>
        </row>
        <row r="11">
          <cell r="I11">
            <v>90</v>
          </cell>
        </row>
        <row r="12">
          <cell r="I12">
            <v>91</v>
          </cell>
        </row>
        <row r="13">
          <cell r="I13">
            <v>92</v>
          </cell>
        </row>
        <row r="14">
          <cell r="I14">
            <v>93</v>
          </cell>
        </row>
        <row r="15">
          <cell r="I15">
            <v>94</v>
          </cell>
        </row>
        <row r="16">
          <cell r="I16">
            <v>95</v>
          </cell>
        </row>
        <row r="17">
          <cell r="I17">
            <v>96</v>
          </cell>
        </row>
        <row r="18">
          <cell r="I18">
            <v>97</v>
          </cell>
        </row>
        <row r="19">
          <cell r="I19">
            <v>98</v>
          </cell>
        </row>
        <row r="20">
          <cell r="I20">
            <v>99</v>
          </cell>
        </row>
        <row r="21">
          <cell r="I21">
            <v>100</v>
          </cell>
        </row>
        <row r="22">
          <cell r="I22">
            <v>101</v>
          </cell>
        </row>
        <row r="23">
          <cell r="I23">
            <v>102</v>
          </cell>
        </row>
        <row r="24">
          <cell r="I24">
            <v>103</v>
          </cell>
        </row>
        <row r="25">
          <cell r="I25">
            <v>104</v>
          </cell>
        </row>
        <row r="26">
          <cell r="I26">
            <v>105</v>
          </cell>
        </row>
        <row r="27">
          <cell r="I27">
            <v>106</v>
          </cell>
        </row>
        <row r="28">
          <cell r="I28">
            <v>107</v>
          </cell>
        </row>
        <row r="29">
          <cell r="I29">
            <v>108</v>
          </cell>
        </row>
        <row r="30">
          <cell r="I30">
            <v>109</v>
          </cell>
        </row>
        <row r="31">
          <cell r="I31">
            <v>110</v>
          </cell>
        </row>
        <row r="32">
          <cell r="I32">
            <v>111</v>
          </cell>
        </row>
        <row r="33">
          <cell r="I33">
            <v>112</v>
          </cell>
        </row>
        <row r="34">
          <cell r="I34">
            <v>113</v>
          </cell>
        </row>
        <row r="35">
          <cell r="I35">
            <v>114</v>
          </cell>
        </row>
        <row r="36">
          <cell r="I36">
            <v>115</v>
          </cell>
        </row>
        <row r="37">
          <cell r="I37">
            <v>116</v>
          </cell>
        </row>
        <row r="38">
          <cell r="I38">
            <v>117</v>
          </cell>
        </row>
        <row r="39">
          <cell r="I39">
            <v>118</v>
          </cell>
        </row>
        <row r="40">
          <cell r="I40">
            <v>119</v>
          </cell>
        </row>
        <row r="41">
          <cell r="I41">
            <v>120</v>
          </cell>
        </row>
        <row r="42">
          <cell r="I42">
            <v>121</v>
          </cell>
        </row>
        <row r="43">
          <cell r="I43">
            <v>122</v>
          </cell>
        </row>
        <row r="44">
          <cell r="I44">
            <v>123</v>
          </cell>
        </row>
        <row r="45">
          <cell r="I45">
            <v>124</v>
          </cell>
        </row>
        <row r="46">
          <cell r="I46">
            <v>125</v>
          </cell>
        </row>
        <row r="47">
          <cell r="I47">
            <v>126</v>
          </cell>
        </row>
        <row r="48">
          <cell r="I48">
            <v>127</v>
          </cell>
        </row>
        <row r="49">
          <cell r="I49">
            <v>128</v>
          </cell>
        </row>
        <row r="50">
          <cell r="I50">
            <v>129</v>
          </cell>
        </row>
        <row r="51">
          <cell r="I51">
            <v>130</v>
          </cell>
        </row>
        <row r="52">
          <cell r="I52">
            <v>131</v>
          </cell>
        </row>
        <row r="53">
          <cell r="I53">
            <v>132</v>
          </cell>
        </row>
        <row r="54">
          <cell r="I54">
            <v>133</v>
          </cell>
        </row>
        <row r="55">
          <cell r="I55">
            <v>134</v>
          </cell>
        </row>
        <row r="56">
          <cell r="I56">
            <v>135</v>
          </cell>
        </row>
        <row r="57">
          <cell r="I57">
            <v>136</v>
          </cell>
        </row>
        <row r="58">
          <cell r="I58">
            <v>137</v>
          </cell>
        </row>
        <row r="59">
          <cell r="I59">
            <v>138</v>
          </cell>
        </row>
        <row r="60">
          <cell r="I60">
            <v>139</v>
          </cell>
        </row>
        <row r="61">
          <cell r="I61">
            <v>140</v>
          </cell>
        </row>
        <row r="62">
          <cell r="I62">
            <v>141</v>
          </cell>
        </row>
        <row r="63">
          <cell r="I63">
            <v>142</v>
          </cell>
        </row>
        <row r="64">
          <cell r="I64">
            <v>143</v>
          </cell>
        </row>
        <row r="65">
          <cell r="I65">
            <v>144</v>
          </cell>
        </row>
        <row r="66">
          <cell r="I66">
            <v>145</v>
          </cell>
        </row>
        <row r="67">
          <cell r="I67">
            <v>146</v>
          </cell>
        </row>
        <row r="68">
          <cell r="I68">
            <v>147</v>
          </cell>
        </row>
        <row r="69">
          <cell r="I69">
            <v>148</v>
          </cell>
        </row>
        <row r="70">
          <cell r="I70">
            <v>149</v>
          </cell>
        </row>
        <row r="71">
          <cell r="I71">
            <v>150</v>
          </cell>
        </row>
        <row r="72">
          <cell r="I72">
            <v>151</v>
          </cell>
        </row>
        <row r="73">
          <cell r="I73">
            <v>152</v>
          </cell>
        </row>
        <row r="74">
          <cell r="I74">
            <v>153</v>
          </cell>
        </row>
        <row r="75">
          <cell r="I75">
            <v>154</v>
          </cell>
        </row>
        <row r="76">
          <cell r="I76">
            <v>155</v>
          </cell>
        </row>
        <row r="77">
          <cell r="I77">
            <v>156</v>
          </cell>
        </row>
        <row r="78">
          <cell r="I78">
            <v>157</v>
          </cell>
        </row>
        <row r="79">
          <cell r="I79">
            <v>158</v>
          </cell>
        </row>
        <row r="80">
          <cell r="I80">
            <v>159</v>
          </cell>
        </row>
        <row r="81">
          <cell r="I81">
            <v>160</v>
          </cell>
        </row>
        <row r="82">
          <cell r="I82">
            <v>161</v>
          </cell>
        </row>
        <row r="83">
          <cell r="I83">
            <v>162</v>
          </cell>
        </row>
        <row r="84">
          <cell r="I84">
            <v>163</v>
          </cell>
        </row>
        <row r="85">
          <cell r="I85">
            <v>164</v>
          </cell>
        </row>
        <row r="86">
          <cell r="I86">
            <v>165</v>
          </cell>
        </row>
        <row r="87">
          <cell r="I87">
            <v>166</v>
          </cell>
        </row>
        <row r="88">
          <cell r="I88">
            <v>167</v>
          </cell>
        </row>
        <row r="89">
          <cell r="I89">
            <v>168</v>
          </cell>
        </row>
        <row r="90">
          <cell r="I90">
            <v>169</v>
          </cell>
        </row>
        <row r="91">
          <cell r="I91">
            <v>170</v>
          </cell>
        </row>
        <row r="92">
          <cell r="I92">
            <v>171</v>
          </cell>
        </row>
        <row r="93">
          <cell r="I93">
            <v>172</v>
          </cell>
        </row>
        <row r="94">
          <cell r="I94">
            <v>173</v>
          </cell>
        </row>
        <row r="95">
          <cell r="I95">
            <v>174</v>
          </cell>
        </row>
        <row r="96">
          <cell r="I96">
            <v>175</v>
          </cell>
        </row>
        <row r="97">
          <cell r="I97">
            <v>176</v>
          </cell>
        </row>
        <row r="98">
          <cell r="I98">
            <v>177</v>
          </cell>
        </row>
        <row r="99">
          <cell r="I99">
            <v>178</v>
          </cell>
        </row>
        <row r="100">
          <cell r="I100">
            <v>179</v>
          </cell>
        </row>
        <row r="101">
          <cell r="I101">
            <v>180</v>
          </cell>
        </row>
        <row r="102">
          <cell r="I102">
            <v>181</v>
          </cell>
        </row>
        <row r="103">
          <cell r="I103">
            <v>182</v>
          </cell>
        </row>
        <row r="104">
          <cell r="I104">
            <v>183</v>
          </cell>
        </row>
        <row r="105">
          <cell r="I105">
            <v>184</v>
          </cell>
        </row>
        <row r="106">
          <cell r="I106">
            <v>185</v>
          </cell>
        </row>
        <row r="107">
          <cell r="I107">
            <v>186</v>
          </cell>
        </row>
        <row r="108">
          <cell r="I108">
            <v>187</v>
          </cell>
        </row>
        <row r="109">
          <cell r="I109">
            <v>188</v>
          </cell>
        </row>
        <row r="110">
          <cell r="I110">
            <v>189</v>
          </cell>
        </row>
        <row r="111">
          <cell r="I111">
            <v>190</v>
          </cell>
        </row>
        <row r="112">
          <cell r="I112">
            <v>191</v>
          </cell>
        </row>
        <row r="113">
          <cell r="I113">
            <v>192</v>
          </cell>
        </row>
        <row r="114">
          <cell r="I114">
            <v>193</v>
          </cell>
        </row>
        <row r="115">
          <cell r="I115">
            <v>194</v>
          </cell>
        </row>
        <row r="116">
          <cell r="I116">
            <v>195</v>
          </cell>
        </row>
        <row r="117">
          <cell r="I117">
            <v>196</v>
          </cell>
        </row>
        <row r="118">
          <cell r="I118">
            <v>197</v>
          </cell>
        </row>
        <row r="119">
          <cell r="I119">
            <v>198</v>
          </cell>
        </row>
        <row r="120">
          <cell r="I120">
            <v>199</v>
          </cell>
        </row>
        <row r="121">
          <cell r="I121">
            <v>200</v>
          </cell>
        </row>
        <row r="122">
          <cell r="I122">
            <v>201</v>
          </cell>
        </row>
        <row r="123">
          <cell r="I123">
            <v>202</v>
          </cell>
        </row>
        <row r="124">
          <cell r="I124">
            <v>203</v>
          </cell>
        </row>
        <row r="125">
          <cell r="I125">
            <v>204</v>
          </cell>
        </row>
        <row r="126">
          <cell r="I126">
            <v>205</v>
          </cell>
        </row>
        <row r="127">
          <cell r="I127">
            <v>206</v>
          </cell>
        </row>
        <row r="128">
          <cell r="I128">
            <v>207</v>
          </cell>
        </row>
        <row r="129">
          <cell r="I129">
            <v>208</v>
          </cell>
        </row>
        <row r="130">
          <cell r="I130">
            <v>209</v>
          </cell>
        </row>
        <row r="131">
          <cell r="I131">
            <v>210</v>
          </cell>
        </row>
        <row r="132">
          <cell r="I132">
            <v>211</v>
          </cell>
        </row>
        <row r="133">
          <cell r="I133">
            <v>212</v>
          </cell>
        </row>
        <row r="134">
          <cell r="I134">
            <v>213</v>
          </cell>
        </row>
        <row r="135">
          <cell r="I135">
            <v>214</v>
          </cell>
        </row>
        <row r="136">
          <cell r="I136">
            <v>215</v>
          </cell>
        </row>
        <row r="137">
          <cell r="I137">
            <v>216</v>
          </cell>
        </row>
        <row r="138">
          <cell r="I138">
            <v>217</v>
          </cell>
        </row>
        <row r="139">
          <cell r="I139">
            <v>218</v>
          </cell>
        </row>
        <row r="140">
          <cell r="I140">
            <v>219</v>
          </cell>
        </row>
        <row r="141">
          <cell r="I141">
            <v>220</v>
          </cell>
        </row>
        <row r="142">
          <cell r="I142">
            <v>221</v>
          </cell>
        </row>
        <row r="143">
          <cell r="I143">
            <v>222</v>
          </cell>
        </row>
        <row r="144">
          <cell r="I144">
            <v>223</v>
          </cell>
        </row>
        <row r="145">
          <cell r="I145">
            <v>224</v>
          </cell>
        </row>
        <row r="146">
          <cell r="I146">
            <v>225</v>
          </cell>
        </row>
        <row r="147">
          <cell r="I147">
            <v>226</v>
          </cell>
        </row>
        <row r="148">
          <cell r="I148">
            <v>227</v>
          </cell>
        </row>
        <row r="149">
          <cell r="I149">
            <v>228</v>
          </cell>
        </row>
        <row r="150">
          <cell r="I150">
            <v>229</v>
          </cell>
        </row>
        <row r="151">
          <cell r="I151">
            <v>230</v>
          </cell>
        </row>
        <row r="152">
          <cell r="I152">
            <v>231</v>
          </cell>
        </row>
        <row r="153">
          <cell r="I153">
            <v>232</v>
          </cell>
        </row>
        <row r="154">
          <cell r="I154">
            <v>233</v>
          </cell>
        </row>
        <row r="155">
          <cell r="I155">
            <v>234</v>
          </cell>
        </row>
        <row r="156">
          <cell r="I156">
            <v>235</v>
          </cell>
        </row>
        <row r="157">
          <cell r="I157">
            <v>236</v>
          </cell>
        </row>
        <row r="158">
          <cell r="I158">
            <v>237</v>
          </cell>
        </row>
        <row r="159">
          <cell r="I159">
            <v>238</v>
          </cell>
        </row>
        <row r="160">
          <cell r="I160">
            <v>239</v>
          </cell>
        </row>
        <row r="161">
          <cell r="I161">
            <v>240</v>
          </cell>
        </row>
        <row r="162">
          <cell r="I162">
            <v>241</v>
          </cell>
        </row>
        <row r="163">
          <cell r="I163">
            <v>242</v>
          </cell>
        </row>
        <row r="164">
          <cell r="I164">
            <v>243</v>
          </cell>
        </row>
        <row r="165">
          <cell r="I165">
            <v>244</v>
          </cell>
        </row>
        <row r="166">
          <cell r="I166">
            <v>245</v>
          </cell>
        </row>
        <row r="167">
          <cell r="I167">
            <v>246</v>
          </cell>
        </row>
        <row r="168">
          <cell r="I168">
            <v>247</v>
          </cell>
        </row>
        <row r="169">
          <cell r="I169">
            <v>248</v>
          </cell>
        </row>
        <row r="170">
          <cell r="I170">
            <v>249</v>
          </cell>
        </row>
        <row r="171">
          <cell r="I171">
            <v>250</v>
          </cell>
        </row>
        <row r="172">
          <cell r="I172">
            <v>251</v>
          </cell>
        </row>
        <row r="173">
          <cell r="I173">
            <v>252</v>
          </cell>
        </row>
        <row r="174">
          <cell r="I174">
            <v>253</v>
          </cell>
        </row>
        <row r="175">
          <cell r="I175">
            <v>254</v>
          </cell>
        </row>
        <row r="176">
          <cell r="I176">
            <v>255</v>
          </cell>
        </row>
        <row r="177">
          <cell r="I177">
            <v>256</v>
          </cell>
        </row>
        <row r="178">
          <cell r="I178">
            <v>257</v>
          </cell>
        </row>
        <row r="179">
          <cell r="I179">
            <v>258</v>
          </cell>
        </row>
        <row r="180">
          <cell r="I180">
            <v>259</v>
          </cell>
        </row>
        <row r="181">
          <cell r="I181">
            <v>260</v>
          </cell>
        </row>
      </sheetData>
      <sheetData sheetId="1">
        <row r="1">
          <cell r="A1">
            <v>80</v>
          </cell>
        </row>
        <row r="2">
          <cell r="A2">
            <v>81</v>
          </cell>
        </row>
        <row r="3">
          <cell r="A3">
            <v>82</v>
          </cell>
        </row>
        <row r="4">
          <cell r="A4">
            <v>83</v>
          </cell>
        </row>
        <row r="5">
          <cell r="A5">
            <v>84</v>
          </cell>
        </row>
        <row r="6">
          <cell r="A6">
            <v>85</v>
          </cell>
        </row>
        <row r="7">
          <cell r="A7">
            <v>86</v>
          </cell>
        </row>
        <row r="8">
          <cell r="A8">
            <v>87</v>
          </cell>
        </row>
        <row r="9">
          <cell r="A9">
            <v>88</v>
          </cell>
        </row>
        <row r="10">
          <cell r="A10">
            <v>89</v>
          </cell>
        </row>
        <row r="11">
          <cell r="A11">
            <v>90</v>
          </cell>
        </row>
        <row r="12">
          <cell r="A12">
            <v>91</v>
          </cell>
        </row>
        <row r="13">
          <cell r="A13">
            <v>92</v>
          </cell>
        </row>
        <row r="14">
          <cell r="A14">
            <v>93</v>
          </cell>
        </row>
        <row r="15">
          <cell r="A15">
            <v>94</v>
          </cell>
        </row>
        <row r="16">
          <cell r="A16">
            <v>95</v>
          </cell>
        </row>
        <row r="17">
          <cell r="A17">
            <v>96</v>
          </cell>
        </row>
        <row r="18">
          <cell r="A18">
            <v>97</v>
          </cell>
        </row>
        <row r="19">
          <cell r="A19">
            <v>98</v>
          </cell>
        </row>
        <row r="20">
          <cell r="A20">
            <v>99</v>
          </cell>
        </row>
        <row r="21">
          <cell r="A21">
            <v>100</v>
          </cell>
        </row>
        <row r="22">
          <cell r="A22">
            <v>101</v>
          </cell>
        </row>
        <row r="23">
          <cell r="A23">
            <v>102</v>
          </cell>
        </row>
        <row r="24">
          <cell r="A24">
            <v>103</v>
          </cell>
        </row>
        <row r="25">
          <cell r="A25">
            <v>104</v>
          </cell>
        </row>
        <row r="26">
          <cell r="A26">
            <v>105</v>
          </cell>
        </row>
        <row r="27">
          <cell r="A27">
            <v>106</v>
          </cell>
        </row>
        <row r="28">
          <cell r="A28">
            <v>107</v>
          </cell>
        </row>
        <row r="29">
          <cell r="A29">
            <v>108</v>
          </cell>
        </row>
        <row r="30">
          <cell r="A30">
            <v>109</v>
          </cell>
        </row>
        <row r="31">
          <cell r="A31">
            <v>110</v>
          </cell>
        </row>
        <row r="32">
          <cell r="A32">
            <v>111</v>
          </cell>
        </row>
        <row r="33">
          <cell r="A33">
            <v>112</v>
          </cell>
        </row>
        <row r="34">
          <cell r="A34">
            <v>113</v>
          </cell>
        </row>
        <row r="35">
          <cell r="A35">
            <v>114</v>
          </cell>
        </row>
        <row r="36">
          <cell r="A36">
            <v>115</v>
          </cell>
        </row>
        <row r="37">
          <cell r="A37">
            <v>116</v>
          </cell>
        </row>
        <row r="38">
          <cell r="A38">
            <v>117</v>
          </cell>
        </row>
        <row r="39">
          <cell r="A39">
            <v>118</v>
          </cell>
        </row>
        <row r="40">
          <cell r="A40">
            <v>119</v>
          </cell>
        </row>
        <row r="41">
          <cell r="A41">
            <v>120</v>
          </cell>
        </row>
        <row r="42">
          <cell r="A42">
            <v>121</v>
          </cell>
        </row>
        <row r="43">
          <cell r="A43">
            <v>122</v>
          </cell>
        </row>
        <row r="44">
          <cell r="A44">
            <v>123</v>
          </cell>
        </row>
        <row r="45">
          <cell r="A45">
            <v>124</v>
          </cell>
        </row>
        <row r="46">
          <cell r="A46">
            <v>125</v>
          </cell>
        </row>
        <row r="47">
          <cell r="A47">
            <v>126</v>
          </cell>
        </row>
        <row r="48">
          <cell r="A48">
            <v>127</v>
          </cell>
        </row>
        <row r="49">
          <cell r="A49">
            <v>128</v>
          </cell>
        </row>
        <row r="50">
          <cell r="A50">
            <v>129</v>
          </cell>
        </row>
        <row r="51">
          <cell r="A51">
            <v>130</v>
          </cell>
        </row>
        <row r="52">
          <cell r="A52">
            <v>131</v>
          </cell>
        </row>
        <row r="53">
          <cell r="A53">
            <v>132</v>
          </cell>
        </row>
        <row r="54">
          <cell r="A54">
            <v>133</v>
          </cell>
        </row>
        <row r="55">
          <cell r="A55">
            <v>134</v>
          </cell>
        </row>
        <row r="56">
          <cell r="A56">
            <v>135</v>
          </cell>
        </row>
        <row r="57">
          <cell r="A57">
            <v>136</v>
          </cell>
        </row>
        <row r="58">
          <cell r="A58">
            <v>137</v>
          </cell>
        </row>
        <row r="59">
          <cell r="A59">
            <v>138</v>
          </cell>
        </row>
        <row r="60">
          <cell r="A60">
            <v>139</v>
          </cell>
        </row>
        <row r="61">
          <cell r="A61">
            <v>140</v>
          </cell>
        </row>
        <row r="62">
          <cell r="A62">
            <v>141</v>
          </cell>
        </row>
        <row r="63">
          <cell r="A63">
            <v>142</v>
          </cell>
        </row>
        <row r="64">
          <cell r="A64">
            <v>143</v>
          </cell>
        </row>
        <row r="65">
          <cell r="A65">
            <v>144</v>
          </cell>
        </row>
        <row r="66">
          <cell r="A66">
            <v>145</v>
          </cell>
        </row>
        <row r="67">
          <cell r="A67">
            <v>146</v>
          </cell>
        </row>
        <row r="68">
          <cell r="A68">
            <v>147</v>
          </cell>
        </row>
        <row r="69">
          <cell r="A69">
            <v>148</v>
          </cell>
        </row>
        <row r="70">
          <cell r="A70">
            <v>149</v>
          </cell>
        </row>
        <row r="71">
          <cell r="A71">
            <v>150</v>
          </cell>
        </row>
        <row r="72">
          <cell r="A72">
            <v>151</v>
          </cell>
        </row>
        <row r="73">
          <cell r="A73">
            <v>152</v>
          </cell>
        </row>
        <row r="74">
          <cell r="A74">
            <v>153</v>
          </cell>
        </row>
        <row r="75">
          <cell r="A75">
            <v>154</v>
          </cell>
        </row>
        <row r="76">
          <cell r="A76">
            <v>155</v>
          </cell>
        </row>
        <row r="77">
          <cell r="A77">
            <v>156</v>
          </cell>
        </row>
        <row r="78">
          <cell r="A78">
            <v>157</v>
          </cell>
        </row>
        <row r="79">
          <cell r="A79">
            <v>158</v>
          </cell>
        </row>
        <row r="80">
          <cell r="A80">
            <v>159</v>
          </cell>
        </row>
        <row r="81">
          <cell r="A81">
            <v>160</v>
          </cell>
        </row>
        <row r="82">
          <cell r="A82">
            <v>161</v>
          </cell>
        </row>
        <row r="83">
          <cell r="A83">
            <v>162</v>
          </cell>
        </row>
        <row r="84">
          <cell r="A84">
            <v>163</v>
          </cell>
        </row>
        <row r="85">
          <cell r="A85">
            <v>164</v>
          </cell>
        </row>
        <row r="86">
          <cell r="A86">
            <v>165</v>
          </cell>
        </row>
        <row r="87">
          <cell r="A87">
            <v>166</v>
          </cell>
        </row>
        <row r="88">
          <cell r="A88">
            <v>167</v>
          </cell>
        </row>
        <row r="89">
          <cell r="A89">
            <v>168</v>
          </cell>
        </row>
        <row r="90">
          <cell r="A90">
            <v>169</v>
          </cell>
        </row>
        <row r="91">
          <cell r="A91">
            <v>170</v>
          </cell>
        </row>
        <row r="92">
          <cell r="A92">
            <v>171</v>
          </cell>
        </row>
        <row r="93">
          <cell r="A93">
            <v>172</v>
          </cell>
        </row>
        <row r="94">
          <cell r="A94">
            <v>173</v>
          </cell>
        </row>
        <row r="95">
          <cell r="A95">
            <v>174</v>
          </cell>
        </row>
        <row r="96">
          <cell r="A96">
            <v>175</v>
          </cell>
        </row>
        <row r="97">
          <cell r="A97">
            <v>176</v>
          </cell>
        </row>
        <row r="98">
          <cell r="A98">
            <v>177</v>
          </cell>
        </row>
        <row r="99">
          <cell r="A99">
            <v>178</v>
          </cell>
        </row>
        <row r="100">
          <cell r="A100">
            <v>179</v>
          </cell>
        </row>
        <row r="101">
          <cell r="A101">
            <v>180</v>
          </cell>
        </row>
        <row r="102">
          <cell r="A102">
            <v>181</v>
          </cell>
        </row>
        <row r="103">
          <cell r="A103">
            <v>182</v>
          </cell>
        </row>
        <row r="104">
          <cell r="A104">
            <v>183</v>
          </cell>
        </row>
        <row r="105">
          <cell r="A105">
            <v>184</v>
          </cell>
        </row>
        <row r="106">
          <cell r="A106">
            <v>185</v>
          </cell>
        </row>
        <row r="107">
          <cell r="A107">
            <v>186</v>
          </cell>
        </row>
        <row r="108">
          <cell r="A108">
            <v>187</v>
          </cell>
        </row>
        <row r="109">
          <cell r="A109">
            <v>188</v>
          </cell>
        </row>
        <row r="110">
          <cell r="A110">
            <v>189</v>
          </cell>
        </row>
        <row r="111">
          <cell r="A111">
            <v>190</v>
          </cell>
        </row>
        <row r="112">
          <cell r="A112">
            <v>191</v>
          </cell>
        </row>
        <row r="113">
          <cell r="A113">
            <v>192</v>
          </cell>
        </row>
        <row r="114">
          <cell r="A114">
            <v>193</v>
          </cell>
        </row>
        <row r="115">
          <cell r="A115">
            <v>194</v>
          </cell>
        </row>
        <row r="116">
          <cell r="A116">
            <v>195</v>
          </cell>
        </row>
        <row r="117">
          <cell r="A117">
            <v>196</v>
          </cell>
        </row>
        <row r="118">
          <cell r="A118">
            <v>197</v>
          </cell>
        </row>
        <row r="119">
          <cell r="A119">
            <v>198</v>
          </cell>
        </row>
        <row r="120">
          <cell r="A120">
            <v>199</v>
          </cell>
        </row>
        <row r="121">
          <cell r="A121">
            <v>200</v>
          </cell>
        </row>
        <row r="122">
          <cell r="A122">
            <v>201</v>
          </cell>
        </row>
        <row r="123">
          <cell r="A123">
            <v>202</v>
          </cell>
        </row>
        <row r="124">
          <cell r="A124">
            <v>203</v>
          </cell>
        </row>
        <row r="125">
          <cell r="A125">
            <v>204</v>
          </cell>
        </row>
        <row r="126">
          <cell r="A126">
            <v>205</v>
          </cell>
        </row>
        <row r="127">
          <cell r="A127">
            <v>206</v>
          </cell>
        </row>
        <row r="128">
          <cell r="A128">
            <v>207</v>
          </cell>
        </row>
        <row r="129">
          <cell r="A129">
            <v>208</v>
          </cell>
        </row>
        <row r="130">
          <cell r="A130">
            <v>209</v>
          </cell>
        </row>
        <row r="131">
          <cell r="A131">
            <v>210</v>
          </cell>
        </row>
        <row r="132">
          <cell r="A132">
            <v>211</v>
          </cell>
        </row>
        <row r="133">
          <cell r="A133">
            <v>212</v>
          </cell>
        </row>
        <row r="134">
          <cell r="A134">
            <v>213</v>
          </cell>
        </row>
        <row r="135">
          <cell r="A135">
            <v>214</v>
          </cell>
        </row>
        <row r="136">
          <cell r="A136">
            <v>215</v>
          </cell>
        </row>
        <row r="137">
          <cell r="A137">
            <v>216</v>
          </cell>
        </row>
        <row r="138">
          <cell r="A138">
            <v>217</v>
          </cell>
        </row>
        <row r="139">
          <cell r="A139">
            <v>218</v>
          </cell>
        </row>
        <row r="140">
          <cell r="A140">
            <v>219</v>
          </cell>
        </row>
        <row r="141">
          <cell r="A141">
            <v>220</v>
          </cell>
        </row>
        <row r="142">
          <cell r="A142">
            <v>221</v>
          </cell>
        </row>
        <row r="143">
          <cell r="A143">
            <v>222</v>
          </cell>
        </row>
        <row r="144">
          <cell r="A144">
            <v>223</v>
          </cell>
        </row>
        <row r="145">
          <cell r="A145">
            <v>224</v>
          </cell>
        </row>
        <row r="146">
          <cell r="A146">
            <v>225</v>
          </cell>
        </row>
        <row r="147">
          <cell r="A147">
            <v>226</v>
          </cell>
        </row>
        <row r="148">
          <cell r="A148">
            <v>227</v>
          </cell>
        </row>
        <row r="149">
          <cell r="A149">
            <v>228</v>
          </cell>
        </row>
        <row r="150">
          <cell r="A150">
            <v>229</v>
          </cell>
        </row>
        <row r="151">
          <cell r="A151">
            <v>230</v>
          </cell>
        </row>
        <row r="152">
          <cell r="A152">
            <v>231</v>
          </cell>
        </row>
        <row r="153">
          <cell r="A153">
            <v>232</v>
          </cell>
        </row>
        <row r="154">
          <cell r="A154">
            <v>233</v>
          </cell>
        </row>
        <row r="155">
          <cell r="A155">
            <v>234</v>
          </cell>
        </row>
        <row r="156">
          <cell r="A156">
            <v>235</v>
          </cell>
        </row>
        <row r="157">
          <cell r="A157">
            <v>236</v>
          </cell>
        </row>
        <row r="158">
          <cell r="A158">
            <v>237</v>
          </cell>
        </row>
        <row r="159">
          <cell r="A159">
            <v>238</v>
          </cell>
        </row>
        <row r="160">
          <cell r="A160">
            <v>239</v>
          </cell>
        </row>
        <row r="161">
          <cell r="A161">
            <v>240</v>
          </cell>
        </row>
        <row r="162">
          <cell r="A162">
            <v>241</v>
          </cell>
        </row>
        <row r="163">
          <cell r="A163">
            <v>242</v>
          </cell>
        </row>
        <row r="164">
          <cell r="A164">
            <v>243</v>
          </cell>
        </row>
        <row r="165">
          <cell r="A165">
            <v>244</v>
          </cell>
        </row>
        <row r="166">
          <cell r="A166">
            <v>245</v>
          </cell>
        </row>
        <row r="167">
          <cell r="A167">
            <v>246</v>
          </cell>
        </row>
        <row r="168">
          <cell r="A168">
            <v>247</v>
          </cell>
        </row>
        <row r="169">
          <cell r="A169">
            <v>248</v>
          </cell>
        </row>
        <row r="170">
          <cell r="A170">
            <v>249</v>
          </cell>
        </row>
        <row r="171">
          <cell r="A171">
            <v>250</v>
          </cell>
        </row>
        <row r="172">
          <cell r="A172">
            <v>251</v>
          </cell>
        </row>
        <row r="173">
          <cell r="A173">
            <v>252</v>
          </cell>
        </row>
        <row r="174">
          <cell r="A174">
            <v>253</v>
          </cell>
        </row>
        <row r="175">
          <cell r="A175">
            <v>254</v>
          </cell>
        </row>
        <row r="176">
          <cell r="A176">
            <v>255</v>
          </cell>
        </row>
        <row r="177">
          <cell r="A177">
            <v>256</v>
          </cell>
        </row>
        <row r="178">
          <cell r="A178">
            <v>257</v>
          </cell>
        </row>
        <row r="179">
          <cell r="A179">
            <v>258</v>
          </cell>
        </row>
        <row r="180">
          <cell r="A180">
            <v>259</v>
          </cell>
        </row>
        <row r="181">
          <cell r="A181">
            <v>260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550BC-5D76-4627-ADF2-7309B77B718C}">
  <dimension ref="A1:O184"/>
  <sheetViews>
    <sheetView tabSelected="1" workbookViewId="0">
      <selection activeCell="N7" sqref="N7"/>
    </sheetView>
  </sheetViews>
  <sheetFormatPr defaultRowHeight="15" x14ac:dyDescent="0.25"/>
  <cols>
    <col min="1" max="1" width="9.140625" style="13"/>
    <col min="2" max="2" width="14.140625" style="31" customWidth="1"/>
    <col min="3" max="3" width="12.42578125" style="31" customWidth="1"/>
    <col min="4" max="7" width="9.140625" style="13"/>
    <col min="8" max="16384" width="9.140625" style="1"/>
  </cols>
  <sheetData>
    <row r="1" spans="1:15" ht="15.75" customHeight="1" thickBot="1" x14ac:dyDescent="0.3">
      <c r="A1" s="41" t="s">
        <v>6</v>
      </c>
      <c r="B1" s="43" t="s">
        <v>1</v>
      </c>
      <c r="C1" s="44"/>
      <c r="D1" s="36" t="s">
        <v>2</v>
      </c>
      <c r="E1" s="37"/>
      <c r="F1" s="36" t="s">
        <v>4</v>
      </c>
      <c r="G1" s="38"/>
      <c r="H1" s="39" t="s">
        <v>5</v>
      </c>
      <c r="I1" s="40"/>
    </row>
    <row r="2" spans="1:15" ht="15.75" thickBot="1" x14ac:dyDescent="0.3">
      <c r="A2" s="42"/>
      <c r="B2" s="27" t="s">
        <v>0</v>
      </c>
      <c r="C2" s="32" t="s">
        <v>3</v>
      </c>
      <c r="D2" s="9" t="s">
        <v>0</v>
      </c>
      <c r="E2" s="10" t="s">
        <v>3</v>
      </c>
      <c r="F2" s="9" t="s">
        <v>0</v>
      </c>
      <c r="G2" s="17" t="s">
        <v>3</v>
      </c>
      <c r="H2" s="20" t="s">
        <v>0</v>
      </c>
      <c r="I2" s="21" t="s">
        <v>3</v>
      </c>
    </row>
    <row r="3" spans="1:15" x14ac:dyDescent="0.25">
      <c r="A3" s="11">
        <v>80</v>
      </c>
      <c r="B3" s="28">
        <v>1174</v>
      </c>
      <c r="C3" s="33">
        <f>ABS([1]!CST_91_ages[[#This Row],[max]]-[1]!CST_91_ages[[#This Row],[min]])</f>
        <v>220</v>
      </c>
      <c r="D3" s="24">
        <v>1173.74</v>
      </c>
      <c r="E3" s="6">
        <v>52.615400000000001</v>
      </c>
      <c r="F3" s="2">
        <f xml:space="preserve"> 53571.10406 - 2204.911246 * [2]Munka1!I1 + 37.76832653 * POWER([2]Munka1!I1,2) - 0.3359672893 * POWER([2]Munka1!I1,3) + 0.00162055592 * POWER([2]Munka1!I1,4) - 0.000003997747525*POWER([2]Munka1!I1,5) + 0.00000000389724455*POWER([2]Munka1!I1,6)</f>
        <v>1180.0327189952172</v>
      </c>
      <c r="G3" s="15">
        <v>50</v>
      </c>
      <c r="H3" s="22">
        <f xml:space="preserve"> -20.5 * [2]Lineáris!A1 + 2860</f>
        <v>1220</v>
      </c>
      <c r="I3" s="23">
        <v>60</v>
      </c>
      <c r="J3" s="14"/>
      <c r="K3" s="13"/>
      <c r="L3" s="13"/>
      <c r="M3" s="13"/>
      <c r="N3" s="13"/>
      <c r="O3" s="13"/>
    </row>
    <row r="4" spans="1:15" x14ac:dyDescent="0.25">
      <c r="A4" s="11">
        <v>81</v>
      </c>
      <c r="B4" s="29">
        <v>1152</v>
      </c>
      <c r="C4" s="34">
        <f>ABS([1]!CST_91_ages[[#This Row],[max]]-[1]!CST_91_ages[[#This Row],[min]])</f>
        <v>246</v>
      </c>
      <c r="D4" s="25">
        <v>1173.74</v>
      </c>
      <c r="E4" s="3">
        <v>52.615400000000001</v>
      </c>
      <c r="F4" s="2">
        <f xml:space="preserve"> 53571.10406 - 2204.911246 * [2]Munka1!I2 + 37.76832653 * POWER([2]Munka1!I2,2) - 0.3359672893 * POWER([2]Munka1!I2,3) + 0.00162055592 * POWER([2]Munka1!I2,4) - 0.000003997747525*POWER([2]Munka1!I2,5) + 0.00000000389724455*POWER([2]Munka1!I2,6)</f>
        <v>1145.523120090272</v>
      </c>
      <c r="G4" s="15">
        <v>50</v>
      </c>
      <c r="H4" s="2">
        <f xml:space="preserve"> -20.5 * [2]Lineáris!A2 + 2860</f>
        <v>1199.5</v>
      </c>
      <c r="I4" s="7">
        <v>60</v>
      </c>
      <c r="J4" s="14"/>
      <c r="K4" s="13"/>
      <c r="L4" s="13"/>
      <c r="M4" s="13"/>
      <c r="N4" s="13"/>
      <c r="O4" s="13"/>
    </row>
    <row r="5" spans="1:15" x14ac:dyDescent="0.25">
      <c r="A5" s="11">
        <v>82</v>
      </c>
      <c r="B5" s="29">
        <v>1130</v>
      </c>
      <c r="C5" s="34">
        <f>ABS([1]!CST_91_ages[[#This Row],[max]]-[1]!CST_91_ages[[#This Row],[min]])</f>
        <v>250</v>
      </c>
      <c r="D5" s="25">
        <v>1173.74</v>
      </c>
      <c r="E5" s="3">
        <v>52.615400000000001</v>
      </c>
      <c r="F5" s="2">
        <f xml:space="preserve"> 53571.10406 - 2204.911246 * [2]Munka1!I3 + 37.76832653 * POWER([2]Munka1!I3,2) - 0.3359672893 * POWER([2]Munka1!I3,3) + 0.00162055592 * POWER([2]Munka1!I3,4) - 0.000003997747525*POWER([2]Munka1!I3,5) + 0.00000000389724455*POWER([2]Munka1!I3,6)</f>
        <v>1113.4020194934728</v>
      </c>
      <c r="G5" s="15">
        <v>50</v>
      </c>
      <c r="H5" s="2">
        <f xml:space="preserve"> -20.5 * [2]Lineáris!A3 + 2860</f>
        <v>1179</v>
      </c>
      <c r="I5" s="7">
        <v>60</v>
      </c>
      <c r="J5" s="14"/>
      <c r="K5" s="13"/>
      <c r="L5" s="13"/>
      <c r="M5" s="13"/>
      <c r="N5" s="13"/>
      <c r="O5" s="13"/>
    </row>
    <row r="6" spans="1:15" x14ac:dyDescent="0.25">
      <c r="A6" s="11">
        <v>83</v>
      </c>
      <c r="B6" s="29">
        <v>1110</v>
      </c>
      <c r="C6" s="34">
        <f>ABS([1]!CST_91_ages[[#This Row],[max]]-[1]!CST_91_ages[[#This Row],[min]])</f>
        <v>278</v>
      </c>
      <c r="D6" s="25">
        <v>1080.1199999999999</v>
      </c>
      <c r="E6" s="3">
        <v>76.4953</v>
      </c>
      <c r="F6" s="2">
        <f xml:space="preserve"> 53571.10406 - 2204.911246 * [2]Munka1!I4 + 37.76832653 * POWER([2]Munka1!I4,2) - 0.3359672893 * POWER([2]Munka1!I4,3) + 0.00162055592 * POWER([2]Munka1!I4,4) - 0.000003997747525*POWER([2]Munka1!I4,5) + 0.00000000389724455*POWER([2]Munka1!I4,6)</f>
        <v>1083.4833168608859</v>
      </c>
      <c r="G6" s="15">
        <v>50</v>
      </c>
      <c r="H6" s="2">
        <f xml:space="preserve"> -20.5 * [2]Lineáris!A4 + 2860</f>
        <v>1158.5</v>
      </c>
      <c r="I6" s="7">
        <v>60</v>
      </c>
      <c r="J6" s="14"/>
      <c r="K6" s="13"/>
      <c r="L6" s="13"/>
      <c r="M6" s="13"/>
      <c r="N6" s="13"/>
      <c r="O6" s="13"/>
    </row>
    <row r="7" spans="1:15" x14ac:dyDescent="0.25">
      <c r="A7" s="11">
        <v>84</v>
      </c>
      <c r="B7" s="29">
        <v>1089</v>
      </c>
      <c r="C7" s="34">
        <f>ABS([1]!CST_91_ages[[#This Row],[max]]-[1]!CST_91_ages[[#This Row],[min]])</f>
        <v>276</v>
      </c>
      <c r="D7" s="25">
        <v>1080.1199999999999</v>
      </c>
      <c r="E7" s="3">
        <v>76.4953</v>
      </c>
      <c r="F7" s="2">
        <f xml:space="preserve"> 53571.10406 - 2204.911246 * [2]Munka1!I5 + 37.76832653 * POWER([2]Munka1!I5,2) - 0.3359672893 * POWER([2]Munka1!I5,3) + 0.00162055592 * POWER([2]Munka1!I5,4) - 0.000003997747525*POWER([2]Munka1!I5,5) + 0.00000000389724455*POWER([2]Munka1!I5,6)</f>
        <v>1055.5899016487001</v>
      </c>
      <c r="G7" s="15">
        <v>50</v>
      </c>
      <c r="H7" s="2">
        <f xml:space="preserve"> -20.5 * [2]Lineáris!A5 + 2860</f>
        <v>1138</v>
      </c>
      <c r="I7" s="7">
        <v>60</v>
      </c>
      <c r="J7" s="14"/>
      <c r="K7" s="13"/>
      <c r="L7" s="13"/>
      <c r="M7" s="13"/>
      <c r="N7" s="13"/>
      <c r="O7" s="13"/>
    </row>
    <row r="8" spans="1:15" x14ac:dyDescent="0.25">
      <c r="A8" s="11">
        <v>85</v>
      </c>
      <c r="B8" s="29">
        <v>1071</v>
      </c>
      <c r="C8" s="34">
        <f>ABS([1]!CST_91_ages[[#This Row],[max]]-[1]!CST_91_ages[[#This Row],[min]])</f>
        <v>290</v>
      </c>
      <c r="D8" s="25">
        <v>1080.1199999999999</v>
      </c>
      <c r="E8" s="3">
        <v>76.4953</v>
      </c>
      <c r="F8" s="2">
        <f xml:space="preserve"> 53571.10406 - 2204.911246 * [2]Munka1!I6 + 37.76832653 * POWER([2]Munka1!I6,2) - 0.3359672893 * POWER([2]Munka1!I6,3) + 0.00162055592 * POWER([2]Munka1!I6,4) - 0.000003997747525*POWER([2]Munka1!I6,5) + 0.00000000389724455*POWER([2]Munka1!I6,6)</f>
        <v>1029.5534048798581</v>
      </c>
      <c r="G8" s="15">
        <v>50</v>
      </c>
      <c r="H8" s="2">
        <f xml:space="preserve"> -20.5 * [2]Lineáris!A6 + 2860</f>
        <v>1117.5</v>
      </c>
      <c r="I8" s="7">
        <v>60</v>
      </c>
      <c r="J8" s="14"/>
      <c r="K8" s="13"/>
      <c r="L8" s="13"/>
      <c r="M8" s="13"/>
      <c r="N8" s="13"/>
      <c r="O8" s="13"/>
    </row>
    <row r="9" spans="1:15" x14ac:dyDescent="0.25">
      <c r="A9" s="11">
        <v>86</v>
      </c>
      <c r="B9" s="29">
        <v>1052</v>
      </c>
      <c r="C9" s="34">
        <f>ABS([1]!CST_91_ages[[#This Row],[max]]-[1]!CST_91_ages[[#This Row],[min]])</f>
        <v>289</v>
      </c>
      <c r="D9" s="25">
        <v>1080.1199999999999</v>
      </c>
      <c r="E9" s="3">
        <v>76.4953</v>
      </c>
      <c r="F9" s="2">
        <f xml:space="preserve"> 53571.10406 - 2204.911246 * [2]Munka1!I7 + 37.76832653 * POWER([2]Munka1!I7,2) - 0.3359672893 * POWER([2]Munka1!I7,3) + 0.00162055592 * POWER([2]Munka1!I7,4) - 0.000003997747525*POWER([2]Munka1!I7,5) + 0.00000000389724455*POWER([2]Munka1!I7,6)</f>
        <v>1005.2139537169753</v>
      </c>
      <c r="G9" s="15">
        <v>50</v>
      </c>
      <c r="H9" s="2">
        <f xml:space="preserve"> -20.5 * [2]Lineáris!A7 + 2860</f>
        <v>1097</v>
      </c>
      <c r="I9" s="7">
        <v>60</v>
      </c>
      <c r="J9" s="14"/>
      <c r="K9" s="13"/>
      <c r="L9" s="13"/>
      <c r="M9" s="13"/>
      <c r="N9" s="13"/>
      <c r="O9" s="13"/>
    </row>
    <row r="10" spans="1:15" x14ac:dyDescent="0.25">
      <c r="A10" s="11">
        <v>87</v>
      </c>
      <c r="B10" s="29">
        <v>1033</v>
      </c>
      <c r="C10" s="34">
        <f>ABS([1]!CST_91_ages[[#This Row],[max]]-[1]!CST_91_ages[[#This Row],[min]])</f>
        <v>305</v>
      </c>
      <c r="D10" s="25">
        <v>1080.1199999999999</v>
      </c>
      <c r="E10" s="3">
        <v>76.4953</v>
      </c>
      <c r="F10" s="2">
        <f xml:space="preserve"> 53571.10406 - 2204.911246 * [2]Munka1!I8 + 37.76832653 * POWER([2]Munka1!I8,2) - 0.3359672893 * POWER([2]Munka1!I8,3) + 0.00162055592 * POWER([2]Munka1!I8,4) - 0.000003997747525*POWER([2]Munka1!I8,5) + 0.00000000389724455*POWER([2]Munka1!I8,6)</f>
        <v>982.41992884032402</v>
      </c>
      <c r="G10" s="15">
        <v>50</v>
      </c>
      <c r="H10" s="2">
        <f xml:space="preserve"> -20.5 * [2]Lineáris!A8 + 2860</f>
        <v>1076.5</v>
      </c>
      <c r="I10" s="7">
        <v>60</v>
      </c>
      <c r="J10" s="14"/>
      <c r="K10" s="13"/>
      <c r="L10" s="13"/>
      <c r="M10" s="13"/>
      <c r="N10" s="13"/>
      <c r="O10" s="13"/>
    </row>
    <row r="11" spans="1:15" x14ac:dyDescent="0.25">
      <c r="A11" s="11">
        <v>88</v>
      </c>
      <c r="B11" s="29">
        <v>1015</v>
      </c>
      <c r="C11" s="34">
        <f>ABS([1]!CST_91_ages[[#This Row],[max]]-[1]!CST_91_ages[[#This Row],[min]])</f>
        <v>309</v>
      </c>
      <c r="D11" s="25">
        <v>986.32799999999997</v>
      </c>
      <c r="E11" s="3">
        <v>84.238</v>
      </c>
      <c r="F11" s="2">
        <f xml:space="preserve"> 53571.10406 - 2204.911246 * [2]Munka1!I9 + 37.76832653 * POWER([2]Munka1!I9,2) - 0.3359672893 * POWER([2]Munka1!I9,3) + 0.00162055592 * POWER([2]Munka1!I9,4) - 0.000003997747525*POWER([2]Munka1!I9,5) + 0.00000000389724455*POWER([2]Munka1!I9,6)</f>
        <v>961.02772463310748</v>
      </c>
      <c r="G11" s="15">
        <v>50</v>
      </c>
      <c r="H11" s="2">
        <f xml:space="preserve"> -20.5 * [2]Lineáris!A9 + 2860</f>
        <v>1056</v>
      </c>
      <c r="I11" s="7">
        <v>60</v>
      </c>
      <c r="J11" s="14"/>
      <c r="K11" s="13"/>
      <c r="L11" s="13"/>
      <c r="M11" s="13"/>
      <c r="N11" s="13"/>
      <c r="O11" s="13"/>
    </row>
    <row r="12" spans="1:15" x14ac:dyDescent="0.25">
      <c r="A12" s="11">
        <v>89</v>
      </c>
      <c r="B12" s="29">
        <v>997</v>
      </c>
      <c r="C12" s="34">
        <f>ABS([1]!CST_91_ages[[#This Row],[max]]-[1]!CST_91_ages[[#This Row],[min]])</f>
        <v>316</v>
      </c>
      <c r="D12" s="25">
        <v>986.32799999999997</v>
      </c>
      <c r="E12" s="3">
        <v>84.238</v>
      </c>
      <c r="F12" s="2">
        <f xml:space="preserve"> 53571.10406 - 2204.911246 * [2]Munka1!I10 + 37.76832653 * POWER([2]Munka1!I10,2) - 0.3359672893 * POWER([2]Munka1!I10,3) + 0.00162055592 * POWER([2]Munka1!I10,4) - 0.000003997747525*POWER([2]Munka1!I10,5) + 0.00000000389724455*POWER([2]Munka1!I10,6)</f>
        <v>940.90151217216339</v>
      </c>
      <c r="G12" s="15">
        <v>50</v>
      </c>
      <c r="H12" s="2">
        <f xml:space="preserve"> -20.5 * [2]Lineáris!A10 + 2860</f>
        <v>1035.5</v>
      </c>
      <c r="I12" s="7">
        <v>60</v>
      </c>
      <c r="J12" s="14"/>
      <c r="K12" s="13"/>
      <c r="L12" s="13"/>
      <c r="M12" s="13"/>
      <c r="N12" s="13"/>
      <c r="O12" s="13"/>
    </row>
    <row r="13" spans="1:15" x14ac:dyDescent="0.25">
      <c r="A13" s="11">
        <v>90</v>
      </c>
      <c r="B13" s="29">
        <v>978</v>
      </c>
      <c r="C13" s="34">
        <f>ABS([1]!CST_91_ages[[#This Row],[max]]-[1]!CST_91_ages[[#This Row],[min]])</f>
        <v>311</v>
      </c>
      <c r="D13" s="25">
        <v>986.32799999999997</v>
      </c>
      <c r="E13" s="3">
        <v>84.238</v>
      </c>
      <c r="F13" s="2">
        <f xml:space="preserve"> 53571.10406 - 2204.911246 * [2]Munka1!I11 + 37.76832653 * POWER([2]Munka1!I11,2) - 0.3359672893 * POWER([2]Munka1!I11,3) + 0.00162055592 * POWER([2]Munka1!I11,4) - 0.000003997747525*POWER([2]Munka1!I11,5) + 0.00000000389724455*POWER([2]Munka1!I11,6)</f>
        <v>921.91300502400873</v>
      </c>
      <c r="G13" s="15">
        <v>60</v>
      </c>
      <c r="H13" s="2">
        <f xml:space="preserve"> -20.5 * [2]Lineáris!A11 + 2860</f>
        <v>1015</v>
      </c>
      <c r="I13" s="7">
        <v>60</v>
      </c>
      <c r="J13" s="14"/>
      <c r="K13" s="13"/>
      <c r="L13" s="13"/>
      <c r="M13" s="13"/>
      <c r="N13" s="13"/>
      <c r="O13" s="13"/>
    </row>
    <row r="14" spans="1:15" x14ac:dyDescent="0.25">
      <c r="A14" s="11">
        <v>91</v>
      </c>
      <c r="B14" s="29">
        <v>961</v>
      </c>
      <c r="C14" s="34">
        <f>ABS([1]!CST_91_ages[[#This Row],[max]]-[1]!CST_91_ages[[#This Row],[min]])</f>
        <v>314</v>
      </c>
      <c r="D14" s="25">
        <v>986.32799999999997</v>
      </c>
      <c r="E14" s="3">
        <v>84.238</v>
      </c>
      <c r="F14" s="2">
        <f xml:space="preserve"> 53571.10406 - 2204.911246 * [2]Munka1!I12 + 37.76832653 * POWER([2]Munka1!I12,2) - 0.3359672893 * POWER([2]Munka1!I12,3) + 0.00162055592 * POWER([2]Munka1!I12,4) - 0.000003997747525*POWER([2]Munka1!I12,5) + 0.00000000389724455*POWER([2]Munka1!I12,6)</f>
        <v>903.94122784855017</v>
      </c>
      <c r="G14" s="15">
        <v>60</v>
      </c>
      <c r="H14" s="2">
        <f xml:space="preserve"> -20.5 * [2]Lineáris!A12 + 2860</f>
        <v>994.5</v>
      </c>
      <c r="I14" s="7">
        <v>60</v>
      </c>
      <c r="J14" s="14"/>
      <c r="K14" s="13"/>
      <c r="L14" s="13"/>
      <c r="M14" s="13"/>
      <c r="N14" s="13"/>
      <c r="O14" s="13"/>
    </row>
    <row r="15" spans="1:15" x14ac:dyDescent="0.25">
      <c r="A15" s="11">
        <v>92</v>
      </c>
      <c r="B15" s="29">
        <v>943</v>
      </c>
      <c r="C15" s="34">
        <f>ABS([1]!CST_91_ages[[#This Row],[max]]-[1]!CST_91_ages[[#This Row],[min]])</f>
        <v>307</v>
      </c>
      <c r="D15" s="25">
        <v>986.32799999999997</v>
      </c>
      <c r="E15" s="3">
        <v>84.238</v>
      </c>
      <c r="F15" s="2">
        <f xml:space="preserve"> 53571.10406 - 2204.911246 * [2]Munka1!I13 + 37.76832653 * POWER([2]Munka1!I13,2) - 0.3359672893 * POWER([2]Munka1!I13,3) + 0.00162055592 * POWER([2]Munka1!I13,4) - 0.000003997747525*POWER([2]Munka1!I13,5) + 0.00000000389724455*POWER([2]Munka1!I13,6)</f>
        <v>886.87228780674059</v>
      </c>
      <c r="G15" s="15">
        <v>60</v>
      </c>
      <c r="H15" s="2">
        <f xml:space="preserve"> -20.5 * [2]Lineáris!A13 + 2860</f>
        <v>974</v>
      </c>
      <c r="I15" s="7">
        <v>60</v>
      </c>
      <c r="J15" s="14"/>
      <c r="K15" s="13"/>
      <c r="L15" s="13"/>
      <c r="M15" s="13"/>
      <c r="N15" s="13"/>
      <c r="O15" s="13"/>
    </row>
    <row r="16" spans="1:15" x14ac:dyDescent="0.25">
      <c r="A16" s="11">
        <v>93</v>
      </c>
      <c r="B16" s="29">
        <v>923</v>
      </c>
      <c r="C16" s="34">
        <f>ABS([1]!CST_91_ages[[#This Row],[max]]-[1]!CST_91_ages[[#This Row],[min]])</f>
        <v>310</v>
      </c>
      <c r="D16" s="25">
        <v>892.84100000000001</v>
      </c>
      <c r="E16" s="3">
        <v>80.241100000000003</v>
      </c>
      <c r="F16" s="2">
        <f xml:space="preserve"> 53571.10406 - 2204.911246 * [2]Munka1!I14 + 37.76832653 * POWER([2]Munka1!I14,2) - 0.3359672893 * POWER([2]Munka1!I14,3) + 0.00162055592 * POWER([2]Munka1!I14,4) - 0.000003997747525*POWER([2]Munka1!I14,5) + 0.00000000389724455*POWER([2]Munka1!I14,6)</f>
        <v>870.59914877630717</v>
      </c>
      <c r="G16" s="15">
        <v>60</v>
      </c>
      <c r="H16" s="2">
        <f xml:space="preserve"> -20.5 * [2]Lineáris!A14 + 2860</f>
        <v>953.5</v>
      </c>
      <c r="I16" s="7">
        <v>60</v>
      </c>
      <c r="J16" s="14"/>
      <c r="K16" s="13"/>
      <c r="L16" s="13"/>
      <c r="M16" s="13"/>
      <c r="N16" s="13"/>
      <c r="O16" s="13"/>
    </row>
    <row r="17" spans="1:15" x14ac:dyDescent="0.25">
      <c r="A17" s="11">
        <v>94</v>
      </c>
      <c r="B17" s="29">
        <v>904</v>
      </c>
      <c r="C17" s="34">
        <f>ABS([1]!CST_91_ages[[#This Row],[max]]-[1]!CST_91_ages[[#This Row],[min]])</f>
        <v>303</v>
      </c>
      <c r="D17" s="25">
        <v>892.84100000000001</v>
      </c>
      <c r="E17" s="3">
        <v>80.241100000000003</v>
      </c>
      <c r="F17" s="2">
        <f xml:space="preserve"> 53571.10406 - 2204.911246 * [2]Munka1!I15 + 37.76832653 * POWER([2]Munka1!I15,2) - 0.3359672893 * POWER([2]Munka1!I15,3) + 0.00162055592 * POWER([2]Munka1!I15,4) - 0.000003997747525*POWER([2]Munka1!I15,5) + 0.00000000389724455*POWER([2]Munka1!I15,6)</f>
        <v>855.02140837185198</v>
      </c>
      <c r="G17" s="15">
        <v>60</v>
      </c>
      <c r="H17" s="2">
        <f xml:space="preserve"> -20.5 * [2]Lineáris!A15 + 2860</f>
        <v>933</v>
      </c>
      <c r="I17" s="7">
        <v>60</v>
      </c>
      <c r="J17" s="14"/>
      <c r="K17" s="13"/>
      <c r="L17" s="13"/>
      <c r="M17" s="13"/>
      <c r="N17" s="13"/>
      <c r="O17" s="13"/>
    </row>
    <row r="18" spans="1:15" x14ac:dyDescent="0.25">
      <c r="A18" s="11">
        <v>95</v>
      </c>
      <c r="B18" s="29">
        <v>886</v>
      </c>
      <c r="C18" s="34">
        <f>ABS([1]!CST_91_ages[[#This Row],[max]]-[1]!CST_91_ages[[#This Row],[min]])</f>
        <v>303</v>
      </c>
      <c r="D18" s="25">
        <v>892.84100000000001</v>
      </c>
      <c r="E18" s="3">
        <v>80.241100000000003</v>
      </c>
      <c r="F18" s="2">
        <f xml:space="preserve"> 53571.10406 - 2204.911246 * [2]Munka1!I16 + 37.76832653 * POWER([2]Munka1!I16,2) - 0.3359672893 * POWER([2]Munka1!I16,3) + 0.00162055592 * POWER([2]Munka1!I16,4) - 0.000003997747525*POWER([2]Munka1!I16,5) + 0.00000000389724455*POWER([2]Munka1!I16,6)</f>
        <v>840.0450777719484</v>
      </c>
      <c r="G18" s="15">
        <v>60</v>
      </c>
      <c r="H18" s="2">
        <f xml:space="preserve"> -20.5 * [2]Lineáris!A16 + 2860</f>
        <v>912.5</v>
      </c>
      <c r="I18" s="7">
        <v>60</v>
      </c>
      <c r="J18" s="14"/>
      <c r="K18" s="13"/>
      <c r="L18" s="13"/>
      <c r="M18" s="13"/>
      <c r="N18" s="13"/>
      <c r="O18" s="13"/>
    </row>
    <row r="19" spans="1:15" x14ac:dyDescent="0.25">
      <c r="A19" s="11">
        <v>96</v>
      </c>
      <c r="B19" s="29">
        <v>868</v>
      </c>
      <c r="C19" s="34">
        <f>ABS([1]!CST_91_ages[[#This Row],[max]]-[1]!CST_91_ages[[#This Row],[min]])</f>
        <v>280</v>
      </c>
      <c r="D19" s="25">
        <v>892.84100000000001</v>
      </c>
      <c r="E19" s="3">
        <v>80.241100000000003</v>
      </c>
      <c r="F19" s="2">
        <f xml:space="preserve"> 53571.10406 - 2204.911246 * [2]Munka1!I17 + 37.76832653 * POWER([2]Munka1!I17,2) - 0.3359672893 * POWER([2]Munka1!I17,3) + 0.00162055592 * POWER([2]Munka1!I17,4) - 0.000003997747525*POWER([2]Munka1!I17,5) + 0.00000000389724455*POWER([2]Munka1!I17,6)</f>
        <v>825.58236435175104</v>
      </c>
      <c r="G19" s="15">
        <v>60</v>
      </c>
      <c r="H19" s="2">
        <f xml:space="preserve"> -20.5 * [2]Lineáris!A17 + 2860</f>
        <v>892</v>
      </c>
      <c r="I19" s="7">
        <v>60</v>
      </c>
      <c r="J19" s="14"/>
      <c r="K19" s="13"/>
      <c r="L19" s="13"/>
      <c r="M19" s="13"/>
      <c r="N19" s="13"/>
      <c r="O19" s="13"/>
    </row>
    <row r="20" spans="1:15" x14ac:dyDescent="0.25">
      <c r="A20" s="11">
        <v>97</v>
      </c>
      <c r="B20" s="29">
        <v>851</v>
      </c>
      <c r="C20" s="34">
        <f>ABS([1]!CST_91_ages[[#This Row],[max]]-[1]!CST_91_ages[[#This Row],[min]])</f>
        <v>276</v>
      </c>
      <c r="D20" s="25">
        <v>892.84100000000001</v>
      </c>
      <c r="E20" s="3">
        <v>80.241100000000003</v>
      </c>
      <c r="F20" s="2">
        <f xml:space="preserve"> 53571.10406 - 2204.911246 * [2]Munka1!I18 + 37.76832653 * POWER([2]Munka1!I18,2) - 0.3359672893 * POWER([2]Munka1!I18,3) + 0.00162055592 * POWER([2]Munka1!I18,4) - 0.000003997747525*POWER([2]Munka1!I18,5) + 0.00000000389724455*POWER([2]Munka1!I18,6)</f>
        <v>811.55145712210697</v>
      </c>
      <c r="G20" s="15">
        <v>60</v>
      </c>
      <c r="H20" s="2">
        <f xml:space="preserve"> -20.5 * [2]Lineáris!A18 + 2860</f>
        <v>871.5</v>
      </c>
      <c r="I20" s="7">
        <v>60</v>
      </c>
      <c r="J20" s="14"/>
      <c r="K20" s="13"/>
      <c r="L20" s="13"/>
      <c r="M20" s="13"/>
      <c r="N20" s="13"/>
      <c r="O20" s="13"/>
    </row>
    <row r="21" spans="1:15" x14ac:dyDescent="0.25">
      <c r="A21" s="11">
        <v>98</v>
      </c>
      <c r="B21" s="29">
        <v>833</v>
      </c>
      <c r="C21" s="34">
        <f>ABS([1]!CST_91_ages[[#This Row],[max]]-[1]!CST_91_ages[[#This Row],[min]])</f>
        <v>262</v>
      </c>
      <c r="D21" s="25">
        <v>799.14</v>
      </c>
      <c r="E21" s="3">
        <v>62.420699999999997</v>
      </c>
      <c r="F21" s="2">
        <f xml:space="preserve"> 53571.10406 - 2204.911246 * [2]Munka1!I19 + 37.76832653 * POWER([2]Munka1!I19,2) - 0.3359672893 * POWER([2]Munka1!I19,3) + 0.00162055592 * POWER([2]Munka1!I19,4) - 0.000003997747525*POWER([2]Munka1!I19,5) + 0.00000000389724455*POWER([2]Munka1!I19,6)</f>
        <v>797.8763149740771</v>
      </c>
      <c r="G21" s="15">
        <v>60</v>
      </c>
      <c r="H21" s="2">
        <f xml:space="preserve"> -20.5 * [2]Lineáris!A19 + 2860</f>
        <v>851</v>
      </c>
      <c r="I21" s="7">
        <v>60</v>
      </c>
      <c r="J21" s="14"/>
      <c r="K21" s="13"/>
      <c r="L21" s="13"/>
      <c r="M21" s="13"/>
      <c r="N21" s="13"/>
      <c r="O21" s="13"/>
    </row>
    <row r="22" spans="1:15" x14ac:dyDescent="0.25">
      <c r="A22" s="11">
        <v>99</v>
      </c>
      <c r="B22" s="29">
        <v>815</v>
      </c>
      <c r="C22" s="34">
        <f>ABS([1]!CST_91_ages[[#This Row],[max]]-[1]!CST_91_ages[[#This Row],[min]])</f>
        <v>264</v>
      </c>
      <c r="D22" s="25">
        <v>799.14</v>
      </c>
      <c r="E22" s="3">
        <v>62.420699999999997</v>
      </c>
      <c r="F22" s="2">
        <f xml:space="preserve"> 53571.10406 - 2204.911246 * [2]Munka1!I20 + 37.76832653 * POWER([2]Munka1!I20,2) - 0.3359672893 * POWER([2]Munka1!I20,3) + 0.00162055592 * POWER([2]Munka1!I20,4) - 0.000003997747525*POWER([2]Munka1!I20,5) + 0.00000000389724455*POWER([2]Munka1!I20,6)</f>
        <v>784.48645772991586</v>
      </c>
      <c r="G22" s="15">
        <v>60</v>
      </c>
      <c r="H22" s="2">
        <f xml:space="preserve"> -20.5 * [2]Lineáris!A20 + 2860</f>
        <v>830.5</v>
      </c>
      <c r="I22" s="7">
        <v>60</v>
      </c>
      <c r="J22" s="14"/>
      <c r="K22" s="13"/>
      <c r="L22" s="13"/>
      <c r="M22" s="13"/>
      <c r="N22" s="13"/>
      <c r="O22" s="13"/>
    </row>
    <row r="23" spans="1:15" x14ac:dyDescent="0.25">
      <c r="A23" s="11">
        <v>100</v>
      </c>
      <c r="B23" s="29">
        <v>798</v>
      </c>
      <c r="C23" s="34">
        <f>ABS([1]!CST_91_ages[[#This Row],[max]]-[1]!CST_91_ages[[#This Row],[min]])</f>
        <v>260</v>
      </c>
      <c r="D23" s="25">
        <v>799.14</v>
      </c>
      <c r="E23" s="3">
        <v>62.420699999999997</v>
      </c>
      <c r="F23" s="2">
        <f xml:space="preserve"> 53571.10406 - 2204.911246 * [2]Munka1!I21 + 37.76832653 * POWER([2]Munka1!I21,2) - 0.3359672893 * POWER([2]Munka1!I21,3) + 0.00162055592 * POWER([2]Munka1!I21,4) - 0.000003997747525*POWER([2]Munka1!I21,5) + 0.00000000389724455*POWER([2]Munka1!I21,6)</f>
        <v>771.3167600000279</v>
      </c>
      <c r="G23" s="15">
        <v>60</v>
      </c>
      <c r="H23" s="2">
        <f xml:space="preserve"> -20.5 * [2]Lineáris!A21 + 2860</f>
        <v>810</v>
      </c>
      <c r="I23" s="7">
        <v>70</v>
      </c>
      <c r="J23" s="14"/>
      <c r="K23" s="13"/>
      <c r="L23" s="13"/>
      <c r="M23" s="13"/>
      <c r="N23" s="13"/>
      <c r="O23" s="13"/>
    </row>
    <row r="24" spans="1:15" x14ac:dyDescent="0.25">
      <c r="A24" s="11">
        <v>101</v>
      </c>
      <c r="B24" s="29">
        <v>779</v>
      </c>
      <c r="C24" s="34">
        <f>ABS([1]!CST_91_ages[[#This Row],[max]]-[1]!CST_91_ages[[#This Row],[min]])</f>
        <v>280</v>
      </c>
      <c r="D24" s="25">
        <v>799.14</v>
      </c>
      <c r="E24" s="3">
        <v>62.420699999999997</v>
      </c>
      <c r="F24" s="2">
        <f xml:space="preserve"> 53571.10406 - 2204.911246 * [2]Munka1!I22 + 37.76832653 * POWER([2]Munka1!I22,2) - 0.3359672893 * POWER([2]Munka1!I22,3) + 0.00162055592 * POWER([2]Munka1!I22,4) - 0.000003997747525*POWER([2]Munka1!I22,5) + 0.00000000389724455*POWER([2]Munka1!I22,6)</f>
        <v>758.30724784550421</v>
      </c>
      <c r="G24" s="15">
        <v>60</v>
      </c>
      <c r="H24" s="2">
        <f xml:space="preserve"> -19.45 * [2]Lineáris!A22+ 2755</f>
        <v>790.55000000000018</v>
      </c>
      <c r="I24" s="7">
        <v>70</v>
      </c>
      <c r="J24" s="14"/>
      <c r="K24" s="13"/>
      <c r="L24" s="13"/>
      <c r="M24" s="13"/>
      <c r="N24" s="13"/>
      <c r="O24" s="13"/>
    </row>
    <row r="25" spans="1:15" x14ac:dyDescent="0.25">
      <c r="A25" s="11">
        <v>102</v>
      </c>
      <c r="B25" s="29">
        <v>761</v>
      </c>
      <c r="C25" s="34">
        <f>ABS([1]!CST_91_ages[[#This Row],[max]]-[1]!CST_91_ages[[#This Row],[min]])</f>
        <v>286</v>
      </c>
      <c r="D25" s="25">
        <v>799.14</v>
      </c>
      <c r="E25" s="3">
        <v>62.420699999999997</v>
      </c>
      <c r="F25" s="2">
        <f xml:space="preserve"> 53571.10406 - 2204.911246 * [2]Munka1!I23 + 37.76832653 * POWER([2]Munka1!I23,2) - 0.3359672893 * POWER([2]Munka1!I23,3) + 0.00162055592 * POWER([2]Munka1!I23,4) - 0.000003997747525*POWER([2]Munka1!I23,5) + 0.00000000389724455*POWER([2]Munka1!I23,6)</f>
        <v>745.40289824768206</v>
      </c>
      <c r="G25" s="15">
        <v>60</v>
      </c>
      <c r="H25" s="2">
        <f xml:space="preserve"> -19.45 * [2]Lineáris!A23+ 2755</f>
        <v>771.10000000000014</v>
      </c>
      <c r="I25" s="7">
        <v>70</v>
      </c>
      <c r="J25" s="14"/>
      <c r="K25" s="13"/>
      <c r="L25" s="13"/>
      <c r="M25" s="13"/>
      <c r="N25" s="13"/>
      <c r="O25" s="13"/>
    </row>
    <row r="26" spans="1:15" x14ac:dyDescent="0.25">
      <c r="A26" s="11">
        <v>103</v>
      </c>
      <c r="B26" s="29">
        <v>743</v>
      </c>
      <c r="C26" s="34">
        <f>ABS([1]!CST_91_ages[[#This Row],[max]]-[1]!CST_91_ages[[#This Row],[min]])</f>
        <v>309</v>
      </c>
      <c r="D26" s="25">
        <v>713.41800000000001</v>
      </c>
      <c r="E26" s="3">
        <v>76.885099999999994</v>
      </c>
      <c r="F26" s="2">
        <f xml:space="preserve"> 53571.10406 - 2204.911246 * [2]Munka1!I24 + 37.76832653 * POWER([2]Munka1!I24,2) - 0.3359672893 * POWER([2]Munka1!I24,3) + 0.00162055592 * POWER([2]Munka1!I24,4) - 0.000003997747525*POWER([2]Munka1!I24,5) + 0.00000000389724455*POWER([2]Munka1!I24,6)</f>
        <v>732.55344138208875</v>
      </c>
      <c r="G26" s="15">
        <v>60</v>
      </c>
      <c r="H26" s="2">
        <f xml:space="preserve"> -19.45 * [2]Lineáris!A24+ 2755</f>
        <v>751.65000000000009</v>
      </c>
      <c r="I26" s="7">
        <v>70</v>
      </c>
      <c r="J26" s="14"/>
      <c r="K26" s="13"/>
      <c r="L26" s="13"/>
      <c r="M26" s="13"/>
      <c r="N26" s="13"/>
      <c r="O26" s="13"/>
    </row>
    <row r="27" spans="1:15" x14ac:dyDescent="0.25">
      <c r="A27" s="11">
        <v>104</v>
      </c>
      <c r="B27" s="29">
        <v>726</v>
      </c>
      <c r="C27" s="34">
        <f>ABS([1]!CST_91_ages[[#This Row],[max]]-[1]!CST_91_ages[[#This Row],[min]])</f>
        <v>306</v>
      </c>
      <c r="D27" s="25">
        <v>713.41800000000001</v>
      </c>
      <c r="E27" s="3">
        <v>76.885099999999994</v>
      </c>
      <c r="F27" s="2">
        <f xml:space="preserve"> 53571.10406 - 2204.911246 * [2]Munka1!I25 + 37.76832653 * POWER([2]Munka1!I25,2) - 0.3359672893 * POWER([2]Munka1!I25,3) + 0.00162055592 * POWER([2]Munka1!I25,4) - 0.000003997747525*POWER([2]Munka1!I25,5) + 0.00000000389724455*POWER([2]Munka1!I25,6)</f>
        <v>719.71316570053295</v>
      </c>
      <c r="G27" s="15">
        <v>60</v>
      </c>
      <c r="H27" s="2">
        <f xml:space="preserve"> -19.45 * [2]Lineáris!A25+ 2755</f>
        <v>732.2</v>
      </c>
      <c r="I27" s="7">
        <v>70</v>
      </c>
      <c r="J27" s="14"/>
      <c r="K27" s="13"/>
      <c r="L27" s="13"/>
      <c r="M27" s="13"/>
      <c r="N27" s="13"/>
      <c r="O27" s="13"/>
    </row>
    <row r="28" spans="1:15" x14ac:dyDescent="0.25">
      <c r="A28" s="11">
        <v>105</v>
      </c>
      <c r="B28" s="29">
        <v>708</v>
      </c>
      <c r="C28" s="34">
        <f>ABS([1]!CST_91_ages[[#This Row],[max]]-[1]!CST_91_ages[[#This Row],[min]])</f>
        <v>314</v>
      </c>
      <c r="D28" s="25">
        <v>713.41800000000001</v>
      </c>
      <c r="E28" s="3">
        <v>76.885099999999994</v>
      </c>
      <c r="F28" s="2">
        <f xml:space="preserve"> 53571.10406 - 2204.911246 * [2]Munka1!I26 + 37.76832653 * POWER([2]Munka1!I26,2) - 0.3359672893 * POWER([2]Munka1!I26,3) + 0.00162055592 * POWER([2]Munka1!I26,4) - 0.000003997747525*POWER([2]Munka1!I26,5) + 0.00000000389724455*POWER([2]Munka1!I26,6)</f>
        <v>706.84072581693908</v>
      </c>
      <c r="G28" s="15">
        <v>60</v>
      </c>
      <c r="H28" s="2">
        <f xml:space="preserve"> -19.45 * [2]Lineáris!A26+ 2755</f>
        <v>712.75</v>
      </c>
      <c r="I28" s="7">
        <v>70</v>
      </c>
      <c r="J28" s="14"/>
      <c r="K28" s="13"/>
      <c r="L28" s="13"/>
      <c r="M28" s="13"/>
      <c r="N28" s="13"/>
      <c r="O28" s="13"/>
    </row>
    <row r="29" spans="1:15" x14ac:dyDescent="0.25">
      <c r="A29" s="11">
        <v>106</v>
      </c>
      <c r="B29" s="29">
        <v>691</v>
      </c>
      <c r="C29" s="34">
        <f>ABS([1]!CST_91_ages[[#This Row],[max]]-[1]!CST_91_ages[[#This Row],[min]])</f>
        <v>318</v>
      </c>
      <c r="D29" s="25">
        <v>713.41800000000001</v>
      </c>
      <c r="E29" s="3">
        <v>76.885099999999994</v>
      </c>
      <c r="F29" s="2">
        <f xml:space="preserve"> 53571.10406 - 2204.911246 * [2]Munka1!I27 + 37.76832653 * POWER([2]Munka1!I27,2) - 0.3359672893 * POWER([2]Munka1!I27,3) + 0.00162055592 * POWER([2]Munka1!I27,4) - 0.000003997747525*POWER([2]Munka1!I27,5) + 0.00000000389724455*POWER([2]Munka1!I27,6)</f>
        <v>693.8989532010919</v>
      </c>
      <c r="G29" s="15">
        <v>60</v>
      </c>
      <c r="H29" s="2">
        <f xml:space="preserve"> -19.45 * [2]Lineáris!A27+ 2755</f>
        <v>693.30000000000018</v>
      </c>
      <c r="I29" s="7">
        <v>70</v>
      </c>
      <c r="J29" s="14"/>
      <c r="K29" s="13"/>
      <c r="L29" s="13"/>
      <c r="M29" s="13"/>
      <c r="N29" s="13"/>
      <c r="O29" s="13"/>
    </row>
    <row r="30" spans="1:15" x14ac:dyDescent="0.25">
      <c r="A30" s="11">
        <v>107</v>
      </c>
      <c r="B30" s="29">
        <v>674</v>
      </c>
      <c r="C30" s="34">
        <f>ABS([1]!CST_91_ages[[#This Row],[max]]-[1]!CST_91_ages[[#This Row],[min]])</f>
        <v>323</v>
      </c>
      <c r="D30" s="25">
        <v>713.41800000000001</v>
      </c>
      <c r="E30" s="3">
        <v>76.885099999999994</v>
      </c>
      <c r="F30" s="2">
        <f xml:space="preserve"> 53571.10406 - 2204.911246 * [2]Munka1!I28 + 37.76832653 * POWER([2]Munka1!I28,2) - 0.3359672893 * POWER([2]Munka1!I28,3) + 0.00162055592 * POWER([2]Munka1!I28,4) - 0.000003997747525*POWER([2]Munka1!I28,5) + 0.00000000389724455*POWER([2]Munka1!I28,6)</f>
        <v>680.85466967722004</v>
      </c>
      <c r="G30" s="15">
        <v>60</v>
      </c>
      <c r="H30" s="2">
        <f xml:space="preserve"> -19.45 * [2]Lineáris!A28+ 2755</f>
        <v>673.84999999999991</v>
      </c>
      <c r="I30" s="7">
        <v>70</v>
      </c>
      <c r="J30" s="14"/>
      <c r="K30" s="13"/>
      <c r="L30" s="13"/>
      <c r="M30" s="13"/>
      <c r="N30" s="13"/>
      <c r="O30" s="13"/>
    </row>
    <row r="31" spans="1:15" x14ac:dyDescent="0.25">
      <c r="A31" s="11">
        <v>108</v>
      </c>
      <c r="B31" s="29">
        <v>657</v>
      </c>
      <c r="C31" s="34">
        <f>ABS([1]!CST_91_ages[[#This Row],[max]]-[1]!CST_91_ages[[#This Row],[min]])</f>
        <v>327</v>
      </c>
      <c r="D31" s="25">
        <v>627.92200000000003</v>
      </c>
      <c r="E31" s="3">
        <v>80.567800000000005</v>
      </c>
      <c r="F31" s="2">
        <f xml:space="preserve"> 53571.10406 - 2204.911246 * [2]Munka1!I29 + 37.76832653 * POWER([2]Munka1!I29,2) - 0.3359672893 * POWER([2]Munka1!I29,3) + 0.00162055592 * POWER([2]Munka1!I29,4) - 0.000003997747525*POWER([2]Munka1!I29,5) + 0.00000000389724455*POWER([2]Munka1!I29,6)</f>
        <v>667.67850372911016</v>
      </c>
      <c r="G31" s="15">
        <v>60</v>
      </c>
      <c r="H31" s="2">
        <f xml:space="preserve"> -19.45 * [2]Lineáris!A29+ 2755</f>
        <v>654.40000000000009</v>
      </c>
      <c r="I31" s="7">
        <v>70</v>
      </c>
      <c r="J31" s="14"/>
      <c r="K31" s="13"/>
      <c r="L31" s="13"/>
      <c r="M31" s="13"/>
      <c r="N31" s="13"/>
      <c r="O31" s="13"/>
    </row>
    <row r="32" spans="1:15" x14ac:dyDescent="0.25">
      <c r="A32" s="11">
        <v>109</v>
      </c>
      <c r="B32" s="29">
        <v>640</v>
      </c>
      <c r="C32" s="34">
        <f>ABS([1]!CST_91_ages[[#This Row],[max]]-[1]!CST_91_ages[[#This Row],[min]])</f>
        <v>336</v>
      </c>
      <c r="D32" s="25">
        <v>627.92200000000003</v>
      </c>
      <c r="E32" s="3">
        <v>80.567800000000005</v>
      </c>
      <c r="F32" s="2">
        <f xml:space="preserve"> 53571.10406 - 2204.911246 * [2]Munka1!I30 + 37.76832653 * POWER([2]Munka1!I30,2) - 0.3359672893 * POWER([2]Munka1!I30,3) + 0.00162055592 * POWER([2]Munka1!I30,4) - 0.000003997747525*POWER([2]Munka1!I30,5) + 0.00000000389724455*POWER([2]Munka1!I30,6)</f>
        <v>654.34470961107309</v>
      </c>
      <c r="G32" s="15">
        <v>60</v>
      </c>
      <c r="H32" s="2">
        <f xml:space="preserve"> -19.45 * [2]Lineáris!A30+ 2755</f>
        <v>634.95000000000027</v>
      </c>
      <c r="I32" s="7">
        <v>70</v>
      </c>
      <c r="J32" s="14"/>
      <c r="K32" s="13"/>
      <c r="L32" s="13"/>
      <c r="M32" s="13"/>
      <c r="N32" s="13"/>
      <c r="O32" s="13"/>
    </row>
    <row r="33" spans="1:15" x14ac:dyDescent="0.25">
      <c r="A33" s="11">
        <v>110</v>
      </c>
      <c r="B33" s="29">
        <v>623</v>
      </c>
      <c r="C33" s="34">
        <f>ABS([1]!CST_91_ages[[#This Row],[max]]-[1]!CST_91_ages[[#This Row],[min]])</f>
        <v>332</v>
      </c>
      <c r="D33" s="25">
        <v>627.92200000000003</v>
      </c>
      <c r="E33" s="3">
        <v>80.567800000000005</v>
      </c>
      <c r="F33" s="2">
        <f xml:space="preserve"> 53571.10406 - 2204.911246 * [2]Munka1!I31 + 37.76832653 * POWER([2]Munka1!I31,2) - 0.3359672893 * POWER([2]Munka1!I31,3) + 0.00162055592 * POWER([2]Munka1!I31,4) - 0.000003997747525*POWER([2]Munka1!I31,5) + 0.00000000389724455*POWER([2]Munka1!I31,6)</f>
        <v>640.83098926503681</v>
      </c>
      <c r="G33" s="15">
        <v>60</v>
      </c>
      <c r="H33" s="2">
        <f xml:space="preserve"> -19.45 * [2]Lineáris!A31+ 2755</f>
        <v>615.5</v>
      </c>
      <c r="I33" s="7">
        <v>70</v>
      </c>
      <c r="J33" s="14"/>
      <c r="K33" s="13"/>
      <c r="L33" s="13"/>
      <c r="M33" s="13"/>
      <c r="N33" s="13"/>
      <c r="O33" s="13"/>
    </row>
    <row r="34" spans="1:15" x14ac:dyDescent="0.25">
      <c r="A34" s="11">
        <v>111</v>
      </c>
      <c r="B34" s="29">
        <v>605</v>
      </c>
      <c r="C34" s="34">
        <f>ABS([1]!CST_91_ages[[#This Row],[max]]-[1]!CST_91_ages[[#This Row],[min]])</f>
        <v>341</v>
      </c>
      <c r="D34" s="25">
        <v>627.92200000000003</v>
      </c>
      <c r="E34" s="3">
        <v>80.567800000000005</v>
      </c>
      <c r="F34" s="2">
        <f xml:space="preserve"> 53571.10406 - 2204.911246 * [2]Munka1!I32 + 37.76832653 * POWER([2]Munka1!I32,2) - 0.3359672893 * POWER([2]Munka1!I32,3) + 0.00162055592 * POWER([2]Munka1!I32,4) - 0.000003997747525*POWER([2]Munka1!I32,5) + 0.00000000389724455*POWER([2]Munka1!I32,6)</f>
        <v>627.11831704362703</v>
      </c>
      <c r="G34" s="15">
        <v>60</v>
      </c>
      <c r="H34" s="2">
        <f xml:space="preserve"> -19.45 * [2]Lineáris!A32+ 2755</f>
        <v>596.05000000000018</v>
      </c>
      <c r="I34" s="7">
        <v>70</v>
      </c>
      <c r="J34" s="14"/>
      <c r="K34" s="13"/>
      <c r="L34" s="13"/>
      <c r="M34" s="13"/>
      <c r="N34" s="13"/>
      <c r="O34" s="13"/>
    </row>
    <row r="35" spans="1:15" x14ac:dyDescent="0.25">
      <c r="A35" s="11">
        <v>112</v>
      </c>
      <c r="B35" s="29">
        <v>587</v>
      </c>
      <c r="C35" s="34">
        <f>ABS([1]!CST_91_ages[[#This Row],[max]]-[1]!CST_91_ages[[#This Row],[min]])</f>
        <v>329</v>
      </c>
      <c r="D35" s="25">
        <v>627.92200000000003</v>
      </c>
      <c r="E35" s="3">
        <v>80.567800000000005</v>
      </c>
      <c r="F35" s="2">
        <f xml:space="preserve"> 53571.10406 - 2204.911246 * [2]Munka1!I33 + 37.76832653 * POWER([2]Munka1!I33,2) - 0.3359672893 * POWER([2]Munka1!I33,3) + 0.00162055592 * POWER([2]Munka1!I33,4) - 0.000003997747525*POWER([2]Munka1!I33,5) + 0.00000000389724455*POWER([2]Munka1!I33,6)</f>
        <v>613.1907672391053</v>
      </c>
      <c r="G35" s="15">
        <v>60</v>
      </c>
      <c r="H35" s="2">
        <f xml:space="preserve"> -19.45 * [2]Lineáris!A33+ 2755</f>
        <v>576.59999999999991</v>
      </c>
      <c r="I35" s="7">
        <v>70</v>
      </c>
      <c r="J35" s="14"/>
      <c r="K35" s="13"/>
      <c r="L35" s="13"/>
      <c r="M35" s="13"/>
      <c r="N35" s="13"/>
      <c r="O35" s="13"/>
    </row>
    <row r="36" spans="1:15" x14ac:dyDescent="0.25">
      <c r="A36" s="11">
        <v>113</v>
      </c>
      <c r="B36" s="29">
        <v>570</v>
      </c>
      <c r="C36" s="34">
        <f>ABS([1]!CST_91_ages[[#This Row],[max]]-[1]!CST_91_ages[[#This Row],[min]])</f>
        <v>329</v>
      </c>
      <c r="D36" s="25">
        <v>542.09199999999998</v>
      </c>
      <c r="E36" s="3">
        <v>74.917400000000001</v>
      </c>
      <c r="F36" s="2">
        <f xml:space="preserve"> 53571.10406 - 2204.911246 * [2]Munka1!I34 + 37.76832653 * POWER([2]Munka1!I34,2) - 0.3359672893 * POWER([2]Munka1!I34,3) + 0.00162055592 * POWER([2]Munka1!I34,4) - 0.000003997747525*POWER([2]Munka1!I34,5) + 0.00000000389724455*POWER([2]Munka1!I34,6)</f>
        <v>599.03534441830197</v>
      </c>
      <c r="G36" s="15">
        <v>60</v>
      </c>
      <c r="H36" s="2">
        <f xml:space="preserve"> -19.45 * [2]Lineáris!A34+ 2755</f>
        <v>557.15000000000009</v>
      </c>
      <c r="I36" s="7">
        <v>70</v>
      </c>
      <c r="J36" s="14"/>
      <c r="K36" s="13"/>
      <c r="L36" s="13"/>
      <c r="M36" s="13"/>
      <c r="N36" s="13"/>
      <c r="O36" s="13"/>
    </row>
    <row r="37" spans="1:15" x14ac:dyDescent="0.25">
      <c r="A37" s="11">
        <v>114</v>
      </c>
      <c r="B37" s="29">
        <v>552</v>
      </c>
      <c r="C37" s="34">
        <f>ABS([1]!CST_91_ages[[#This Row],[max]]-[1]!CST_91_ages[[#This Row],[min]])</f>
        <v>317</v>
      </c>
      <c r="D37" s="25">
        <v>542.09199999999998</v>
      </c>
      <c r="E37" s="3">
        <v>74.917400000000001</v>
      </c>
      <c r="F37" s="2">
        <f xml:space="preserve"> 53571.10406 - 2204.911246 * [2]Munka1!I35 + 37.76832653 * POWER([2]Munka1!I35,2) - 0.3359672893 * POWER([2]Munka1!I35,3) + 0.00162055592 * POWER([2]Munka1!I35,4) - 0.000003997747525*POWER([2]Munka1!I35,5) + 0.00000000389724455*POWER([2]Munka1!I35,6)</f>
        <v>584.64181656417713</v>
      </c>
      <c r="G37" s="15">
        <v>60</v>
      </c>
      <c r="H37" s="2">
        <f xml:space="preserve"> -19.45 * [2]Lineáris!A35+ 2755</f>
        <v>537.70000000000027</v>
      </c>
      <c r="I37" s="7">
        <v>70</v>
      </c>
      <c r="J37" s="14"/>
      <c r="K37" s="13"/>
      <c r="L37" s="13"/>
      <c r="M37" s="13"/>
      <c r="N37" s="13"/>
      <c r="O37" s="13"/>
    </row>
    <row r="38" spans="1:15" x14ac:dyDescent="0.25">
      <c r="A38" s="11">
        <v>115</v>
      </c>
      <c r="B38" s="29">
        <v>534</v>
      </c>
      <c r="C38" s="34">
        <f>ABS([1]!CST_91_ages[[#This Row],[max]]-[1]!CST_91_ages[[#This Row],[min]])</f>
        <v>317</v>
      </c>
      <c r="D38" s="25">
        <v>542.09199999999998</v>
      </c>
      <c r="E38" s="3">
        <v>74.917400000000001</v>
      </c>
      <c r="F38" s="2">
        <f xml:space="preserve"> 53571.10406 - 2204.911246 * [2]Munka1!I36 + 37.76832653 * POWER([2]Munka1!I36,2) - 0.3359672893 * POWER([2]Munka1!I36,3) + 0.00162055592 * POWER([2]Munka1!I36,4) - 0.000003997747525*POWER([2]Munka1!I36,5) + 0.00000000389724455*POWER([2]Munka1!I36,6)</f>
        <v>570.00255102250048</v>
      </c>
      <c r="G38" s="15">
        <v>60</v>
      </c>
      <c r="H38" s="2">
        <f xml:space="preserve"> -19.45 * [2]Lineáris!A36+ 2755</f>
        <v>518.25</v>
      </c>
      <c r="I38" s="7">
        <v>70</v>
      </c>
      <c r="J38" s="14"/>
      <c r="K38" s="13"/>
      <c r="L38" s="13"/>
      <c r="M38" s="13"/>
      <c r="N38" s="13"/>
      <c r="O38" s="13"/>
    </row>
    <row r="39" spans="1:15" x14ac:dyDescent="0.25">
      <c r="A39" s="11">
        <v>116</v>
      </c>
      <c r="B39" s="29">
        <v>515</v>
      </c>
      <c r="C39" s="34">
        <f>ABS([1]!CST_91_ages[[#This Row],[max]]-[1]!CST_91_ages[[#This Row],[min]])</f>
        <v>303</v>
      </c>
      <c r="D39" s="25">
        <v>542.09199999999998</v>
      </c>
      <c r="E39" s="3">
        <v>74.917400000000001</v>
      </c>
      <c r="F39" s="2">
        <f xml:space="preserve"> 53571.10406 - 2204.911246 * [2]Munka1!I37 + 37.76832653 * POWER([2]Munka1!I37,2) - 0.3359672893 * POWER([2]Munka1!I37,3) + 0.00162055592 * POWER([2]Munka1!I37,4) - 0.000003997747525*POWER([2]Munka1!I37,5) + 0.00000000389724455*POWER([2]Munka1!I37,6)</f>
        <v>555.1123532550846</v>
      </c>
      <c r="G39" s="15">
        <v>60</v>
      </c>
      <c r="H39" s="2">
        <f xml:space="preserve"> -19.45 * [2]Lineáris!A37+ 2755</f>
        <v>498.80000000000018</v>
      </c>
      <c r="I39" s="7">
        <v>70</v>
      </c>
      <c r="J39" s="14"/>
      <c r="K39" s="13"/>
      <c r="L39" s="13"/>
      <c r="M39" s="13"/>
      <c r="N39" s="13"/>
      <c r="O39" s="13"/>
    </row>
    <row r="40" spans="1:15" x14ac:dyDescent="0.25">
      <c r="A40" s="11">
        <v>117</v>
      </c>
      <c r="B40" s="29">
        <v>497</v>
      </c>
      <c r="C40" s="34">
        <f>ABS([1]!CST_91_ages[[#This Row],[max]]-[1]!CST_91_ages[[#This Row],[min]])</f>
        <v>312</v>
      </c>
      <c r="D40" s="25">
        <v>542.09199999999998</v>
      </c>
      <c r="E40" s="3">
        <v>74.917400000000001</v>
      </c>
      <c r="F40" s="2">
        <f xml:space="preserve"> 53571.10406 - 2204.911246 * [2]Munka1!I38 + 37.76832653 * POWER([2]Munka1!I38,2) - 0.3359672893 * POWER([2]Munka1!I38,3) + 0.00162055592 * POWER([2]Munka1!I38,4) - 0.000003997747525*POWER([2]Munka1!I38,5) + 0.00000000389724455*POWER([2]Munka1!I38,6)</f>
        <v>539.96830839890754</v>
      </c>
      <c r="G40" s="15">
        <v>60</v>
      </c>
      <c r="H40" s="2">
        <f xml:space="preserve"> -19.45 * [2]Lineáris!A38+ 2755</f>
        <v>479.34999999999991</v>
      </c>
      <c r="I40" s="7">
        <v>70</v>
      </c>
      <c r="J40" s="14"/>
      <c r="K40" s="13"/>
      <c r="L40" s="13"/>
      <c r="M40" s="13"/>
      <c r="N40" s="13"/>
      <c r="O40" s="13"/>
    </row>
    <row r="41" spans="1:15" x14ac:dyDescent="0.25">
      <c r="A41" s="11">
        <v>118</v>
      </c>
      <c r="B41" s="29">
        <v>478</v>
      </c>
      <c r="C41" s="34">
        <f>ABS([1]!CST_91_ages[[#This Row],[max]]-[1]!CST_91_ages[[#This Row],[min]])</f>
        <v>302</v>
      </c>
      <c r="D41" s="25">
        <v>456.47699999999998</v>
      </c>
      <c r="E41" s="3">
        <v>57.240699999999997</v>
      </c>
      <c r="F41" s="2">
        <f xml:space="preserve"> 53571.10406 - 2204.911246 * [2]Munka1!I39 + 37.76832653 * POWER([2]Munka1!I39,2) - 0.3359672893 * POWER([2]Munka1!I39,3) + 0.00162055592 * POWER([2]Munka1!I39,4) - 0.000003997747525*POWER([2]Munka1!I39,5) + 0.00000000389724455*POWER([2]Munka1!I39,6)</f>
        <v>524.56962563153502</v>
      </c>
      <c r="G41" s="15">
        <v>60</v>
      </c>
      <c r="H41" s="2">
        <f xml:space="preserve"> -19.45 * [2]Lineáris!A39+ 2755</f>
        <v>459.90000000000009</v>
      </c>
      <c r="I41" s="7">
        <v>70</v>
      </c>
      <c r="J41" s="14"/>
      <c r="K41" s="13"/>
      <c r="L41" s="13"/>
      <c r="M41" s="13"/>
      <c r="N41" s="13"/>
      <c r="O41" s="13"/>
    </row>
    <row r="42" spans="1:15" x14ac:dyDescent="0.25">
      <c r="A42" s="11">
        <v>119</v>
      </c>
      <c r="B42" s="29">
        <v>462</v>
      </c>
      <c r="C42" s="34">
        <f>ABS([1]!CST_91_ages[[#This Row],[max]]-[1]!CST_91_ages[[#This Row],[min]])</f>
        <v>299</v>
      </c>
      <c r="D42" s="25">
        <v>456.47699999999998</v>
      </c>
      <c r="E42" s="3">
        <v>57.240699999999997</v>
      </c>
      <c r="F42" s="2">
        <f xml:space="preserve"> 53571.10406 - 2204.911246 * [2]Munka1!I40 + 37.76832653 * POWER([2]Munka1!I40,2) - 0.3359672893 * POWER([2]Munka1!I40,3) + 0.00162055592 * POWER([2]Munka1!I40,4) - 0.000003997747525*POWER([2]Munka1!I40,5) + 0.00000000389724455*POWER([2]Munka1!I40,6)</f>
        <v>508.91748534166982</v>
      </c>
      <c r="G42" s="15">
        <v>60</v>
      </c>
      <c r="H42" s="2">
        <f xml:space="preserve"> -19.45 * [2]Lineáris!A40+ 2755</f>
        <v>440.45000000000027</v>
      </c>
      <c r="I42" s="7">
        <v>70</v>
      </c>
      <c r="J42" s="14"/>
      <c r="K42" s="13"/>
      <c r="L42" s="13"/>
      <c r="M42" s="13"/>
      <c r="N42" s="13"/>
      <c r="O42" s="13"/>
    </row>
    <row r="43" spans="1:15" x14ac:dyDescent="0.25">
      <c r="A43" s="11">
        <v>120</v>
      </c>
      <c r="B43" s="29">
        <v>445</v>
      </c>
      <c r="C43" s="34">
        <f>ABS([1]!CST_91_ages[[#This Row],[max]]-[1]!CST_91_ages[[#This Row],[min]])</f>
        <v>299</v>
      </c>
      <c r="D43" s="25">
        <v>456.47699999999998</v>
      </c>
      <c r="E43" s="3">
        <v>57.240699999999997</v>
      </c>
      <c r="F43" s="2">
        <f xml:space="preserve"> 53571.10406 - 2204.911246 * [2]Munka1!I41 + 37.76832653 * POWER([2]Munka1!I41,2) - 0.3359672893 * POWER([2]Munka1!I41,3) + 0.00162055592 * POWER([2]Munka1!I41,4) - 0.000003997747525*POWER([2]Munka1!I41,5) + 0.00000000389724455*POWER([2]Munka1!I41,6)</f>
        <v>493.01488910717671</v>
      </c>
      <c r="G43" s="15">
        <v>60</v>
      </c>
      <c r="H43" s="2">
        <f xml:space="preserve"> -19.45 * [2]Lineáris!A41+ 2755</f>
        <v>421</v>
      </c>
      <c r="I43" s="7">
        <v>70</v>
      </c>
      <c r="J43" s="14"/>
      <c r="K43" s="13"/>
      <c r="L43" s="13"/>
      <c r="M43" s="13"/>
      <c r="N43" s="13"/>
      <c r="O43" s="13"/>
    </row>
    <row r="44" spans="1:15" x14ac:dyDescent="0.25">
      <c r="A44" s="11">
        <v>121</v>
      </c>
      <c r="B44" s="29">
        <v>426</v>
      </c>
      <c r="C44" s="34">
        <f>ABS([1]!CST_91_ages[[#This Row],[max]]-[1]!CST_91_ages[[#This Row],[min]])</f>
        <v>311</v>
      </c>
      <c r="D44" s="25">
        <v>456.47699999999998</v>
      </c>
      <c r="E44" s="3">
        <v>57.240699999999997</v>
      </c>
      <c r="F44" s="2">
        <f xml:space="preserve"> 53571.10406 - 2204.911246 * [2]Munka1!I42 + 37.76832653 * POWER([2]Munka1!I42,2) - 0.3359672893 * POWER([2]Munka1!I42,3) + 0.00162055592 * POWER([2]Munka1!I42,4) - 0.000003997747525*POWER([2]Munka1!I42,5) + 0.00000000389724455*POWER([2]Munka1!I42,6)</f>
        <v>476.86651247763257</v>
      </c>
      <c r="G44" s="15">
        <v>60</v>
      </c>
      <c r="H44" s="18">
        <f xml:space="preserve"> -22.48 * [2]Lineáris!A42 + 3118.6</f>
        <v>398.52</v>
      </c>
      <c r="I44" s="7">
        <v>60</v>
      </c>
      <c r="J44" s="14"/>
      <c r="K44" s="13"/>
      <c r="L44" s="13"/>
      <c r="M44" s="13"/>
      <c r="N44" s="13"/>
      <c r="O44" s="13"/>
    </row>
    <row r="45" spans="1:15" x14ac:dyDescent="0.25">
      <c r="A45" s="11">
        <v>122</v>
      </c>
      <c r="B45" s="29">
        <v>407</v>
      </c>
      <c r="C45" s="34">
        <f>ABS([1]!CST_91_ages[[#This Row],[max]]-[1]!CST_91_ages[[#This Row],[min]])</f>
        <v>324</v>
      </c>
      <c r="D45" s="25">
        <v>404.947</v>
      </c>
      <c r="E45" s="3">
        <v>74.460999999999999</v>
      </c>
      <c r="F45" s="2">
        <f xml:space="preserve"> 53571.10406 - 2204.911246 * [2]Munka1!I43 + 37.76832653 * POWER([2]Munka1!I43,2) - 0.3359672893 * POWER([2]Munka1!I43,3) + 0.00162055592 * POWER([2]Munka1!I43,4) - 0.000003997747525*POWER([2]Munka1!I43,5) + 0.00000000389724455*POWER([2]Munka1!I43,6)</f>
        <v>460.47856056357523</v>
      </c>
      <c r="G45" s="15">
        <v>60</v>
      </c>
      <c r="H45" s="18">
        <f xml:space="preserve"> -22.48 * [2]Lineáris!A43 + 3118.6</f>
        <v>376.03999999999996</v>
      </c>
      <c r="I45" s="7">
        <v>60</v>
      </c>
      <c r="J45" s="14"/>
      <c r="K45" s="13"/>
      <c r="L45" s="13"/>
      <c r="M45" s="13"/>
      <c r="N45" s="13"/>
      <c r="O45" s="13"/>
    </row>
    <row r="46" spans="1:15" x14ac:dyDescent="0.25">
      <c r="A46" s="11">
        <v>123</v>
      </c>
      <c r="B46" s="29">
        <v>388</v>
      </c>
      <c r="C46" s="34">
        <f>ABS([1]!CST_91_ages[[#This Row],[max]]-[1]!CST_91_ages[[#This Row],[min]])</f>
        <v>352</v>
      </c>
      <c r="D46" s="25">
        <v>404.947</v>
      </c>
      <c r="E46" s="3">
        <v>74.460999999999999</v>
      </c>
      <c r="F46" s="2">
        <f xml:space="preserve"> 53571.10406 - 2204.911246 * [2]Munka1!I44 + 37.76832653 * POWER([2]Munka1!I44,2) - 0.3359672893 * POWER([2]Munka1!I44,3) + 0.00162055592 * POWER([2]Munka1!I44,4) - 0.000003997747525*POWER([2]Munka1!I44,5) + 0.00000000389724455*POWER([2]Munka1!I44,6)</f>
        <v>443.85862643227119</v>
      </c>
      <c r="G46" s="15">
        <v>60</v>
      </c>
      <c r="H46" s="18">
        <f xml:space="preserve"> -22.48 * [2]Lineáris!A44 + 3118.6</f>
        <v>353.55999999999995</v>
      </c>
      <c r="I46" s="7">
        <v>60</v>
      </c>
      <c r="J46" s="14"/>
      <c r="K46" s="13"/>
      <c r="L46" s="13"/>
      <c r="M46" s="13"/>
      <c r="N46" s="13"/>
      <c r="O46" s="13"/>
    </row>
    <row r="47" spans="1:15" x14ac:dyDescent="0.25">
      <c r="A47" s="11">
        <v>124</v>
      </c>
      <c r="B47" s="29">
        <v>369</v>
      </c>
      <c r="C47" s="34">
        <f>ABS([1]!CST_91_ages[[#This Row],[max]]-[1]!CST_91_ages[[#This Row],[min]])</f>
        <v>375</v>
      </c>
      <c r="D47" s="25">
        <v>404.947</v>
      </c>
      <c r="E47" s="3">
        <v>74.460999999999999</v>
      </c>
      <c r="F47" s="2">
        <f xml:space="preserve"> 53571.10406 - 2204.911246 * [2]Munka1!I45 + 37.76832653 * POWER([2]Munka1!I45,2) - 0.3359672893 * POWER([2]Munka1!I45,3) + 0.00162055592 * POWER([2]Munka1!I45,4) - 0.000003997747525*POWER([2]Munka1!I45,5) + 0.00000000389724455*POWER([2]Munka1!I45,6)</f>
        <v>427.0155523084868</v>
      </c>
      <c r="G47" s="15">
        <v>60</v>
      </c>
      <c r="H47" s="18">
        <f xml:space="preserve"> -22.48 * [2]Lineáris!A45 + 3118.6</f>
        <v>331.07999999999993</v>
      </c>
      <c r="I47" s="7">
        <v>60</v>
      </c>
      <c r="J47" s="14"/>
      <c r="K47" s="13"/>
      <c r="L47" s="13"/>
      <c r="M47" s="13"/>
      <c r="N47" s="13"/>
      <c r="O47" s="13"/>
    </row>
    <row r="48" spans="1:15" x14ac:dyDescent="0.25">
      <c r="A48" s="11">
        <v>125</v>
      </c>
      <c r="B48" s="29">
        <v>349</v>
      </c>
      <c r="C48" s="34">
        <f>ABS([1]!CST_91_ages[[#This Row],[max]]-[1]!CST_91_ages[[#This Row],[min]])</f>
        <v>396</v>
      </c>
      <c r="D48" s="25">
        <v>353.63400000000001</v>
      </c>
      <c r="E48" s="3">
        <v>86.8964</v>
      </c>
      <c r="F48" s="2">
        <f xml:space="preserve"> 53571.10406 - 2204.911246 * [2]Munka1!I46 + 37.76832653 * POWER([2]Munka1!I46,2) - 0.3359672893 * POWER([2]Munka1!I46,3) + 0.00162055592 * POWER([2]Munka1!I46,4) - 0.000003997747525*POWER([2]Munka1!I46,5) + 0.00000000389724455*POWER([2]Munka1!I46,6)</f>
        <v>409.95929358148896</v>
      </c>
      <c r="G48" s="15">
        <v>60</v>
      </c>
      <c r="H48" s="18">
        <f xml:space="preserve"> -22.48 * [2]Lineáris!A46 + 3118.6</f>
        <v>308.59999999999991</v>
      </c>
      <c r="I48" s="7">
        <v>60</v>
      </c>
      <c r="J48" s="14"/>
      <c r="K48" s="13"/>
      <c r="L48" s="13"/>
      <c r="M48" s="13"/>
      <c r="N48" s="13"/>
      <c r="O48" s="13"/>
    </row>
    <row r="49" spans="1:15" x14ac:dyDescent="0.25">
      <c r="A49" s="11">
        <v>126</v>
      </c>
      <c r="B49" s="29">
        <v>329</v>
      </c>
      <c r="C49" s="34">
        <f>ABS([1]!CST_91_ages[[#This Row],[max]]-[1]!CST_91_ages[[#This Row],[min]])</f>
        <v>415</v>
      </c>
      <c r="D49" s="25">
        <v>353.63400000000001</v>
      </c>
      <c r="E49" s="3">
        <v>86.8964</v>
      </c>
      <c r="F49" s="2">
        <f xml:space="preserve"> 53571.10406 - 2204.911246 * [2]Munka1!I47 + 37.76832653 * POWER([2]Munka1!I47,2) - 0.3359672893 * POWER([2]Munka1!I47,3) + 0.00162055592 * POWER([2]Munka1!I47,4) - 0.000003997747525*POWER([2]Munka1!I47,5) + 0.00000000389724455*POWER([2]Munka1!I47,6)</f>
        <v>392.70078561946684</v>
      </c>
      <c r="G49" s="15">
        <v>60</v>
      </c>
      <c r="H49" s="18">
        <f xml:space="preserve"> -22.48 * [2]Lineáris!A47 + 3118.6</f>
        <v>286.11999999999989</v>
      </c>
      <c r="I49" s="7">
        <v>60</v>
      </c>
      <c r="J49" s="14"/>
      <c r="K49" s="13"/>
      <c r="L49" s="13"/>
      <c r="M49" s="13"/>
      <c r="N49" s="13"/>
      <c r="O49" s="13"/>
    </row>
    <row r="50" spans="1:15" x14ac:dyDescent="0.25">
      <c r="A50" s="11">
        <v>127</v>
      </c>
      <c r="B50" s="29">
        <v>311</v>
      </c>
      <c r="C50" s="34">
        <f>ABS([1]!CST_91_ages[[#This Row],[max]]-[1]!CST_91_ages[[#This Row],[min]])</f>
        <v>447</v>
      </c>
      <c r="D50" s="25">
        <v>353.63400000000001</v>
      </c>
      <c r="E50" s="3">
        <v>86.8964</v>
      </c>
      <c r="F50" s="2">
        <f xml:space="preserve"> 53571.10406 - 2204.911246 * [2]Munka1!I48 + 37.76832653 * POWER([2]Munka1!I48,2) - 0.3359672893 * POWER([2]Munka1!I48,3) + 0.00162055592 * POWER([2]Munka1!I48,4) - 0.000003997747525*POWER([2]Munka1!I48,5) + 0.00000000389724455*POWER([2]Munka1!I48,6)</f>
        <v>375.25181338714174</v>
      </c>
      <c r="G50" s="15">
        <v>60</v>
      </c>
      <c r="H50" s="18">
        <f xml:space="preserve"> -22.48 * [2]Lineáris!A48 + 3118.6</f>
        <v>263.63999999999987</v>
      </c>
      <c r="I50" s="7">
        <v>60</v>
      </c>
      <c r="J50" s="14"/>
      <c r="K50" s="13"/>
      <c r="L50" s="13"/>
      <c r="M50" s="13"/>
      <c r="N50" s="13"/>
      <c r="O50" s="13"/>
    </row>
    <row r="51" spans="1:15" x14ac:dyDescent="0.25">
      <c r="A51" s="11">
        <v>128</v>
      </c>
      <c r="B51" s="29">
        <v>293</v>
      </c>
      <c r="C51" s="34">
        <f>ABS([1]!CST_91_ages[[#This Row],[max]]-[1]!CST_91_ages[[#This Row],[min]])</f>
        <v>454</v>
      </c>
      <c r="D51" s="25">
        <v>301.94200000000001</v>
      </c>
      <c r="E51" s="3">
        <v>96.712400000000002</v>
      </c>
      <c r="F51" s="2">
        <f xml:space="preserve"> 53571.10406 - 2204.911246 * [2]Munka1!I49 + 37.76832653 * POWER([2]Munka1!I49,2) - 0.3359672893 * POWER([2]Munka1!I49,3) + 0.00162055592 * POWER([2]Munka1!I49,4) - 0.000003997747525*POWER([2]Munka1!I49,5) + 0.00000000389724455*POWER([2]Munka1!I49,6)</f>
        <v>357.6248838729407</v>
      </c>
      <c r="G51" s="15">
        <v>60</v>
      </c>
      <c r="H51" s="18">
        <f xml:space="preserve"> -22.48 * [2]Lineáris!A49 + 3118.6</f>
        <v>241.15999999999985</v>
      </c>
      <c r="I51" s="7">
        <v>60</v>
      </c>
      <c r="J51" s="14"/>
      <c r="K51" s="13"/>
      <c r="L51" s="13"/>
      <c r="M51" s="13"/>
      <c r="N51" s="13"/>
      <c r="O51" s="13"/>
    </row>
    <row r="52" spans="1:15" x14ac:dyDescent="0.25">
      <c r="A52" s="11">
        <v>129</v>
      </c>
      <c r="B52" s="29">
        <v>275</v>
      </c>
      <c r="C52" s="34">
        <f>ABS([1]!CST_91_ages[[#This Row],[max]]-[1]!CST_91_ages[[#This Row],[min]])</f>
        <v>481</v>
      </c>
      <c r="D52" s="25">
        <v>301.94200000000001</v>
      </c>
      <c r="E52" s="3">
        <v>96.712400000000002</v>
      </c>
      <c r="F52" s="2">
        <f xml:space="preserve"> 53571.10406 - 2204.911246 * [2]Munka1!I50 + 37.76832653 * POWER([2]Munka1!I50,2) - 0.3359672893 * POWER([2]Munka1!I50,3) + 0.00162055592 * POWER([2]Munka1!I50,4) - 0.000003997747525*POWER([2]Munka1!I50,5) + 0.00000000389724455*POWER([2]Munka1!I50,6)</f>
        <v>339.83310131889084</v>
      </c>
      <c r="G52" s="15">
        <v>60</v>
      </c>
      <c r="H52" s="18">
        <f xml:space="preserve"> -22.48 * [2]Lineáris!A50 + 3118.6</f>
        <v>218.67999999999984</v>
      </c>
      <c r="I52" s="7">
        <v>60</v>
      </c>
      <c r="J52" s="14"/>
      <c r="K52" s="13"/>
      <c r="L52" s="13"/>
      <c r="M52" s="13"/>
      <c r="N52" s="13"/>
      <c r="O52" s="13"/>
    </row>
    <row r="53" spans="1:15" x14ac:dyDescent="0.25">
      <c r="A53" s="11">
        <v>130</v>
      </c>
      <c r="B53" s="29">
        <v>257</v>
      </c>
      <c r="C53" s="34">
        <f>ABS([1]!CST_91_ages[[#This Row],[max]]-[1]!CST_91_ages[[#This Row],[min]])</f>
        <v>489</v>
      </c>
      <c r="D53" s="25">
        <v>301.94200000000001</v>
      </c>
      <c r="E53" s="3">
        <v>96.712400000000002</v>
      </c>
      <c r="F53" s="2">
        <f xml:space="preserve"> 53571.10406 - 2204.911246 * [2]Munka1!I51 + 37.76832653 * POWER([2]Munka1!I51,2) - 0.3359672893 * POWER([2]Munka1!I51,3) + 0.00162055592 * POWER([2]Munka1!I51,4) - 0.000003997747525*POWER([2]Munka1!I51,5) + 0.00000000389724455*POWER([2]Munka1!I51,6)</f>
        <v>321.89004525838754</v>
      </c>
      <c r="G53" s="15">
        <v>60</v>
      </c>
      <c r="H53" s="18">
        <f xml:space="preserve"> -22.48 * [2]Lineáris!A51 + 3118.6</f>
        <v>196.19999999999982</v>
      </c>
      <c r="I53" s="7">
        <v>60</v>
      </c>
      <c r="J53" s="14"/>
      <c r="K53" s="13"/>
      <c r="L53" s="13"/>
      <c r="M53" s="13"/>
      <c r="N53" s="13"/>
      <c r="O53" s="13"/>
    </row>
    <row r="54" spans="1:15" x14ac:dyDescent="0.25">
      <c r="A54" s="11">
        <v>131</v>
      </c>
      <c r="B54" s="29">
        <v>240</v>
      </c>
      <c r="C54" s="34">
        <f>ABS([1]!CST_91_ages[[#This Row],[max]]-[1]!CST_91_ages[[#This Row],[min]])</f>
        <v>505</v>
      </c>
      <c r="D54" s="25">
        <v>250.37299999999999</v>
      </c>
      <c r="E54" s="3">
        <v>104.334</v>
      </c>
      <c r="F54" s="2">
        <f xml:space="preserve"> 53571.10406 - 2204.911246 * [2]Munka1!I52 + 37.76832653 * POWER([2]Munka1!I52,2) - 0.3359672893 * POWER([2]Munka1!I52,3) + 0.00162055592 * POWER([2]Munka1!I52,4) - 0.000003997747525*POWER([2]Munka1!I52,5) + 0.00000000389724455*POWER([2]Munka1!I52,6)</f>
        <v>303.80965136021769</v>
      </c>
      <c r="G54" s="15">
        <v>60</v>
      </c>
      <c r="H54" s="18">
        <f xml:space="preserve"> -22.48 * [2]Lineáris!A52 + 3118.6</f>
        <v>173.7199999999998</v>
      </c>
      <c r="I54" s="7">
        <v>60</v>
      </c>
      <c r="J54" s="14"/>
      <c r="K54" s="13"/>
      <c r="L54" s="13"/>
      <c r="M54" s="13"/>
      <c r="N54" s="13"/>
      <c r="O54" s="13"/>
    </row>
    <row r="55" spans="1:15" x14ac:dyDescent="0.25">
      <c r="A55" s="11">
        <v>132</v>
      </c>
      <c r="B55" s="29">
        <v>223</v>
      </c>
      <c r="C55" s="34">
        <f>ABS([1]!CST_91_ages[[#This Row],[max]]-[1]!CST_91_ages[[#This Row],[min]])</f>
        <v>517</v>
      </c>
      <c r="D55" s="25">
        <v>250.37299999999999</v>
      </c>
      <c r="E55" s="3">
        <v>104.334</v>
      </c>
      <c r="F55" s="2">
        <f xml:space="preserve"> 53571.10406 - 2204.911246 * [2]Munka1!I53 + 37.76832653 * POWER([2]Munka1!I53,2) - 0.3359672893 * POWER([2]Munka1!I53,3) + 0.00162055592 * POWER([2]Munka1!I53,4) - 0.000003997747525*POWER([2]Munka1!I53,5) + 0.00000000389724455*POWER([2]Munka1!I53,6)</f>
        <v>285.606095076575</v>
      </c>
      <c r="G55" s="15">
        <v>60</v>
      </c>
      <c r="H55" s="18">
        <f xml:space="preserve"> -22.48 * [2]Lineáris!A53 + 3118.6</f>
        <v>151.23999999999978</v>
      </c>
      <c r="I55" s="7">
        <v>60</v>
      </c>
      <c r="J55" s="14"/>
      <c r="K55" s="13"/>
      <c r="L55" s="13"/>
      <c r="M55" s="13"/>
      <c r="N55" s="13"/>
      <c r="O55" s="13"/>
    </row>
    <row r="56" spans="1:15" x14ac:dyDescent="0.25">
      <c r="A56" s="11">
        <v>133</v>
      </c>
      <c r="B56" s="29">
        <v>206</v>
      </c>
      <c r="C56" s="34">
        <f>ABS([1]!CST_91_ages[[#This Row],[max]]-[1]!CST_91_ages[[#This Row],[min]])</f>
        <v>531</v>
      </c>
      <c r="D56" s="25">
        <v>250.37299999999999</v>
      </c>
      <c r="E56" s="3">
        <v>104.334</v>
      </c>
      <c r="F56" s="2">
        <f xml:space="preserve"> 53571.10406 - 2204.911246 * [2]Munka1!I54 + 37.76832653 * POWER([2]Munka1!I54,2) - 0.3359672893 * POWER([2]Munka1!I54,3) + 0.00162055592 * POWER([2]Munka1!I54,4) - 0.000003997747525*POWER([2]Munka1!I54,5) + 0.00000000389724455*POWER([2]Munka1!I54,6)</f>
        <v>267.29367809993346</v>
      </c>
      <c r="G56" s="15">
        <v>60</v>
      </c>
      <c r="H56" s="18">
        <f xml:space="preserve"> -22.48 * [2]Lineáris!A54 + 3118.6</f>
        <v>128.75999999999976</v>
      </c>
      <c r="I56" s="7">
        <v>60</v>
      </c>
      <c r="J56" s="14"/>
      <c r="K56" s="13"/>
      <c r="L56" s="13"/>
      <c r="M56" s="13"/>
      <c r="N56" s="13"/>
      <c r="O56" s="13"/>
    </row>
    <row r="57" spans="1:15" x14ac:dyDescent="0.25">
      <c r="A57" s="11">
        <v>134</v>
      </c>
      <c r="B57" s="29">
        <v>189</v>
      </c>
      <c r="C57" s="34">
        <f>ABS([1]!CST_91_ages[[#This Row],[max]]-[1]!CST_91_ages[[#This Row],[min]])</f>
        <v>540</v>
      </c>
      <c r="D57" s="25">
        <v>250.37299999999999</v>
      </c>
      <c r="E57" s="3">
        <v>104.334</v>
      </c>
      <c r="F57" s="2">
        <f xml:space="preserve"> 53571.10406 - 2204.911246 * [2]Munka1!I55 + 37.76832653 * POWER([2]Munka1!I55,2) - 0.3359672893 * POWER([2]Munka1!I55,3) + 0.00162055592 * POWER([2]Munka1!I55,4) - 0.000003997747525*POWER([2]Munka1!I55,5) + 0.00000000389724455*POWER([2]Munka1!I55,6)</f>
        <v>248.8867176232452</v>
      </c>
      <c r="G57" s="15">
        <v>60</v>
      </c>
      <c r="H57" s="18">
        <f xml:space="preserve"> -22.48 * [2]Lineáris!A55 + 3118.6</f>
        <v>106.27999999999975</v>
      </c>
      <c r="I57" s="7">
        <v>60</v>
      </c>
      <c r="J57" s="14"/>
      <c r="K57" s="13"/>
      <c r="L57" s="13"/>
      <c r="M57" s="13"/>
      <c r="N57" s="13"/>
      <c r="O57" s="13"/>
    </row>
    <row r="58" spans="1:15" x14ac:dyDescent="0.25">
      <c r="A58" s="11">
        <v>135</v>
      </c>
      <c r="B58" s="29">
        <v>172</v>
      </c>
      <c r="C58" s="34">
        <f>ABS([1]!CST_91_ages[[#This Row],[max]]-[1]!CST_91_ages[[#This Row],[min]])</f>
        <v>554</v>
      </c>
      <c r="D58" s="25">
        <v>198.62200000000001</v>
      </c>
      <c r="E58" s="3">
        <v>110.646</v>
      </c>
      <c r="F58" s="2">
        <f xml:space="preserve"> 53571.10406 - 2204.911246 * [2]Munka1!I56 + 37.76832653 * POWER([2]Munka1!I56,2) - 0.3359672893 * POWER([2]Munka1!I56,3) + 0.00162055592 * POWER([2]Munka1!I56,4) - 0.000003997747525*POWER([2]Munka1!I56,5) + 0.00000000389724455*POWER([2]Munka1!I56,6)</f>
        <v>230.39943840853812</v>
      </c>
      <c r="G58" s="15">
        <v>60</v>
      </c>
      <c r="H58" s="18">
        <f xml:space="preserve"> -22.48 * [2]Lineáris!A56 + 3118.6</f>
        <v>83.799999999999727</v>
      </c>
      <c r="I58" s="7">
        <v>60</v>
      </c>
      <c r="J58" s="14"/>
      <c r="K58" s="13"/>
      <c r="L58" s="13"/>
      <c r="M58" s="13"/>
      <c r="N58" s="13"/>
      <c r="O58" s="13"/>
    </row>
    <row r="59" spans="1:15" x14ac:dyDescent="0.25">
      <c r="A59" s="11">
        <v>136</v>
      </c>
      <c r="B59" s="29">
        <v>154</v>
      </c>
      <c r="C59" s="34">
        <f>ABS([1]!CST_91_ages[[#This Row],[max]]-[1]!CST_91_ages[[#This Row],[min]])</f>
        <v>549</v>
      </c>
      <c r="D59" s="25">
        <v>198.62200000000001</v>
      </c>
      <c r="E59" s="3">
        <v>110.646</v>
      </c>
      <c r="F59" s="2">
        <f xml:space="preserve"> 53571.10406 - 2204.911246 * [2]Munka1!I57 + 37.76832653 * POWER([2]Munka1!I57,2) - 0.3359672893 * POWER([2]Munka1!I57,3) + 0.00162055592 * POWER([2]Munka1!I57,4) - 0.000003997747525*POWER([2]Munka1!I57,5) + 0.00000000389724455*POWER([2]Munka1!I57,6)</f>
        <v>211.84586765906715</v>
      </c>
      <c r="G59" s="15">
        <v>60</v>
      </c>
      <c r="H59" s="18">
        <f xml:space="preserve"> -22.48 * [2]Lineáris!A57 + 3118.6</f>
        <v>61.319999999999709</v>
      </c>
      <c r="I59" s="7">
        <v>60</v>
      </c>
      <c r="J59" s="14"/>
      <c r="K59" s="13"/>
      <c r="L59" s="13"/>
      <c r="M59" s="13"/>
      <c r="N59" s="13"/>
      <c r="O59" s="13"/>
    </row>
    <row r="60" spans="1:15" x14ac:dyDescent="0.25">
      <c r="A60" s="11">
        <v>137</v>
      </c>
      <c r="B60" s="29">
        <v>135</v>
      </c>
      <c r="C60" s="34">
        <f>ABS([1]!CST_91_ages[[#This Row],[max]]-[1]!CST_91_ages[[#This Row],[min]])</f>
        <v>560</v>
      </c>
      <c r="D60" s="25">
        <v>198.62200000000001</v>
      </c>
      <c r="E60" s="3">
        <v>110.646</v>
      </c>
      <c r="F60" s="2">
        <f xml:space="preserve"> 53571.10406 - 2204.911246 * [2]Munka1!I58 + 37.76832653 * POWER([2]Munka1!I58,2) - 0.3359672893 * POWER([2]Munka1!I58,3) + 0.00162055592 * POWER([2]Munka1!I58,4) - 0.000003997747525*POWER([2]Munka1!I58,5) + 0.00000000389724455*POWER([2]Munka1!I58,6)</f>
        <v>193.23973269983253</v>
      </c>
      <c r="G60" s="15">
        <v>60</v>
      </c>
      <c r="H60" s="18">
        <f xml:space="preserve"> -22.48 * [2]Lineáris!A58 + 3118.6</f>
        <v>38.839999999999691</v>
      </c>
      <c r="I60" s="7">
        <v>60</v>
      </c>
      <c r="J60" s="14"/>
      <c r="K60" s="13"/>
      <c r="L60" s="13"/>
      <c r="M60" s="13"/>
      <c r="N60" s="13"/>
      <c r="O60" s="13"/>
    </row>
    <row r="61" spans="1:15" x14ac:dyDescent="0.25">
      <c r="A61" s="11">
        <v>138</v>
      </c>
      <c r="B61" s="29">
        <v>116</v>
      </c>
      <c r="C61" s="34">
        <f>ABS([1]!CST_91_ages[[#This Row],[max]]-[1]!CST_91_ages[[#This Row],[min]])</f>
        <v>563</v>
      </c>
      <c r="D61" s="25">
        <v>146.79400000000001</v>
      </c>
      <c r="E61" s="3">
        <v>115.533</v>
      </c>
      <c r="F61" s="2">
        <f xml:space="preserve"> 53571.10406 - 2204.911246 * [2]Munka1!I59 + 37.76832653 * POWER([2]Munka1!I59,2) - 0.3359672893 * POWER([2]Munka1!I59,3) + 0.00162055592 * POWER([2]Munka1!I59,4) - 0.000003997747525*POWER([2]Munka1!I59,5) + 0.00000000389724455*POWER([2]Munka1!I59,6)</f>
        <v>174.59436146239386</v>
      </c>
      <c r="G61" s="15">
        <v>60</v>
      </c>
      <c r="H61" s="18">
        <f xml:space="preserve"> -22.48 * [2]Lineáris!A59 + 3118.6</f>
        <v>16.359999999999673</v>
      </c>
      <c r="I61" s="7">
        <v>60</v>
      </c>
      <c r="J61" s="14"/>
      <c r="K61" s="13"/>
      <c r="L61" s="13"/>
      <c r="M61" s="13"/>
      <c r="N61" s="13"/>
      <c r="O61" s="13"/>
    </row>
    <row r="62" spans="1:15" x14ac:dyDescent="0.25">
      <c r="A62" s="11">
        <v>139</v>
      </c>
      <c r="B62" s="29">
        <v>97</v>
      </c>
      <c r="C62" s="34">
        <f>ABS([1]!CST_91_ages[[#This Row],[max]]-[1]!CST_91_ages[[#This Row],[min]])</f>
        <v>578</v>
      </c>
      <c r="D62" s="25">
        <v>146.79400000000001</v>
      </c>
      <c r="E62" s="3">
        <v>115.533</v>
      </c>
      <c r="F62" s="2">
        <f xml:space="preserve"> 53571.10406 - 2204.911246 * [2]Munka1!I60 + 37.76832653 * POWER([2]Munka1!I60,2) - 0.3359672893 * POWER([2]Munka1!I60,3) + 0.00162055592 * POWER([2]Munka1!I60,4) - 0.000003997747525*POWER([2]Munka1!I60,5) + 0.00000000389724455*POWER([2]Munka1!I60,6)</f>
        <v>155.92258577673056</v>
      </c>
      <c r="G62" s="15">
        <v>60</v>
      </c>
      <c r="H62" s="18">
        <f xml:space="preserve"> -22.48 * [2]Lineáris!A60 + 3118.6</f>
        <v>-6.1200000000003456</v>
      </c>
      <c r="I62" s="7">
        <v>60</v>
      </c>
      <c r="J62" s="14"/>
      <c r="K62" s="13"/>
      <c r="L62" s="13"/>
      <c r="M62" s="13"/>
      <c r="N62" s="13"/>
      <c r="O62" s="13"/>
    </row>
    <row r="63" spans="1:15" x14ac:dyDescent="0.25">
      <c r="A63" s="11">
        <v>140</v>
      </c>
      <c r="B63" s="29">
        <v>79</v>
      </c>
      <c r="C63" s="34">
        <f>ABS([1]!CST_91_ages[[#This Row],[max]]-[1]!CST_91_ages[[#This Row],[min]])</f>
        <v>602</v>
      </c>
      <c r="D63" s="25">
        <v>146.79400000000001</v>
      </c>
      <c r="E63" s="3">
        <v>115.533</v>
      </c>
      <c r="F63" s="2">
        <f xml:space="preserve"> 53571.10406 - 2204.911246 * [2]Munka1!I61 + 37.76832653 * POWER([2]Munka1!I61,2) - 0.3359672893 * POWER([2]Munka1!I61,3) + 0.00162055592 * POWER([2]Munka1!I61,4) - 0.000003997747525*POWER([2]Munka1!I61,5) + 0.00000000389724455*POWER([2]Munka1!I61,6)</f>
        <v>137.23664746893337</v>
      </c>
      <c r="G63" s="15">
        <v>60</v>
      </c>
      <c r="H63" s="18">
        <f xml:space="preserve"> -22.48 * [2]Lineáris!A61 + 3118.6</f>
        <v>-28.600000000000364</v>
      </c>
      <c r="I63" s="7">
        <v>60</v>
      </c>
      <c r="J63" s="14"/>
      <c r="K63" s="13"/>
      <c r="L63" s="13"/>
      <c r="M63" s="13"/>
      <c r="N63" s="13"/>
      <c r="O63" s="13"/>
    </row>
    <row r="64" spans="1:15" x14ac:dyDescent="0.25">
      <c r="A64" s="11">
        <v>141</v>
      </c>
      <c r="B64" s="29">
        <v>60</v>
      </c>
      <c r="C64" s="34">
        <f>ABS([1]!CST_91_ages[[#This Row],[max]]-[1]!CST_91_ages[[#This Row],[min]])</f>
        <v>612</v>
      </c>
      <c r="D64" s="25">
        <v>95.118600000000001</v>
      </c>
      <c r="E64" s="3">
        <v>119.13</v>
      </c>
      <c r="F64" s="2">
        <f xml:space="preserve"> 53571.10406 - 2204.911246 * [2]Munka1!I62 + 37.76832653 * POWER([2]Munka1!I62,2) - 0.3359672893 * POWER([2]Munka1!I62,3) + 0.00162055592 * POWER([2]Munka1!I62,4) - 0.000003997747525*POWER([2]Munka1!I62,5) + 0.00000000389724455*POWER([2]Munka1!I62,6)</f>
        <v>118.54810726347569</v>
      </c>
      <c r="G64" s="15">
        <v>60</v>
      </c>
      <c r="H64" s="18">
        <f xml:space="preserve"> -22.48 * [2]Lineáris!A62 + 3118.6</f>
        <v>-51.079999999999927</v>
      </c>
      <c r="I64" s="7">
        <v>60</v>
      </c>
      <c r="J64" s="14"/>
      <c r="K64" s="13"/>
      <c r="L64" s="13"/>
      <c r="M64" s="13"/>
      <c r="N64" s="13"/>
      <c r="O64" s="13"/>
    </row>
    <row r="65" spans="1:15" x14ac:dyDescent="0.25">
      <c r="A65" s="11">
        <v>142</v>
      </c>
      <c r="B65" s="29">
        <v>41</v>
      </c>
      <c r="C65" s="34">
        <f>ABS([1]!CST_91_ages[[#This Row],[max]]-[1]!CST_91_ages[[#This Row],[min]])</f>
        <v>623</v>
      </c>
      <c r="D65" s="25">
        <v>95.118600000000001</v>
      </c>
      <c r="E65" s="3">
        <v>119.13</v>
      </c>
      <c r="F65" s="2">
        <f xml:space="preserve"> 53571.10406 - 2204.911246 * [2]Munka1!I63 + 37.76832653 * POWER([2]Munka1!I63,2) - 0.3359672893 * POWER([2]Munka1!I63,3) + 0.00162055592 * POWER([2]Munka1!I63,4) - 0.000003997747525*POWER([2]Munka1!I63,5) + 0.00000000389724455*POWER([2]Munka1!I63,6)</f>
        <v>99.867756494935747</v>
      </c>
      <c r="G65" s="15">
        <v>60</v>
      </c>
      <c r="H65" s="18">
        <f xml:space="preserve"> -22.48 * [2]Lineáris!A63 + 3118.6</f>
        <v>-73.559999999999945</v>
      </c>
      <c r="I65" s="7">
        <v>60</v>
      </c>
      <c r="J65" s="14"/>
      <c r="K65" s="13"/>
      <c r="L65" s="13"/>
      <c r="M65" s="13"/>
      <c r="N65" s="13"/>
      <c r="O65" s="13"/>
    </row>
    <row r="66" spans="1:15" x14ac:dyDescent="0.25">
      <c r="A66" s="11">
        <v>143</v>
      </c>
      <c r="B66" s="29">
        <v>23</v>
      </c>
      <c r="C66" s="34">
        <f>ABS([1]!CST_91_ages[[#This Row],[max]]-[1]!CST_91_ages[[#This Row],[min]])</f>
        <v>640</v>
      </c>
      <c r="D66" s="25">
        <v>95.118600000000001</v>
      </c>
      <c r="E66" s="3">
        <v>119.13</v>
      </c>
      <c r="F66" s="2">
        <f xml:space="preserve"> 53571.10406 - 2204.911246 * [2]Munka1!I64 + 37.76832653 * POWER([2]Munka1!I64,2) - 0.3359672893 * POWER([2]Munka1!I64,3) + 0.00162055592 * POWER([2]Munka1!I64,4) - 0.000003997747525*POWER([2]Munka1!I64,5) + 0.00000000389724455*POWER([2]Munka1!I64,6)</f>
        <v>81.205531621526461</v>
      </c>
      <c r="G66" s="15">
        <v>60</v>
      </c>
      <c r="H66" s="18">
        <f xml:space="preserve"> -22.48 * [2]Lineáris!A64 + 3118.6</f>
        <v>-96.039999999999964</v>
      </c>
      <c r="I66" s="7">
        <v>60</v>
      </c>
      <c r="J66" s="14"/>
      <c r="K66" s="13"/>
      <c r="L66" s="13"/>
      <c r="M66" s="13"/>
      <c r="N66" s="13"/>
      <c r="O66" s="13"/>
    </row>
    <row r="67" spans="1:15" x14ac:dyDescent="0.25">
      <c r="A67" s="11">
        <v>144</v>
      </c>
      <c r="B67" s="29">
        <v>5</v>
      </c>
      <c r="C67" s="34">
        <f>ABS([1]!CST_91_ages[[#This Row],[max]]-[1]!CST_91_ages[[#This Row],[min]])</f>
        <v>644</v>
      </c>
      <c r="D67" s="25">
        <v>43.303600000000003</v>
      </c>
      <c r="E67" s="3">
        <v>121.64</v>
      </c>
      <c r="F67" s="2">
        <f xml:space="preserve"> 53571.10406 - 2204.911246 * [2]Munka1!I65 + 37.76832653 * POWER([2]Munka1!I65,2) - 0.3359672893 * POWER([2]Munka1!I65,3) + 0.00162055592 * POWER([2]Munka1!I65,4) - 0.000003997747525*POWER([2]Munka1!I65,5) + 0.00000000389724455*POWER([2]Munka1!I65,6)</f>
        <v>62.570431547857879</v>
      </c>
      <c r="G67" s="15">
        <v>60</v>
      </c>
      <c r="H67" s="18">
        <f xml:space="preserve"> -22.48 * [2]Lineáris!A65 + 3118.6</f>
        <v>-118.51999999999998</v>
      </c>
      <c r="I67" s="7">
        <v>60</v>
      </c>
      <c r="J67" s="14"/>
      <c r="K67" s="13"/>
      <c r="L67" s="13"/>
      <c r="M67" s="13"/>
      <c r="N67" s="13"/>
      <c r="O67" s="13"/>
    </row>
    <row r="68" spans="1:15" x14ac:dyDescent="0.25">
      <c r="A68" s="11">
        <v>145</v>
      </c>
      <c r="B68" s="29">
        <v>-12</v>
      </c>
      <c r="C68" s="34">
        <f>ABS([1]!CST_91_ages[[#This Row],[max]]-[1]!CST_91_ages[[#This Row],[min]])</f>
        <v>653</v>
      </c>
      <c r="D68" s="25">
        <v>43.303600000000003</v>
      </c>
      <c r="E68" s="3">
        <v>121.64</v>
      </c>
      <c r="F68" s="2">
        <f xml:space="preserve"> 53571.10406 - 2204.911246 * [2]Munka1!I66 + 37.76832653 * POWER([2]Munka1!I66,2) - 0.3359672893 * POWER([2]Munka1!I66,3) + 0.00162055592 * POWER([2]Munka1!I66,4) - 0.000003997747525*POWER([2]Munka1!I66,5) + 0.00000000389724455*POWER([2]Munka1!I66,6)</f>
        <v>43.970437751479039</v>
      </c>
      <c r="G68" s="15">
        <v>100</v>
      </c>
      <c r="H68" s="18">
        <f xml:space="preserve"> -22.48 * [2]Lineáris!A66 + 3118.6</f>
        <v>-141</v>
      </c>
      <c r="I68" s="7">
        <v>60</v>
      </c>
      <c r="J68" s="14"/>
      <c r="K68" s="13"/>
      <c r="L68" s="13"/>
      <c r="M68" s="13"/>
      <c r="N68" s="13"/>
      <c r="O68" s="13"/>
    </row>
    <row r="69" spans="1:15" x14ac:dyDescent="0.25">
      <c r="A69" s="11">
        <v>146</v>
      </c>
      <c r="B69" s="29">
        <v>-29</v>
      </c>
      <c r="C69" s="34">
        <f>ABS([1]!CST_91_ages[[#This Row],[max]]-[1]!CST_91_ages[[#This Row],[min]])</f>
        <v>657</v>
      </c>
      <c r="D69" s="25">
        <v>43.303600000000003</v>
      </c>
      <c r="E69" s="3">
        <v>121.64</v>
      </c>
      <c r="F69" s="2">
        <f xml:space="preserve"> 53571.10406 - 2204.911246 * [2]Munka1!I67 + 37.76832653 * POWER([2]Munka1!I67,2) - 0.3359672893 * POWER([2]Munka1!I67,3) + 0.00162055592 * POWER([2]Munka1!I67,4) - 0.000003997747525*POWER([2]Munka1!I67,5) + 0.00000000389724455*POWER([2]Munka1!I67,6)</f>
        <v>25.412437218255945</v>
      </c>
      <c r="G69" s="15">
        <v>100</v>
      </c>
      <c r="H69" s="18">
        <f xml:space="preserve"> -22.48 * [2]Lineáris!A67 + 3118.6</f>
        <v>-163.48000000000002</v>
      </c>
      <c r="I69" s="7">
        <v>60</v>
      </c>
      <c r="J69" s="14"/>
      <c r="K69" s="13"/>
      <c r="L69" s="13"/>
      <c r="M69" s="13"/>
      <c r="N69" s="13"/>
      <c r="O69" s="13"/>
    </row>
    <row r="70" spans="1:15" x14ac:dyDescent="0.25">
      <c r="A70" s="11">
        <v>147</v>
      </c>
      <c r="B70" s="29">
        <v>-47</v>
      </c>
      <c r="C70" s="34">
        <f>ABS([1]!CST_91_ages[[#This Row],[max]]-[1]!CST_91_ages[[#This Row],[min]])</f>
        <v>666</v>
      </c>
      <c r="D70" s="25">
        <v>-8.4743300000000001</v>
      </c>
      <c r="E70" s="3">
        <v>122.854</v>
      </c>
      <c r="F70" s="2">
        <f xml:space="preserve"> 53571.10406 - 2204.911246 * [2]Munka1!I68 + 37.76832653 * POWER([2]Munka1!I68,2) - 0.3359672893 * POWER([2]Munka1!I68,3) + 0.00162055592 * POWER([2]Munka1!I68,4) - 0.000003997747525*POWER([2]Munka1!I68,5) + 0.00000000389724455*POWER([2]Munka1!I68,6)</f>
        <v>6.9021481797899469</v>
      </c>
      <c r="G70" s="15">
        <v>100</v>
      </c>
      <c r="H70" s="18">
        <f xml:space="preserve"> -22.48 * [2]Lineáris!A68 + 3118.6</f>
        <v>-185.96000000000004</v>
      </c>
      <c r="I70" s="7">
        <v>60</v>
      </c>
      <c r="J70" s="14"/>
      <c r="K70" s="13"/>
      <c r="L70" s="13"/>
      <c r="M70" s="13"/>
      <c r="N70" s="13"/>
      <c r="O70" s="13"/>
    </row>
    <row r="71" spans="1:15" x14ac:dyDescent="0.25">
      <c r="A71" s="11">
        <v>148</v>
      </c>
      <c r="B71" s="29">
        <v>-64</v>
      </c>
      <c r="C71" s="34">
        <f>ABS([1]!CST_91_ages[[#This Row],[max]]-[1]!CST_91_ages[[#This Row],[min]])</f>
        <v>665</v>
      </c>
      <c r="D71" s="25">
        <v>-8.4743300000000001</v>
      </c>
      <c r="E71" s="3">
        <v>122.854</v>
      </c>
      <c r="F71" s="2">
        <f xml:space="preserve"> 53571.10406 - 2204.911246 * [2]Munka1!I69 + 37.76832653 * POWER([2]Munka1!I69,2) - 0.3359672893 * POWER([2]Munka1!I69,3) + 0.00162055592 * POWER([2]Munka1!I69,4) - 0.000003997747525*POWER([2]Munka1!I69,5) + 0.00000000389724455*POWER([2]Munka1!I69,6)</f>
        <v>-11.555951339527383</v>
      </c>
      <c r="G71" s="15">
        <v>100</v>
      </c>
      <c r="H71" s="18">
        <f xml:space="preserve"> -22.48 * [2]Lineáris!A69 + 3118.6</f>
        <v>-208.44000000000005</v>
      </c>
      <c r="I71" s="7">
        <v>60</v>
      </c>
      <c r="J71" s="14"/>
      <c r="K71" s="13"/>
      <c r="L71" s="13"/>
      <c r="M71" s="13"/>
      <c r="N71" s="13"/>
      <c r="O71" s="13"/>
    </row>
    <row r="72" spans="1:15" x14ac:dyDescent="0.25">
      <c r="A72" s="11">
        <v>149</v>
      </c>
      <c r="B72" s="29">
        <v>-81</v>
      </c>
      <c r="C72" s="34">
        <f>ABS([1]!CST_91_ages[[#This Row],[max]]-[1]!CST_91_ages[[#This Row],[min]])</f>
        <v>665</v>
      </c>
      <c r="D72" s="25">
        <v>-8.4743300000000001</v>
      </c>
      <c r="E72" s="3">
        <v>122.854</v>
      </c>
      <c r="F72" s="2">
        <f xml:space="preserve"> 53571.10406 - 2204.911246 * [2]Munka1!I70 + 37.76832653 * POWER([2]Munka1!I70,2) - 0.3359672893 * POWER([2]Munka1!I70,3) + 0.00162055592 * POWER([2]Munka1!I70,4) - 0.000003997747525*POWER([2]Munka1!I70,5) + 0.00000000389724455*POWER([2]Munka1!I70,6)</f>
        <v>-29.958692170730501</v>
      </c>
      <c r="G72" s="15">
        <v>100</v>
      </c>
      <c r="H72" s="18">
        <f xml:space="preserve"> -22.48 * [2]Lineáris!A70 + 3118.6</f>
        <v>-230.92000000000007</v>
      </c>
      <c r="I72" s="7">
        <v>60</v>
      </c>
      <c r="J72" s="14"/>
      <c r="K72" s="13"/>
      <c r="L72" s="13"/>
      <c r="M72" s="13"/>
      <c r="N72" s="13"/>
      <c r="O72" s="13"/>
    </row>
    <row r="73" spans="1:15" x14ac:dyDescent="0.25">
      <c r="A73" s="11">
        <v>150</v>
      </c>
      <c r="B73" s="29">
        <v>-98</v>
      </c>
      <c r="C73" s="34">
        <f>ABS([1]!CST_91_ages[[#This Row],[max]]-[1]!CST_91_ages[[#This Row],[min]])</f>
        <v>666</v>
      </c>
      <c r="D73" s="25">
        <v>-60.158700000000003</v>
      </c>
      <c r="E73" s="3">
        <v>123.163</v>
      </c>
      <c r="F73" s="2">
        <f xml:space="preserve"> 53571.10406 - 2204.911246 * [2]Munka1!I71 + 37.76832653 * POWER([2]Munka1!I71,2) - 0.3359672893 * POWER([2]Munka1!I71,3) + 0.00162055592 * POWER([2]Munka1!I71,4) - 0.000003997747525*POWER([2]Munka1!I71,5) + 0.00000000389724455*POWER([2]Munka1!I71,6)</f>
        <v>-48.304279843716358</v>
      </c>
      <c r="G73" s="15">
        <v>100</v>
      </c>
      <c r="H73" s="18">
        <f xml:space="preserve"> -22.48 * [2]Lineáris!A71 + 3118.6</f>
        <v>-253.40000000000009</v>
      </c>
      <c r="I73" s="7">
        <v>60</v>
      </c>
      <c r="J73" s="14"/>
      <c r="K73" s="13"/>
      <c r="L73" s="13"/>
      <c r="M73" s="13"/>
      <c r="N73" s="13"/>
      <c r="O73" s="13"/>
    </row>
    <row r="74" spans="1:15" x14ac:dyDescent="0.25">
      <c r="A74" s="11">
        <v>151</v>
      </c>
      <c r="B74" s="29">
        <v>-117</v>
      </c>
      <c r="C74" s="34">
        <f>ABS([1]!CST_91_ages[[#This Row],[max]]-[1]!CST_91_ages[[#This Row],[min]])</f>
        <v>683</v>
      </c>
      <c r="D74" s="25">
        <v>-60.158700000000003</v>
      </c>
      <c r="E74" s="3">
        <v>123.163</v>
      </c>
      <c r="F74" s="2">
        <f xml:space="preserve"> 53571.10406 - 2204.911246 * [2]Munka1!I72 + 37.76832653 * POWER([2]Munka1!I72,2) - 0.3359672893 * POWER([2]Munka1!I72,3) + 0.00162055592 * POWER([2]Munka1!I72,4) - 0.000003997747525*POWER([2]Munka1!I72,5) + 0.00000000389724455*POWER([2]Munka1!I72,6)</f>
        <v>-66.592357622801501</v>
      </c>
      <c r="G74" s="15">
        <v>100</v>
      </c>
      <c r="H74" s="18">
        <f xml:space="preserve"> -22.48 * [2]Lineáris!A72 + 3118.6</f>
        <v>-275.88000000000011</v>
      </c>
      <c r="I74" s="7">
        <v>60</v>
      </c>
      <c r="J74" s="14"/>
      <c r="K74" s="13"/>
      <c r="L74" s="13"/>
      <c r="M74" s="13"/>
      <c r="N74" s="13"/>
      <c r="O74" s="13"/>
    </row>
    <row r="75" spans="1:15" x14ac:dyDescent="0.25">
      <c r="A75" s="11">
        <v>152</v>
      </c>
      <c r="B75" s="29">
        <v>-135</v>
      </c>
      <c r="C75" s="34">
        <f>ABS([1]!CST_91_ages[[#This Row],[max]]-[1]!CST_91_ages[[#This Row],[min]])</f>
        <v>697</v>
      </c>
      <c r="D75" s="25">
        <v>-60.158700000000003</v>
      </c>
      <c r="E75" s="3">
        <v>123.163</v>
      </c>
      <c r="F75" s="2">
        <f xml:space="preserve"> 53571.10406 - 2204.911246 * [2]Munka1!I73 + 37.76832653 * POWER([2]Munka1!I73,2) - 0.3359672893 * POWER([2]Munka1!I73,3) + 0.00162055592 * POWER([2]Munka1!I73,4) - 0.000003997747525*POWER([2]Munka1!I73,5) + 0.00000000389724455*POWER([2]Munka1!I73,6)</f>
        <v>-84.824066736822715</v>
      </c>
      <c r="G75" s="15">
        <v>100</v>
      </c>
      <c r="H75" s="18">
        <f xml:space="preserve"> -22.48 * [2]Lineáris!A73 + 3118.6</f>
        <v>-298.36000000000013</v>
      </c>
      <c r="I75" s="7">
        <v>60</v>
      </c>
      <c r="J75" s="14"/>
      <c r="K75" s="13"/>
      <c r="L75" s="13"/>
      <c r="M75" s="13"/>
      <c r="N75" s="13"/>
      <c r="O75" s="13"/>
    </row>
    <row r="76" spans="1:15" x14ac:dyDescent="0.25">
      <c r="A76" s="11">
        <v>153</v>
      </c>
      <c r="B76" s="29">
        <v>-152</v>
      </c>
      <c r="C76" s="34">
        <f>ABS([1]!CST_91_ages[[#This Row],[max]]-[1]!CST_91_ages[[#This Row],[min]])</f>
        <v>703</v>
      </c>
      <c r="D76" s="25">
        <v>-111.863</v>
      </c>
      <c r="E76" s="3">
        <v>122.465</v>
      </c>
      <c r="F76" s="2">
        <f xml:space="preserve"> 53571.10406 - 2204.911246 * [2]Munka1!I74 + 37.76832653 * POWER([2]Munka1!I74,2) - 0.3359672893 * POWER([2]Munka1!I74,3) + 0.00162055592 * POWER([2]Munka1!I74,4) - 0.000003997747525*POWER([2]Munka1!I74,5) + 0.00000000389724455*POWER([2]Munka1!I74,6)</f>
        <v>-103.00210380395583</v>
      </c>
      <c r="G76" s="15">
        <v>100</v>
      </c>
      <c r="H76" s="18">
        <f xml:space="preserve"> -22.48 * [2]Lineáris!A74 + 3118.6</f>
        <v>-320.84000000000015</v>
      </c>
      <c r="I76" s="7">
        <v>60</v>
      </c>
      <c r="J76" s="14"/>
      <c r="K76" s="13"/>
      <c r="L76" s="13"/>
      <c r="M76" s="13"/>
      <c r="N76" s="13"/>
      <c r="O76" s="13"/>
    </row>
    <row r="77" spans="1:15" x14ac:dyDescent="0.25">
      <c r="A77" s="11">
        <v>154</v>
      </c>
      <c r="B77" s="29">
        <v>-169</v>
      </c>
      <c r="C77" s="34">
        <f>ABS([1]!CST_91_ages[[#This Row],[max]]-[1]!CST_91_ages[[#This Row],[min]])</f>
        <v>692</v>
      </c>
      <c r="D77" s="25">
        <v>-111.863</v>
      </c>
      <c r="E77" s="3">
        <v>122.465</v>
      </c>
      <c r="F77" s="2">
        <f xml:space="preserve"> 53571.10406 - 2204.911246 * [2]Munka1!I75 + 37.76832653 * POWER([2]Munka1!I75,2) - 0.3359672893 * POWER([2]Munka1!I75,3) + 0.00162055592 * POWER([2]Munka1!I75,4) - 0.000003997747525*POWER([2]Munka1!I75,5) + 0.00000000389724455*POWER([2]Munka1!I75,6)</f>
        <v>-121.13077544982661</v>
      </c>
      <c r="G77" s="15">
        <v>100</v>
      </c>
      <c r="H77" s="18">
        <f xml:space="preserve"> -22.48 * [2]Lineáris!A75 + 3118.6</f>
        <v>-343.32000000000016</v>
      </c>
      <c r="I77" s="7">
        <v>60</v>
      </c>
      <c r="J77" s="14"/>
      <c r="K77" s="13"/>
      <c r="L77" s="13"/>
      <c r="M77" s="13"/>
      <c r="N77" s="13"/>
      <c r="O77" s="13"/>
    </row>
    <row r="78" spans="1:15" x14ac:dyDescent="0.25">
      <c r="A78" s="11">
        <v>155</v>
      </c>
      <c r="B78" s="29">
        <v>-188</v>
      </c>
      <c r="C78" s="34">
        <f>ABS([1]!CST_91_ages[[#This Row],[max]]-[1]!CST_91_ages[[#This Row],[min]])</f>
        <v>688</v>
      </c>
      <c r="D78" s="25">
        <v>-111.863</v>
      </c>
      <c r="E78" s="3">
        <v>122.465</v>
      </c>
      <c r="F78" s="2">
        <f xml:space="preserve"> 53571.10406 - 2204.911246 * [2]Munka1!I76 + 37.76832653 * POWER([2]Munka1!I76,2) - 0.3359672893 * POWER([2]Munka1!I76,3) + 0.00162055592 * POWER([2]Munka1!I76,4) - 0.000003997747525*POWER([2]Munka1!I76,5) + 0.00000000389724455*POWER([2]Munka1!I76,6)</f>
        <v>-139.21605011987413</v>
      </c>
      <c r="G78" s="15">
        <v>100</v>
      </c>
      <c r="H78" s="18">
        <f xml:space="preserve"> -22.48 * [2]Lineáris!A76 + 3118.6</f>
        <v>-365.80000000000018</v>
      </c>
      <c r="I78" s="7">
        <v>60</v>
      </c>
      <c r="J78" s="14"/>
      <c r="K78" s="13"/>
      <c r="L78" s="13"/>
      <c r="M78" s="13"/>
      <c r="N78" s="13"/>
      <c r="O78" s="13"/>
    </row>
    <row r="79" spans="1:15" x14ac:dyDescent="0.25">
      <c r="A79" s="11">
        <v>156</v>
      </c>
      <c r="B79" s="29">
        <v>-208</v>
      </c>
      <c r="C79" s="34">
        <f>ABS([1]!CST_91_ages[[#This Row],[max]]-[1]!CST_91_ages[[#This Row],[min]])</f>
        <v>690</v>
      </c>
      <c r="D79" s="25">
        <v>-163.58199999999999</v>
      </c>
      <c r="E79" s="3">
        <v>120.754</v>
      </c>
      <c r="F79" s="2">
        <f xml:space="preserve"> 53571.10406 - 2204.911246 * [2]Munka1!I77 + 37.76832653 * POWER([2]Munka1!I77,2) - 0.3359672893 * POWER([2]Munka1!I77,3) + 0.00162055592 * POWER([2]Munka1!I77,4) - 0.000003997747525*POWER([2]Munka1!I77,5) + 0.00000000389724455*POWER([2]Munka1!I77,6)</f>
        <v>-157.26560708472243</v>
      </c>
      <c r="G79" s="15">
        <v>100</v>
      </c>
      <c r="H79" s="18">
        <f xml:space="preserve"> -22.48 * [2]Lineáris!A77 + 3118.6</f>
        <v>-388.2800000000002</v>
      </c>
      <c r="I79" s="7">
        <v>60</v>
      </c>
      <c r="J79" s="14"/>
      <c r="K79" s="13"/>
      <c r="L79" s="13"/>
      <c r="M79" s="13"/>
      <c r="N79" s="13"/>
      <c r="O79" s="13"/>
    </row>
    <row r="80" spans="1:15" x14ac:dyDescent="0.25">
      <c r="A80" s="11">
        <v>157</v>
      </c>
      <c r="B80" s="29">
        <v>-226</v>
      </c>
      <c r="C80" s="34">
        <f>ABS([1]!CST_91_ages[[#This Row],[max]]-[1]!CST_91_ages[[#This Row],[min]])</f>
        <v>689</v>
      </c>
      <c r="D80" s="25">
        <v>-163.58199999999999</v>
      </c>
      <c r="E80" s="3">
        <v>120.754</v>
      </c>
      <c r="F80" s="2">
        <f xml:space="preserve"> 53571.10406 - 2204.911246 * [2]Munka1!I78 + 37.76832653 * POWER([2]Munka1!I78,2) - 0.3359672893 * POWER([2]Munka1!I78,3) + 0.00162055592 * POWER([2]Munka1!I78,4) - 0.000003997747525*POWER([2]Munka1!I78,5) + 0.00000000389724455*POWER([2]Munka1!I78,6)</f>
        <v>-175.28888264216221</v>
      </c>
      <c r="G80" s="15">
        <v>100</v>
      </c>
      <c r="H80" s="18">
        <f xml:space="preserve"> -22.48 * [2]Lineáris!A78 + 3118.6</f>
        <v>-410.76000000000022</v>
      </c>
      <c r="I80" s="7">
        <v>60</v>
      </c>
      <c r="J80" s="14"/>
      <c r="K80" s="13"/>
      <c r="L80" s="13"/>
      <c r="M80" s="13"/>
      <c r="N80" s="13"/>
      <c r="O80" s="13"/>
    </row>
    <row r="81" spans="1:15" x14ac:dyDescent="0.25">
      <c r="A81" s="11">
        <v>158</v>
      </c>
      <c r="B81" s="29">
        <v>-245</v>
      </c>
      <c r="C81" s="34">
        <f>ABS([1]!CST_91_ages[[#This Row],[max]]-[1]!CST_91_ages[[#This Row],[min]])</f>
        <v>687</v>
      </c>
      <c r="D81" s="25">
        <v>-163.58199999999999</v>
      </c>
      <c r="E81" s="3">
        <v>120.754</v>
      </c>
      <c r="F81" s="2">
        <f xml:space="preserve"> 53571.10406 - 2204.911246 * [2]Munka1!I79 + 37.76832653 * POWER([2]Munka1!I79,2) - 0.3359672893 * POWER([2]Munka1!I79,3) + 0.00162055592 * POWER([2]Munka1!I79,4) - 0.000003997747525*POWER([2]Munka1!I79,5) + 0.00000000389724455*POWER([2]Munka1!I79,6)</f>
        <v>-193.2971135089756</v>
      </c>
      <c r="G81" s="15">
        <v>100</v>
      </c>
      <c r="H81" s="18">
        <f xml:space="preserve"> -22.48 * [2]Lineáris!A79 + 3118.6</f>
        <v>-433.24000000000024</v>
      </c>
      <c r="I81" s="7">
        <v>60</v>
      </c>
      <c r="J81" s="14"/>
      <c r="K81" s="13"/>
      <c r="L81" s="13"/>
      <c r="M81" s="13"/>
      <c r="N81" s="13"/>
      <c r="O81" s="13"/>
    </row>
    <row r="82" spans="1:15" x14ac:dyDescent="0.25">
      <c r="A82" s="11">
        <v>159</v>
      </c>
      <c r="B82" s="29">
        <v>-264</v>
      </c>
      <c r="C82" s="34">
        <f>ABS([1]!CST_91_ages[[#This Row],[max]]-[1]!CST_91_ages[[#This Row],[min]])</f>
        <v>685</v>
      </c>
      <c r="D82" s="25">
        <v>-163.58199999999999</v>
      </c>
      <c r="E82" s="3">
        <v>120.754</v>
      </c>
      <c r="F82" s="2">
        <f xml:space="preserve"> 53571.10406 - 2204.911246 * [2]Munka1!I80 + 37.76832653 * POWER([2]Munka1!I80,2) - 0.3359672893 * POWER([2]Munka1!I80,3) + 0.00162055592 * POWER([2]Munka1!I80,4) - 0.000003997747525*POWER([2]Munka1!I80,5) + 0.00000000389724455*POWER([2]Munka1!I80,6)</f>
        <v>-211.3033774120704</v>
      </c>
      <c r="G82" s="15">
        <v>100</v>
      </c>
      <c r="H82" s="18">
        <f xml:space="preserve"> -22.48 * [2]Lineáris!A80 + 3118.6</f>
        <v>-455.72000000000025</v>
      </c>
      <c r="I82" s="7">
        <v>60</v>
      </c>
      <c r="J82" s="14"/>
      <c r="K82" s="13"/>
      <c r="L82" s="13"/>
      <c r="M82" s="13"/>
      <c r="N82" s="13"/>
      <c r="O82" s="13"/>
    </row>
    <row r="83" spans="1:15" x14ac:dyDescent="0.25">
      <c r="A83" s="11">
        <v>160</v>
      </c>
      <c r="B83" s="29">
        <v>-283</v>
      </c>
      <c r="C83" s="34">
        <f>ABS([1]!CST_91_ages[[#This Row],[max]]-[1]!CST_91_ages[[#This Row],[min]])</f>
        <v>678</v>
      </c>
      <c r="D83" s="25">
        <v>-215.114</v>
      </c>
      <c r="E83" s="3">
        <v>118.072</v>
      </c>
      <c r="F83" s="2">
        <f xml:space="preserve"> 53571.10406 - 2204.911246 * [2]Munka1!I81 + 37.76832653 * POWER([2]Munka1!I81,2) - 0.3359672893 * POWER([2]Munka1!I81,3) + 0.00162055592 * POWER([2]Munka1!I81,4) - 0.000003997747525*POWER([2]Munka1!I81,5) + 0.00000000389724455*POWER([2]Munka1!I81,6)</f>
        <v>-229.32263086715102</v>
      </c>
      <c r="G83" s="15">
        <v>100</v>
      </c>
      <c r="H83" s="18">
        <f xml:space="preserve"> -22.48 * [2]Lineáris!A81 + 3118.6</f>
        <v>-478.20000000000027</v>
      </c>
      <c r="I83" s="7">
        <v>60</v>
      </c>
      <c r="J83" s="14"/>
      <c r="K83" s="13"/>
      <c r="L83" s="13"/>
      <c r="M83" s="13"/>
      <c r="N83" s="13"/>
      <c r="O83" s="13"/>
    </row>
    <row r="84" spans="1:15" x14ac:dyDescent="0.25">
      <c r="A84" s="11">
        <v>161</v>
      </c>
      <c r="B84" s="29">
        <v>-302</v>
      </c>
      <c r="C84" s="34">
        <f>ABS([1]!CST_91_ages[[#This Row],[max]]-[1]!CST_91_ages[[#This Row],[min]])</f>
        <v>666</v>
      </c>
      <c r="D84" s="25">
        <v>-215.114</v>
      </c>
      <c r="E84" s="3">
        <v>118.072</v>
      </c>
      <c r="F84" s="2">
        <f xml:space="preserve"> 53571.10406 - 2204.911246 * [2]Munka1!I82 + 37.76832653 * POWER([2]Munka1!I82,2) - 0.3359672893 * POWER([2]Munka1!I82,3) + 0.00162055592 * POWER([2]Munka1!I82,4) - 0.000003997747525*POWER([2]Munka1!I82,5) + 0.00000000389724455*POWER([2]Munka1!I82,6)</f>
        <v>-247.3717441586341</v>
      </c>
      <c r="G84" s="15">
        <v>100</v>
      </c>
      <c r="H84" s="18">
        <f xml:space="preserve"> -22.48 * [2]Lineáris!A82 + 3118.6</f>
        <v>-500.68000000000029</v>
      </c>
      <c r="I84" s="7">
        <v>60</v>
      </c>
      <c r="J84" s="14"/>
      <c r="K84" s="13"/>
      <c r="L84" s="13"/>
      <c r="M84" s="13"/>
      <c r="N84" s="13"/>
      <c r="O84" s="13"/>
    </row>
    <row r="85" spans="1:15" x14ac:dyDescent="0.25">
      <c r="A85" s="11">
        <v>162</v>
      </c>
      <c r="B85" s="29">
        <v>-321</v>
      </c>
      <c r="C85" s="34">
        <f>ABS([1]!CST_91_ages[[#This Row],[max]]-[1]!CST_91_ages[[#This Row],[min]])</f>
        <v>656</v>
      </c>
      <c r="D85" s="25">
        <v>-215.114</v>
      </c>
      <c r="E85" s="3">
        <v>118.072</v>
      </c>
      <c r="F85" s="2">
        <f xml:space="preserve"> 53571.10406 - 2204.911246 * [2]Munka1!I83 + 37.76832653 * POWER([2]Munka1!I83,2) - 0.3359672893 * POWER([2]Munka1!I83,3) + 0.00162055592 * POWER([2]Munka1!I83,4) - 0.000003997747525*POWER([2]Munka1!I83,5) + 0.00000000389724455*POWER([2]Munka1!I83,6)</f>
        <v>-265.46953350618423</v>
      </c>
      <c r="G85" s="15">
        <v>100</v>
      </c>
      <c r="H85" s="18">
        <f xml:space="preserve"> -22.48 * [2]Lineáris!A83 + 3118.6</f>
        <v>-523.16000000000031</v>
      </c>
      <c r="I85" s="7">
        <v>60</v>
      </c>
      <c r="J85" s="14"/>
      <c r="K85" s="13"/>
      <c r="L85" s="13"/>
      <c r="M85" s="13"/>
      <c r="N85" s="13"/>
      <c r="O85" s="13"/>
    </row>
    <row r="86" spans="1:15" x14ac:dyDescent="0.25">
      <c r="A86" s="11">
        <v>163</v>
      </c>
      <c r="B86" s="29">
        <v>-340</v>
      </c>
      <c r="C86" s="34">
        <f>ABS([1]!CST_91_ages[[#This Row],[max]]-[1]!CST_91_ages[[#This Row],[min]])</f>
        <v>654</v>
      </c>
      <c r="D86" s="25">
        <v>-266.887</v>
      </c>
      <c r="E86" s="3">
        <v>114.407</v>
      </c>
      <c r="F86" s="2">
        <f xml:space="preserve"> 53571.10406 - 2204.911246 * [2]Munka1!I84 + 37.76832653 * POWER([2]Munka1!I84,2) - 0.3359672893 * POWER([2]Munka1!I84,3) + 0.00162055592 * POWER([2]Munka1!I84,4) - 0.000003997747525*POWER([2]Munka1!I84,5) + 0.00000000389724455*POWER([2]Munka1!I84,6)</f>
        <v>-283.63679043184675</v>
      </c>
      <c r="G86" s="15">
        <v>100</v>
      </c>
      <c r="H86" s="18">
        <f xml:space="preserve"> -22.48 * [2]Lineáris!A84 + 3118.6</f>
        <v>-545.64000000000033</v>
      </c>
      <c r="I86" s="7">
        <v>60</v>
      </c>
      <c r="J86" s="14"/>
      <c r="K86" s="13"/>
      <c r="L86" s="13"/>
      <c r="M86" s="13"/>
      <c r="N86" s="13"/>
      <c r="O86" s="13"/>
    </row>
    <row r="87" spans="1:15" x14ac:dyDescent="0.25">
      <c r="A87" s="11">
        <v>164</v>
      </c>
      <c r="B87" s="29">
        <v>-359</v>
      </c>
      <c r="C87" s="34">
        <f>ABS([1]!CST_91_ages[[#This Row],[max]]-[1]!CST_91_ages[[#This Row],[min]])</f>
        <v>640</v>
      </c>
      <c r="D87" s="25">
        <v>-266.887</v>
      </c>
      <c r="E87" s="3">
        <v>114.407</v>
      </c>
      <c r="F87" s="2">
        <f xml:space="preserve"> 53571.10406 - 2204.911246 * [2]Munka1!I85 + 37.76832653 * POWER([2]Munka1!I85,2) - 0.3359672893 * POWER([2]Munka1!I85,3) + 0.00162055592 * POWER([2]Munka1!I85,4) - 0.000003997747525*POWER([2]Munka1!I85,5) + 0.00000000389724455*POWER([2]Munka1!I85,6)</f>
        <v>-301.89630831580143</v>
      </c>
      <c r="G87" s="15">
        <v>100</v>
      </c>
      <c r="H87" s="18">
        <f xml:space="preserve"> -22.48 * [2]Lineáris!A85 + 3118.6</f>
        <v>-568.12000000000035</v>
      </c>
      <c r="I87" s="7">
        <v>60</v>
      </c>
      <c r="J87" s="14"/>
      <c r="K87" s="13"/>
      <c r="L87" s="13"/>
      <c r="M87" s="13"/>
      <c r="N87" s="13"/>
      <c r="O87" s="13"/>
    </row>
    <row r="88" spans="1:15" x14ac:dyDescent="0.25">
      <c r="A88" s="11">
        <v>165</v>
      </c>
      <c r="B88" s="29">
        <v>-378</v>
      </c>
      <c r="C88" s="34">
        <f>ABS([1]!CST_91_ages[[#This Row],[max]]-[1]!CST_91_ages[[#This Row],[min]])</f>
        <v>635</v>
      </c>
      <c r="D88" s="25">
        <v>-266.887</v>
      </c>
      <c r="E88" s="3">
        <v>114.407</v>
      </c>
      <c r="F88" s="2">
        <f xml:space="preserve"> 53571.10406 - 2204.911246 * [2]Munka1!I86 + 37.76832653 * POWER([2]Munka1!I86,2) - 0.3359672893 * POWER([2]Munka1!I86,3) + 0.00162055592 * POWER([2]Munka1!I86,4) - 0.000003997747525*POWER([2]Munka1!I86,5) + 0.00000000389724455*POWER([2]Munka1!I86,6)</f>
        <v>-320.27290615071252</v>
      </c>
      <c r="G88" s="15">
        <v>100</v>
      </c>
      <c r="H88" s="18">
        <f xml:space="preserve"> -22.48 * [2]Lineáris!A86 + 3118.6</f>
        <v>-590.60000000000036</v>
      </c>
      <c r="I88" s="7">
        <v>60</v>
      </c>
      <c r="J88" s="14"/>
      <c r="K88" s="13"/>
      <c r="L88" s="13"/>
      <c r="M88" s="13"/>
      <c r="N88" s="13"/>
      <c r="O88" s="13"/>
    </row>
    <row r="89" spans="1:15" x14ac:dyDescent="0.25">
      <c r="A89" s="11">
        <v>166</v>
      </c>
      <c r="B89" s="29">
        <v>-398</v>
      </c>
      <c r="C89" s="34">
        <f>ABS([1]!CST_91_ages[[#This Row],[max]]-[1]!CST_91_ages[[#This Row],[min]])</f>
        <v>610</v>
      </c>
      <c r="D89" s="25">
        <v>-318.68799999999999</v>
      </c>
      <c r="E89" s="3">
        <v>109.435</v>
      </c>
      <c r="F89" s="2">
        <f xml:space="preserve"> 53571.10406 - 2204.911246 * [2]Munka1!I87 + 37.76832653 * POWER([2]Munka1!I87,2) - 0.3359672893 * POWER([2]Munka1!I87,3) + 0.00162055592 * POWER([2]Munka1!I87,4) - 0.000003997747525*POWER([2]Munka1!I87,5) + 0.00000000389724455*POWER([2]Munka1!I87,6)</f>
        <v>-338.79344948525249</v>
      </c>
      <c r="G89" s="15">
        <v>100</v>
      </c>
      <c r="H89" s="18">
        <f xml:space="preserve"> -22.48 * [2]Lineáris!A87 + 3118.6</f>
        <v>-613.08000000000038</v>
      </c>
      <c r="I89" s="7">
        <v>60</v>
      </c>
      <c r="J89" s="14"/>
      <c r="K89" s="13"/>
      <c r="L89" s="13"/>
      <c r="M89" s="13"/>
      <c r="N89" s="13"/>
      <c r="O89" s="13"/>
    </row>
    <row r="90" spans="1:15" x14ac:dyDescent="0.25">
      <c r="A90" s="11">
        <v>167</v>
      </c>
      <c r="B90" s="29">
        <v>-419</v>
      </c>
      <c r="C90" s="34">
        <f>ABS([1]!CST_91_ages[[#This Row],[max]]-[1]!CST_91_ages[[#This Row],[min]])</f>
        <v>600</v>
      </c>
      <c r="D90" s="25">
        <v>-318.68799999999999</v>
      </c>
      <c r="E90" s="3">
        <v>109.435</v>
      </c>
      <c r="F90" s="2">
        <f xml:space="preserve"> 53571.10406 - 2204.911246 * [2]Munka1!I88 + 37.76832653 * POWER([2]Munka1!I88,2) - 0.3359672893 * POWER([2]Munka1!I88,3) + 0.00162055592 * POWER([2]Munka1!I88,4) - 0.000003997747525*POWER([2]Munka1!I88,5) + 0.00000000389724455*POWER([2]Munka1!I88,6)</f>
        <v>-357.48686856686254</v>
      </c>
      <c r="G90" s="15">
        <v>100</v>
      </c>
      <c r="H90" s="18">
        <f xml:space="preserve"> -22.48 * [2]Lineáris!A88 + 3118.6</f>
        <v>-635.55999999999995</v>
      </c>
      <c r="I90" s="7">
        <v>60</v>
      </c>
      <c r="J90" s="14"/>
      <c r="K90" s="13"/>
      <c r="L90" s="13"/>
      <c r="M90" s="13"/>
      <c r="N90" s="13"/>
      <c r="O90" s="13"/>
    </row>
    <row r="91" spans="1:15" x14ac:dyDescent="0.25">
      <c r="A91" s="11">
        <v>168</v>
      </c>
      <c r="B91" s="29">
        <v>-441</v>
      </c>
      <c r="C91" s="34">
        <f>ABS([1]!CST_91_ages[[#This Row],[max]]-[1]!CST_91_ages[[#This Row],[min]])</f>
        <v>575</v>
      </c>
      <c r="D91" s="25">
        <v>-318.68799999999999</v>
      </c>
      <c r="E91" s="3">
        <v>109.435</v>
      </c>
      <c r="F91" s="2">
        <f xml:space="preserve"> 53571.10406 - 2204.911246 * [2]Munka1!I89 + 37.76832653 * POWER([2]Munka1!I89,2) - 0.3359672893 * POWER([2]Munka1!I89,3) + 0.00162055592 * POWER([2]Munka1!I89,4) - 0.000003997747525*POWER([2]Munka1!I89,5) + 0.00000000389724455*POWER([2]Munka1!I89,6)</f>
        <v>-376.38417367346119</v>
      </c>
      <c r="G91" s="15">
        <v>100</v>
      </c>
      <c r="H91" s="18">
        <f xml:space="preserve"> -22.48 * [2]Lineáris!A89 + 3118.6</f>
        <v>-658.04</v>
      </c>
      <c r="I91" s="7">
        <v>60</v>
      </c>
      <c r="J91" s="14"/>
      <c r="K91" s="13"/>
      <c r="L91" s="13"/>
      <c r="M91" s="13"/>
      <c r="N91" s="13"/>
      <c r="O91" s="13"/>
    </row>
    <row r="92" spans="1:15" x14ac:dyDescent="0.25">
      <c r="A92" s="11">
        <v>169</v>
      </c>
      <c r="B92" s="29">
        <v>-464</v>
      </c>
      <c r="C92" s="34">
        <f>ABS([1]!CST_91_ages[[#This Row],[max]]-[1]!CST_91_ages[[#This Row],[min]])</f>
        <v>575</v>
      </c>
      <c r="D92" s="25">
        <v>-370.45100000000002</v>
      </c>
      <c r="E92" s="3">
        <v>103.06699999999999</v>
      </c>
      <c r="F92" s="2">
        <f xml:space="preserve"> 53571.10406 - 2204.911246 * [2]Munka1!I90 + 37.76832653 * POWER([2]Munka1!I90,2) - 0.3359672893 * POWER([2]Munka1!I90,3) + 0.00162055592 * POWER([2]Munka1!I90,4) - 0.000003997747525*POWER([2]Munka1!I90,5) + 0.00000000389724455*POWER([2]Munka1!I90,6)</f>
        <v>-395.5184676428471</v>
      </c>
      <c r="G92" s="15">
        <v>100</v>
      </c>
      <c r="H92" s="18">
        <f xml:space="preserve"> -22.48 * [2]Lineáris!A90 + 3118.6</f>
        <v>-680.52</v>
      </c>
      <c r="I92" s="7">
        <v>60</v>
      </c>
      <c r="J92" s="14"/>
      <c r="K92" s="13"/>
      <c r="L92" s="13"/>
      <c r="M92" s="13"/>
      <c r="N92" s="13"/>
      <c r="O92" s="13"/>
    </row>
    <row r="93" spans="1:15" x14ac:dyDescent="0.25">
      <c r="A93" s="11">
        <v>170</v>
      </c>
      <c r="B93" s="29">
        <v>-487</v>
      </c>
      <c r="C93" s="34">
        <f>ABS([1]!CST_91_ages[[#This Row],[max]]-[1]!CST_91_ages[[#This Row],[min]])</f>
        <v>558</v>
      </c>
      <c r="D93" s="25">
        <v>-370.45100000000002</v>
      </c>
      <c r="E93" s="3">
        <v>103.06699999999999</v>
      </c>
      <c r="F93" s="2">
        <f xml:space="preserve"> 53571.10406 - 2204.911246 * [2]Munka1!I91 + 37.76832653 * POWER([2]Munka1!I91,2) - 0.3359672893 * POWER([2]Munka1!I91,3) + 0.00162055592 * POWER([2]Munka1!I91,4) - 0.000003997747525*POWER([2]Munka1!I91,5) + 0.00000000389724455*POWER([2]Munka1!I91,6)</f>
        <v>-414.92495559365489</v>
      </c>
      <c r="G93" s="15">
        <v>100</v>
      </c>
      <c r="H93" s="18">
        <f xml:space="preserve"> -22.48 * [2]Lineáris!A91 + 3118.6</f>
        <v>-703</v>
      </c>
      <c r="I93" s="7">
        <v>60</v>
      </c>
      <c r="J93" s="14"/>
      <c r="K93" s="13"/>
      <c r="L93" s="13"/>
      <c r="M93" s="13"/>
      <c r="N93" s="13"/>
      <c r="O93" s="13"/>
    </row>
    <row r="94" spans="1:15" x14ac:dyDescent="0.25">
      <c r="A94" s="11">
        <v>171</v>
      </c>
      <c r="B94" s="29">
        <v>-514</v>
      </c>
      <c r="C94" s="34">
        <f>ABS([1]!CST_91_ages[[#This Row],[max]]-[1]!CST_91_ages[[#This Row],[min]])</f>
        <v>572</v>
      </c>
      <c r="D94" s="25">
        <v>-370.45100000000002</v>
      </c>
      <c r="E94" s="3">
        <v>103.06699999999999</v>
      </c>
      <c r="F94" s="2">
        <f xml:space="preserve"> 53571.10406 - 2204.911246 * [2]Munka1!I92 + 37.76832653 * POWER([2]Munka1!I92,2) - 0.3359672893 * POWER([2]Munka1!I92,3) + 0.00162055592 * POWER([2]Munka1!I92,4) - 0.000003997747525*POWER([2]Munka1!I92,5) + 0.00000000389724455*POWER([2]Munka1!I92,6)</f>
        <v>-434.64095184311736</v>
      </c>
      <c r="G94" s="15">
        <v>100</v>
      </c>
      <c r="H94" s="18">
        <f xml:space="preserve"> -40.725 * [2]Lineáris!A92 + 6220.25</f>
        <v>-743.72500000000036</v>
      </c>
      <c r="I94" s="7">
        <v>70</v>
      </c>
      <c r="J94" s="14"/>
      <c r="K94" s="13"/>
      <c r="L94" s="13"/>
      <c r="M94" s="13"/>
      <c r="N94" s="13"/>
      <c r="O94" s="13"/>
    </row>
    <row r="95" spans="1:15" x14ac:dyDescent="0.25">
      <c r="A95" s="11">
        <v>172</v>
      </c>
      <c r="B95" s="29">
        <v>-541</v>
      </c>
      <c r="C95" s="34">
        <f>ABS([1]!CST_91_ages[[#This Row],[max]]-[1]!CST_91_ages[[#This Row],[min]])</f>
        <v>592</v>
      </c>
      <c r="D95" s="25">
        <v>-370.45100000000002</v>
      </c>
      <c r="E95" s="3">
        <v>103.06699999999999</v>
      </c>
      <c r="F95" s="2">
        <f xml:space="preserve"> 53571.10406 - 2204.911246 * [2]Munka1!I93 + 37.76832653 * POWER([2]Munka1!I93,2) - 0.3359672893 * POWER([2]Munka1!I93,3) + 0.00162055592 * POWER([2]Munka1!I93,4) - 0.000003997747525*POWER([2]Munka1!I93,5) + 0.00000000389724455*POWER([2]Munka1!I93,6)</f>
        <v>-454.70588401482382</v>
      </c>
      <c r="G95" s="15">
        <v>100</v>
      </c>
      <c r="H95" s="18">
        <f xml:space="preserve"> -40.725 * [2]Lineáris!A93 + 6220.25</f>
        <v>-784.44999999999982</v>
      </c>
      <c r="I95" s="7">
        <v>70</v>
      </c>
      <c r="J95" s="14"/>
      <c r="K95" s="13"/>
      <c r="L95" s="13"/>
      <c r="M95" s="13"/>
      <c r="N95" s="13"/>
      <c r="O95" s="13"/>
    </row>
    <row r="96" spans="1:15" x14ac:dyDescent="0.25">
      <c r="A96" s="11">
        <v>173</v>
      </c>
      <c r="B96" s="29">
        <v>-576</v>
      </c>
      <c r="C96" s="34">
        <f>ABS([1]!CST_91_ages[[#This Row],[max]]-[1]!CST_91_ages[[#This Row],[min]])</f>
        <v>628</v>
      </c>
      <c r="D96" s="25">
        <v>-592.84900000000005</v>
      </c>
      <c r="E96" s="3">
        <v>187.38200000000001</v>
      </c>
      <c r="F96" s="2">
        <f xml:space="preserve"> 53571.10406 - 2204.911246 * [2]Munka1!I94 + 37.76832653 * POWER([2]Munka1!I94,2) - 0.3359672893 * POWER([2]Munka1!I94,3) + 0.00162055592 * POWER([2]Munka1!I94,4) - 0.000003997747525*POWER([2]Munka1!I94,5) + 0.00000000389724455*POWER([2]Munka1!I94,6)</f>
        <v>-475.16129434510367</v>
      </c>
      <c r="G96" s="15">
        <v>100</v>
      </c>
      <c r="H96" s="18">
        <f xml:space="preserve"> -40.725 * [2]Lineáris!A94 + 6220.25</f>
        <v>-825.17500000000018</v>
      </c>
      <c r="I96" s="7">
        <v>70</v>
      </c>
      <c r="J96" s="14"/>
      <c r="K96" s="13"/>
      <c r="L96" s="13"/>
      <c r="M96" s="13"/>
      <c r="N96" s="13"/>
      <c r="O96" s="13"/>
    </row>
    <row r="97" spans="1:15" x14ac:dyDescent="0.25">
      <c r="A97" s="11">
        <v>174</v>
      </c>
      <c r="B97" s="29">
        <v>-610</v>
      </c>
      <c r="C97" s="34">
        <f>ABS([1]!CST_91_ages[[#This Row],[max]]-[1]!CST_91_ages[[#This Row],[min]])</f>
        <v>661</v>
      </c>
      <c r="D97" s="25">
        <v>-592.84900000000005</v>
      </c>
      <c r="E97" s="3">
        <v>187.38200000000001</v>
      </c>
      <c r="F97" s="2">
        <f xml:space="preserve"> 53571.10406 - 2204.911246 * [2]Munka1!I95 + 37.76832653 * POWER([2]Munka1!I95,2) - 0.3359672893 * POWER([2]Munka1!I95,3) + 0.00162055592 * POWER([2]Munka1!I95,4) - 0.000003997747525*POWER([2]Munka1!I95,5) + 0.00000000389724455*POWER([2]Munka1!I95,6)</f>
        <v>-496.05083817809646</v>
      </c>
      <c r="G97" s="15">
        <v>100</v>
      </c>
      <c r="H97" s="18">
        <f xml:space="preserve"> -40.725 * [2]Lineáris!A95 + 6220.25</f>
        <v>-865.90000000000055</v>
      </c>
      <c r="I97" s="7">
        <v>70</v>
      </c>
      <c r="J97" s="14"/>
      <c r="K97" s="13"/>
      <c r="L97" s="13"/>
      <c r="M97" s="13"/>
      <c r="N97" s="13"/>
      <c r="O97" s="13"/>
    </row>
    <row r="98" spans="1:15" x14ac:dyDescent="0.25">
      <c r="A98" s="11">
        <v>175</v>
      </c>
      <c r="B98" s="29">
        <v>-651</v>
      </c>
      <c r="C98" s="34">
        <f>ABS([1]!CST_91_ages[[#This Row],[max]]-[1]!CST_91_ages[[#This Row],[min]])</f>
        <v>715</v>
      </c>
      <c r="D98" s="25">
        <v>-592.84900000000005</v>
      </c>
      <c r="E98" s="3">
        <v>187.38200000000001</v>
      </c>
      <c r="F98" s="2">
        <f xml:space="preserve"> 53571.10406 - 2204.911246 * [2]Munka1!I96 + 37.76832653 * POWER([2]Munka1!I96,2) - 0.3359672893 * POWER([2]Munka1!I96,3) + 0.00162055592 * POWER([2]Munka1!I96,4) - 0.000003997747525*POWER([2]Munka1!I96,5) + 0.00000000389724455*POWER([2]Munka1!I96,6)</f>
        <v>-517.4202796605241</v>
      </c>
      <c r="G98" s="15">
        <v>100</v>
      </c>
      <c r="H98" s="18">
        <f xml:space="preserve"> -40.725 * [2]Lineáris!A96 + 6220.25</f>
        <v>-906.625</v>
      </c>
      <c r="I98" s="7">
        <v>70</v>
      </c>
      <c r="J98" s="14"/>
      <c r="K98" s="13"/>
      <c r="L98" s="13"/>
      <c r="M98" s="13"/>
      <c r="N98" s="13"/>
      <c r="O98" s="13"/>
    </row>
    <row r="99" spans="1:15" x14ac:dyDescent="0.25">
      <c r="A99" s="11">
        <v>176</v>
      </c>
      <c r="B99" s="29">
        <v>-692</v>
      </c>
      <c r="C99" s="34">
        <f>ABS([1]!CST_91_ages[[#This Row],[max]]-[1]!CST_91_ages[[#This Row],[min]])</f>
        <v>759</v>
      </c>
      <c r="D99" s="25">
        <v>-592.84900000000005</v>
      </c>
      <c r="E99" s="3">
        <v>187.38200000000001</v>
      </c>
      <c r="F99" s="2">
        <f xml:space="preserve"> 53571.10406 - 2204.911246 * [2]Munka1!I97 + 37.76832653 * POWER([2]Munka1!I97,2) - 0.3359672893 * POWER([2]Munka1!I97,3) + 0.00162055592 * POWER([2]Munka1!I97,4) - 0.000003997747525*POWER([2]Munka1!I97,5) + 0.00000000389724455*POWER([2]Munka1!I97,6)</f>
        <v>-539.31748462587711</v>
      </c>
      <c r="G99" s="15">
        <v>100</v>
      </c>
      <c r="H99" s="18">
        <f xml:space="preserve"> -40.725 * [2]Lineáris!A97 + 6220.25</f>
        <v>-947.35000000000036</v>
      </c>
      <c r="I99" s="7">
        <v>70</v>
      </c>
      <c r="J99" s="14"/>
      <c r="K99" s="13"/>
      <c r="L99" s="13"/>
      <c r="M99" s="13"/>
      <c r="N99" s="13"/>
      <c r="O99" s="13"/>
    </row>
    <row r="100" spans="1:15" x14ac:dyDescent="0.25">
      <c r="A100" s="11">
        <v>177</v>
      </c>
      <c r="B100" s="29">
        <v>-737</v>
      </c>
      <c r="C100" s="34">
        <f>ABS([1]!CST_91_ages[[#This Row],[max]]-[1]!CST_91_ages[[#This Row],[min]])</f>
        <v>823</v>
      </c>
      <c r="D100" s="25">
        <v>-592.84900000000005</v>
      </c>
      <c r="E100" s="3">
        <v>187.38200000000001</v>
      </c>
      <c r="F100" s="2">
        <f xml:space="preserve"> 53571.10406 - 2204.911246 * [2]Munka1!I98 + 37.76832653 * POWER([2]Munka1!I98,2) - 0.3359672893 * POWER([2]Munka1!I98,3) + 0.00162055592 * POWER([2]Munka1!I98,4) - 0.000003997747525*POWER([2]Munka1!I98,5) + 0.00000000389724455*POWER([2]Munka1!I98,6)</f>
        <v>-561.79241067451949</v>
      </c>
      <c r="G100" s="15">
        <v>100</v>
      </c>
      <c r="H100" s="18">
        <f xml:space="preserve"> -40.725 * [2]Lineáris!A98 + 6220.25</f>
        <v>-988.07499999999982</v>
      </c>
      <c r="I100" s="7">
        <v>70</v>
      </c>
      <c r="J100" s="14"/>
      <c r="K100" s="13"/>
      <c r="L100" s="13"/>
      <c r="M100" s="13"/>
      <c r="N100" s="13"/>
      <c r="O100" s="13"/>
    </row>
    <row r="101" spans="1:15" x14ac:dyDescent="0.25">
      <c r="A101" s="11">
        <v>178</v>
      </c>
      <c r="B101" s="29">
        <v>-783</v>
      </c>
      <c r="C101" s="34">
        <f>ABS([1]!CST_91_ages[[#This Row],[max]]-[1]!CST_91_ages[[#This Row],[min]])</f>
        <v>845</v>
      </c>
      <c r="D101" s="25">
        <v>-814.64700000000005</v>
      </c>
      <c r="E101" s="3">
        <v>229.511</v>
      </c>
      <c r="F101" s="2">
        <f xml:space="preserve"> 53571.10406 - 2204.911246 * [2]Munka1!I99 + 37.76832653 * POWER([2]Munka1!I99,2) - 0.3359672893 * POWER([2]Munka1!I99,3) + 0.00162055592 * POWER([2]Munka1!I99,4) - 0.000003997747525*POWER([2]Munka1!I99,5) + 0.00000000389724455*POWER([2]Munka1!I99,6)</f>
        <v>-584.89709444744221</v>
      </c>
      <c r="G101" s="15">
        <v>100</v>
      </c>
      <c r="H101" s="18">
        <f xml:space="preserve"> -40.725 * [2]Lineáris!A99 + 6220.25</f>
        <v>-1028.8000000000002</v>
      </c>
      <c r="I101" s="7">
        <v>70</v>
      </c>
      <c r="J101" s="14"/>
      <c r="K101" s="13"/>
      <c r="L101" s="13"/>
      <c r="M101" s="13"/>
      <c r="N101" s="13"/>
      <c r="O101" s="13"/>
    </row>
    <row r="102" spans="1:15" x14ac:dyDescent="0.25">
      <c r="A102" s="11">
        <v>179</v>
      </c>
      <c r="B102" s="29">
        <v>-826</v>
      </c>
      <c r="C102" s="34">
        <f>ABS([1]!CST_91_ages[[#This Row],[max]]-[1]!CST_91_ages[[#This Row],[min]])</f>
        <v>889</v>
      </c>
      <c r="D102" s="25">
        <v>-814.64700000000005</v>
      </c>
      <c r="E102" s="3">
        <v>229.511</v>
      </c>
      <c r="F102" s="2">
        <f xml:space="preserve"> 53571.10406 - 2204.911246 * [2]Munka1!I100 + 37.76832653 * POWER([2]Munka1!I100,2) - 0.3359672893 * POWER([2]Munka1!I100,3) + 0.00162055592 * POWER([2]Munka1!I100,4) - 0.000003997747525*POWER([2]Munka1!I100,5) + 0.00000000389724455*POWER([2]Munka1!I100,6)</f>
        <v>-608.68563609615376</v>
      </c>
      <c r="G102" s="15">
        <v>100</v>
      </c>
      <c r="H102" s="18">
        <f xml:space="preserve"> -40.725 * [2]Lineáris!A100 + 6220.25</f>
        <v>-1069.5250000000005</v>
      </c>
      <c r="I102" s="7">
        <v>70</v>
      </c>
      <c r="J102" s="14"/>
      <c r="K102" s="13"/>
      <c r="L102" s="13"/>
      <c r="M102" s="13"/>
      <c r="N102" s="13"/>
      <c r="O102" s="13"/>
    </row>
    <row r="103" spans="1:15" x14ac:dyDescent="0.25">
      <c r="A103" s="11">
        <v>180</v>
      </c>
      <c r="B103" s="29">
        <v>-870</v>
      </c>
      <c r="C103" s="34">
        <f>ABS([1]!CST_91_ages[[#This Row],[max]]-[1]!CST_91_ages[[#This Row],[min]])</f>
        <v>896</v>
      </c>
      <c r="D103" s="25">
        <v>-814.64700000000005</v>
      </c>
      <c r="E103" s="3">
        <v>229.511</v>
      </c>
      <c r="F103" s="2">
        <f xml:space="preserve"> 53571.10406 - 2204.911246 * [2]Munka1!I101 + 37.76832653 * POWER([2]Munka1!I101,2) - 0.3359672893 * POWER([2]Munka1!I101,3) + 0.00162055592 * POWER([2]Munka1!I101,4) - 0.000003997747525*POWER([2]Munka1!I101,5) + 0.00000000389724455*POWER([2]Munka1!I101,6)</f>
        <v>-633.21418094090768</v>
      </c>
      <c r="G103" s="15">
        <v>100</v>
      </c>
      <c r="H103" s="18">
        <f xml:space="preserve"> -40.725 * [2]Lineáris!A101 + 6220.25</f>
        <v>-1110.25</v>
      </c>
      <c r="I103" s="7">
        <v>70</v>
      </c>
      <c r="J103" s="14"/>
      <c r="K103" s="13"/>
      <c r="L103" s="13"/>
      <c r="M103" s="13"/>
      <c r="N103" s="13"/>
      <c r="O103" s="13"/>
    </row>
    <row r="104" spans="1:15" x14ac:dyDescent="0.25">
      <c r="A104" s="11">
        <v>181</v>
      </c>
      <c r="B104" s="29">
        <v>-909</v>
      </c>
      <c r="C104" s="34">
        <f>ABS([1]!CST_91_ages[[#This Row],[max]]-[1]!CST_91_ages[[#This Row],[min]])</f>
        <v>933</v>
      </c>
      <c r="D104" s="25">
        <v>-814.64700000000005</v>
      </c>
      <c r="E104" s="3">
        <v>229.511</v>
      </c>
      <c r="F104" s="2">
        <f xml:space="preserve"> 53571.10406 - 2204.911246 * [2]Munka1!I102 + 37.76832653 * POWER([2]Munka1!I102,2) - 0.3359672893 * POWER([2]Munka1!I102,3) + 0.00162055592 * POWER([2]Munka1!I102,4) - 0.000003997747525*POWER([2]Munka1!I102,5) + 0.00000000389724455*POWER([2]Munka1!I102,6)</f>
        <v>-658.54089832949103</v>
      </c>
      <c r="G104" s="15">
        <v>100</v>
      </c>
      <c r="H104" s="18">
        <f xml:space="preserve"> -40.725 * [2]Lineáris!A102 + 6220.25</f>
        <v>-1150.9750000000004</v>
      </c>
      <c r="I104" s="7">
        <v>70</v>
      </c>
      <c r="J104" s="14"/>
      <c r="K104" s="13"/>
      <c r="L104" s="13"/>
      <c r="M104" s="13"/>
      <c r="N104" s="13"/>
      <c r="O104" s="13"/>
    </row>
    <row r="105" spans="1:15" x14ac:dyDescent="0.25">
      <c r="A105" s="11">
        <v>182</v>
      </c>
      <c r="B105" s="29">
        <v>-949</v>
      </c>
      <c r="C105" s="34">
        <f>ABS([1]!CST_91_ages[[#This Row],[max]]-[1]!CST_91_ages[[#This Row],[min]])</f>
        <v>932</v>
      </c>
      <c r="D105" s="25">
        <v>-814.64700000000005</v>
      </c>
      <c r="E105" s="3">
        <v>229.511</v>
      </c>
      <c r="F105" s="2">
        <f xml:space="preserve"> 53571.10406 - 2204.911246 * [2]Munka1!I103 + 37.76832653 * POWER([2]Munka1!I103,2) - 0.3359672893 * POWER([2]Munka1!I103,3) + 0.00162055592 * POWER([2]Munka1!I103,4) - 0.000003997747525*POWER([2]Munka1!I103,5) + 0.00000000389724455*POWER([2]Munka1!I103,6)</f>
        <v>-684.72595768645988</v>
      </c>
      <c r="G105" s="15">
        <v>100</v>
      </c>
      <c r="H105" s="18">
        <f xml:space="preserve"> -40.725 * [2]Lineáris!A103 + 6220.25</f>
        <v>-1191.6999999999998</v>
      </c>
      <c r="I105" s="7">
        <v>70</v>
      </c>
      <c r="J105" s="14"/>
      <c r="K105" s="13"/>
      <c r="L105" s="13"/>
      <c r="M105" s="13"/>
      <c r="N105" s="13"/>
      <c r="O105" s="13"/>
    </row>
    <row r="106" spans="1:15" x14ac:dyDescent="0.25">
      <c r="A106" s="11">
        <v>183</v>
      </c>
      <c r="B106" s="29">
        <v>-989</v>
      </c>
      <c r="C106" s="34">
        <f>ABS([1]!CST_91_ages[[#This Row],[max]]-[1]!CST_91_ages[[#This Row],[min]])</f>
        <v>969</v>
      </c>
      <c r="D106" s="25">
        <v>-1036.8599999999999</v>
      </c>
      <c r="E106" s="3">
        <v>251.56899999999999</v>
      </c>
      <c r="F106" s="2">
        <f xml:space="preserve"> 53571.10406 - 2204.911246 * [2]Munka1!I104 + 37.76832653 * POWER([2]Munka1!I104,2) - 0.3359672893 * POWER([2]Munka1!I104,3) + 0.00162055592 * POWER([2]Munka1!I104,4) - 0.000003997747525*POWER([2]Munka1!I104,5) + 0.00000000389724455*POWER([2]Munka1!I104,6)</f>
        <v>-711.83150175525225</v>
      </c>
      <c r="G106" s="15">
        <v>100</v>
      </c>
      <c r="H106" s="18">
        <f xml:space="preserve"> -40.725 * [2]Lineáris!A104 + 6220.25</f>
        <v>-1232.4250000000002</v>
      </c>
      <c r="I106" s="7">
        <v>70</v>
      </c>
      <c r="J106" s="14"/>
      <c r="K106" s="13"/>
      <c r="L106" s="13"/>
      <c r="M106" s="13"/>
      <c r="N106" s="13"/>
      <c r="O106" s="13"/>
    </row>
    <row r="107" spans="1:15" x14ac:dyDescent="0.25">
      <c r="A107" s="11">
        <v>184</v>
      </c>
      <c r="B107" s="29">
        <v>-1028</v>
      </c>
      <c r="C107" s="34">
        <f>ABS([1]!CST_91_ages[[#This Row],[max]]-[1]!CST_91_ages[[#This Row],[min]])</f>
        <v>991</v>
      </c>
      <c r="D107" s="25">
        <v>-1036.8599999999999</v>
      </c>
      <c r="E107" s="3">
        <v>251.56899999999999</v>
      </c>
      <c r="F107" s="2">
        <f xml:space="preserve"> 53571.10406 - 2204.911246 * [2]Munka1!I105 + 37.76832653 * POWER([2]Munka1!I105,2) - 0.3359672893 * POWER([2]Munka1!I105,3) + 0.00162055592 * POWER([2]Munka1!I105,4) - 0.000003997747525*POWER([2]Munka1!I105,5) + 0.00000000389724455*POWER([2]Munka1!I105,6)</f>
        <v>-739.92161703840247</v>
      </c>
      <c r="G107" s="15">
        <v>100</v>
      </c>
      <c r="H107" s="18">
        <f xml:space="preserve"> -40.725 * [2]Lineáris!A105 + 6220.25</f>
        <v>-1273.1500000000005</v>
      </c>
      <c r="I107" s="7">
        <v>70</v>
      </c>
      <c r="J107" s="14"/>
      <c r="K107" s="13"/>
      <c r="L107" s="13"/>
      <c r="M107" s="13"/>
      <c r="N107" s="13"/>
      <c r="O107" s="13"/>
    </row>
    <row r="108" spans="1:15" x14ac:dyDescent="0.25">
      <c r="A108" s="11">
        <v>185</v>
      </c>
      <c r="B108" s="29">
        <v>-1067</v>
      </c>
      <c r="C108" s="34">
        <f>ABS([1]!CST_91_ages[[#This Row],[max]]-[1]!CST_91_ages[[#This Row],[min]])</f>
        <v>1022</v>
      </c>
      <c r="D108" s="25">
        <v>-1036.8599999999999</v>
      </c>
      <c r="E108" s="3">
        <v>251.56899999999999</v>
      </c>
      <c r="F108" s="2">
        <f xml:space="preserve"> 53571.10406 - 2204.911246 * [2]Munka1!I106 + 37.76832653 * POWER([2]Munka1!I106,2) - 0.3359672893 * POWER([2]Munka1!I106,3) + 0.00162055592 * POWER([2]Munka1!I106,4) - 0.000003997747525*POWER([2]Munka1!I106,5) + 0.00000000389724455*POWER([2]Munka1!I106,6)</f>
        <v>-769.0623014276789</v>
      </c>
      <c r="G108" s="15">
        <v>100</v>
      </c>
      <c r="H108" s="18">
        <f xml:space="preserve"> -40.725 * [2]Lineáris!A106 + 6220.25</f>
        <v>-1313.875</v>
      </c>
      <c r="I108" s="7">
        <v>70</v>
      </c>
      <c r="J108" s="14"/>
      <c r="K108" s="13"/>
      <c r="L108" s="13"/>
      <c r="M108" s="13"/>
      <c r="N108" s="13"/>
      <c r="O108" s="13"/>
    </row>
    <row r="109" spans="1:15" x14ac:dyDescent="0.25">
      <c r="A109" s="11">
        <v>186</v>
      </c>
      <c r="B109" s="29">
        <v>-1106</v>
      </c>
      <c r="C109" s="34">
        <f>ABS([1]!CST_91_ages[[#This Row],[max]]-[1]!CST_91_ages[[#This Row],[min]])</f>
        <v>1040</v>
      </c>
      <c r="D109" s="25">
        <v>-1036.8599999999999</v>
      </c>
      <c r="E109" s="3">
        <v>251.56899999999999</v>
      </c>
      <c r="F109" s="2">
        <f xml:space="preserve"> 53571.10406 - 2204.911246 * [2]Munka1!I107 + 37.76832653 * POWER([2]Munka1!I107,2) - 0.3359672893 * POWER([2]Munka1!I107,3) + 0.00162055592 * POWER([2]Munka1!I107,4) - 0.000003997747525*POWER([2]Munka1!I107,5) + 0.00000000389724455*POWER([2]Munka1!I107,6)</f>
        <v>-799.32142903030035</v>
      </c>
      <c r="G109" s="15">
        <v>100</v>
      </c>
      <c r="H109" s="18">
        <f xml:space="preserve"> -40.725 * [2]Lineáris!A107 + 6220.25</f>
        <v>-1354.6000000000004</v>
      </c>
      <c r="I109" s="7">
        <v>70</v>
      </c>
      <c r="J109" s="14"/>
      <c r="K109" s="13"/>
      <c r="L109" s="13"/>
      <c r="M109" s="13"/>
      <c r="N109" s="13"/>
      <c r="O109" s="13"/>
    </row>
    <row r="110" spans="1:15" x14ac:dyDescent="0.25">
      <c r="A110" s="11">
        <v>187</v>
      </c>
      <c r="B110" s="29">
        <v>-1146</v>
      </c>
      <c r="C110" s="34">
        <f>ABS([1]!CST_91_ages[[#This Row],[max]]-[1]!CST_91_ages[[#This Row],[min]])</f>
        <v>1051</v>
      </c>
      <c r="D110" s="25">
        <v>-1036.8599999999999</v>
      </c>
      <c r="E110" s="3">
        <v>251.56899999999999</v>
      </c>
      <c r="F110" s="2">
        <f xml:space="preserve"> 53571.10406 - 2204.911246 * [2]Munka1!I108 + 37.76832653 * POWER([2]Munka1!I108,2) - 0.3359672893 * POWER([2]Munka1!I108,3) + 0.00162055592 * POWER([2]Munka1!I108,4) - 0.000003997747525*POWER([2]Munka1!I108,5) + 0.00000000389724455*POWER([2]Munka1!I108,6)</f>
        <v>-830.76871218899032</v>
      </c>
      <c r="G110" s="15">
        <v>100</v>
      </c>
      <c r="H110" s="18">
        <f xml:space="preserve"> -40.725 * [2]Lineáris!A108 + 6220.25</f>
        <v>-1395.3249999999998</v>
      </c>
      <c r="I110" s="7">
        <v>70</v>
      </c>
      <c r="J110" s="14"/>
      <c r="K110" s="13"/>
      <c r="L110" s="13"/>
      <c r="M110" s="13"/>
      <c r="N110" s="13"/>
      <c r="O110" s="13"/>
    </row>
    <row r="111" spans="1:15" x14ac:dyDescent="0.25">
      <c r="A111" s="11">
        <v>188</v>
      </c>
      <c r="B111" s="29">
        <v>-1186</v>
      </c>
      <c r="C111" s="34">
        <f>ABS([1]!CST_91_ages[[#This Row],[max]]-[1]!CST_91_ages[[#This Row],[min]])</f>
        <v>1037</v>
      </c>
      <c r="D111" s="25">
        <v>-1258.9000000000001</v>
      </c>
      <c r="E111" s="3">
        <v>258.90100000000001</v>
      </c>
      <c r="F111" s="2">
        <f xml:space="preserve"> 53571.10406 - 2204.911246 * [2]Munka1!I109 + 37.76832653 * POWER([2]Munka1!I109,2) - 0.3359672893 * POWER([2]Munka1!I109,3) + 0.00162055592 * POWER([2]Munka1!I109,4) - 0.000003997747525*POWER([2]Munka1!I109,5) + 0.00000000389724455*POWER([2]Munka1!I109,6)</f>
        <v>-863.47566069447203</v>
      </c>
      <c r="G111" s="15">
        <v>100</v>
      </c>
      <c r="H111" s="18">
        <f xml:space="preserve"> -40.725 * [2]Lineáris!A109 + 6220.25</f>
        <v>-1436.0500000000002</v>
      </c>
      <c r="I111" s="7">
        <v>70</v>
      </c>
      <c r="J111" s="14"/>
      <c r="K111" s="13"/>
      <c r="L111" s="13"/>
      <c r="M111" s="13"/>
      <c r="N111" s="13"/>
      <c r="O111" s="13"/>
    </row>
    <row r="112" spans="1:15" x14ac:dyDescent="0.25">
      <c r="A112" s="11">
        <v>189</v>
      </c>
      <c r="B112" s="29">
        <v>-1227</v>
      </c>
      <c r="C112" s="34">
        <f>ABS([1]!CST_91_ages[[#This Row],[max]]-[1]!CST_91_ages[[#This Row],[min]])</f>
        <v>1042</v>
      </c>
      <c r="D112" s="25">
        <v>-1258.9000000000001</v>
      </c>
      <c r="E112" s="3">
        <v>258.90100000000001</v>
      </c>
      <c r="F112" s="2">
        <f xml:space="preserve"> 53571.10406 - 2204.911246 * [2]Munka1!I110 + 37.76832653 * POWER([2]Munka1!I110,2) - 0.3359672893 * POWER([2]Munka1!I110,3) + 0.00162055592 * POWER([2]Munka1!I110,4) - 0.000003997747525*POWER([2]Munka1!I110,5) + 0.00000000389724455*POWER([2]Munka1!I110,6)</f>
        <v>-897.51553819578839</v>
      </c>
      <c r="G112" s="15">
        <v>100</v>
      </c>
      <c r="H112" s="18">
        <f xml:space="preserve"> -40.725 * [2]Lineáris!A110 + 6220.25</f>
        <v>-1476.7750000000005</v>
      </c>
      <c r="I112" s="7">
        <v>70</v>
      </c>
      <c r="J112" s="14"/>
      <c r="K112" s="13"/>
      <c r="L112" s="13"/>
      <c r="M112" s="13"/>
      <c r="N112" s="13"/>
      <c r="O112" s="13"/>
    </row>
    <row r="113" spans="1:15" x14ac:dyDescent="0.25">
      <c r="A113" s="11">
        <v>190</v>
      </c>
      <c r="B113" s="29">
        <v>-1269</v>
      </c>
      <c r="C113" s="34">
        <f>ABS([1]!CST_91_ages[[#This Row],[max]]-[1]!CST_91_ages[[#This Row],[min]])</f>
        <v>1036</v>
      </c>
      <c r="D113" s="25">
        <v>-1258.9000000000001</v>
      </c>
      <c r="E113" s="3">
        <v>258.90100000000001</v>
      </c>
      <c r="F113" s="2">
        <f xml:space="preserve"> 53571.10406 - 2204.911246 * [2]Munka1!I111 + 37.76832653 * POWER([2]Munka1!I111,2) - 0.3359672893 * POWER([2]Munka1!I111,3) + 0.00162055592 * POWER([2]Munka1!I111,4) - 0.000003997747525*POWER([2]Munka1!I111,5) + 0.00000000389724455*POWER([2]Munka1!I111,6)</f>
        <v>-932.96331579881371</v>
      </c>
      <c r="G113" s="15">
        <v>110</v>
      </c>
      <c r="H113" s="18">
        <f xml:space="preserve"> -40.725 * [2]Lineáris!A111 + 6220.25</f>
        <v>-1517.5</v>
      </c>
      <c r="I113" s="7">
        <v>70</v>
      </c>
      <c r="J113" s="14"/>
      <c r="K113" s="13"/>
      <c r="L113" s="13"/>
      <c r="M113" s="13"/>
      <c r="N113" s="13"/>
      <c r="O113" s="13"/>
    </row>
    <row r="114" spans="1:15" x14ac:dyDescent="0.25">
      <c r="A114" s="11">
        <v>191</v>
      </c>
      <c r="B114" s="29">
        <v>-1307</v>
      </c>
      <c r="C114" s="34">
        <f>ABS([1]!CST_91_ages[[#This Row],[max]]-[1]!CST_91_ages[[#This Row],[min]])</f>
        <v>1056</v>
      </c>
      <c r="D114" s="25">
        <v>-1258.9000000000001</v>
      </c>
      <c r="E114" s="3">
        <v>258.90100000000001</v>
      </c>
      <c r="F114" s="2">
        <f xml:space="preserve"> 53571.10406 - 2204.911246 * [2]Munka1!I112 + 37.76832653 * POWER([2]Munka1!I112,2) - 0.3359672893 * POWER([2]Munka1!I112,3) + 0.00162055592 * POWER([2]Munka1!I112,4) - 0.000003997747525*POWER([2]Munka1!I112,5) + 0.00000000389724455*POWER([2]Munka1!I112,6)</f>
        <v>-969.89562286410364</v>
      </c>
      <c r="G114" s="15">
        <v>110</v>
      </c>
      <c r="H114" s="18">
        <f xml:space="preserve"> -40.725 * [2]Lineáris!A112 + 6220.25</f>
        <v>-1558.2250000000004</v>
      </c>
      <c r="I114" s="7">
        <v>70</v>
      </c>
      <c r="J114" s="14"/>
      <c r="K114" s="13"/>
      <c r="L114" s="13"/>
      <c r="M114" s="13"/>
      <c r="N114" s="13"/>
      <c r="O114" s="13"/>
    </row>
    <row r="115" spans="1:15" x14ac:dyDescent="0.25">
      <c r="A115" s="11">
        <v>192</v>
      </c>
      <c r="B115" s="29">
        <v>-1345</v>
      </c>
      <c r="C115" s="34">
        <f>ABS([1]!CST_91_ages[[#This Row],[max]]-[1]!CST_91_ages[[#This Row],[min]])</f>
        <v>1050</v>
      </c>
      <c r="D115" s="25">
        <v>-1258.9000000000001</v>
      </c>
      <c r="E115" s="3">
        <v>258.90100000000001</v>
      </c>
      <c r="F115" s="2">
        <f xml:space="preserve"> 53571.10406 - 2204.911246 * [2]Munka1!I113 + 37.76832653 * POWER([2]Munka1!I113,2) - 0.3359672893 * POWER([2]Munka1!I113,3) + 0.00162055592 * POWER([2]Munka1!I113,4) - 0.000003997747525*POWER([2]Munka1!I113,5) + 0.00000000389724455*POWER([2]Munka1!I113,6)</f>
        <v>-1008.3906949954981</v>
      </c>
      <c r="G115" s="15">
        <v>110</v>
      </c>
      <c r="H115" s="18">
        <f xml:space="preserve"> -40.725 * [2]Lineáris!A113 + 6220.25</f>
        <v>-1598.9500000000007</v>
      </c>
      <c r="I115" s="7">
        <v>70</v>
      </c>
      <c r="J115" s="14"/>
      <c r="K115" s="13"/>
      <c r="L115" s="13"/>
      <c r="M115" s="13"/>
      <c r="N115" s="13"/>
      <c r="O115" s="13"/>
    </row>
    <row r="116" spans="1:15" x14ac:dyDescent="0.25">
      <c r="A116" s="11">
        <v>193</v>
      </c>
      <c r="B116" s="29">
        <v>-1384</v>
      </c>
      <c r="C116" s="34">
        <f>ABS([1]!CST_91_ages[[#This Row],[max]]-[1]!CST_91_ages[[#This Row],[min]])</f>
        <v>1060</v>
      </c>
      <c r="D116" s="25">
        <v>-1480.6</v>
      </c>
      <c r="E116" s="3">
        <v>252.74700000000001</v>
      </c>
      <c r="F116" s="2">
        <f xml:space="preserve"> 53571.10406 - 2204.911246 * [2]Munka1!I114 + 37.76832653 * POWER([2]Munka1!I114,2) - 0.3359672893 * POWER([2]Munka1!I114,3) + 0.00162055592 * POWER([2]Munka1!I114,4) - 0.000003997747525*POWER([2]Munka1!I114,5) + 0.00000000389724455*POWER([2]Munka1!I114,6)</f>
        <v>-1048.5283192243951</v>
      </c>
      <c r="G116" s="15">
        <v>110</v>
      </c>
      <c r="H116" s="18">
        <f xml:space="preserve"> -40.725 * [2]Lineáris!A114 + 6220.25</f>
        <v>-1639.6750000000002</v>
      </c>
      <c r="I116" s="7">
        <v>70</v>
      </c>
      <c r="J116" s="14"/>
      <c r="K116" s="13"/>
      <c r="L116" s="13"/>
      <c r="M116" s="13"/>
      <c r="N116" s="13"/>
      <c r="O116" s="13"/>
    </row>
    <row r="117" spans="1:15" x14ac:dyDescent="0.25">
      <c r="A117" s="11">
        <v>194</v>
      </c>
      <c r="B117" s="29">
        <v>-1422</v>
      </c>
      <c r="C117" s="34">
        <f>ABS([1]!CST_91_ages[[#This Row],[max]]-[1]!CST_91_ages[[#This Row],[min]])</f>
        <v>1055</v>
      </c>
      <c r="D117" s="25">
        <v>-1480.6</v>
      </c>
      <c r="E117" s="3">
        <v>252.74700000000001</v>
      </c>
      <c r="F117" s="2">
        <f xml:space="preserve"> 53571.10406 - 2204.911246 * [2]Munka1!I115 + 37.76832653 * POWER([2]Munka1!I115,2) - 0.3359672893 * POWER([2]Munka1!I115,3) + 0.00162055592 * POWER([2]Munka1!I115,4) - 0.000003997747525*POWER([2]Munka1!I115,5) + 0.00000000389724455*POWER([2]Munka1!I115,6)</f>
        <v>-1090.38977638699</v>
      </c>
      <c r="G117" s="15">
        <v>110</v>
      </c>
      <c r="H117" s="18">
        <f xml:space="preserve"> -40.725 * [2]Lineáris!A115 + 6220.25</f>
        <v>-1680.4000000000005</v>
      </c>
      <c r="I117" s="7">
        <v>70</v>
      </c>
      <c r="J117" s="14"/>
      <c r="K117" s="13"/>
      <c r="L117" s="13"/>
      <c r="M117" s="13"/>
      <c r="N117" s="13"/>
      <c r="O117" s="13"/>
    </row>
    <row r="118" spans="1:15" x14ac:dyDescent="0.25">
      <c r="A118" s="11">
        <v>195</v>
      </c>
      <c r="B118" s="29">
        <v>-1462</v>
      </c>
      <c r="C118" s="34">
        <f>ABS([1]!CST_91_ages[[#This Row],[max]]-[1]!CST_91_ages[[#This Row],[min]])</f>
        <v>1075</v>
      </c>
      <c r="D118" s="25">
        <v>-1480.6</v>
      </c>
      <c r="E118" s="3">
        <v>252.74700000000001</v>
      </c>
      <c r="F118" s="2">
        <f xml:space="preserve"> 53571.10406 - 2204.911246 * [2]Munka1!I116 + 37.76832653 * POWER([2]Munka1!I116,2) - 0.3359672893 * POWER([2]Munka1!I116,3) + 0.00162055592 * POWER([2]Munka1!I116,4) - 0.000003997747525*POWER([2]Munka1!I116,5) + 0.00000000389724455*POWER([2]Munka1!I116,6)</f>
        <v>-1134.0577806956426</v>
      </c>
      <c r="G118" s="15">
        <v>110</v>
      </c>
      <c r="H118" s="18">
        <f xml:space="preserve"> -40.725 * [2]Lineáris!A116 + 6220.25</f>
        <v>-1721.125</v>
      </c>
      <c r="I118" s="7">
        <v>70</v>
      </c>
      <c r="J118" s="14"/>
      <c r="K118" s="13"/>
      <c r="L118" s="13"/>
      <c r="M118" s="13"/>
      <c r="N118" s="13"/>
      <c r="O118" s="13"/>
    </row>
    <row r="119" spans="1:15" x14ac:dyDescent="0.25">
      <c r="A119" s="11">
        <v>196</v>
      </c>
      <c r="B119" s="29">
        <v>-1501</v>
      </c>
      <c r="C119" s="34">
        <f>ABS([1]!CST_91_ages[[#This Row],[max]]-[1]!CST_91_ages[[#This Row],[min]])</f>
        <v>1075</v>
      </c>
      <c r="D119" s="25">
        <v>-1480.6</v>
      </c>
      <c r="E119" s="3">
        <v>252.74700000000001</v>
      </c>
      <c r="F119" s="2">
        <f xml:space="preserve"> 53571.10406 - 2204.911246 * [2]Munka1!I117 + 37.76832653 * POWER([2]Munka1!I117,2) - 0.3359672893 * POWER([2]Munka1!I117,3) + 0.00162055592 * POWER([2]Munka1!I117,4) - 0.000003997747525*POWER([2]Munka1!I117,5) + 0.00000000389724455*POWER([2]Munka1!I117,6)</f>
        <v>-1179.6164165064692</v>
      </c>
      <c r="G119" s="15">
        <v>110</v>
      </c>
      <c r="H119" s="18">
        <f xml:space="preserve"> -40.725 * [2]Lineáris!A117 + 6220.25</f>
        <v>-1761.8500000000004</v>
      </c>
      <c r="I119" s="7">
        <v>70</v>
      </c>
      <c r="J119" s="14"/>
      <c r="K119" s="13"/>
      <c r="L119" s="13"/>
      <c r="M119" s="13"/>
      <c r="N119" s="13"/>
      <c r="O119" s="13"/>
    </row>
    <row r="120" spans="1:15" x14ac:dyDescent="0.25">
      <c r="A120" s="11">
        <v>197</v>
      </c>
      <c r="B120" s="29">
        <v>-1542</v>
      </c>
      <c r="C120" s="34">
        <f>ABS([1]!CST_91_ages[[#This Row],[max]]-[1]!CST_91_ages[[#This Row],[min]])</f>
        <v>1073</v>
      </c>
      <c r="D120" s="25">
        <v>-1480.6</v>
      </c>
      <c r="E120" s="3">
        <v>252.74700000000001</v>
      </c>
      <c r="F120" s="2">
        <f xml:space="preserve"> 53571.10406 - 2204.911246 * [2]Munka1!I118 + 37.76832653 * POWER([2]Munka1!I118,2) - 0.3359672893 * POWER([2]Munka1!I118,3) + 0.00162055592 * POWER([2]Munka1!I118,4) - 0.000003997747525*POWER([2]Munka1!I118,5) + 0.00000000389724455*POWER([2]Munka1!I118,6)</f>
        <v>-1227.1510722747771</v>
      </c>
      <c r="G120" s="15">
        <v>110</v>
      </c>
      <c r="H120" s="18">
        <f xml:space="preserve"> -40.725 * [2]Lineáris!A118 + 6220.25</f>
        <v>-1802.5750000000007</v>
      </c>
      <c r="I120" s="7">
        <v>70</v>
      </c>
      <c r="J120" s="14"/>
      <c r="K120" s="13"/>
      <c r="L120" s="13"/>
      <c r="M120" s="13"/>
      <c r="N120" s="13"/>
      <c r="O120" s="13"/>
    </row>
    <row r="121" spans="1:15" x14ac:dyDescent="0.25">
      <c r="A121" s="11">
        <v>198</v>
      </c>
      <c r="B121" s="29">
        <v>-1584</v>
      </c>
      <c r="C121" s="34">
        <f>ABS([1]!CST_91_ages[[#This Row],[max]]-[1]!CST_91_ages[[#This Row],[min]])</f>
        <v>1065</v>
      </c>
      <c r="D121" s="25">
        <v>-1702.01</v>
      </c>
      <c r="E121" s="3">
        <v>232.191</v>
      </c>
      <c r="F121" s="2">
        <f xml:space="preserve"> 53571.10406 - 2204.911246 * [2]Munka1!I119 + 37.76832653 * POWER([2]Munka1!I119,2) - 0.3359672893 * POWER([2]Munka1!I119,3) + 0.00162055592 * POWER([2]Munka1!I119,4) - 0.000003997747525*POWER([2]Munka1!I119,5) + 0.00000000389724455*POWER([2]Munka1!I119,6)</f>
        <v>-1276.7483717126306</v>
      </c>
      <c r="G121" s="15">
        <v>110</v>
      </c>
      <c r="H121" s="18">
        <f xml:space="preserve"> -40.725 * [2]Lineáris!A119 + 6220.25</f>
        <v>-1843.3000000000002</v>
      </c>
      <c r="I121" s="7">
        <v>70</v>
      </c>
      <c r="J121" s="14"/>
      <c r="K121" s="13"/>
      <c r="L121" s="13"/>
      <c r="M121" s="13"/>
      <c r="N121" s="13"/>
      <c r="O121" s="13"/>
    </row>
    <row r="122" spans="1:15" x14ac:dyDescent="0.25">
      <c r="A122" s="11">
        <v>199</v>
      </c>
      <c r="B122" s="29">
        <v>-1630</v>
      </c>
      <c r="C122" s="34">
        <f>ABS([1]!CST_91_ages[[#This Row],[max]]-[1]!CST_91_ages[[#This Row],[min]])</f>
        <v>1058</v>
      </c>
      <c r="D122" s="25">
        <v>-1702.01</v>
      </c>
      <c r="E122" s="3">
        <v>232.191</v>
      </c>
      <c r="F122" s="2">
        <f xml:space="preserve"> 53571.10406 - 2204.911246 * [2]Munka1!I120 + 37.76832653 * POWER([2]Munka1!I120,2) - 0.3359672893 * POWER([2]Munka1!I120,3) + 0.00162055592 * POWER([2]Munka1!I120,4) - 0.000003997747525*POWER([2]Munka1!I120,5) + 0.00000000389724455*POWER([2]Munka1!I120,6)</f>
        <v>-1328.4961021347845</v>
      </c>
      <c r="G122" s="15">
        <v>110</v>
      </c>
      <c r="H122" s="18">
        <f xml:space="preserve"> -40.725 * [2]Lineáris!A120 + 6220.25</f>
        <v>-1884.0250000000005</v>
      </c>
      <c r="I122" s="7">
        <v>70</v>
      </c>
      <c r="J122" s="14"/>
      <c r="K122" s="13"/>
      <c r="L122" s="13"/>
      <c r="M122" s="13"/>
      <c r="N122" s="13"/>
      <c r="O122" s="13"/>
    </row>
    <row r="123" spans="1:15" x14ac:dyDescent="0.25">
      <c r="A123" s="11">
        <v>200</v>
      </c>
      <c r="B123" s="29">
        <v>-1676</v>
      </c>
      <c r="C123" s="34">
        <f>ABS([1]!CST_91_ages[[#This Row],[max]]-[1]!CST_91_ages[[#This Row],[min]])</f>
        <v>1057</v>
      </c>
      <c r="D123" s="25">
        <v>-1702.01</v>
      </c>
      <c r="E123" s="3">
        <v>232.191</v>
      </c>
      <c r="F123" s="2">
        <f xml:space="preserve"> 53571.10406 - 2204.911246 * [2]Munka1!I121 + 37.76832653 * POWER([2]Munka1!I121,2) - 0.3359672893 * POWER([2]Munka1!I121,3) + 0.00162055592 * POWER([2]Munka1!I121,4) - 0.000003997747525*POWER([2]Munka1!I121,5) + 0.00000000389724455*POWER([2]Munka1!I121,6)</f>
        <v>-1382.4831399998511</v>
      </c>
      <c r="G123" s="15">
        <v>110</v>
      </c>
      <c r="H123" s="18">
        <f xml:space="preserve"> -40.725 * [2]Lineáris!A121 + 6220.25</f>
        <v>-1924.75</v>
      </c>
      <c r="I123" s="7">
        <v>70</v>
      </c>
      <c r="J123" s="14"/>
      <c r="K123" s="13"/>
      <c r="L123" s="13"/>
      <c r="M123" s="13"/>
      <c r="N123" s="13"/>
      <c r="O123" s="13"/>
    </row>
    <row r="124" spans="1:15" x14ac:dyDescent="0.25">
      <c r="A124" s="11">
        <v>201</v>
      </c>
      <c r="B124" s="29">
        <v>-1718</v>
      </c>
      <c r="C124" s="34">
        <f>ABS([1]!CST_91_ages[[#This Row],[max]]-[1]!CST_91_ages[[#This Row],[min]])</f>
        <v>1046</v>
      </c>
      <c r="D124" s="25">
        <v>-1702.01</v>
      </c>
      <c r="E124" s="3">
        <v>232.191</v>
      </c>
      <c r="F124" s="2">
        <f xml:space="preserve"> 53571.10406 - 2204.911246 * [2]Munka1!I122 + 37.76832653 * POWER([2]Munka1!I122,2) - 0.3359672893 * POWER([2]Munka1!I122,3) + 0.00162055592 * POWER([2]Munka1!I122,4) - 0.000003997747525*POWER([2]Munka1!I122,5) + 0.00000000389724455*POWER([2]Munka1!I122,6)</f>
        <v>-1438.7993736473145</v>
      </c>
      <c r="G124" s="15">
        <v>110</v>
      </c>
      <c r="H124" s="18">
        <f xml:space="preserve"> -40.725 * [2]Lineáris!A122 + 6220.25</f>
        <v>-1965.4750000000004</v>
      </c>
      <c r="I124" s="7">
        <v>70</v>
      </c>
      <c r="J124" s="14"/>
      <c r="K124" s="13"/>
      <c r="L124" s="13"/>
      <c r="M124" s="13"/>
      <c r="N124" s="13"/>
      <c r="O124" s="13"/>
    </row>
    <row r="125" spans="1:15" x14ac:dyDescent="0.25">
      <c r="A125" s="11">
        <v>202</v>
      </c>
      <c r="B125" s="29">
        <v>-1760</v>
      </c>
      <c r="C125" s="34">
        <f>ABS([1]!CST_91_ages[[#This Row],[max]]-[1]!CST_91_ages[[#This Row],[min]])</f>
        <v>1018</v>
      </c>
      <c r="D125" s="25">
        <v>-1702.01</v>
      </c>
      <c r="E125" s="3">
        <v>232.191</v>
      </c>
      <c r="F125" s="2">
        <f xml:space="preserve"> 53571.10406 - 2204.911246 * [2]Munka1!I123 + 37.76832653 * POWER([2]Munka1!I123,2) - 0.3359672893 * POWER([2]Munka1!I123,3) + 0.00162055592 * POWER([2]Munka1!I123,4) - 0.000003997747525*POWER([2]Munka1!I123,5) + 0.00000000389724455*POWER([2]Munka1!I123,6)</f>
        <v>-1497.5356232248596</v>
      </c>
      <c r="G125" s="15">
        <v>110</v>
      </c>
      <c r="H125" s="18">
        <f xml:space="preserve"> -40.725 * [2]Lineáris!A123 + 6220.25</f>
        <v>-2006.2000000000007</v>
      </c>
      <c r="I125" s="7">
        <v>70</v>
      </c>
      <c r="J125" s="14"/>
      <c r="K125" s="13"/>
      <c r="L125" s="13"/>
      <c r="M125" s="13"/>
      <c r="N125" s="13"/>
      <c r="O125" s="13"/>
    </row>
    <row r="126" spans="1:15" x14ac:dyDescent="0.25">
      <c r="A126" s="11">
        <v>203</v>
      </c>
      <c r="B126" s="29">
        <v>-1807</v>
      </c>
      <c r="C126" s="34">
        <f>ABS([1]!CST_91_ages[[#This Row],[max]]-[1]!CST_91_ages[[#This Row],[min]])</f>
        <v>1007</v>
      </c>
      <c r="D126" s="25">
        <v>-1923.77</v>
      </c>
      <c r="E126" s="3">
        <v>192.047</v>
      </c>
      <c r="F126" s="2">
        <f xml:space="preserve"> 53571.10406 - 2204.911246 * [2]Munka1!I124 + 37.76832653 * POWER([2]Munka1!I124,2) - 0.3359672893 * POWER([2]Munka1!I124,3) + 0.00162055592 * POWER([2]Munka1!I124,4) - 0.000003997747525*POWER([2]Munka1!I124,5) + 0.00000000389724455*POWER([2]Munka1!I124,6)</f>
        <v>-1558.7835578127997</v>
      </c>
      <c r="G126" s="15">
        <v>110</v>
      </c>
      <c r="H126" s="18">
        <f xml:space="preserve"> -40.725 * [2]Lineáris!A124 + 6220.25</f>
        <v>-2046.9250000000011</v>
      </c>
      <c r="I126" s="7">
        <v>70</v>
      </c>
      <c r="J126" s="14"/>
      <c r="K126" s="13"/>
      <c r="L126" s="13"/>
      <c r="M126" s="13"/>
      <c r="N126" s="13"/>
      <c r="O126" s="13"/>
    </row>
    <row r="127" spans="1:15" x14ac:dyDescent="0.25">
      <c r="A127" s="11">
        <v>204</v>
      </c>
      <c r="B127" s="29">
        <v>-1854</v>
      </c>
      <c r="C127" s="34">
        <f>ABS([1]!CST_91_ages[[#This Row],[max]]-[1]!CST_91_ages[[#This Row],[min]])</f>
        <v>939</v>
      </c>
      <c r="D127" s="25">
        <v>-1923.77</v>
      </c>
      <c r="E127" s="3">
        <v>192.047</v>
      </c>
      <c r="F127" s="2">
        <f xml:space="preserve"> 53571.10406 - 2204.911246 * [2]Munka1!I125 + 37.76832653 * POWER([2]Munka1!I125,2) - 0.3359672893 * POWER([2]Munka1!I125,3) + 0.00162055592 * POWER([2]Munka1!I125,4) - 0.000003997747525*POWER([2]Munka1!I125,5) + 0.00000000389724455*POWER([2]Munka1!I125,6)</f>
        <v>-1622.6356097431271</v>
      </c>
      <c r="G127" s="15">
        <v>110</v>
      </c>
      <c r="H127" s="18">
        <f xml:space="preserve"> -40.725 * [2]Lineáris!A125 + 6220.25</f>
        <v>-2087.6499999999996</v>
      </c>
      <c r="I127" s="7">
        <v>70</v>
      </c>
      <c r="J127" s="14"/>
      <c r="K127" s="13"/>
      <c r="L127" s="13"/>
      <c r="M127" s="13"/>
      <c r="N127" s="13"/>
      <c r="O127" s="13"/>
    </row>
    <row r="128" spans="1:15" x14ac:dyDescent="0.25">
      <c r="A128" s="11">
        <v>205</v>
      </c>
      <c r="B128" s="29">
        <v>-1900</v>
      </c>
      <c r="C128" s="34">
        <f>ABS([1]!CST_91_ages[[#This Row],[max]]-[1]!CST_91_ages[[#This Row],[min]])</f>
        <v>925</v>
      </c>
      <c r="D128" s="25">
        <v>-1923.77</v>
      </c>
      <c r="E128" s="3">
        <v>192.047</v>
      </c>
      <c r="F128" s="2">
        <f xml:space="preserve"> 53571.10406 - 2204.911246 * [2]Munka1!I126 + 37.76832653 * POWER([2]Munka1!I126,2) - 0.3359672893 * POWER([2]Munka1!I126,3) + 0.00162055592 * POWER([2]Munka1!I126,4) - 0.000003997747525*POWER([2]Munka1!I126,5) + 0.00000000389724455*POWER([2]Munka1!I126,6)</f>
        <v>-1689.1848861090839</v>
      </c>
      <c r="G128" s="15">
        <v>110</v>
      </c>
      <c r="H128" s="18">
        <f xml:space="preserve"> -40.725 * [2]Lineáris!A126 + 6220.25</f>
        <v>-2128.375</v>
      </c>
      <c r="I128" s="7">
        <v>70</v>
      </c>
      <c r="J128" s="14"/>
      <c r="K128" s="13"/>
      <c r="L128" s="13"/>
      <c r="M128" s="13"/>
      <c r="N128" s="13"/>
      <c r="O128" s="13"/>
    </row>
    <row r="129" spans="1:15" x14ac:dyDescent="0.25">
      <c r="A129" s="11">
        <v>206</v>
      </c>
      <c r="B129" s="29">
        <v>-1946</v>
      </c>
      <c r="C129" s="34">
        <f>ABS([1]!CST_91_ages[[#This Row],[max]]-[1]!CST_91_ages[[#This Row],[min]])</f>
        <v>855</v>
      </c>
      <c r="D129" s="25">
        <v>-1923.77</v>
      </c>
      <c r="E129" s="3">
        <v>192.047</v>
      </c>
      <c r="F129" s="2">
        <f xml:space="preserve"> 53571.10406 - 2204.911246 * [2]Munka1!I127 + 37.76832653 * POWER([2]Munka1!I127,2) - 0.3359672893 * POWER([2]Munka1!I127,3) + 0.00162055592 * POWER([2]Munka1!I127,4) - 0.000003997747525*POWER([2]Munka1!I127,5) + 0.00000000389724455*POWER([2]Munka1!I127,6)</f>
        <v>-1758.5250774694723</v>
      </c>
      <c r="G129" s="15">
        <v>110</v>
      </c>
      <c r="H129" s="18">
        <f xml:space="preserve"> -40.725 * [2]Lineáris!A127 + 6220.25</f>
        <v>-2169.1000000000004</v>
      </c>
      <c r="I129" s="7">
        <v>70</v>
      </c>
      <c r="J129" s="14"/>
      <c r="K129" s="13"/>
      <c r="L129" s="13"/>
      <c r="M129" s="13"/>
      <c r="N129" s="13"/>
      <c r="O129" s="13"/>
    </row>
    <row r="130" spans="1:15" x14ac:dyDescent="0.25">
      <c r="A130" s="11">
        <v>207</v>
      </c>
      <c r="B130" s="29">
        <v>-1992</v>
      </c>
      <c r="C130" s="34">
        <f>ABS([1]!CST_91_ages[[#This Row],[max]]-[1]!CST_91_ages[[#This Row],[min]])</f>
        <v>809</v>
      </c>
      <c r="D130" s="25">
        <v>-1923.77</v>
      </c>
      <c r="E130" s="3">
        <v>192.047</v>
      </c>
      <c r="F130" s="2">
        <f xml:space="preserve"> 53571.10406 - 2204.911246 * [2]Munka1!I128 + 37.76832653 * POWER([2]Munka1!I128,2) - 0.3359672893 * POWER([2]Munka1!I128,3) + 0.00162055592 * POWER([2]Munka1!I128,4) - 0.000003997747525*POWER([2]Munka1!I128,5) + 0.00000000389724455*POWER([2]Munka1!I128,6)</f>
        <v>-1830.7503637511982</v>
      </c>
      <c r="G130" s="15">
        <v>110</v>
      </c>
      <c r="H130" s="18">
        <f xml:space="preserve"> -40.725 * [2]Lineáris!A128 + 6220.25</f>
        <v>-2209.8250000000007</v>
      </c>
      <c r="I130" s="7">
        <v>70</v>
      </c>
      <c r="J130" s="14"/>
      <c r="K130" s="13"/>
      <c r="L130" s="13"/>
      <c r="M130" s="13"/>
      <c r="N130" s="13"/>
      <c r="O130" s="13"/>
    </row>
    <row r="131" spans="1:15" x14ac:dyDescent="0.25">
      <c r="A131" s="11">
        <v>208</v>
      </c>
      <c r="B131" s="29">
        <v>-2038</v>
      </c>
      <c r="C131" s="34">
        <f>ABS([1]!CST_91_ages[[#This Row],[max]]-[1]!CST_91_ages[[#This Row],[min]])</f>
        <v>742</v>
      </c>
      <c r="D131" s="25">
        <v>-2145.0100000000002</v>
      </c>
      <c r="E131" s="3">
        <v>114.679</v>
      </c>
      <c r="F131" s="2">
        <f xml:space="preserve"> 53571.10406 - 2204.911246 * [2]Munka1!I129 + 37.76832653 * POWER([2]Munka1!I129,2) - 0.3359672893 * POWER([2]Munka1!I129,3) + 0.00162055592 * POWER([2]Munka1!I129,4) - 0.000003997747525*POWER([2]Munka1!I129,5) + 0.00000000389724455*POWER([2]Munka1!I129,6)</f>
        <v>-1905.9553173417808</v>
      </c>
      <c r="G131" s="15">
        <v>110</v>
      </c>
      <c r="H131" s="18">
        <f xml:space="preserve"> -40.725 * [2]Lineáris!A129 + 6220.25</f>
        <v>-2250.5500000000011</v>
      </c>
      <c r="I131" s="7">
        <v>70</v>
      </c>
      <c r="J131" s="14"/>
      <c r="K131" s="13"/>
      <c r="L131" s="13"/>
      <c r="M131" s="13"/>
      <c r="N131" s="13"/>
      <c r="O131" s="13"/>
    </row>
    <row r="132" spans="1:15" x14ac:dyDescent="0.25">
      <c r="A132" s="11">
        <v>209</v>
      </c>
      <c r="B132" s="29">
        <v>-2089</v>
      </c>
      <c r="C132" s="34">
        <f>ABS([1]!CST_91_ages[[#This Row],[max]]-[1]!CST_91_ages[[#This Row],[min]])</f>
        <v>696</v>
      </c>
      <c r="D132" s="25">
        <v>-2145.0100000000002</v>
      </c>
      <c r="E132" s="3">
        <v>114.679</v>
      </c>
      <c r="F132" s="2">
        <f xml:space="preserve"> 53571.10406 - 2204.911246 * [2]Munka1!I130 + 37.76832653 * POWER([2]Munka1!I130,2) - 0.3359672893 * POWER([2]Munka1!I130,3) + 0.00162055592 * POWER([2]Munka1!I130,4) - 0.000003997747525*POWER([2]Munka1!I130,5) + 0.00000000389724455*POWER([2]Munka1!I130,6)</f>
        <v>-1984.234803374391</v>
      </c>
      <c r="G132" s="15">
        <v>110</v>
      </c>
      <c r="H132" s="18">
        <f xml:space="preserve"> -40.725 * [2]Lineáris!A130 + 6220.25</f>
        <v>-2291.2749999999996</v>
      </c>
      <c r="I132" s="7">
        <v>70</v>
      </c>
      <c r="J132" s="14"/>
      <c r="K132" s="13"/>
      <c r="L132" s="13"/>
      <c r="M132" s="13"/>
      <c r="N132" s="13"/>
      <c r="O132" s="13"/>
    </row>
    <row r="133" spans="1:15" x14ac:dyDescent="0.25">
      <c r="A133" s="11">
        <v>210</v>
      </c>
      <c r="B133" s="29">
        <v>-2141</v>
      </c>
      <c r="C133" s="34">
        <f>ABS([1]!CST_91_ages[[#This Row],[max]]-[1]!CST_91_ages[[#This Row],[min]])</f>
        <v>639</v>
      </c>
      <c r="D133" s="25">
        <v>-2145.0100000000002</v>
      </c>
      <c r="E133" s="3">
        <v>114.679</v>
      </c>
      <c r="F133" s="2">
        <f xml:space="preserve"> 53571.10406 - 2204.911246 * [2]Munka1!I131 + 37.76832653 * POWER([2]Munka1!I131,2) - 0.3359672893 * POWER([2]Munka1!I131,3) + 0.00162055592 * POWER([2]Munka1!I131,4) - 0.000003997747525*POWER([2]Munka1!I131,5) + 0.00000000389724455*POWER([2]Munka1!I131,6)</f>
        <v>-2065.6838772119954</v>
      </c>
      <c r="G133" s="15">
        <v>110</v>
      </c>
      <c r="H133" s="2">
        <f xml:space="preserve"> -115.05 * [2]Lineáris!A131 + 21828.5</f>
        <v>-2332</v>
      </c>
      <c r="I133" s="7">
        <v>70</v>
      </c>
      <c r="J133" s="14"/>
      <c r="K133" s="13"/>
      <c r="L133" s="13"/>
      <c r="M133" s="13"/>
      <c r="N133" s="13"/>
      <c r="O133" s="13"/>
    </row>
    <row r="134" spans="1:15" x14ac:dyDescent="0.25">
      <c r="A134" s="11">
        <v>211</v>
      </c>
      <c r="B134" s="29">
        <v>-2207</v>
      </c>
      <c r="C134" s="34">
        <f>ABS([1]!CST_91_ages[[#This Row],[max]]-[1]!CST_91_ages[[#This Row],[min]])</f>
        <v>669</v>
      </c>
      <c r="D134" s="25">
        <v>-2145.0100000000002</v>
      </c>
      <c r="E134" s="3">
        <v>114.679</v>
      </c>
      <c r="F134" s="2">
        <f xml:space="preserve"> 53571.10406 - 2204.911246 * [2]Munka1!I132 + 37.76832653 * POWER([2]Munka1!I132,2) - 0.3359672893 * POWER([2]Munka1!I132,3) + 0.00162055592 * POWER([2]Munka1!I132,4) - 0.000003997747525*POWER([2]Munka1!I132,5) + 0.00000000389724455*POWER([2]Munka1!I132,6)</f>
        <v>-2150.3976791210589</v>
      </c>
      <c r="G134" s="15">
        <v>110</v>
      </c>
      <c r="H134" s="2">
        <f xml:space="preserve"> -115.05 * [2]Lineáris!A132 + 21828.5</f>
        <v>-2447.0499999999993</v>
      </c>
      <c r="I134" s="7">
        <v>110</v>
      </c>
      <c r="J134" s="14"/>
      <c r="K134" s="13"/>
      <c r="L134" s="13"/>
      <c r="M134" s="13"/>
      <c r="N134" s="13"/>
      <c r="O134" s="13"/>
    </row>
    <row r="135" spans="1:15" x14ac:dyDescent="0.25">
      <c r="A135" s="11">
        <v>212</v>
      </c>
      <c r="B135" s="29">
        <v>-2273</v>
      </c>
      <c r="C135" s="34">
        <f>ABS([1]!CST_91_ages[[#This Row],[max]]-[1]!CST_91_ages[[#This Row],[min]])</f>
        <v>779</v>
      </c>
      <c r="D135" s="25">
        <v>-2145.0100000000002</v>
      </c>
      <c r="E135" s="3">
        <v>114.679</v>
      </c>
      <c r="F135" s="2">
        <f xml:space="preserve"> 53571.10406 - 2204.911246 * [2]Munka1!I133 + 37.76832653 * POWER([2]Munka1!I133,2) - 0.3359672893 * POWER([2]Munka1!I133,3) + 0.00162055592 * POWER([2]Munka1!I133,4) - 0.000003997747525*POWER([2]Munka1!I133,5) + 0.00000000389724455*POWER([2]Munka1!I133,6)</f>
        <v>-2238.4713261416764</v>
      </c>
      <c r="G135" s="15">
        <v>110</v>
      </c>
      <c r="H135" s="2">
        <f xml:space="preserve"> -115.05 * [2]Lineáris!A133 + 21828.5</f>
        <v>-2562.0999999999985</v>
      </c>
      <c r="I135" s="7">
        <v>110</v>
      </c>
      <c r="J135" s="14"/>
      <c r="K135" s="13"/>
      <c r="L135" s="13"/>
      <c r="M135" s="13"/>
      <c r="N135" s="13"/>
      <c r="O135" s="13"/>
    </row>
    <row r="136" spans="1:15" x14ac:dyDescent="0.25">
      <c r="A136" s="11">
        <v>213</v>
      </c>
      <c r="B136" s="29">
        <v>-2377</v>
      </c>
      <c r="C136" s="34">
        <f>ABS([1]!CST_91_ages[[#This Row],[max]]-[1]!CST_91_ages[[#This Row],[min]])</f>
        <v>997</v>
      </c>
      <c r="D136" s="25">
        <v>-2766.38</v>
      </c>
      <c r="E136" s="3">
        <v>417.14699999999999</v>
      </c>
      <c r="F136" s="2">
        <f xml:space="preserve"> 53571.10406 - 2204.911246 * [2]Munka1!I134 + 37.76832653 * POWER([2]Munka1!I134,2) - 0.3359672893 * POWER([2]Munka1!I134,3) + 0.00162055592 * POWER([2]Munka1!I134,4) - 0.000003997747525*POWER([2]Munka1!I134,5) + 0.00000000389724455*POWER([2]Munka1!I134,6)</f>
        <v>-2329.9998011508724</v>
      </c>
      <c r="G136" s="15">
        <v>110</v>
      </c>
      <c r="H136" s="2">
        <f xml:space="preserve"> -115.05 * [2]Lineáris!A134 + 21828.5</f>
        <v>-2677.1499999999978</v>
      </c>
      <c r="I136" s="7">
        <v>110</v>
      </c>
      <c r="J136" s="14"/>
      <c r="K136" s="13"/>
      <c r="L136" s="13"/>
      <c r="M136" s="13"/>
      <c r="N136" s="13"/>
      <c r="O136" s="13"/>
    </row>
    <row r="137" spans="1:15" x14ac:dyDescent="0.25">
      <c r="A137" s="11">
        <v>214</v>
      </c>
      <c r="B137" s="29">
        <v>-2480</v>
      </c>
      <c r="C137" s="34">
        <f>ABS([1]!CST_91_ages[[#This Row],[max]]-[1]!CST_91_ages[[#This Row],[min]])</f>
        <v>1153</v>
      </c>
      <c r="D137" s="25">
        <v>-2766.38</v>
      </c>
      <c r="E137" s="3">
        <v>417.14699999999999</v>
      </c>
      <c r="F137" s="2">
        <f xml:space="preserve"> 53571.10406 - 2204.911246 * [2]Munka1!I135 + 37.76832653 * POWER([2]Munka1!I135,2) - 0.3359672893 * POWER([2]Munka1!I135,3) + 0.00162055592 * POWER([2]Munka1!I135,4) - 0.000003997747525*POWER([2]Munka1!I135,5) + 0.00000000389724455*POWER([2]Munka1!I135,6)</f>
        <v>-2425.0778391194181</v>
      </c>
      <c r="G137" s="15">
        <v>110</v>
      </c>
      <c r="H137" s="2">
        <f xml:space="preserve"> -115.05 * [2]Lineáris!A135 + 21828.5</f>
        <v>-2792.2000000000007</v>
      </c>
      <c r="I137" s="7">
        <v>110</v>
      </c>
      <c r="J137" s="14"/>
      <c r="K137" s="13"/>
      <c r="L137" s="13"/>
      <c r="M137" s="13"/>
      <c r="N137" s="13"/>
      <c r="O137" s="13"/>
    </row>
    <row r="138" spans="1:15" x14ac:dyDescent="0.25">
      <c r="A138" s="11">
        <v>215</v>
      </c>
      <c r="B138" s="29">
        <v>-2607</v>
      </c>
      <c r="C138" s="34">
        <f>ABS([1]!CST_91_ages[[#This Row],[max]]-[1]!CST_91_ages[[#This Row],[min]])</f>
        <v>1482</v>
      </c>
      <c r="D138" s="25">
        <v>-2766.38</v>
      </c>
      <c r="E138" s="3">
        <v>417.14699999999999</v>
      </c>
      <c r="F138" s="2">
        <f xml:space="preserve"> 53571.10406 - 2204.911246 * [2]Munka1!I136 + 37.76832653 * POWER([2]Munka1!I136,2) - 0.3359672893 * POWER([2]Munka1!I136,3) + 0.00162055592 * POWER([2]Munka1!I136,4) - 0.000003997747525*POWER([2]Munka1!I136,5) + 0.00000000389724455*POWER([2]Munka1!I136,6)</f>
        <v>-2523.7998105639708</v>
      </c>
      <c r="G138" s="15">
        <v>110</v>
      </c>
      <c r="H138" s="2">
        <f xml:space="preserve"> -115.05 * [2]Lineáris!A136 + 21828.5</f>
        <v>-2907.25</v>
      </c>
      <c r="I138" s="7">
        <v>110</v>
      </c>
      <c r="J138" s="14"/>
      <c r="K138" s="13"/>
      <c r="L138" s="13"/>
      <c r="M138" s="13"/>
      <c r="N138" s="13"/>
      <c r="O138" s="13"/>
    </row>
    <row r="139" spans="1:15" x14ac:dyDescent="0.25">
      <c r="A139" s="11">
        <v>216</v>
      </c>
      <c r="B139" s="29">
        <v>-2735</v>
      </c>
      <c r="C139" s="34">
        <f>ABS([1]!CST_91_ages[[#This Row],[max]]-[1]!CST_91_ages[[#This Row],[min]])</f>
        <v>1528</v>
      </c>
      <c r="D139" s="25">
        <v>-2766.38</v>
      </c>
      <c r="E139" s="3">
        <v>417.14699999999999</v>
      </c>
      <c r="F139" s="2">
        <f xml:space="preserve"> 53571.10406 - 2204.911246 * [2]Munka1!I137 + 37.76832653 * POWER([2]Munka1!I137,2) - 0.3359672893 * POWER([2]Munka1!I137,3) + 0.00162055592 * POWER([2]Munka1!I137,4) - 0.000003997747525*POWER([2]Munka1!I137,5) + 0.00000000389724455*POWER([2]Munka1!I137,6)</f>
        <v>-2626.2596021898789</v>
      </c>
      <c r="G139" s="15">
        <v>110</v>
      </c>
      <c r="H139" s="2">
        <f xml:space="preserve"> -115.05 * [2]Lineáris!A137 + 21828.5</f>
        <v>-3022.2999999999993</v>
      </c>
      <c r="I139" s="7">
        <v>110</v>
      </c>
      <c r="J139" s="14"/>
      <c r="K139" s="13"/>
      <c r="L139" s="13"/>
      <c r="M139" s="13"/>
      <c r="N139" s="13"/>
      <c r="O139" s="13"/>
    </row>
    <row r="140" spans="1:15" x14ac:dyDescent="0.25">
      <c r="A140" s="11">
        <v>217</v>
      </c>
      <c r="B140" s="29">
        <v>-2873</v>
      </c>
      <c r="C140" s="34">
        <f>ABS([1]!CST_91_ages[[#This Row],[max]]-[1]!CST_91_ages[[#This Row],[min]])</f>
        <v>1785</v>
      </c>
      <c r="D140" s="25">
        <v>-2766.38</v>
      </c>
      <c r="E140" s="3">
        <v>417.14699999999999</v>
      </c>
      <c r="F140" s="2">
        <f xml:space="preserve"> 53571.10406 - 2204.911246 * [2]Munka1!I138 + 37.76832653 * POWER([2]Munka1!I138,2) - 0.3359672893 * POWER([2]Munka1!I138,3) + 0.00162055592 * POWER([2]Munka1!I138,4) - 0.000003997747525*POWER([2]Munka1!I138,5) + 0.00000000389724455*POWER([2]Munka1!I138,6)</f>
        <v>-2732.5504947361187</v>
      </c>
      <c r="G140" s="15">
        <v>110</v>
      </c>
      <c r="H140" s="2">
        <f xml:space="preserve"> -115.05 * [2]Lineáris!A138 + 21828.5</f>
        <v>-3137.3499999999985</v>
      </c>
      <c r="I140" s="7">
        <v>110</v>
      </c>
      <c r="J140" s="14"/>
      <c r="K140" s="13"/>
      <c r="L140" s="13"/>
      <c r="M140" s="13"/>
      <c r="N140" s="13"/>
      <c r="O140" s="13"/>
    </row>
    <row r="141" spans="1:15" x14ac:dyDescent="0.25">
      <c r="A141" s="11">
        <v>218</v>
      </c>
      <c r="B141" s="29">
        <v>-3012</v>
      </c>
      <c r="C141" s="34">
        <f>ABS([1]!CST_91_ages[[#This Row],[max]]-[1]!CST_91_ages[[#This Row],[min]])</f>
        <v>1810</v>
      </c>
      <c r="D141" s="25">
        <v>-3389.21</v>
      </c>
      <c r="E141" s="3">
        <v>477.14400000000001</v>
      </c>
      <c r="F141" s="2">
        <f xml:space="preserve"> 53571.10406 - 2204.911246 * [2]Munka1!I139 + 37.76832653 * POWER([2]Munka1!I139,2) - 0.3359672893 * POWER([2]Munka1!I139,3) + 0.00162055592 * POWER([2]Munka1!I139,4) - 0.000003997747525*POWER([2]Munka1!I139,5) + 0.00000000389724455*POWER([2]Munka1!I139,6)</f>
        <v>-2842.7650380003615</v>
      </c>
      <c r="G141" s="15">
        <v>110</v>
      </c>
      <c r="H141" s="2">
        <f xml:space="preserve"> -115.05 * [2]Lineáris!A139 + 21828.5</f>
        <v>-3252.3999999999978</v>
      </c>
      <c r="I141" s="7">
        <v>110</v>
      </c>
      <c r="J141" s="14"/>
      <c r="K141" s="13"/>
      <c r="L141" s="13"/>
      <c r="M141" s="13"/>
      <c r="N141" s="13"/>
      <c r="O141" s="13"/>
    </row>
    <row r="142" spans="1:15" x14ac:dyDescent="0.25">
      <c r="A142" s="11">
        <v>219</v>
      </c>
      <c r="B142" s="29">
        <v>-3151</v>
      </c>
      <c r="C142" s="34">
        <f>ABS([1]!CST_91_ages[[#This Row],[max]]-[1]!CST_91_ages[[#This Row],[min]])</f>
        <v>1891</v>
      </c>
      <c r="D142" s="25">
        <v>-3389.21</v>
      </c>
      <c r="E142" s="3">
        <v>477.14400000000001</v>
      </c>
      <c r="F142" s="2">
        <f xml:space="preserve"> 53571.10406 - 2204.911246 * [2]Munka1!I140 + 37.76832653 * POWER([2]Munka1!I140,2) - 0.3359672893 * POWER([2]Munka1!I140,3) + 0.00162055592 * POWER([2]Munka1!I140,4) - 0.000003997747525*POWER([2]Munka1!I140,5) + 0.00000000389724455*POWER([2]Munka1!I140,6)</f>
        <v>-2956.9949230735074</v>
      </c>
      <c r="G142" s="15">
        <v>110</v>
      </c>
      <c r="H142" s="2">
        <f xml:space="preserve"> -115.05 * [2]Lineáris!A140 + 21828.5</f>
        <v>-3367.4500000000007</v>
      </c>
      <c r="I142" s="7">
        <v>110</v>
      </c>
      <c r="J142" s="14"/>
      <c r="K142" s="13"/>
      <c r="L142" s="13"/>
      <c r="M142" s="13"/>
      <c r="N142" s="13"/>
      <c r="O142" s="13"/>
    </row>
    <row r="143" spans="1:15" x14ac:dyDescent="0.25">
      <c r="A143" s="11">
        <v>220</v>
      </c>
      <c r="B143" s="29">
        <v>-3289</v>
      </c>
      <c r="C143" s="34">
        <f>ABS([1]!CST_91_ages[[#This Row],[max]]-[1]!CST_91_ages[[#This Row],[min]])</f>
        <v>1869</v>
      </c>
      <c r="D143" s="25">
        <v>-3389.21</v>
      </c>
      <c r="E143" s="3">
        <v>477.14400000000001</v>
      </c>
      <c r="F143" s="2">
        <f xml:space="preserve"> 53571.10406 - 2204.911246 * [2]Munka1!I141 + 37.76832653 * POWER([2]Munka1!I141,2) - 0.3359672893 * POWER([2]Munka1!I141,3) + 0.00162055592 * POWER([2]Munka1!I141,4) - 0.000003997747525*POWER([2]Munka1!I141,5) + 0.00000000389724455*POWER([2]Munka1!I141,6)</f>
        <v>-3075.3308517566766</v>
      </c>
      <c r="G143" s="15">
        <v>80</v>
      </c>
      <c r="H143" s="2">
        <f xml:space="preserve"> -115.05 * [2]Lineáris!A141 + 21828.5</f>
        <v>-3482.5</v>
      </c>
      <c r="I143" s="7">
        <v>110</v>
      </c>
      <c r="J143" s="14"/>
      <c r="K143" s="13"/>
      <c r="L143" s="13"/>
      <c r="M143" s="13"/>
      <c r="N143" s="13"/>
      <c r="O143" s="13"/>
    </row>
    <row r="144" spans="1:15" x14ac:dyDescent="0.25">
      <c r="A144" s="11">
        <v>221</v>
      </c>
      <c r="B144" s="29">
        <v>-3425</v>
      </c>
      <c r="C144" s="34">
        <f>ABS([1]!CST_91_ages[[#This Row],[max]]-[1]!CST_91_ages[[#This Row],[min]])</f>
        <v>1958</v>
      </c>
      <c r="D144" s="25">
        <v>-3389.21</v>
      </c>
      <c r="E144" s="3">
        <v>477.14400000000001</v>
      </c>
      <c r="F144" s="2">
        <f xml:space="preserve"> 53571.10406 - 2204.911246 * [2]Munka1!I142 + 37.76832653 * POWER([2]Munka1!I142,2) - 0.3359672893 * POWER([2]Munka1!I142,3) + 0.00162055592 * POWER([2]Munka1!I142,4) - 0.000003997747525*POWER([2]Munka1!I142,5) + 0.00000000389724455*POWER([2]Munka1!I142,6)</f>
        <v>-3197.8624031782965</v>
      </c>
      <c r="G144" s="15">
        <v>80</v>
      </c>
      <c r="H144" s="2">
        <f xml:space="preserve"> -115.05 * [2]Lineáris!A142 + 21828.5</f>
        <v>-3597.5499999999993</v>
      </c>
      <c r="I144" s="7">
        <v>110</v>
      </c>
      <c r="J144" s="14"/>
      <c r="K144" s="13"/>
      <c r="L144" s="13"/>
      <c r="M144" s="13"/>
      <c r="N144" s="13"/>
      <c r="O144" s="13"/>
    </row>
    <row r="145" spans="1:15" x14ac:dyDescent="0.25">
      <c r="A145" s="11">
        <v>222</v>
      </c>
      <c r="B145" s="29">
        <v>-3560</v>
      </c>
      <c r="C145" s="34">
        <f>ABS([1]!CST_91_ages[[#This Row],[max]]-[1]!CST_91_ages[[#This Row],[min]])</f>
        <v>1831</v>
      </c>
      <c r="D145" s="25">
        <v>-3389.21</v>
      </c>
      <c r="E145" s="3">
        <v>477.14400000000001</v>
      </c>
      <c r="F145" s="2">
        <f xml:space="preserve"> 53571.10406 - 2204.911246 * [2]Munka1!I143 + 37.76832653 * POWER([2]Munka1!I143,2) - 0.3359672893 * POWER([2]Munka1!I143,3) + 0.00162055592 * POWER([2]Munka1!I143,4) - 0.000003997747525*POWER([2]Munka1!I143,5) + 0.00000000389724455*POWER([2]Munka1!I143,6)</f>
        <v>-3324.6778976027854</v>
      </c>
      <c r="G145" s="15">
        <v>80</v>
      </c>
      <c r="H145" s="2">
        <f xml:space="preserve"> -115.05 * [2]Lineáris!A143 + 21828.5</f>
        <v>-3712.5999999999985</v>
      </c>
      <c r="I145" s="7">
        <v>110</v>
      </c>
      <c r="J145" s="14"/>
      <c r="K145" s="13"/>
      <c r="L145" s="13"/>
      <c r="M145" s="13"/>
      <c r="N145" s="13"/>
      <c r="O145" s="13"/>
    </row>
    <row r="146" spans="1:15" x14ac:dyDescent="0.25">
      <c r="A146" s="11">
        <v>223</v>
      </c>
      <c r="B146" s="29">
        <v>-3704</v>
      </c>
      <c r="C146" s="34">
        <f>ABS([1]!CST_91_ages[[#This Row],[max]]-[1]!CST_91_ages[[#This Row],[min]])</f>
        <v>1825</v>
      </c>
      <c r="D146" s="25">
        <v>-4011.28</v>
      </c>
      <c r="E146" s="3">
        <v>414.16899999999998</v>
      </c>
      <c r="F146" s="2">
        <f xml:space="preserve"> 53571.10406 - 2204.911246 * [2]Munka1!I144 + 37.76832653 * POWER([2]Munka1!I144,2) - 0.3359672893 * POWER([2]Munka1!I144,3) + 0.00162055592 * POWER([2]Munka1!I144,4) - 0.000003997747525*POWER([2]Munka1!I144,5) + 0.00000000389724455*POWER([2]Munka1!I144,6)</f>
        <v>-3455.8642574324622</v>
      </c>
      <c r="G146" s="15">
        <v>80</v>
      </c>
      <c r="H146" s="2">
        <f xml:space="preserve"> -115.05 * [2]Lineáris!A144 + 21828.5</f>
        <v>-3827.6499999999978</v>
      </c>
      <c r="I146" s="7">
        <v>110</v>
      </c>
      <c r="J146" s="14"/>
      <c r="K146" s="13"/>
      <c r="L146" s="13"/>
      <c r="M146" s="13"/>
      <c r="N146" s="13"/>
      <c r="O146" s="13"/>
    </row>
    <row r="147" spans="1:15" x14ac:dyDescent="0.25">
      <c r="A147" s="11">
        <v>224</v>
      </c>
      <c r="B147" s="29">
        <v>-3848</v>
      </c>
      <c r="C147" s="34">
        <f>ABS([1]!CST_91_ages[[#This Row],[max]]-[1]!CST_91_ages[[#This Row],[min]])</f>
        <v>1661</v>
      </c>
      <c r="D147" s="25">
        <v>-4011.28</v>
      </c>
      <c r="E147" s="3">
        <v>414.16899999999998</v>
      </c>
      <c r="F147" s="2">
        <f xml:space="preserve"> 53571.10406 - 2204.911246 * [2]Munka1!I145 + 37.76832653 * POWER([2]Munka1!I145,2) - 0.3359672893 * POWER([2]Munka1!I145,3) + 0.00162055592 * POWER([2]Munka1!I145,4) - 0.000003997747525*POWER([2]Munka1!I145,5) + 0.00000000389724455*POWER([2]Munka1!I145,6)</f>
        <v>-3591.5068654062343</v>
      </c>
      <c r="G147" s="15">
        <v>80</v>
      </c>
      <c r="H147" s="2">
        <f xml:space="preserve"> -115.05 * [2]Lineáris!A145 + 21828.5</f>
        <v>-3942.7000000000007</v>
      </c>
      <c r="I147" s="7">
        <v>110</v>
      </c>
      <c r="J147" s="14"/>
      <c r="K147" s="13"/>
      <c r="L147" s="13"/>
      <c r="M147" s="13"/>
      <c r="N147" s="13"/>
      <c r="O147" s="13"/>
    </row>
    <row r="148" spans="1:15" x14ac:dyDescent="0.25">
      <c r="A148" s="11">
        <v>225</v>
      </c>
      <c r="B148" s="29">
        <v>-4001</v>
      </c>
      <c r="C148" s="34">
        <f>ABS([1]!CST_91_ages[[#This Row],[max]]-[1]!CST_91_ages[[#This Row],[min]])</f>
        <v>1518</v>
      </c>
      <c r="D148" s="25">
        <v>-4011.28</v>
      </c>
      <c r="E148" s="3">
        <v>414.16899999999998</v>
      </c>
      <c r="F148" s="2">
        <f xml:space="preserve"> 53571.10406 - 2204.911246 * [2]Munka1!I146 + 37.76832653 * POWER([2]Munka1!I146,2) - 0.3359672893 * POWER([2]Munka1!I146,3) + 0.00162055592 * POWER([2]Munka1!I146,4) - 0.000003997747525*POWER([2]Munka1!I146,5) + 0.00000000389724455*POWER([2]Munka1!I146,6)</f>
        <v>-3731.6894199925009</v>
      </c>
      <c r="G148" s="15">
        <v>80</v>
      </c>
      <c r="H148" s="2">
        <f xml:space="preserve"> -115.05 * [2]Lineáris!A146 + 21828.5</f>
        <v>-4057.75</v>
      </c>
      <c r="I148" s="7">
        <v>110</v>
      </c>
      <c r="J148" s="14"/>
      <c r="K148" s="13"/>
      <c r="L148" s="13"/>
      <c r="M148" s="13"/>
      <c r="N148" s="13"/>
      <c r="O148" s="13"/>
    </row>
    <row r="149" spans="1:15" x14ac:dyDescent="0.25">
      <c r="A149" s="11">
        <v>226</v>
      </c>
      <c r="B149" s="29">
        <v>-4154</v>
      </c>
      <c r="C149" s="34">
        <f>ABS([1]!CST_91_ages[[#This Row],[max]]-[1]!CST_91_ages[[#This Row],[min]])</f>
        <v>1222</v>
      </c>
      <c r="D149" s="25">
        <v>-4011.28</v>
      </c>
      <c r="E149" s="3">
        <v>414.16899999999998</v>
      </c>
      <c r="F149" s="2">
        <f xml:space="preserve"> 53571.10406 - 2204.911246 * [2]Munka1!I147 + 37.76832653 * POWER([2]Munka1!I147,2) - 0.3359672893 * POWER([2]Munka1!I147,3) + 0.00162055592 * POWER([2]Munka1!I147,4) - 0.000003997747525*POWER([2]Munka1!I147,5) + 0.00000000389724455*POWER([2]Munka1!I147,6)</f>
        <v>-3876.4937879696954</v>
      </c>
      <c r="G149" s="15">
        <v>80</v>
      </c>
      <c r="H149" s="2">
        <f xml:space="preserve"> -115.05 * [2]Lineáris!A147 + 21828.5</f>
        <v>-4172.7999999999993</v>
      </c>
      <c r="I149" s="7">
        <v>110</v>
      </c>
      <c r="J149" s="14"/>
      <c r="K149" s="13"/>
      <c r="L149" s="13"/>
      <c r="M149" s="13"/>
      <c r="N149" s="13"/>
      <c r="O149" s="13"/>
    </row>
    <row r="150" spans="1:15" x14ac:dyDescent="0.25">
      <c r="A150" s="11">
        <v>227</v>
      </c>
      <c r="B150" s="29">
        <v>-4338</v>
      </c>
      <c r="C150" s="34">
        <f>ABS([1]!CST_91_ages[[#This Row],[max]]-[1]!CST_91_ages[[#This Row],[min]])</f>
        <v>1140</v>
      </c>
      <c r="D150" s="25">
        <v>-4011.28</v>
      </c>
      <c r="E150" s="3">
        <v>414.16899999999998</v>
      </c>
      <c r="F150" s="2">
        <f xml:space="preserve"> 53571.10406 - 2204.911246 * [2]Munka1!I148 + 37.76832653 * POWER([2]Munka1!I148,2) - 0.3359672893 * POWER([2]Munka1!I148,3) + 0.00162055592 * POWER([2]Munka1!I148,4) - 0.000003997747525*POWER([2]Munka1!I148,5) + 0.00000000389724455*POWER([2]Munka1!I148,6)</f>
        <v>-4025.9998542059911</v>
      </c>
      <c r="G150" s="15">
        <v>80</v>
      </c>
      <c r="H150" s="2">
        <f xml:space="preserve"> -115.05 * [2]Lineáris!A148 + 21828.5</f>
        <v>-4287.8499999999985</v>
      </c>
      <c r="I150" s="7">
        <v>110</v>
      </c>
      <c r="J150" s="14"/>
      <c r="K150" s="13"/>
      <c r="L150" s="13"/>
      <c r="M150" s="13"/>
      <c r="N150" s="13"/>
      <c r="O150" s="13"/>
    </row>
    <row r="151" spans="1:15" x14ac:dyDescent="0.25">
      <c r="A151" s="11">
        <v>228</v>
      </c>
      <c r="B151" s="29">
        <v>-4522</v>
      </c>
      <c r="C151" s="34">
        <f>ABS([1]!CST_91_ages[[#This Row],[max]]-[1]!CST_91_ages[[#This Row],[min]])</f>
        <v>712</v>
      </c>
      <c r="D151" s="25">
        <v>-4633.9799999999996</v>
      </c>
      <c r="E151" s="3">
        <v>84.52</v>
      </c>
      <c r="F151" s="2">
        <f xml:space="preserve"> 53571.10406 - 2204.911246 * [2]Munka1!I149 + 37.76832653 * POWER([2]Munka1!I149,2) - 0.3359672893 * POWER([2]Munka1!I149,3) + 0.00162055592 * POWER([2]Munka1!I149,4) - 0.000003997747525*POWER([2]Munka1!I149,5) + 0.00000000389724455*POWER([2]Munka1!I149,6)</f>
        <v>-4180.2853686392773</v>
      </c>
      <c r="G151" s="15">
        <v>80</v>
      </c>
      <c r="H151" s="2">
        <f xml:space="preserve"> -115.05 * [2]Lineáris!A149 + 21828.5</f>
        <v>-4402.8999999999978</v>
      </c>
      <c r="I151" s="7">
        <v>110</v>
      </c>
      <c r="J151" s="14"/>
      <c r="K151" s="13"/>
      <c r="L151" s="13"/>
      <c r="M151" s="13"/>
      <c r="N151" s="13"/>
      <c r="O151" s="13"/>
    </row>
    <row r="152" spans="1:15" x14ac:dyDescent="0.25">
      <c r="A152" s="11">
        <v>229</v>
      </c>
      <c r="B152" s="29">
        <v>-4640</v>
      </c>
      <c r="C152" s="34">
        <f>ABS([1]!CST_91_ages[[#This Row],[max]]-[1]!CST_91_ages[[#This Row],[min]])</f>
        <v>464</v>
      </c>
      <c r="D152" s="25">
        <v>-4633.9799999999996</v>
      </c>
      <c r="E152" s="3">
        <v>84.52</v>
      </c>
      <c r="F152" s="2">
        <f xml:space="preserve"> 53571.10406 - 2204.911246 * [2]Munka1!I150 + 37.76832653 * POWER([2]Munka1!I150,2) - 0.3359672893 * POWER([2]Munka1!I150,3) + 0.00162055592 * POWER([2]Munka1!I150,4) - 0.000003997747525*POWER([2]Munka1!I150,5) + 0.00000000389724455*POWER([2]Munka1!I150,6)</f>
        <v>-4339.4257904349361</v>
      </c>
      <c r="G152" s="15">
        <v>80</v>
      </c>
      <c r="H152" s="2">
        <f xml:space="preserve"> -115.05 * [2]Lineáris!A150 + 21828.5</f>
        <v>-4517.9500000000007</v>
      </c>
      <c r="I152" s="7">
        <v>110</v>
      </c>
      <c r="J152" s="14"/>
      <c r="K152" s="13"/>
      <c r="L152" s="13"/>
      <c r="M152" s="13"/>
      <c r="N152" s="13"/>
      <c r="O152" s="13"/>
    </row>
    <row r="153" spans="1:15" x14ac:dyDescent="0.25">
      <c r="A153" s="11">
        <v>230</v>
      </c>
      <c r="B153" s="29">
        <v>-4759</v>
      </c>
      <c r="C153" s="34">
        <f>ABS([1]!CST_91_ages[[#This Row],[max]]-[1]!CST_91_ages[[#This Row],[min]])</f>
        <v>455</v>
      </c>
      <c r="D153" s="25">
        <v>-4633.9799999999996</v>
      </c>
      <c r="E153" s="3">
        <v>84.52</v>
      </c>
      <c r="F153" s="2">
        <f xml:space="preserve"> 53571.10406 - 2204.911246 * [2]Munka1!I151 + 37.76832653 * POWER([2]Munka1!I151,2) - 0.3359672893 * POWER([2]Munka1!I151,3) + 0.00162055592 * POWER([2]Munka1!I151,4) - 0.000003997747525*POWER([2]Munka1!I151,5) + 0.00000000389724455*POWER([2]Munka1!I151,6)</f>
        <v>-4503.494129352388</v>
      </c>
      <c r="G153" s="15">
        <v>80</v>
      </c>
      <c r="H153" s="18">
        <f xml:space="preserve"> -105.7 * [2]Lineáris!A151 + 19678</f>
        <v>-4633</v>
      </c>
      <c r="I153" s="7">
        <v>90</v>
      </c>
      <c r="J153" s="14"/>
      <c r="K153" s="13"/>
      <c r="L153" s="13"/>
      <c r="M153" s="13"/>
      <c r="N153" s="13"/>
      <c r="O153" s="13"/>
    </row>
    <row r="154" spans="1:15" x14ac:dyDescent="0.25">
      <c r="A154" s="11">
        <v>231</v>
      </c>
      <c r="B154" s="29">
        <v>-4780</v>
      </c>
      <c r="C154" s="34">
        <f>ABS([1]!CST_91_ages[[#This Row],[max]]-[1]!CST_91_ages[[#This Row],[min]])</f>
        <v>452</v>
      </c>
      <c r="D154" s="25">
        <v>-4633.9799999999996</v>
      </c>
      <c r="E154" s="3">
        <v>84.52</v>
      </c>
      <c r="F154" s="2">
        <f xml:space="preserve"> 53571.10406 - 2204.911246 * [2]Munka1!I152 + 37.76832653 * POWER([2]Munka1!I152,2) - 0.3359672893 * POWER([2]Munka1!I152,3) + 0.00162055592 * POWER([2]Munka1!I152,4) - 0.000003997747525*POWER([2]Munka1!I152,5) + 0.00000000389724455*POWER([2]Munka1!I152,6)</f>
        <v>-4672.5607842998579</v>
      </c>
      <c r="G154" s="15">
        <v>80</v>
      </c>
      <c r="H154" s="18">
        <f xml:space="preserve"> -105.7 * [2]Lineáris!A152 + 19678</f>
        <v>-4738.7000000000007</v>
      </c>
      <c r="I154" s="7">
        <v>90</v>
      </c>
      <c r="J154" s="14"/>
      <c r="K154" s="13"/>
      <c r="L154" s="13"/>
      <c r="M154" s="13"/>
      <c r="N154" s="13"/>
      <c r="O154" s="13"/>
    </row>
    <row r="155" spans="1:15" x14ac:dyDescent="0.25">
      <c r="A155" s="11">
        <v>232</v>
      </c>
      <c r="B155" s="29">
        <v>-4801</v>
      </c>
      <c r="C155" s="34">
        <f>ABS([1]!CST_91_ages[[#This Row],[max]]-[1]!CST_91_ages[[#This Row],[min]])</f>
        <v>471</v>
      </c>
      <c r="D155" s="25">
        <v>-4633.9799999999996</v>
      </c>
      <c r="E155" s="3">
        <v>84.52</v>
      </c>
      <c r="F155" s="2">
        <f xml:space="preserve"> 53571.10406 - 2204.911246 * [2]Munka1!I153 + 37.76832653 * POWER([2]Munka1!I153,2) - 0.3359672893 * POWER([2]Munka1!I153,3) + 0.00162055592 * POWER([2]Munka1!I153,4) - 0.000003997747525*POWER([2]Munka1!I153,5) + 0.00000000389724455*POWER([2]Munka1!I153,6)</f>
        <v>-4846.6933790789917</v>
      </c>
      <c r="G155" s="15">
        <v>80</v>
      </c>
      <c r="H155" s="18">
        <f xml:space="preserve"> -105.7 * [2]Lineáris!A153 + 19678</f>
        <v>-4844.4000000000015</v>
      </c>
      <c r="I155" s="7">
        <v>90</v>
      </c>
      <c r="J155" s="14"/>
      <c r="K155" s="13"/>
      <c r="L155" s="13"/>
      <c r="M155" s="13"/>
      <c r="N155" s="13"/>
      <c r="O155" s="13"/>
    </row>
    <row r="156" spans="1:15" x14ac:dyDescent="0.25">
      <c r="A156" s="11">
        <v>233</v>
      </c>
      <c r="B156" s="29">
        <v>-4867</v>
      </c>
      <c r="C156" s="34">
        <f>ABS([1]!CST_91_ages[[#This Row],[max]]-[1]!CST_91_ages[[#This Row],[min]])</f>
        <v>584</v>
      </c>
      <c r="D156" s="25">
        <v>-5141.34</v>
      </c>
      <c r="E156" s="3">
        <v>260.33600000000001</v>
      </c>
      <c r="F156" s="2">
        <f xml:space="preserve"> 53571.10406 - 2204.911246 * [2]Munka1!I154 + 37.76832653 * POWER([2]Munka1!I154,2) - 0.3359672893 * POWER([2]Munka1!I154,3) + 0.00162055592 * POWER([2]Munka1!I154,4) - 0.000003997747525*POWER([2]Munka1!I154,5) + 0.00000000389724455*POWER([2]Munka1!I154,6)</f>
        <v>-5025.956595336087</v>
      </c>
      <c r="G156" s="15">
        <v>80</v>
      </c>
      <c r="H156" s="18">
        <f xml:space="preserve"> -105.7 * [2]Lineáris!A154 + 19678</f>
        <v>-4950.1000000000022</v>
      </c>
      <c r="I156" s="7">
        <v>90</v>
      </c>
      <c r="J156" s="14"/>
      <c r="K156" s="13"/>
      <c r="L156" s="13"/>
      <c r="M156" s="13"/>
      <c r="N156" s="13"/>
      <c r="O156" s="13"/>
    </row>
    <row r="157" spans="1:15" x14ac:dyDescent="0.25">
      <c r="A157" s="11">
        <v>234</v>
      </c>
      <c r="B157" s="29">
        <v>-4933</v>
      </c>
      <c r="C157" s="34">
        <f>ABS([1]!CST_91_ages[[#This Row],[max]]-[1]!CST_91_ages[[#This Row],[min]])</f>
        <v>587</v>
      </c>
      <c r="D157" s="25">
        <v>-5141.34</v>
      </c>
      <c r="E157" s="3">
        <v>260.33600000000001</v>
      </c>
      <c r="F157" s="2">
        <f xml:space="preserve"> 53571.10406 - 2204.911246 * [2]Munka1!I155 + 37.76832653 * POWER([2]Munka1!I155,2) - 0.3359672893 * POWER([2]Munka1!I155,3) + 0.00162055592 * POWER([2]Munka1!I155,4) - 0.000003997747525*POWER([2]Munka1!I155,5) + 0.00000000389724455*POWER([2]Munka1!I155,6)</f>
        <v>-5210.4120026882738</v>
      </c>
      <c r="G157" s="15">
        <v>80</v>
      </c>
      <c r="H157" s="18">
        <f xml:space="preserve"> -105.7 * [2]Lineáris!A155 + 19678</f>
        <v>-5055.7999999999993</v>
      </c>
      <c r="I157" s="7">
        <v>90</v>
      </c>
      <c r="J157" s="14"/>
      <c r="K157" s="13"/>
      <c r="L157" s="13"/>
      <c r="M157" s="13"/>
      <c r="N157" s="13"/>
      <c r="O157" s="13"/>
    </row>
    <row r="158" spans="1:15" x14ac:dyDescent="0.25">
      <c r="A158" s="11">
        <v>235</v>
      </c>
      <c r="B158" s="29">
        <v>-5002</v>
      </c>
      <c r="C158" s="34">
        <f>ABS([1]!CST_91_ages[[#This Row],[max]]-[1]!CST_91_ages[[#This Row],[min]])</f>
        <v>640</v>
      </c>
      <c r="D158" s="25">
        <v>-5141.34</v>
      </c>
      <c r="E158" s="3">
        <v>260.33600000000001</v>
      </c>
      <c r="F158" s="2">
        <f xml:space="preserve"> 53571.10406 - 2204.911246 * [2]Munka1!I156 + 37.76832653 * POWER([2]Munka1!I156,2) - 0.3359672893 * POWER([2]Munka1!I156,3) + 0.00162055592 * POWER([2]Munka1!I156,4) - 0.000003997747525*POWER([2]Munka1!I156,5) + 0.00000000389724455*POWER([2]Munka1!I156,6)</f>
        <v>-5400.1178860658547</v>
      </c>
      <c r="G158" s="15">
        <v>60</v>
      </c>
      <c r="H158" s="18">
        <f xml:space="preserve"> -105.7 * [2]Lineáris!A156 + 19678</f>
        <v>-5161.5</v>
      </c>
      <c r="I158" s="7">
        <v>90</v>
      </c>
      <c r="J158" s="14"/>
      <c r="K158" s="13"/>
      <c r="L158" s="13"/>
      <c r="M158" s="13"/>
      <c r="N158" s="13"/>
      <c r="O158" s="13"/>
    </row>
    <row r="159" spans="1:15" x14ac:dyDescent="0.25">
      <c r="A159" s="11">
        <v>236</v>
      </c>
      <c r="B159" s="29">
        <v>-5071</v>
      </c>
      <c r="C159" s="34">
        <f>ABS([1]!CST_91_ages[[#This Row],[max]]-[1]!CST_91_ages[[#This Row],[min]])</f>
        <v>609</v>
      </c>
      <c r="D159" s="25">
        <v>-5141.34</v>
      </c>
      <c r="E159" s="3">
        <v>260.33600000000001</v>
      </c>
      <c r="F159" s="2">
        <f xml:space="preserve"> 53571.10406 - 2204.911246 * [2]Munka1!I157 + 37.76832653 * POWER([2]Munka1!I157,2) - 0.3359672893 * POWER([2]Munka1!I157,3) + 0.00162055592 * POWER([2]Munka1!I157,4) - 0.000003997747525*POWER([2]Munka1!I157,5) + 0.00000000389724455*POWER([2]Munka1!I157,6)</f>
        <v>-5595.1290702284314</v>
      </c>
      <c r="G159" s="15">
        <v>60</v>
      </c>
      <c r="H159" s="18">
        <f xml:space="preserve"> -105.7 * [2]Lineáris!A157 + 19678</f>
        <v>-5267.2000000000007</v>
      </c>
      <c r="I159" s="7">
        <v>90</v>
      </c>
      <c r="J159" s="14"/>
      <c r="K159" s="13"/>
      <c r="L159" s="13"/>
      <c r="M159" s="13"/>
      <c r="N159" s="13"/>
      <c r="O159" s="13"/>
    </row>
    <row r="160" spans="1:15" x14ac:dyDescent="0.25">
      <c r="A160" s="11">
        <v>237</v>
      </c>
      <c r="B160" s="29">
        <v>-5148</v>
      </c>
      <c r="C160" s="34">
        <f>ABS([1]!CST_91_ages[[#This Row],[max]]-[1]!CST_91_ages[[#This Row],[min]])</f>
        <v>645</v>
      </c>
      <c r="D160" s="25">
        <v>-5141.34</v>
      </c>
      <c r="E160" s="3">
        <v>260.33600000000001</v>
      </c>
      <c r="F160" s="2">
        <f xml:space="preserve"> 53571.10406 - 2204.911246 * [2]Munka1!I158 + 37.76832653 * POWER([2]Munka1!I158,2) - 0.3359672893 * POWER([2]Munka1!I158,3) + 0.00162055592 * POWER([2]Munka1!I158,4) - 0.000003997747525*POWER([2]Munka1!I158,5) + 0.00000000389724455*POWER([2]Munka1!I158,6)</f>
        <v>-5795.4967414889252</v>
      </c>
      <c r="G160" s="15">
        <v>60</v>
      </c>
      <c r="H160" s="18">
        <f xml:space="preserve"> -105.7 * [2]Lineáris!A158 + 19678</f>
        <v>-5372.9000000000015</v>
      </c>
      <c r="I160" s="7">
        <v>90</v>
      </c>
      <c r="J160" s="14"/>
      <c r="K160" s="13"/>
      <c r="L160" s="13"/>
      <c r="M160" s="13"/>
      <c r="N160" s="13"/>
      <c r="O160" s="13"/>
    </row>
    <row r="161" spans="1:15" x14ac:dyDescent="0.25">
      <c r="A161" s="11">
        <v>238</v>
      </c>
      <c r="B161" s="29">
        <v>-5225</v>
      </c>
      <c r="C161" s="34">
        <f>ABS([1]!CST_91_ages[[#This Row],[max]]-[1]!CST_91_ages[[#This Row],[min]])</f>
        <v>576</v>
      </c>
      <c r="D161" s="25">
        <v>-5647.75</v>
      </c>
      <c r="E161" s="3">
        <v>59.361199999999997</v>
      </c>
      <c r="F161" s="2">
        <f xml:space="preserve"> 53571.10406 - 2204.911246 * [2]Munka1!I159 + 37.76832653 * POWER([2]Munka1!I159,2) - 0.3359672893 * POWER([2]Munka1!I159,3) + 0.00162055592 * POWER([2]Munka1!I159,4) - 0.000003997747525*POWER([2]Munka1!I159,5) + 0.00000000389724455*POWER([2]Munka1!I159,6)</f>
        <v>-6001.2682666243054</v>
      </c>
      <c r="G161" s="15">
        <v>60</v>
      </c>
      <c r="H161" s="18">
        <f xml:space="preserve"> -105.7 * [2]Lineáris!A159 + 19678</f>
        <v>-5478.6000000000022</v>
      </c>
      <c r="I161" s="7">
        <v>60</v>
      </c>
      <c r="J161" s="14"/>
      <c r="K161" s="13"/>
      <c r="L161" s="13"/>
      <c r="M161" s="13"/>
      <c r="N161" s="13"/>
      <c r="O161" s="13"/>
    </row>
    <row r="162" spans="1:15" x14ac:dyDescent="0.25">
      <c r="A162" s="11">
        <v>239</v>
      </c>
      <c r="B162" s="29">
        <v>-5324</v>
      </c>
      <c r="C162" s="34">
        <f>ABS([1]!CST_91_ages[[#This Row],[max]]-[1]!CST_91_ages[[#This Row],[min]])</f>
        <v>553</v>
      </c>
      <c r="D162" s="25">
        <v>-5647.75</v>
      </c>
      <c r="E162" s="3">
        <v>59.361199999999997</v>
      </c>
      <c r="F162" s="2">
        <f xml:space="preserve"> 53571.10406 - 2204.911246 * [2]Munka1!I160 + 37.76832653 * POWER([2]Munka1!I160,2) - 0.3359672893 * POWER([2]Munka1!I160,3) + 0.00162055592 * POWER([2]Munka1!I160,4) - 0.000003997747525*POWER([2]Munka1!I160,5) + 0.00000000389724455*POWER([2]Munka1!I160,6)</f>
        <v>-6212.4870089802425</v>
      </c>
      <c r="G162" s="15">
        <v>60</v>
      </c>
      <c r="H162" s="18">
        <f xml:space="preserve"> -105.7 * [2]Lineáris!A160 + 19678</f>
        <v>-5584.2999999999993</v>
      </c>
      <c r="I162" s="7">
        <v>60</v>
      </c>
      <c r="J162" s="14"/>
      <c r="K162" s="13"/>
      <c r="L162" s="13"/>
      <c r="M162" s="13"/>
      <c r="N162" s="13"/>
      <c r="O162" s="13"/>
    </row>
    <row r="163" spans="1:15" x14ac:dyDescent="0.25">
      <c r="A163" s="11">
        <v>240</v>
      </c>
      <c r="B163" s="29">
        <v>-5424</v>
      </c>
      <c r="C163" s="34">
        <f>ABS([1]!CST_91_ages[[#This Row],[max]]-[1]!CST_91_ages[[#This Row],[min]])</f>
        <v>419</v>
      </c>
      <c r="D163" s="25">
        <v>-5647.75</v>
      </c>
      <c r="E163" s="3">
        <v>59.361199999999997</v>
      </c>
      <c r="F163" s="2">
        <f xml:space="preserve"> 53571.10406 - 2204.911246 * [2]Munka1!I161 + 37.76832653 * POWER([2]Munka1!I161,2) - 0.3359672893 * POWER([2]Munka1!I161,3) + 0.00162055592 * POWER([2]Munka1!I161,4) - 0.000003997747525*POWER([2]Munka1!I161,5) + 0.00000000389724455*POWER([2]Munka1!I161,6)</f>
        <v>-6429.1921417794656</v>
      </c>
      <c r="G163" s="15">
        <v>60</v>
      </c>
      <c r="H163" s="2">
        <f xml:space="preserve"> -513.6 *[2]Lineáris!A161 + 117574</f>
        <v>-5690</v>
      </c>
      <c r="I163" s="7">
        <v>60</v>
      </c>
      <c r="J163" s="14"/>
      <c r="K163" s="13"/>
      <c r="L163" s="13"/>
      <c r="M163" s="13"/>
      <c r="N163" s="13"/>
      <c r="O163" s="13"/>
    </row>
    <row r="164" spans="1:15" x14ac:dyDescent="0.25">
      <c r="A164" s="11">
        <v>241</v>
      </c>
      <c r="B164" s="29">
        <v>-5614</v>
      </c>
      <c r="C164" s="34">
        <f>ABS([1]!CST_91_ages[[#This Row],[max]]-[1]!CST_91_ages[[#This Row],[min]])</f>
        <v>387</v>
      </c>
      <c r="D164" s="25">
        <v>-5647.75</v>
      </c>
      <c r="E164" s="3">
        <v>59.361199999999997</v>
      </c>
      <c r="F164" s="2">
        <f xml:space="preserve"> 53571.10406 - 2204.911246 * [2]Munka1!I162 + 37.76832653 * POWER([2]Munka1!I162,2) - 0.3359672893 * POWER([2]Munka1!I162,3) + 0.00162055592 * POWER([2]Munka1!I162,4) - 0.000003997747525*POWER([2]Munka1!I162,5) + 0.00000000389724455*POWER([2]Munka1!I162,6)</f>
        <v>-6651.4184586071642</v>
      </c>
      <c r="G164" s="15">
        <v>60</v>
      </c>
      <c r="H164" s="2">
        <f xml:space="preserve"> -513.6 *[2]Lineáris!A162 + 117574</f>
        <v>-6203.6000000000058</v>
      </c>
      <c r="I164" s="7">
        <v>60</v>
      </c>
      <c r="J164" s="14"/>
      <c r="K164" s="13"/>
      <c r="L164" s="13"/>
      <c r="M164" s="13"/>
      <c r="N164" s="13"/>
      <c r="O164" s="13"/>
    </row>
    <row r="165" spans="1:15" x14ac:dyDescent="0.25">
      <c r="A165" s="11">
        <v>242</v>
      </c>
      <c r="B165" s="29">
        <v>-5804</v>
      </c>
      <c r="C165" s="34">
        <f>ABS([1]!CST_91_ages[[#This Row],[max]]-[1]!CST_91_ages[[#This Row],[min]])</f>
        <v>665</v>
      </c>
      <c r="D165" s="25">
        <v>-5647.75</v>
      </c>
      <c r="E165" s="3">
        <v>59.361199999999997</v>
      </c>
      <c r="F165" s="2">
        <f xml:space="preserve"> 53571.10406 - 2204.911246 * [2]Munka1!I163 + 37.76832653 * POWER([2]Munka1!I163,2) - 0.3359672893 * POWER([2]Munka1!I163,3) + 0.00162055592 * POWER([2]Munka1!I163,4) - 0.000003997747525*POWER([2]Munka1!I163,5) + 0.00000000389724455*POWER([2]Munka1!I163,6)</f>
        <v>-6879.196181108593</v>
      </c>
      <c r="G165" s="15">
        <v>60</v>
      </c>
      <c r="H165" s="2">
        <f xml:space="preserve"> -513.6 *[2]Lineáris!A163 + 117574</f>
        <v>-6717.2000000000116</v>
      </c>
      <c r="I165" s="7">
        <v>60</v>
      </c>
      <c r="J165" s="14"/>
      <c r="K165" s="13"/>
      <c r="L165" s="13"/>
      <c r="M165" s="13"/>
      <c r="N165" s="13"/>
      <c r="O165" s="13"/>
    </row>
    <row r="166" spans="1:15" x14ac:dyDescent="0.25">
      <c r="A166" s="11">
        <v>243</v>
      </c>
      <c r="B166" s="29">
        <v>-6252</v>
      </c>
      <c r="C166" s="34">
        <f>ABS([1]!CST_91_ages[[#This Row],[max]]-[1]!CST_91_ages[[#This Row],[min]])</f>
        <v>1111</v>
      </c>
      <c r="D166" s="25">
        <v>-8259.69</v>
      </c>
      <c r="E166" s="3">
        <v>44.1297</v>
      </c>
      <c r="F166" s="2">
        <f xml:space="preserve"> 53571.10406 - 2204.911246 * [2]Munka1!I164 + 37.76832653 * POWER([2]Munka1!I164,2) - 0.3359672893 * POWER([2]Munka1!I164,3) + 0.00162055592 * POWER([2]Munka1!I164,4) - 0.000003997747525*POWER([2]Munka1!I164,5) + 0.00000000389724455*POWER([2]Munka1!I164,6)</f>
        <v>-7112.5507638648851</v>
      </c>
      <c r="G166" s="15">
        <v>40</v>
      </c>
      <c r="H166" s="2">
        <f xml:space="preserve"> -513.6 *[2]Lineáris!A164 + 117574</f>
        <v>-7230.8000000000029</v>
      </c>
      <c r="I166" s="7">
        <v>40</v>
      </c>
      <c r="J166" s="14"/>
      <c r="K166" s="13"/>
      <c r="L166" s="13"/>
      <c r="M166" s="13"/>
      <c r="N166" s="13"/>
      <c r="O166" s="13"/>
    </row>
    <row r="167" spans="1:15" x14ac:dyDescent="0.25">
      <c r="A167" s="11">
        <v>244</v>
      </c>
      <c r="B167" s="29">
        <v>-6699</v>
      </c>
      <c r="C167" s="34">
        <f>ABS([1]!CST_91_ages[[#This Row],[max]]-[1]!CST_91_ages[[#This Row],[min]])</f>
        <v>702</v>
      </c>
      <c r="D167" s="25">
        <v>-8259.69</v>
      </c>
      <c r="E167" s="3">
        <v>44.1297</v>
      </c>
      <c r="F167" s="2">
        <f xml:space="preserve"> 53571.10406 - 2204.911246 * [2]Munka1!I165 + 37.76832653 * POWER([2]Munka1!I165,2) - 0.3359672893 * POWER([2]Munka1!I165,3) + 0.00162055592 * POWER([2]Munka1!I165,4) - 0.000003997747525*POWER([2]Munka1!I165,5) + 0.00000000389724455*POWER([2]Munka1!I165,6)</f>
        <v>-7351.5026964746648</v>
      </c>
      <c r="G167" s="15">
        <v>40</v>
      </c>
      <c r="H167" s="2">
        <f xml:space="preserve"> -513.6 *[2]Lineáris!A165 + 117574</f>
        <v>-7744.4000000000087</v>
      </c>
      <c r="I167" s="7">
        <v>40</v>
      </c>
      <c r="J167" s="14"/>
      <c r="K167" s="13"/>
      <c r="L167" s="13"/>
      <c r="M167" s="13"/>
      <c r="N167" s="13"/>
      <c r="O167" s="13"/>
    </row>
    <row r="168" spans="1:15" x14ac:dyDescent="0.25">
      <c r="A168" s="11">
        <v>245</v>
      </c>
      <c r="B168" s="29">
        <v>-7496</v>
      </c>
      <c r="C168" s="34">
        <f>ABS([1]!CST_91_ages[[#This Row],[max]]-[1]!CST_91_ages[[#This Row],[min]])</f>
        <v>582</v>
      </c>
      <c r="D168" s="25">
        <v>-8259.69</v>
      </c>
      <c r="E168" s="3">
        <v>44.1297</v>
      </c>
      <c r="F168" s="2">
        <f xml:space="preserve"> 53571.10406 - 2204.911246 * [2]Munka1!I166 + 37.76832653 * POWER([2]Munka1!I166,2) - 0.3359672893 * POWER([2]Munka1!I166,3) + 0.00162055592 * POWER([2]Munka1!I166,4) - 0.000003997747525*POWER([2]Munka1!I166,5) + 0.00000000389724455*POWER([2]Munka1!I166,6)</f>
        <v>-7596.0673028208548</v>
      </c>
      <c r="G168" s="15">
        <v>40</v>
      </c>
      <c r="H168" s="18">
        <f xml:space="preserve"> -234.2666667 * [2]Lineáris!A166 + 49137.33333</f>
        <v>-8258.0000115000003</v>
      </c>
      <c r="I168" s="7">
        <v>40</v>
      </c>
      <c r="J168" s="14"/>
      <c r="K168" s="13"/>
      <c r="L168" s="13"/>
      <c r="M168" s="13"/>
      <c r="N168" s="13"/>
      <c r="O168" s="13"/>
    </row>
    <row r="169" spans="1:15" x14ac:dyDescent="0.25">
      <c r="A169" s="11">
        <v>246</v>
      </c>
      <c r="B169" s="29">
        <v>-8292</v>
      </c>
      <c r="C169" s="34">
        <f>ABS([1]!CST_91_ages[[#This Row],[max]]-[1]!CST_91_ages[[#This Row],[min]])</f>
        <v>575</v>
      </c>
      <c r="D169" s="25">
        <v>-8259.69</v>
      </c>
      <c r="E169" s="3">
        <v>44.1297</v>
      </c>
      <c r="F169" s="2">
        <f xml:space="preserve"> 53571.10406 - 2204.911246 * [2]Munka1!I167 + 37.76832653 * POWER([2]Munka1!I167,2) - 0.3359672893 * POWER([2]Munka1!I167,3) + 0.00162055592 * POWER([2]Munka1!I167,4) - 0.000003997747525*POWER([2]Munka1!I167,5) + 0.00000000389724455*POWER([2]Munka1!I167,6)</f>
        <v>-7846.2545375406044</v>
      </c>
      <c r="G169" s="15">
        <v>40</v>
      </c>
      <c r="H169" s="18">
        <f xml:space="preserve"> -234.2666667 * [2]Lineáris!A167 + 49137.33333</f>
        <v>-8492.2666782000015</v>
      </c>
      <c r="I169" s="7">
        <v>40</v>
      </c>
      <c r="J169" s="14"/>
      <c r="K169" s="13"/>
      <c r="L169" s="13"/>
      <c r="M169" s="13"/>
      <c r="N169" s="13"/>
      <c r="O169" s="13"/>
    </row>
    <row r="170" spans="1:15" x14ac:dyDescent="0.25">
      <c r="A170" s="11">
        <v>247</v>
      </c>
      <c r="B170" s="29">
        <v>-8315</v>
      </c>
      <c r="C170" s="34">
        <f>ABS([1]!CST_91_ages[[#This Row],[max]]-[1]!CST_91_ages[[#This Row],[min]])</f>
        <v>573</v>
      </c>
      <c r="D170" s="25">
        <v>-9162.81</v>
      </c>
      <c r="E170" s="3">
        <v>668.84799999999996</v>
      </c>
      <c r="F170" s="2">
        <f xml:space="preserve"> 53571.10406 - 2204.911246 * [2]Munka1!I168 + 37.76832653 * POWER([2]Munka1!I168,2) - 0.3359672893 * POWER([2]Munka1!I168,3) + 0.00162055592 * POWER([2]Munka1!I168,4) - 0.000003997747525*POWER([2]Munka1!I168,5) + 0.00000000389724455*POWER([2]Munka1!I168,6)</f>
        <v>-8102.0687796765706</v>
      </c>
      <c r="G170" s="15">
        <v>40</v>
      </c>
      <c r="H170" s="18">
        <f xml:space="preserve"> -234.2666667 * [2]Lineáris!A168 + 49137.33333</f>
        <v>-8726.5333449000027</v>
      </c>
      <c r="I170" s="7">
        <v>100</v>
      </c>
      <c r="J170" s="14"/>
      <c r="K170" s="13"/>
      <c r="L170" s="13"/>
      <c r="M170" s="13"/>
      <c r="N170" s="13"/>
      <c r="O170" s="13"/>
    </row>
    <row r="171" spans="1:15" x14ac:dyDescent="0.25">
      <c r="A171" s="11">
        <v>248</v>
      </c>
      <c r="B171" s="29">
        <v>-8337</v>
      </c>
      <c r="C171" s="34">
        <f>ABS([1]!CST_91_ages[[#This Row],[max]]-[1]!CST_91_ages[[#This Row],[min]])</f>
        <v>696</v>
      </c>
      <c r="D171" s="25">
        <v>-9162.81</v>
      </c>
      <c r="E171" s="3">
        <v>668.84799999999996</v>
      </c>
      <c r="F171" s="2">
        <f xml:space="preserve"> 53571.10406 - 2204.911246 * [2]Munka1!I169 + 37.76832653 * POWER([2]Munka1!I169,2) - 0.3359672893 * POWER([2]Munka1!I169,3) + 0.00162055592 * POWER([2]Munka1!I169,4) - 0.000003997747525*POWER([2]Munka1!I169,5) + 0.00000000389724455*POWER([2]Munka1!I169,6)</f>
        <v>-8363.5086235406343</v>
      </c>
      <c r="G171" s="15">
        <v>40</v>
      </c>
      <c r="H171" s="18">
        <f xml:space="preserve"> -234.2666667 * [2]Lineáris!A169 + 49137.33333</f>
        <v>-8960.8000115999967</v>
      </c>
      <c r="I171" s="7">
        <v>100</v>
      </c>
      <c r="J171" s="14"/>
      <c r="K171" s="13"/>
      <c r="L171" s="13"/>
      <c r="M171" s="13"/>
      <c r="N171" s="13"/>
      <c r="O171" s="13"/>
    </row>
    <row r="172" spans="1:15" x14ac:dyDescent="0.25">
      <c r="A172" s="11">
        <v>249</v>
      </c>
      <c r="B172" s="29">
        <v>-8429</v>
      </c>
      <c r="C172" s="34">
        <f>ABS([1]!CST_91_ages[[#This Row],[max]]-[1]!CST_91_ages[[#This Row],[min]])</f>
        <v>940</v>
      </c>
      <c r="D172" s="25">
        <v>-9162.81</v>
      </c>
      <c r="E172" s="3">
        <v>668.84799999999996</v>
      </c>
      <c r="F172" s="2">
        <f xml:space="preserve"> 53571.10406 - 2204.911246 * [2]Munka1!I170 + 37.76832653 * POWER([2]Munka1!I170,2) - 0.3359672893 * POWER([2]Munka1!I170,3) + 0.00162055592 * POWER([2]Munka1!I170,4) - 0.000003997747525*POWER([2]Munka1!I170,5) + 0.00000000389724455*POWER([2]Munka1!I170,6)</f>
        <v>-8630.5666667487239</v>
      </c>
      <c r="G172" s="15">
        <v>40</v>
      </c>
      <c r="H172" s="18">
        <f xml:space="preserve"> -234.2666667 * [2]Lineáris!A170 + 49137.33333</f>
        <v>-9195.0666782999979</v>
      </c>
      <c r="I172" s="7">
        <v>100</v>
      </c>
      <c r="J172" s="14"/>
      <c r="K172" s="13"/>
      <c r="L172" s="13"/>
      <c r="M172" s="13"/>
      <c r="N172" s="13"/>
      <c r="O172" s="13"/>
    </row>
    <row r="173" spans="1:15" x14ac:dyDescent="0.25">
      <c r="A173" s="11">
        <v>250</v>
      </c>
      <c r="B173" s="29">
        <v>-8522</v>
      </c>
      <c r="C173" s="34">
        <f>ABS([1]!CST_91_ages[[#This Row],[max]]-[1]!CST_91_ages[[#This Row],[min]])</f>
        <v>1152</v>
      </c>
      <c r="D173" s="25">
        <v>-9162.81</v>
      </c>
      <c r="E173" s="3">
        <v>668.84799999999996</v>
      </c>
      <c r="F173" s="2">
        <f xml:space="preserve"> 53571.10406 - 2204.911246 * [2]Munka1!I171 + 37.76832653 * POWER([2]Munka1!I171,2) - 0.3359672893 * POWER([2]Munka1!I171,3) + 0.00162055592 * POWER([2]Munka1!I171,4) - 0.000003997747525*POWER([2]Munka1!I171,5) + 0.00000000389724455*POWER([2]Munka1!I171,6)</f>
        <v>-8903.2292954687728</v>
      </c>
      <c r="G173" s="15">
        <v>40</v>
      </c>
      <c r="H173" s="18">
        <f xml:space="preserve"> -234.2666667 * [2]Lineáris!A171 + 49137.33333</f>
        <v>-9429.3333449999991</v>
      </c>
      <c r="I173" s="7">
        <v>100</v>
      </c>
      <c r="J173" s="14"/>
      <c r="K173" s="13"/>
      <c r="L173" s="13"/>
      <c r="M173" s="13"/>
      <c r="N173" s="13"/>
      <c r="O173" s="13"/>
    </row>
    <row r="174" spans="1:15" x14ac:dyDescent="0.25">
      <c r="A174" s="11">
        <v>251</v>
      </c>
      <c r="B174" s="29">
        <v>-8635</v>
      </c>
      <c r="C174" s="34">
        <f>ABS([1]!CST_91_ages[[#This Row],[max]]-[1]!CST_91_ages[[#This Row],[min]])</f>
        <v>1473</v>
      </c>
      <c r="D174" s="25">
        <v>-10065.6</v>
      </c>
      <c r="E174" s="3">
        <v>772.00800000000004</v>
      </c>
      <c r="F174" s="2">
        <f xml:space="preserve"> 53571.10406 - 2204.911246 * [2]Munka1!I172 + 37.76832653 * POWER([2]Munka1!I172,2) - 0.3359672893 * POWER([2]Munka1!I172,3) + 0.00162055592 * POWER([2]Munka1!I172,4) - 0.000003997747525*POWER([2]Munka1!I172,5) + 0.00000000389724455*POWER([2]Munka1!I172,6)</f>
        <v>-9181.476466853288</v>
      </c>
      <c r="G174" s="15">
        <v>40</v>
      </c>
      <c r="H174" s="18">
        <f xml:space="preserve"> -234.2666667 * [2]Lineáris!A172 + 49137.33333</f>
        <v>-9663.6000117000003</v>
      </c>
      <c r="I174" s="7">
        <v>100</v>
      </c>
      <c r="J174" s="14"/>
      <c r="K174" s="13"/>
      <c r="L174" s="13"/>
      <c r="M174" s="13"/>
      <c r="N174" s="13"/>
      <c r="O174" s="13"/>
    </row>
    <row r="175" spans="1:15" x14ac:dyDescent="0.25">
      <c r="A175" s="11">
        <v>252</v>
      </c>
      <c r="B175" s="29">
        <v>-8749</v>
      </c>
      <c r="C175" s="34">
        <f>ABS([1]!CST_91_ages[[#This Row],[max]]-[1]!CST_91_ages[[#This Row],[min]])</f>
        <v>1568</v>
      </c>
      <c r="D175" s="25">
        <v>-10065.6</v>
      </c>
      <c r="E175" s="3">
        <v>772.00800000000004</v>
      </c>
      <c r="F175" s="2">
        <f xml:space="preserve"> 53571.10406 - 2204.911246 * [2]Munka1!I173 + 37.76832653 * POWER([2]Munka1!I173,2) - 0.3359672893 * POWER([2]Munka1!I173,3) + 0.00162055592 * POWER([2]Munka1!I173,4) - 0.000003997747525*POWER([2]Munka1!I173,5) + 0.00000000389724455*POWER([2]Munka1!I173,6)</f>
        <v>-9465.2814886687556</v>
      </c>
      <c r="G175" s="15">
        <v>40</v>
      </c>
      <c r="H175" s="18">
        <f xml:space="preserve"> -234.2666667 * [2]Lineáris!A173 + 49137.33333</f>
        <v>-9897.8666784000015</v>
      </c>
      <c r="I175" s="7">
        <v>100</v>
      </c>
      <c r="J175" s="14"/>
      <c r="K175" s="13"/>
      <c r="L175" s="13"/>
      <c r="M175" s="13"/>
      <c r="N175" s="13"/>
      <c r="O175" s="13"/>
    </row>
    <row r="176" spans="1:15" x14ac:dyDescent="0.25">
      <c r="A176" s="11">
        <v>253</v>
      </c>
      <c r="B176" s="29">
        <v>-8866</v>
      </c>
      <c r="C176" s="34">
        <f>ABS([1]!CST_91_ages[[#This Row],[max]]-[1]!CST_91_ages[[#This Row],[min]])</f>
        <v>1743</v>
      </c>
      <c r="D176" s="25">
        <v>-10065.6</v>
      </c>
      <c r="E176" s="3">
        <v>772.00800000000004</v>
      </c>
      <c r="F176" s="2">
        <f xml:space="preserve"> 53571.10406 - 2204.911246 * [2]Munka1!I174 + 37.76832653 * POWER([2]Munka1!I174,2) - 0.3359672893 * POWER([2]Munka1!I174,3) + 0.00162055592 * POWER([2]Munka1!I174,4) - 0.000003997747525*POWER([2]Munka1!I174,5) + 0.00000000389724455*POWER([2]Munka1!I174,6)</f>
        <v>-9754.6107961216476</v>
      </c>
      <c r="G176" s="15">
        <v>100</v>
      </c>
      <c r="H176" s="18">
        <f xml:space="preserve"> -234.2666667 * [2]Lineáris!A174 + 49137.33333</f>
        <v>-10132.133345100003</v>
      </c>
      <c r="I176" s="7">
        <v>100</v>
      </c>
      <c r="J176" s="14"/>
      <c r="K176" s="13"/>
      <c r="L176" s="13"/>
      <c r="M176" s="13"/>
      <c r="N176" s="13"/>
      <c r="O176" s="13"/>
    </row>
    <row r="177" spans="1:15" x14ac:dyDescent="0.25">
      <c r="A177" s="11">
        <v>254</v>
      </c>
      <c r="B177" s="29">
        <v>-8983</v>
      </c>
      <c r="C177" s="34">
        <f>ABS([1]!CST_91_ages[[#This Row],[max]]-[1]!CST_91_ages[[#This Row],[min]])</f>
        <v>1915</v>
      </c>
      <c r="D177" s="25">
        <v>-10965.3</v>
      </c>
      <c r="E177" s="3">
        <v>671.21199999999999</v>
      </c>
      <c r="F177" s="2">
        <f xml:space="preserve"> 53571.10406 - 2204.911246 * [2]Munka1!I175 + 37.76832653 * POWER([2]Munka1!I175,2) - 0.3359672893 * POWER([2]Munka1!I175,3) + 0.00162055592 * POWER([2]Munka1!I175,4) - 0.000003997747525*POWER([2]Munka1!I175,5) + 0.00000000389724455*POWER([2]Munka1!I175,6)</f>
        <v>-10049.42372586159</v>
      </c>
      <c r="G177" s="15">
        <v>100</v>
      </c>
      <c r="H177" s="18">
        <f xml:space="preserve"> -234.2666667 * [2]Lineáris!A175 + 49137.33333</f>
        <v>-10366.400011799997</v>
      </c>
      <c r="I177" s="7">
        <v>100</v>
      </c>
      <c r="J177" s="14"/>
      <c r="K177" s="13"/>
      <c r="L177" s="13"/>
      <c r="M177" s="13"/>
      <c r="N177" s="13"/>
      <c r="O177" s="13"/>
    </row>
    <row r="178" spans="1:15" x14ac:dyDescent="0.25">
      <c r="A178" s="11">
        <v>255</v>
      </c>
      <c r="B178" s="29">
        <v>-9141</v>
      </c>
      <c r="C178" s="34">
        <f>ABS([1]!CST_91_ages[[#This Row],[max]]-[1]!CST_91_ages[[#This Row],[min]])</f>
        <v>2172</v>
      </c>
      <c r="D178" s="25">
        <v>-10965.3</v>
      </c>
      <c r="E178" s="3">
        <v>671.21199999999999</v>
      </c>
      <c r="F178" s="2">
        <f xml:space="preserve"> 53571.10406 - 2204.911246 * [2]Munka1!I176 + 37.76832653 * POWER([2]Munka1!I176,2) - 0.3359672893 * POWER([2]Munka1!I176,3) + 0.00162055592 * POWER([2]Munka1!I176,4) - 0.000003997747525*POWER([2]Munka1!I176,5) + 0.00000000389724455*POWER([2]Munka1!I176,6)</f>
        <v>-10349.672287212219</v>
      </c>
      <c r="G178" s="15">
        <v>100</v>
      </c>
      <c r="H178" s="18">
        <f xml:space="preserve"> -234.2666667 * [2]Lineáris!A176 + 49137.33333</f>
        <v>-10600.666678499998</v>
      </c>
      <c r="I178" s="7">
        <v>100</v>
      </c>
      <c r="J178" s="14"/>
      <c r="K178" s="13"/>
      <c r="L178" s="13"/>
      <c r="M178" s="13"/>
      <c r="N178" s="13"/>
      <c r="O178" s="13"/>
    </row>
    <row r="179" spans="1:15" x14ac:dyDescent="0.25">
      <c r="A179" s="11">
        <v>256</v>
      </c>
      <c r="B179" s="29">
        <v>-9300</v>
      </c>
      <c r="C179" s="34">
        <f>ABS([1]!CST_91_ages[[#This Row],[max]]-[1]!CST_91_ages[[#This Row],[min]])</f>
        <v>2335</v>
      </c>
      <c r="D179" s="25">
        <v>-10965.3</v>
      </c>
      <c r="E179" s="3">
        <v>671.21199999999999</v>
      </c>
      <c r="F179" s="2">
        <f xml:space="preserve"> 53571.10406 - 2204.911246 * [2]Munka1!I177 + 37.76832653 * POWER([2]Munka1!I177,2) - 0.3359672893 * POWER([2]Munka1!I177,3) + 0.00162055592 * POWER([2]Munka1!I177,4) - 0.000003997747525*POWER([2]Munka1!I177,5) + 0.00000000389724455*POWER([2]Munka1!I177,6)</f>
        <v>-10655.300930560799</v>
      </c>
      <c r="G179" s="15">
        <v>100</v>
      </c>
      <c r="H179" s="18">
        <f xml:space="preserve"> -234.2666667 * [2]Lineáris!A177 + 49137.33333</f>
        <v>-10834.933345199999</v>
      </c>
      <c r="I179" s="7">
        <v>100</v>
      </c>
      <c r="J179" s="14"/>
      <c r="K179" s="13"/>
      <c r="L179" s="13"/>
      <c r="M179" s="13"/>
      <c r="N179" s="13"/>
      <c r="O179" s="13"/>
    </row>
    <row r="180" spans="1:15" x14ac:dyDescent="0.25">
      <c r="A180" s="11">
        <v>257</v>
      </c>
      <c r="B180" s="29">
        <v>-9517</v>
      </c>
      <c r="C180" s="34">
        <f>ABS([1]!CST_91_ages[[#This Row],[max]]-[1]!CST_91_ages[[#This Row],[min]])</f>
        <v>2652</v>
      </c>
      <c r="D180" s="25">
        <v>-10965.3</v>
      </c>
      <c r="E180" s="3">
        <v>671.21199999999999</v>
      </c>
      <c r="F180" s="2">
        <f xml:space="preserve"> 53571.10406 - 2204.911246 * [2]Munka1!I178 + 37.76832653 * POWER([2]Munka1!I178,2) - 0.3359672893 * POWER([2]Munka1!I178,3) + 0.00162055592 * POWER([2]Munka1!I178,4) - 0.000003997747525*POWER([2]Munka1!I178,5) + 0.00000000389724455*POWER([2]Munka1!I178,6)</f>
        <v>-10966.246312960749</v>
      </c>
      <c r="G180" s="15">
        <v>100</v>
      </c>
      <c r="H180" s="18">
        <f xml:space="preserve"> -234.2666667 * [2]Lineáris!A178 + 49137.33333</f>
        <v>-11069.2000119</v>
      </c>
      <c r="I180" s="7">
        <v>100</v>
      </c>
      <c r="J180" s="14"/>
      <c r="K180" s="13"/>
      <c r="L180" s="13"/>
      <c r="M180" s="13"/>
      <c r="N180" s="13"/>
      <c r="O180" s="13"/>
    </row>
    <row r="181" spans="1:15" x14ac:dyDescent="0.25">
      <c r="A181" s="11">
        <v>258</v>
      </c>
      <c r="B181" s="29">
        <v>-9735</v>
      </c>
      <c r="C181" s="34">
        <f>ABS([1]!CST_91_ages[[#This Row],[max]]-[1]!CST_91_ages[[#This Row],[min]])</f>
        <v>2286</v>
      </c>
      <c r="D181" s="25">
        <v>-11867.7</v>
      </c>
      <c r="E181" s="3">
        <v>100.717</v>
      </c>
      <c r="F181" s="2">
        <f xml:space="preserve"> 53571.10406 - 2204.911246 * [2]Munka1!I179 + 37.76832653 * POWER([2]Munka1!I179,2) - 0.3359672893 * POWER([2]Munka1!I179,3) + 0.00162055592 * POWER([2]Munka1!I179,4) - 0.000003997747525*POWER([2]Munka1!I179,5) + 0.00000000389724455*POWER([2]Munka1!I179,6)</f>
        <v>-11282.437060925877</v>
      </c>
      <c r="G181" s="15">
        <v>100</v>
      </c>
      <c r="H181" s="18">
        <f xml:space="preserve"> -234.2666667 * [2]Lineáris!A179 + 49137.33333</f>
        <v>-11303.466678600002</v>
      </c>
      <c r="I181" s="7">
        <v>100</v>
      </c>
      <c r="J181" s="14"/>
      <c r="K181" s="13"/>
      <c r="L181" s="13"/>
      <c r="M181" s="13"/>
      <c r="N181" s="13"/>
      <c r="O181" s="13"/>
    </row>
    <row r="182" spans="1:15" x14ac:dyDescent="0.25">
      <c r="A182" s="11">
        <v>259</v>
      </c>
      <c r="B182" s="29">
        <v>-10080</v>
      </c>
      <c r="C182" s="34">
        <f>ABS([1]!CST_91_ages[[#This Row],[max]]-[1]!CST_91_ages[[#This Row],[min]])</f>
        <v>2130</v>
      </c>
      <c r="D182" s="25">
        <v>-11867.7</v>
      </c>
      <c r="E182" s="3">
        <v>100.717</v>
      </c>
      <c r="F182" s="2">
        <f xml:space="preserve"> 53571.10406 - 2204.911246 * [2]Munka1!I180 + 37.76832653 * POWER([2]Munka1!I180,2) - 0.3359672893 * POWER([2]Munka1!I180,3) + 0.00162055592 * POWER([2]Munka1!I180,4) - 0.000003997747525*POWER([2]Munka1!I180,5) + 0.00000000389724455*POWER([2]Munka1!I180,6)</f>
        <v>-11603.793530415976</v>
      </c>
      <c r="G182" s="15">
        <v>100</v>
      </c>
      <c r="H182" s="18">
        <f xml:space="preserve"> -234.2666667 * [2]Lineáris!A180 + 49137.33333</f>
        <v>-11537.733345299996</v>
      </c>
      <c r="I182" s="7">
        <v>100</v>
      </c>
      <c r="J182" s="14"/>
      <c r="K182" s="13"/>
      <c r="L182" s="13"/>
      <c r="M182" s="13"/>
      <c r="N182" s="13"/>
      <c r="O182" s="13"/>
    </row>
    <row r="183" spans="1:15" ht="15.75" thickBot="1" x14ac:dyDescent="0.3">
      <c r="A183" s="12">
        <v>260</v>
      </c>
      <c r="B183" s="30">
        <v>-10425</v>
      </c>
      <c r="C183" s="35">
        <v>2130</v>
      </c>
      <c r="D183" s="26">
        <v>-11867.7</v>
      </c>
      <c r="E183" s="5">
        <v>100.717</v>
      </c>
      <c r="F183" s="4">
        <f xml:space="preserve"> 53571.10406 - 2204.911246 * [2]Munka1!I181 + 37.76832653 * POWER([2]Munka1!I181,2) - 0.3359672893 * POWER([2]Munka1!I181,3) + 0.00162055592 * POWER([2]Munka1!I181,4) - 0.000003997747525*POWER([2]Munka1!I181,5) + 0.00000000389724455*POWER([2]Munka1!I181,6)</f>
        <v>-11930.22756401985</v>
      </c>
      <c r="G183" s="16">
        <v>100</v>
      </c>
      <c r="H183" s="19">
        <f xml:space="preserve"> -234.2666667 * [2]Lineáris!A181 + 49137.33333</f>
        <v>-11772.000011999997</v>
      </c>
      <c r="I183" s="8">
        <v>100</v>
      </c>
      <c r="J183" s="14"/>
      <c r="K183" s="13"/>
      <c r="L183" s="13"/>
      <c r="M183" s="13"/>
      <c r="N183" s="13"/>
      <c r="O183" s="13"/>
    </row>
    <row r="184" spans="1:15" x14ac:dyDescent="0.25">
      <c r="D184" s="14"/>
      <c r="E184" s="14"/>
    </row>
  </sheetData>
  <mergeCells count="5">
    <mergeCell ref="D1:E1"/>
    <mergeCell ref="F1:G1"/>
    <mergeCell ref="H1:I1"/>
    <mergeCell ref="A1:A2"/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A81A5-F220-4953-A750-FCCC0A74653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Gulyás Sándor</dc:creator>
  <cp:lastModifiedBy>Gulyás Sándor</cp:lastModifiedBy>
  <dcterms:created xsi:type="dcterms:W3CDTF">2018-06-22T11:55:06Z</dcterms:created>
  <dcterms:modified xsi:type="dcterms:W3CDTF">2018-09-10T06:19:48Z</dcterms:modified>
</cp:coreProperties>
</file>