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I-20140616-1\Dropbox\PhD\Writing\Aschen\Submission\"/>
    </mc:Choice>
  </mc:AlternateContent>
  <bookViews>
    <workbookView xWindow="0" yWindow="0" windowWidth="25200" windowHeight="11985"/>
  </bookViews>
  <sheets>
    <sheet name="Supplementary Table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J49" i="1"/>
  <c r="G49" i="1"/>
  <c r="F49" i="1"/>
  <c r="C49" i="1"/>
  <c r="B49" i="1"/>
  <c r="K48" i="1"/>
  <c r="J48" i="1"/>
  <c r="G48" i="1"/>
  <c r="F48" i="1"/>
  <c r="C48" i="1"/>
  <c r="B48" i="1"/>
  <c r="L47" i="1"/>
  <c r="L49" i="1" s="1"/>
  <c r="K47" i="1"/>
  <c r="J47" i="1"/>
  <c r="I47" i="1"/>
  <c r="I49" i="1" s="1"/>
  <c r="H47" i="1"/>
  <c r="H49" i="1" s="1"/>
  <c r="G47" i="1"/>
  <c r="F47" i="1"/>
  <c r="E47" i="1"/>
  <c r="E49" i="1" s="1"/>
  <c r="D47" i="1"/>
  <c r="D49" i="1" s="1"/>
  <c r="C47" i="1"/>
  <c r="B47" i="1"/>
  <c r="X46" i="1"/>
  <c r="W46" i="1"/>
  <c r="V46" i="1"/>
  <c r="U46" i="1"/>
  <c r="T46" i="1"/>
  <c r="S46" i="1"/>
  <c r="R46" i="1"/>
  <c r="Q46" i="1"/>
  <c r="P46" i="1"/>
  <c r="O46" i="1"/>
  <c r="N46" i="1"/>
  <c r="X45" i="1"/>
  <c r="W45" i="1"/>
  <c r="V45" i="1"/>
  <c r="U45" i="1"/>
  <c r="T45" i="1"/>
  <c r="S45" i="1"/>
  <c r="R45" i="1"/>
  <c r="Q45" i="1"/>
  <c r="P45" i="1"/>
  <c r="O45" i="1"/>
  <c r="N45" i="1"/>
  <c r="X37" i="1"/>
  <c r="W37" i="1"/>
  <c r="W47" i="1" s="1"/>
  <c r="V37" i="1"/>
  <c r="V47" i="1" s="1"/>
  <c r="U37" i="1"/>
  <c r="U47" i="1" s="1"/>
  <c r="T37" i="1"/>
  <c r="T47" i="1" s="1"/>
  <c r="S37" i="1"/>
  <c r="S47" i="1" s="1"/>
  <c r="R37" i="1"/>
  <c r="R47" i="1" s="1"/>
  <c r="Q37" i="1"/>
  <c r="Q47" i="1" s="1"/>
  <c r="P37" i="1"/>
  <c r="P47" i="1" s="1"/>
  <c r="O37" i="1"/>
  <c r="O47" i="1" s="1"/>
  <c r="N37" i="1"/>
  <c r="N47" i="1" s="1"/>
  <c r="X36" i="1"/>
  <c r="W36" i="1"/>
  <c r="V36" i="1"/>
  <c r="U36" i="1"/>
  <c r="T36" i="1"/>
  <c r="S36" i="1"/>
  <c r="R36" i="1"/>
  <c r="Q36" i="1"/>
  <c r="P36" i="1"/>
  <c r="O36" i="1"/>
  <c r="N36" i="1"/>
  <c r="J34" i="1"/>
  <c r="I34" i="1"/>
  <c r="F34" i="1"/>
  <c r="E34" i="1"/>
  <c r="B34" i="1"/>
  <c r="J33" i="1"/>
  <c r="I33" i="1"/>
  <c r="F33" i="1"/>
  <c r="E33" i="1"/>
  <c r="B33" i="1"/>
  <c r="L32" i="1"/>
  <c r="L34" i="1" s="1"/>
  <c r="K32" i="1"/>
  <c r="K34" i="1" s="1"/>
  <c r="J32" i="1"/>
  <c r="I32" i="1"/>
  <c r="H32" i="1"/>
  <c r="H34" i="1" s="1"/>
  <c r="G32" i="1"/>
  <c r="G34" i="1" s="1"/>
  <c r="F32" i="1"/>
  <c r="E32" i="1"/>
  <c r="D32" i="1"/>
  <c r="D34" i="1" s="1"/>
  <c r="C32" i="1"/>
  <c r="C33" i="1" s="1"/>
  <c r="B32" i="1"/>
  <c r="X31" i="1"/>
  <c r="W31" i="1"/>
  <c r="V31" i="1"/>
  <c r="U31" i="1"/>
  <c r="T31" i="1"/>
  <c r="S31" i="1"/>
  <c r="R31" i="1"/>
  <c r="Q31" i="1"/>
  <c r="P31" i="1"/>
  <c r="O31" i="1"/>
  <c r="N31" i="1"/>
  <c r="X30" i="1"/>
  <c r="W30" i="1"/>
  <c r="V30" i="1"/>
  <c r="U30" i="1"/>
  <c r="T30" i="1"/>
  <c r="S30" i="1"/>
  <c r="R30" i="1"/>
  <c r="Q30" i="1"/>
  <c r="P30" i="1"/>
  <c r="O30" i="1"/>
  <c r="N30" i="1"/>
  <c r="X29" i="1"/>
  <c r="W29" i="1"/>
  <c r="V29" i="1"/>
  <c r="U29" i="1"/>
  <c r="T29" i="1"/>
  <c r="S29" i="1"/>
  <c r="R29" i="1"/>
  <c r="Q29" i="1"/>
  <c r="P29" i="1"/>
  <c r="O29" i="1"/>
  <c r="N29" i="1"/>
  <c r="X28" i="1"/>
  <c r="W28" i="1"/>
  <c r="V28" i="1"/>
  <c r="U28" i="1"/>
  <c r="T28" i="1"/>
  <c r="S28" i="1"/>
  <c r="R28" i="1"/>
  <c r="Q28" i="1"/>
  <c r="P28" i="1"/>
  <c r="O28" i="1"/>
  <c r="N28" i="1"/>
  <c r="X27" i="1"/>
  <c r="W27" i="1"/>
  <c r="V27" i="1"/>
  <c r="U27" i="1"/>
  <c r="T27" i="1"/>
  <c r="S27" i="1"/>
  <c r="R27" i="1"/>
  <c r="Q27" i="1"/>
  <c r="P27" i="1"/>
  <c r="O27" i="1"/>
  <c r="N27" i="1"/>
  <c r="X26" i="1"/>
  <c r="W26" i="1"/>
  <c r="V26" i="1"/>
  <c r="U26" i="1"/>
  <c r="T26" i="1"/>
  <c r="S26" i="1"/>
  <c r="R26" i="1"/>
  <c r="Q26" i="1"/>
  <c r="P26" i="1"/>
  <c r="O26" i="1"/>
  <c r="N26" i="1"/>
  <c r="X25" i="1"/>
  <c r="W25" i="1"/>
  <c r="V25" i="1"/>
  <c r="U25" i="1"/>
  <c r="T25" i="1"/>
  <c r="S25" i="1"/>
  <c r="R25" i="1"/>
  <c r="Q25" i="1"/>
  <c r="P25" i="1"/>
  <c r="O25" i="1"/>
  <c r="N25" i="1"/>
  <c r="X24" i="1"/>
  <c r="W24" i="1"/>
  <c r="V24" i="1"/>
  <c r="U24" i="1"/>
  <c r="T24" i="1"/>
  <c r="S24" i="1"/>
  <c r="R24" i="1"/>
  <c r="Q24" i="1"/>
  <c r="P24" i="1"/>
  <c r="O24" i="1"/>
  <c r="N24" i="1"/>
  <c r="X23" i="1"/>
  <c r="W23" i="1"/>
  <c r="V23" i="1"/>
  <c r="U23" i="1"/>
  <c r="T23" i="1"/>
  <c r="S23" i="1"/>
  <c r="R23" i="1"/>
  <c r="Q23" i="1"/>
  <c r="P23" i="1"/>
  <c r="O23" i="1"/>
  <c r="N23" i="1"/>
  <c r="X22" i="1"/>
  <c r="W22" i="1"/>
  <c r="V22" i="1"/>
  <c r="U22" i="1"/>
  <c r="T22" i="1"/>
  <c r="S22" i="1"/>
  <c r="R22" i="1"/>
  <c r="Q22" i="1"/>
  <c r="P22" i="1"/>
  <c r="O22" i="1"/>
  <c r="N22" i="1"/>
  <c r="X21" i="1"/>
  <c r="W21" i="1"/>
  <c r="V21" i="1"/>
  <c r="U21" i="1"/>
  <c r="T21" i="1"/>
  <c r="S21" i="1"/>
  <c r="R21" i="1"/>
  <c r="Q21" i="1"/>
  <c r="P21" i="1"/>
  <c r="O21" i="1"/>
  <c r="N21" i="1"/>
  <c r="X20" i="1"/>
  <c r="W20" i="1"/>
  <c r="V20" i="1"/>
  <c r="U20" i="1"/>
  <c r="T20" i="1"/>
  <c r="S20" i="1"/>
  <c r="R20" i="1"/>
  <c r="Q20" i="1"/>
  <c r="P20" i="1"/>
  <c r="O20" i="1"/>
  <c r="N20" i="1"/>
  <c r="X19" i="1"/>
  <c r="W19" i="1"/>
  <c r="V19" i="1"/>
  <c r="U19" i="1"/>
  <c r="T19" i="1"/>
  <c r="S19" i="1"/>
  <c r="R19" i="1"/>
  <c r="Q19" i="1"/>
  <c r="P19" i="1"/>
  <c r="O19" i="1"/>
  <c r="N19" i="1"/>
  <c r="X18" i="1"/>
  <c r="W18" i="1"/>
  <c r="V18" i="1"/>
  <c r="U18" i="1"/>
  <c r="T18" i="1"/>
  <c r="S18" i="1"/>
  <c r="R18" i="1"/>
  <c r="Q18" i="1"/>
  <c r="P18" i="1"/>
  <c r="O18" i="1"/>
  <c r="N18" i="1"/>
  <c r="X17" i="1"/>
  <c r="W17" i="1"/>
  <c r="V17" i="1"/>
  <c r="U17" i="1"/>
  <c r="T17" i="1"/>
  <c r="S17" i="1"/>
  <c r="R17" i="1"/>
  <c r="Q17" i="1"/>
  <c r="P17" i="1"/>
  <c r="O17" i="1"/>
  <c r="N17" i="1"/>
  <c r="X16" i="1"/>
  <c r="W16" i="1"/>
  <c r="V16" i="1"/>
  <c r="U16" i="1"/>
  <c r="T16" i="1"/>
  <c r="S16" i="1"/>
  <c r="R16" i="1"/>
  <c r="Q16" i="1"/>
  <c r="P16" i="1"/>
  <c r="O16" i="1"/>
  <c r="N16" i="1"/>
  <c r="X15" i="1"/>
  <c r="W15" i="1"/>
  <c r="V15" i="1"/>
  <c r="U15" i="1"/>
  <c r="T15" i="1"/>
  <c r="S15" i="1"/>
  <c r="R15" i="1"/>
  <c r="Q15" i="1"/>
  <c r="P15" i="1"/>
  <c r="O15" i="1"/>
  <c r="N15" i="1"/>
  <c r="X14" i="1"/>
  <c r="W14" i="1"/>
  <c r="V14" i="1"/>
  <c r="U14" i="1"/>
  <c r="T14" i="1"/>
  <c r="S14" i="1"/>
  <c r="R14" i="1"/>
  <c r="Q14" i="1"/>
  <c r="P14" i="1"/>
  <c r="O14" i="1"/>
  <c r="N14" i="1"/>
  <c r="X13" i="1"/>
  <c r="W13" i="1"/>
  <c r="V13" i="1"/>
  <c r="U13" i="1"/>
  <c r="T13" i="1"/>
  <c r="T32" i="1" s="1"/>
  <c r="S13" i="1"/>
  <c r="R13" i="1"/>
  <c r="Q13" i="1"/>
  <c r="P13" i="1"/>
  <c r="P32" i="1" s="1"/>
  <c r="O13" i="1"/>
  <c r="N13" i="1"/>
  <c r="X12" i="1"/>
  <c r="W12" i="1"/>
  <c r="V12" i="1"/>
  <c r="U12" i="1"/>
  <c r="T12" i="1"/>
  <c r="S12" i="1"/>
  <c r="R12" i="1"/>
  <c r="Q12" i="1"/>
  <c r="P12" i="1"/>
  <c r="O12" i="1"/>
  <c r="N12" i="1"/>
  <c r="X11" i="1"/>
  <c r="W11" i="1"/>
  <c r="W32" i="1" s="1"/>
  <c r="V11" i="1"/>
  <c r="U11" i="1"/>
  <c r="T11" i="1"/>
  <c r="S11" i="1"/>
  <c r="S32" i="1" s="1"/>
  <c r="R11" i="1"/>
  <c r="Q11" i="1"/>
  <c r="P11" i="1"/>
  <c r="O11" i="1"/>
  <c r="O32" i="1" s="1"/>
  <c r="N11" i="1"/>
  <c r="X10" i="1"/>
  <c r="W10" i="1"/>
  <c r="V10" i="1"/>
  <c r="V32" i="1" s="1"/>
  <c r="U10" i="1"/>
  <c r="U32" i="1" s="1"/>
  <c r="T10" i="1"/>
  <c r="S10" i="1"/>
  <c r="R10" i="1"/>
  <c r="R32" i="1" s="1"/>
  <c r="Q10" i="1"/>
  <c r="Q32" i="1" s="1"/>
  <c r="P10" i="1"/>
  <c r="O10" i="1"/>
  <c r="N10" i="1"/>
  <c r="N32" i="1" s="1"/>
  <c r="X7" i="1"/>
  <c r="W7" i="1"/>
  <c r="V7" i="1"/>
  <c r="U7" i="1"/>
  <c r="T7" i="1"/>
  <c r="S7" i="1"/>
  <c r="R7" i="1"/>
  <c r="Q7" i="1"/>
  <c r="P7" i="1"/>
  <c r="O7" i="1"/>
  <c r="N7" i="1"/>
  <c r="X6" i="1"/>
  <c r="W6" i="1"/>
  <c r="V6" i="1"/>
  <c r="U6" i="1"/>
  <c r="T6" i="1"/>
  <c r="S6" i="1"/>
  <c r="R6" i="1"/>
  <c r="Q6" i="1"/>
  <c r="P6" i="1"/>
  <c r="O6" i="1"/>
  <c r="N6" i="1"/>
  <c r="X5" i="1"/>
  <c r="W5" i="1"/>
  <c r="V5" i="1"/>
  <c r="U5" i="1"/>
  <c r="T5" i="1"/>
  <c r="S5" i="1"/>
  <c r="R5" i="1"/>
  <c r="Q5" i="1"/>
  <c r="P5" i="1"/>
  <c r="O5" i="1"/>
  <c r="N5" i="1"/>
  <c r="X4" i="1"/>
  <c r="W4" i="1"/>
  <c r="V4" i="1"/>
  <c r="U4" i="1"/>
  <c r="T4" i="1"/>
  <c r="S4" i="1"/>
  <c r="R4" i="1"/>
  <c r="Q4" i="1"/>
  <c r="P4" i="1"/>
  <c r="O4" i="1"/>
  <c r="N4" i="1"/>
  <c r="X3" i="1"/>
  <c r="W3" i="1"/>
  <c r="V3" i="1"/>
  <c r="U3" i="1"/>
  <c r="T3" i="1"/>
  <c r="S3" i="1"/>
  <c r="R3" i="1"/>
  <c r="Q3" i="1"/>
  <c r="P3" i="1"/>
  <c r="O3" i="1"/>
  <c r="N3" i="1"/>
  <c r="N49" i="1" l="1"/>
  <c r="N48" i="1"/>
  <c r="V49" i="1"/>
  <c r="V48" i="1"/>
  <c r="P34" i="1"/>
  <c r="P33" i="1"/>
  <c r="O48" i="1"/>
  <c r="O49" i="1"/>
  <c r="W48" i="1"/>
  <c r="W49" i="1"/>
  <c r="R33" i="1"/>
  <c r="R34" i="1"/>
  <c r="V33" i="1"/>
  <c r="V34" i="1"/>
  <c r="O33" i="1"/>
  <c r="O34" i="1"/>
  <c r="S34" i="1"/>
  <c r="S33" i="1"/>
  <c r="W33" i="1"/>
  <c r="W34" i="1"/>
  <c r="P49" i="1"/>
  <c r="P48" i="1"/>
  <c r="T48" i="1"/>
  <c r="T49" i="1"/>
  <c r="R49" i="1"/>
  <c r="R48" i="1"/>
  <c r="Q34" i="1"/>
  <c r="Q33" i="1"/>
  <c r="U34" i="1"/>
  <c r="U33" i="1"/>
  <c r="T34" i="1"/>
  <c r="T33" i="1"/>
  <c r="S48" i="1"/>
  <c r="S49" i="1"/>
  <c r="N33" i="1"/>
  <c r="N34" i="1"/>
  <c r="Q49" i="1"/>
  <c r="Q48" i="1"/>
  <c r="U49" i="1"/>
  <c r="U48" i="1"/>
  <c r="G33" i="1"/>
  <c r="K33" i="1"/>
  <c r="D48" i="1"/>
  <c r="H48" i="1"/>
  <c r="L48" i="1"/>
  <c r="D33" i="1"/>
  <c r="H33" i="1"/>
  <c r="L33" i="1"/>
  <c r="C34" i="1"/>
  <c r="E48" i="1"/>
  <c r="I48" i="1"/>
</calcChain>
</file>

<file path=xl/sharedStrings.xml><?xml version="1.0" encoding="utf-8"?>
<sst xmlns="http://schemas.openxmlformats.org/spreadsheetml/2006/main" count="72" uniqueCount="49">
  <si>
    <t xml:space="preserve">Comment  </t>
  </si>
  <si>
    <t xml:space="preserve">   Na2O  </t>
  </si>
  <si>
    <t xml:space="preserve">   K2O   </t>
  </si>
  <si>
    <t xml:space="preserve">   FeO   </t>
  </si>
  <si>
    <t xml:space="preserve">   SiO2  </t>
  </si>
  <si>
    <t xml:space="preserve">   TiO2  </t>
  </si>
  <si>
    <t xml:space="preserve">   MgO   </t>
  </si>
  <si>
    <t xml:space="preserve">   CaO   </t>
  </si>
  <si>
    <t xml:space="preserve">   MnO   </t>
  </si>
  <si>
    <t xml:space="preserve">   Al2O3 </t>
  </si>
  <si>
    <t xml:space="preserve">   P2O5  </t>
  </si>
  <si>
    <t xml:space="preserve">  Total  </t>
  </si>
  <si>
    <t>Lipari Lit*</t>
  </si>
  <si>
    <t>Lipari 1</t>
  </si>
  <si>
    <t>Lipari 2</t>
  </si>
  <si>
    <t>Lipari 3</t>
  </si>
  <si>
    <t>Lipari 4</t>
  </si>
  <si>
    <t>Lipari 5</t>
  </si>
  <si>
    <t>Lipari 6</t>
  </si>
  <si>
    <t>Lipari 7</t>
  </si>
  <si>
    <t>Lipari 8</t>
  </si>
  <si>
    <t>Lipari 9</t>
  </si>
  <si>
    <t>Lipari 10</t>
  </si>
  <si>
    <t>Lipari 11</t>
  </si>
  <si>
    <t>Lipari 12</t>
  </si>
  <si>
    <t>Lipari 13</t>
  </si>
  <si>
    <t>Lipari 14</t>
  </si>
  <si>
    <t>Lipari 15</t>
  </si>
  <si>
    <t>Lipari 16</t>
  </si>
  <si>
    <t>Lipari 17</t>
  </si>
  <si>
    <t>Lipari 18</t>
  </si>
  <si>
    <t>Lipari 19</t>
  </si>
  <si>
    <t>Lipari 20</t>
  </si>
  <si>
    <t>Lipari 21</t>
  </si>
  <si>
    <t>Lipari 22</t>
  </si>
  <si>
    <t>Lipari 23</t>
  </si>
  <si>
    <t>Lipari 24</t>
  </si>
  <si>
    <t>Lipari 25</t>
  </si>
  <si>
    <t>Lipari 26</t>
  </si>
  <si>
    <t>Lipari 27</t>
  </si>
  <si>
    <t>Lipari 28</t>
  </si>
  <si>
    <t>average</t>
  </si>
  <si>
    <t>STD in % (Intrasample variation)</t>
  </si>
  <si>
    <t>1Sig error in % (compared to Lit values)</t>
  </si>
  <si>
    <t>VGA Lit**</t>
  </si>
  <si>
    <t xml:space="preserve">VGA </t>
  </si>
  <si>
    <t>*Obsidian from Lipari, Cannetto Lami lava; Reference data: Hunt and Hill, 2001,Tephrological implications of beam size— sample-size effects in electron microprobe analysis of glass shards. J Quat Sci, 16 (2), 105–117</t>
  </si>
  <si>
    <t>** Glas, Basalt VGA-99 (USNM113498): Smithonian microanalysis standards.</t>
  </si>
  <si>
    <t>Supplementary table 2: EMP monitor measurements of samples from GeoB15403-4;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</si>
</sst>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2" fillId="0" borderId="0" xfId="1" applyFont="1"/>
    <xf numFmtId="0" fontId="3" fillId="0" borderId="0" xfId="0" applyFont="1"/>
    <xf numFmtId="49" fontId="2" fillId="2" borderId="0" xfId="0" applyNumberFormat="1" applyFont="1" applyFill="1"/>
    <xf numFmtId="2" fontId="2" fillId="2" borderId="0" xfId="0" applyNumberFormat="1" applyFont="1" applyFill="1"/>
    <xf numFmtId="2" fontId="4" fillId="2" borderId="0" xfId="0" applyNumberFormat="1" applyFont="1" applyFill="1"/>
    <xf numFmtId="49" fontId="4" fillId="0" borderId="0" xfId="0" applyNumberFormat="1" applyFont="1"/>
    <xf numFmtId="2" fontId="3" fillId="3" borderId="0" xfId="0" applyNumberFormat="1" applyFont="1" applyFill="1"/>
    <xf numFmtId="0" fontId="3" fillId="3" borderId="0" xfId="1" applyFont="1" applyFill="1"/>
    <xf numFmtId="2" fontId="3" fillId="3" borderId="0" xfId="1" applyNumberFormat="1" applyFont="1" applyFill="1"/>
    <xf numFmtId="0" fontId="3" fillId="0" borderId="0" xfId="1" applyFont="1"/>
    <xf numFmtId="2" fontId="5" fillId="4" borderId="0" xfId="0" applyNumberFormat="1" applyFont="1" applyFill="1"/>
    <xf numFmtId="0" fontId="3" fillId="3" borderId="0" xfId="0" applyFont="1" applyFill="1"/>
    <xf numFmtId="0" fontId="2" fillId="5" borderId="0" xfId="2" applyFont="1" applyFill="1"/>
    <xf numFmtId="2" fontId="2" fillId="5" borderId="0" xfId="2" applyNumberFormat="1" applyFont="1" applyFill="1"/>
    <xf numFmtId="2" fontId="7" fillId="5" borderId="0" xfId="2" applyNumberFormat="1" applyFont="1" applyFill="1"/>
    <xf numFmtId="2" fontId="7" fillId="0" borderId="0" xfId="2" applyNumberFormat="1" applyFont="1"/>
    <xf numFmtId="49" fontId="3" fillId="0" borderId="0" xfId="0" applyNumberFormat="1" applyFont="1"/>
    <xf numFmtId="2" fontId="3" fillId="0" borderId="0" xfId="0" applyNumberFormat="1" applyFont="1"/>
    <xf numFmtId="0" fontId="8" fillId="6" borderId="0" xfId="2" applyFont="1" applyFill="1"/>
    <xf numFmtId="2" fontId="9" fillId="6" borderId="0" xfId="2" applyNumberFormat="1" applyFont="1" applyFill="1"/>
    <xf numFmtId="0" fontId="7" fillId="6" borderId="0" xfId="2" applyFont="1" applyFill="1"/>
    <xf numFmtId="0" fontId="7" fillId="0" borderId="0" xfId="2" applyFont="1"/>
    <xf numFmtId="0" fontId="10" fillId="7" borderId="0" xfId="2" applyFont="1" applyFill="1"/>
    <xf numFmtId="2" fontId="10" fillId="7" borderId="0" xfId="2" applyNumberFormat="1" applyFont="1" applyFill="1"/>
    <xf numFmtId="0" fontId="10" fillId="0" borderId="0" xfId="2" applyFont="1"/>
    <xf numFmtId="0" fontId="4" fillId="8" borderId="0" xfId="0" applyFont="1" applyFill="1"/>
    <xf numFmtId="2" fontId="4" fillId="8" borderId="0" xfId="0" applyNumberFormat="1" applyFont="1" applyFill="1"/>
    <xf numFmtId="0" fontId="3" fillId="0" borderId="0" xfId="3" applyFont="1"/>
    <xf numFmtId="2" fontId="3" fillId="9" borderId="0" xfId="0" applyNumberFormat="1" applyFont="1" applyFill="1"/>
    <xf numFmtId="0" fontId="3" fillId="9" borderId="0" xfId="1" applyFont="1" applyFill="1"/>
    <xf numFmtId="2" fontId="3" fillId="9" borderId="0" xfId="1" applyNumberFormat="1" applyFont="1" applyFill="1"/>
    <xf numFmtId="2" fontId="7" fillId="9" borderId="0" xfId="0" applyNumberFormat="1" applyFont="1" applyFill="1"/>
    <xf numFmtId="0" fontId="3" fillId="9" borderId="0" xfId="0" applyFont="1" applyFill="1"/>
    <xf numFmtId="0" fontId="7" fillId="0" borderId="0" xfId="2" applyFont="1" applyFill="1"/>
    <xf numFmtId="0" fontId="3" fillId="0" borderId="0" xfId="2" applyFont="1" applyFill="1"/>
  </cellXfs>
  <cellStyles count="4">
    <cellStyle name="Standard" xfId="0" builtinId="0"/>
    <cellStyle name="Standard 10" xfId="2"/>
    <cellStyle name="Standard 2" xfId="1"/>
    <cellStyle name="Standard 3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2"/>
  <sheetViews>
    <sheetView tabSelected="1" workbookViewId="0"/>
  </sheetViews>
  <sheetFormatPr baseColWidth="10" defaultRowHeight="15" x14ac:dyDescent="0.2"/>
  <cols>
    <col min="1" max="1" width="27.28515625" style="3" bestFit="1" customWidth="1"/>
    <col min="2" max="16384" width="11.42578125" style="3"/>
  </cols>
  <sheetData>
    <row r="1" spans="1:16384" ht="15.75" x14ac:dyDescent="0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pans="1:16384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N2" s="3" t="s">
        <v>1</v>
      </c>
      <c r="O2" s="3" t="s">
        <v>2</v>
      </c>
      <c r="P2" s="3" t="s">
        <v>3</v>
      </c>
      <c r="Q2" s="3" t="s">
        <v>4</v>
      </c>
      <c r="R2" s="3" t="s">
        <v>5</v>
      </c>
      <c r="S2" s="3" t="s">
        <v>6</v>
      </c>
      <c r="T2" s="3" t="s">
        <v>7</v>
      </c>
      <c r="U2" s="3" t="s">
        <v>8</v>
      </c>
      <c r="V2" s="3" t="s">
        <v>9</v>
      </c>
      <c r="W2" s="3" t="s">
        <v>10</v>
      </c>
      <c r="X2" s="3" t="s">
        <v>11</v>
      </c>
    </row>
    <row r="3" spans="1:16384" s="7" customFormat="1" ht="15.75" x14ac:dyDescent="0.25">
      <c r="A3" s="4" t="s">
        <v>12</v>
      </c>
      <c r="B3" s="5">
        <v>3.93</v>
      </c>
      <c r="C3" s="5">
        <v>5.1100000000000003</v>
      </c>
      <c r="D3" s="5">
        <v>1.51</v>
      </c>
      <c r="E3" s="5">
        <v>74.349999999999994</v>
      </c>
      <c r="F3" s="5">
        <v>0.1</v>
      </c>
      <c r="G3" s="5">
        <v>0.05</v>
      </c>
      <c r="H3" s="5">
        <v>0.74</v>
      </c>
      <c r="I3" s="5">
        <v>7.0000000000000007E-2</v>
      </c>
      <c r="J3" s="5">
        <v>12.85</v>
      </c>
      <c r="K3" s="5">
        <v>0.01</v>
      </c>
      <c r="L3" s="5">
        <v>98.98</v>
      </c>
      <c r="M3" s="4"/>
      <c r="N3" s="6">
        <f t="shared" ref="N3:X7" si="0">B3/$L3*100</f>
        <v>3.970499090725399</v>
      </c>
      <c r="O3" s="6">
        <f t="shared" si="0"/>
        <v>5.1626591230551622</v>
      </c>
      <c r="P3" s="6">
        <f t="shared" si="0"/>
        <v>1.5255607193372398</v>
      </c>
      <c r="Q3" s="6">
        <f t="shared" si="0"/>
        <v>75.11618508789654</v>
      </c>
      <c r="R3" s="6">
        <f t="shared" si="0"/>
        <v>0.10103051121438675</v>
      </c>
      <c r="S3" s="6">
        <f t="shared" si="0"/>
        <v>5.0515255607193374E-2</v>
      </c>
      <c r="T3" s="6">
        <f t="shared" si="0"/>
        <v>0.74762578298646187</v>
      </c>
      <c r="U3" s="6">
        <f t="shared" si="0"/>
        <v>7.0721357850070721E-2</v>
      </c>
      <c r="V3" s="6">
        <f t="shared" si="0"/>
        <v>12.982420691048697</v>
      </c>
      <c r="W3" s="6">
        <f t="shared" si="0"/>
        <v>1.0103051121438673E-2</v>
      </c>
      <c r="X3" s="6">
        <f t="shared" si="0"/>
        <v>100</v>
      </c>
    </row>
    <row r="4" spans="1:16384" s="11" customFormat="1" x14ac:dyDescent="0.2">
      <c r="A4" s="8" t="s">
        <v>13</v>
      </c>
      <c r="B4" s="8">
        <v>4.0999999999999996</v>
      </c>
      <c r="C4" s="8">
        <v>5.0599999999999996</v>
      </c>
      <c r="D4" s="8">
        <v>1.5</v>
      </c>
      <c r="E4" s="8">
        <v>73.53</v>
      </c>
      <c r="F4" s="8">
        <v>8.5400000000000004E-2</v>
      </c>
      <c r="G4" s="8">
        <v>1.0800000000000001E-2</v>
      </c>
      <c r="H4" s="8">
        <v>0.83979999999999999</v>
      </c>
      <c r="I4" s="8">
        <v>1.4E-2</v>
      </c>
      <c r="J4" s="8">
        <v>13.2</v>
      </c>
      <c r="K4" s="8">
        <v>0</v>
      </c>
      <c r="L4" s="8">
        <v>98.340100000000007</v>
      </c>
      <c r="M4" s="9"/>
      <c r="N4" s="10">
        <f t="shared" si="0"/>
        <v>4.1692046276137606</v>
      </c>
      <c r="O4" s="10">
        <f t="shared" si="0"/>
        <v>5.14540863798186</v>
      </c>
      <c r="P4" s="10">
        <f t="shared" si="0"/>
        <v>1.5253187662001562</v>
      </c>
      <c r="Q4" s="10">
        <f t="shared" si="0"/>
        <v>74.771125919131663</v>
      </c>
      <c r="R4" s="10">
        <f t="shared" si="0"/>
        <v>8.6841481755662225E-2</v>
      </c>
      <c r="S4" s="10">
        <f t="shared" si="0"/>
        <v>1.0982295116641127E-2</v>
      </c>
      <c r="T4" s="10">
        <f t="shared" si="0"/>
        <v>0.85397513323659424</v>
      </c>
      <c r="U4" s="10">
        <f t="shared" si="0"/>
        <v>1.4236308484534794E-2</v>
      </c>
      <c r="V4" s="10">
        <f t="shared" si="0"/>
        <v>13.422805142561375</v>
      </c>
      <c r="W4" s="10">
        <f t="shared" si="0"/>
        <v>0</v>
      </c>
      <c r="X4" s="10">
        <f t="shared" si="0"/>
        <v>100</v>
      </c>
    </row>
    <row r="5" spans="1:16384" s="11" customFormat="1" x14ac:dyDescent="0.2">
      <c r="A5" s="8" t="s">
        <v>14</v>
      </c>
      <c r="B5" s="8">
        <v>4.05</v>
      </c>
      <c r="C5" s="8">
        <v>5.12</v>
      </c>
      <c r="D5" s="8">
        <v>1.71</v>
      </c>
      <c r="E5" s="8">
        <v>74.52</v>
      </c>
      <c r="F5" s="8">
        <v>0.1208</v>
      </c>
      <c r="G5" s="8">
        <v>2.5399999999999999E-2</v>
      </c>
      <c r="H5" s="8">
        <v>0.73819999999999997</v>
      </c>
      <c r="I5" s="8">
        <v>0.1484</v>
      </c>
      <c r="J5" s="8">
        <v>13.24</v>
      </c>
      <c r="K5" s="8">
        <v>0</v>
      </c>
      <c r="L5" s="8">
        <v>99.672799999999995</v>
      </c>
      <c r="M5" s="9"/>
      <c r="N5" s="10">
        <f t="shared" si="0"/>
        <v>4.0632951015723444</v>
      </c>
      <c r="O5" s="10">
        <f t="shared" si="0"/>
        <v>5.1368076345803475</v>
      </c>
      <c r="P5" s="10">
        <f t="shared" si="0"/>
        <v>1.7156134873305455</v>
      </c>
      <c r="Q5" s="10">
        <f t="shared" si="0"/>
        <v>74.764629868931138</v>
      </c>
      <c r="R5" s="10">
        <f t="shared" si="0"/>
        <v>0.12119655512838007</v>
      </c>
      <c r="S5" s="10">
        <f t="shared" si="0"/>
        <v>2.5483381624675942E-2</v>
      </c>
      <c r="T5" s="10">
        <f t="shared" si="0"/>
        <v>0.74062331950140869</v>
      </c>
      <c r="U5" s="10">
        <f t="shared" si="0"/>
        <v>0.14888715878353975</v>
      </c>
      <c r="V5" s="10">
        <f t="shared" si="0"/>
        <v>13.283463492547618</v>
      </c>
      <c r="W5" s="10">
        <f t="shared" si="0"/>
        <v>0</v>
      </c>
      <c r="X5" s="10">
        <f t="shared" si="0"/>
        <v>100</v>
      </c>
    </row>
    <row r="6" spans="1:16384" s="11" customFormat="1" x14ac:dyDescent="0.2">
      <c r="A6" s="8" t="s">
        <v>15</v>
      </c>
      <c r="B6" s="8">
        <v>4.0999999999999996</v>
      </c>
      <c r="C6" s="8">
        <v>5.07</v>
      </c>
      <c r="D6" s="8">
        <v>1.81</v>
      </c>
      <c r="E6" s="8">
        <v>75</v>
      </c>
      <c r="F6" s="8">
        <v>6.9699999999999998E-2</v>
      </c>
      <c r="G6" s="8">
        <v>4.1399999999999999E-2</v>
      </c>
      <c r="H6" s="8">
        <v>0.78869999999999996</v>
      </c>
      <c r="I6" s="8">
        <v>3.5400000000000001E-2</v>
      </c>
      <c r="J6" s="8">
        <v>12.97</v>
      </c>
      <c r="K6" s="8">
        <v>9.9000000000000008E-3</v>
      </c>
      <c r="L6" s="8">
        <v>99.895099999999999</v>
      </c>
      <c r="M6" s="9"/>
      <c r="N6" s="10">
        <f t="shared" si="0"/>
        <v>4.1043054163817843</v>
      </c>
      <c r="O6" s="10">
        <f t="shared" si="0"/>
        <v>5.0753240148916214</v>
      </c>
      <c r="P6" s="10">
        <f t="shared" si="0"/>
        <v>1.8119006838173246</v>
      </c>
      <c r="Q6" s="10">
        <f t="shared" si="0"/>
        <v>75.078757616739964</v>
      </c>
      <c r="R6" s="10">
        <f t="shared" si="0"/>
        <v>6.9773192078490337E-2</v>
      </c>
      <c r="S6" s="10">
        <f t="shared" si="0"/>
        <v>4.1443474204440459E-2</v>
      </c>
      <c r="T6" s="10">
        <f t="shared" si="0"/>
        <v>0.78952821509763738</v>
      </c>
      <c r="U6" s="10">
        <f t="shared" si="0"/>
        <v>3.5437173595101262E-2</v>
      </c>
      <c r="V6" s="10">
        <f t="shared" si="0"/>
        <v>12.983619817188231</v>
      </c>
      <c r="W6" s="10">
        <f t="shared" si="0"/>
        <v>9.9103960054096763E-3</v>
      </c>
      <c r="X6" s="10">
        <f t="shared" si="0"/>
        <v>100</v>
      </c>
    </row>
    <row r="7" spans="1:16384" s="11" customFormat="1" x14ac:dyDescent="0.2">
      <c r="A7" s="8" t="s">
        <v>16</v>
      </c>
      <c r="B7" s="8">
        <v>4.2699999999999996</v>
      </c>
      <c r="C7" s="8">
        <v>5.1100000000000003</v>
      </c>
      <c r="D7" s="8">
        <v>1.49</v>
      </c>
      <c r="E7" s="8">
        <v>75.349999999999994</v>
      </c>
      <c r="F7" s="8">
        <v>9.4399999999999998E-2</v>
      </c>
      <c r="G7" s="8">
        <v>4.9599999999999998E-2</v>
      </c>
      <c r="H7" s="8">
        <v>0.74880000000000002</v>
      </c>
      <c r="I7" s="8">
        <v>9.4899999999999998E-2</v>
      </c>
      <c r="J7" s="8">
        <v>13.23</v>
      </c>
      <c r="K7" s="8">
        <v>5.9999999999999995E-4</v>
      </c>
      <c r="L7" s="8">
        <v>100.43819999999999</v>
      </c>
      <c r="M7" s="9"/>
      <c r="N7" s="10">
        <f t="shared" si="0"/>
        <v>4.2513704944931305</v>
      </c>
      <c r="O7" s="10">
        <f t="shared" si="0"/>
        <v>5.0877056737376822</v>
      </c>
      <c r="P7" s="10">
        <f t="shared" si="0"/>
        <v>1.4834993060409287</v>
      </c>
      <c r="Q7" s="10">
        <f t="shared" si="0"/>
        <v>75.021256852472462</v>
      </c>
      <c r="R7" s="10">
        <f t="shared" si="0"/>
        <v>9.3988143953197101E-2</v>
      </c>
      <c r="S7" s="10">
        <f t="shared" si="0"/>
        <v>4.9383601060154408E-2</v>
      </c>
      <c r="T7" s="10">
        <f t="shared" si="0"/>
        <v>0.74553307406942781</v>
      </c>
      <c r="U7" s="10">
        <f t="shared" si="0"/>
        <v>9.4485962512271232E-2</v>
      </c>
      <c r="V7" s="10">
        <f t="shared" si="0"/>
        <v>13.17227907310167</v>
      </c>
      <c r="W7" s="10">
        <f t="shared" si="0"/>
        <v>5.9738227088896451E-4</v>
      </c>
      <c r="X7" s="10">
        <f t="shared" si="0"/>
        <v>100</v>
      </c>
    </row>
    <row r="8" spans="1:16384" s="11" customFormat="1" x14ac:dyDescent="0.2">
      <c r="A8" s="8" t="s">
        <v>17</v>
      </c>
      <c r="B8" s="12">
        <v>4.09</v>
      </c>
      <c r="C8" s="12">
        <v>4.96</v>
      </c>
      <c r="D8" s="12">
        <v>1.69</v>
      </c>
      <c r="E8" s="12">
        <v>73.400000000000006</v>
      </c>
      <c r="F8" s="12">
        <v>7.0000000000000007E-2</v>
      </c>
      <c r="G8" s="12">
        <v>0.01</v>
      </c>
      <c r="H8" s="12">
        <v>0.78</v>
      </c>
      <c r="I8" s="12">
        <v>0.05</v>
      </c>
      <c r="J8" s="12">
        <v>12.52</v>
      </c>
      <c r="K8" s="12">
        <v>0.03</v>
      </c>
      <c r="L8" s="12">
        <v>97.59</v>
      </c>
      <c r="M8" s="12"/>
      <c r="N8" s="12">
        <v>4.1900000000000004</v>
      </c>
      <c r="O8" s="12">
        <v>5.08</v>
      </c>
      <c r="P8" s="12">
        <v>1.73</v>
      </c>
      <c r="Q8" s="12">
        <v>75.209999999999994</v>
      </c>
      <c r="R8" s="12">
        <v>7.0000000000000007E-2</v>
      </c>
      <c r="S8" s="12">
        <v>0.01</v>
      </c>
      <c r="T8" s="12">
        <v>0.8</v>
      </c>
      <c r="U8" s="12">
        <v>0.05</v>
      </c>
      <c r="V8" s="12">
        <v>12.83</v>
      </c>
      <c r="W8" s="12">
        <v>0.03</v>
      </c>
      <c r="X8" s="12">
        <v>100</v>
      </c>
    </row>
    <row r="9" spans="1:16384" s="11" customFormat="1" x14ac:dyDescent="0.2">
      <c r="A9" s="8" t="s">
        <v>18</v>
      </c>
      <c r="B9" s="12">
        <v>4.01</v>
      </c>
      <c r="C9" s="12">
        <v>4.93</v>
      </c>
      <c r="D9" s="12">
        <v>1.44</v>
      </c>
      <c r="E9" s="12">
        <v>73.61</v>
      </c>
      <c r="F9" s="12">
        <v>0.1</v>
      </c>
      <c r="G9" s="12">
        <v>0.02</v>
      </c>
      <c r="H9" s="12">
        <v>0.74</v>
      </c>
      <c r="I9" s="12">
        <v>0.06</v>
      </c>
      <c r="J9" s="12">
        <v>12.3</v>
      </c>
      <c r="K9" s="12">
        <v>0.03</v>
      </c>
      <c r="L9" s="12">
        <v>97.24</v>
      </c>
      <c r="M9" s="12"/>
      <c r="N9" s="12">
        <v>4.12</v>
      </c>
      <c r="O9" s="12">
        <v>5.07</v>
      </c>
      <c r="P9" s="12">
        <v>1.48</v>
      </c>
      <c r="Q9" s="12">
        <v>75.7</v>
      </c>
      <c r="R9" s="12">
        <v>0.1</v>
      </c>
      <c r="S9" s="12">
        <v>0.02</v>
      </c>
      <c r="T9" s="12">
        <v>0.76</v>
      </c>
      <c r="U9" s="12">
        <v>0.06</v>
      </c>
      <c r="V9" s="12">
        <v>12.65</v>
      </c>
      <c r="W9" s="12">
        <v>0.03</v>
      </c>
      <c r="X9" s="12">
        <v>100</v>
      </c>
    </row>
    <row r="10" spans="1:16384" s="11" customFormat="1" x14ac:dyDescent="0.2">
      <c r="A10" s="8" t="s">
        <v>19</v>
      </c>
      <c r="B10" s="10">
        <v>3.87</v>
      </c>
      <c r="C10" s="10">
        <v>4.95</v>
      </c>
      <c r="D10" s="10">
        <v>1.5</v>
      </c>
      <c r="E10" s="10">
        <v>73.536199999999994</v>
      </c>
      <c r="F10" s="10">
        <v>7.9399999999999998E-2</v>
      </c>
      <c r="G10" s="10">
        <v>3.1300000000000001E-2</v>
      </c>
      <c r="H10" s="10">
        <v>0.67369999999999997</v>
      </c>
      <c r="I10" s="10">
        <v>0.1202</v>
      </c>
      <c r="J10" s="10">
        <v>12.73</v>
      </c>
      <c r="K10" s="10">
        <v>1.9E-3</v>
      </c>
      <c r="L10" s="10">
        <v>97.492699999999985</v>
      </c>
      <c r="M10" s="10"/>
      <c r="N10" s="10">
        <f t="shared" ref="N10:X25" si="1">B10/$L10*100</f>
        <v>3.9695279749150458</v>
      </c>
      <c r="O10" s="10">
        <f t="shared" si="1"/>
        <v>5.0773032237285465</v>
      </c>
      <c r="P10" s="10">
        <f t="shared" si="1"/>
        <v>1.538576734463196</v>
      </c>
      <c r="Q10" s="10">
        <f t="shared" si="1"/>
        <v>75.427390973888308</v>
      </c>
      <c r="R10" s="10">
        <f t="shared" si="1"/>
        <v>8.1441995144251836E-2</v>
      </c>
      <c r="S10" s="10">
        <f t="shared" si="1"/>
        <v>3.2104967859132028E-2</v>
      </c>
      <c r="T10" s="10">
        <f t="shared" si="1"/>
        <v>0.69102609733857012</v>
      </c>
      <c r="U10" s="10">
        <f t="shared" si="1"/>
        <v>0.12329128232165076</v>
      </c>
      <c r="V10" s="10">
        <f t="shared" si="1"/>
        <v>13.057387886477656</v>
      </c>
      <c r="W10" s="10">
        <f t="shared" si="1"/>
        <v>1.9488638636533813E-3</v>
      </c>
      <c r="X10" s="10">
        <f t="shared" si="1"/>
        <v>100</v>
      </c>
    </row>
    <row r="11" spans="1:16384" s="11" customFormat="1" x14ac:dyDescent="0.2">
      <c r="A11" s="8" t="s">
        <v>20</v>
      </c>
      <c r="B11" s="10">
        <v>3.99</v>
      </c>
      <c r="C11" s="10">
        <v>4.96</v>
      </c>
      <c r="D11" s="10">
        <v>1.41</v>
      </c>
      <c r="E11" s="10">
        <v>73.78</v>
      </c>
      <c r="F11" s="10">
        <v>8.1500000000000003E-2</v>
      </c>
      <c r="G11" s="10">
        <v>6.2199999999999998E-2</v>
      </c>
      <c r="H11" s="10">
        <v>0.76729999999999998</v>
      </c>
      <c r="I11" s="10">
        <v>6.7000000000000004E-2</v>
      </c>
      <c r="J11" s="10">
        <v>12.72</v>
      </c>
      <c r="K11" s="10">
        <v>1.0500000000000001E-2</v>
      </c>
      <c r="L11" s="10">
        <v>97.848600000000005</v>
      </c>
      <c r="M11" s="10"/>
      <c r="N11" s="10">
        <f t="shared" si="1"/>
        <v>4.0777282454731081</v>
      </c>
      <c r="O11" s="10">
        <f t="shared" si="1"/>
        <v>5.0690556635455177</v>
      </c>
      <c r="P11" s="10">
        <f t="shared" si="1"/>
        <v>1.4410017108062863</v>
      </c>
      <c r="Q11" s="10">
        <f t="shared" si="1"/>
        <v>75.402202995239591</v>
      </c>
      <c r="R11" s="10">
        <f t="shared" si="1"/>
        <v>8.3291942858661233E-2</v>
      </c>
      <c r="S11" s="10">
        <f t="shared" si="1"/>
        <v>6.3567593200107103E-2</v>
      </c>
      <c r="T11" s="10">
        <f t="shared" si="1"/>
        <v>0.78417064730614428</v>
      </c>
      <c r="U11" s="10">
        <f t="shared" si="1"/>
        <v>6.8473130939022117E-2</v>
      </c>
      <c r="V11" s="10">
        <f t="shared" si="1"/>
        <v>12.999675008124797</v>
      </c>
      <c r="W11" s="10">
        <f t="shared" si="1"/>
        <v>1.0730863803876601E-2</v>
      </c>
      <c r="X11" s="10">
        <f t="shared" si="1"/>
        <v>100</v>
      </c>
    </row>
    <row r="12" spans="1:16384" s="11" customFormat="1" x14ac:dyDescent="0.2">
      <c r="A12" s="8" t="s">
        <v>21</v>
      </c>
      <c r="B12" s="8">
        <v>3.94</v>
      </c>
      <c r="C12" s="8">
        <v>5.12</v>
      </c>
      <c r="D12" s="8">
        <v>1.57</v>
      </c>
      <c r="E12" s="8">
        <v>73.63</v>
      </c>
      <c r="F12" s="8">
        <v>7.0900000000000005E-2</v>
      </c>
      <c r="G12" s="8">
        <v>1.7500000000000002E-2</v>
      </c>
      <c r="H12" s="8">
        <v>0.74060000000000004</v>
      </c>
      <c r="I12" s="8">
        <v>0.09</v>
      </c>
      <c r="J12" s="8">
        <v>12.99</v>
      </c>
      <c r="K12" s="8">
        <v>1.11E-2</v>
      </c>
      <c r="L12" s="8">
        <v>98.180099999999996</v>
      </c>
      <c r="M12" s="9"/>
      <c r="N12" s="10">
        <f t="shared" si="1"/>
        <v>4.0130331910438066</v>
      </c>
      <c r="O12" s="10">
        <f t="shared" si="1"/>
        <v>5.2149060756711396</v>
      </c>
      <c r="P12" s="10">
        <f t="shared" si="1"/>
        <v>1.5991020583600954</v>
      </c>
      <c r="Q12" s="10">
        <f t="shared" si="1"/>
        <v>74.99483092805977</v>
      </c>
      <c r="R12" s="10">
        <f t="shared" si="1"/>
        <v>7.2214226711930424E-2</v>
      </c>
      <c r="S12" s="10">
        <f t="shared" si="1"/>
        <v>1.7824386000829091E-2</v>
      </c>
      <c r="T12" s="10">
        <f t="shared" si="1"/>
        <v>0.75432801555508711</v>
      </c>
      <c r="U12" s="10">
        <f t="shared" si="1"/>
        <v>9.1668270861406748E-2</v>
      </c>
      <c r="V12" s="10">
        <f t="shared" si="1"/>
        <v>13.230787094329708</v>
      </c>
      <c r="W12" s="10">
        <f t="shared" si="1"/>
        <v>1.1305753406240165E-2</v>
      </c>
      <c r="X12" s="10">
        <f t="shared" si="1"/>
        <v>100</v>
      </c>
    </row>
    <row r="13" spans="1:16384" s="11" customFormat="1" x14ac:dyDescent="0.2">
      <c r="A13" s="8" t="s">
        <v>22</v>
      </c>
      <c r="B13" s="8">
        <v>3.97</v>
      </c>
      <c r="C13" s="8">
        <v>5.2</v>
      </c>
      <c r="D13" s="8">
        <v>1.45</v>
      </c>
      <c r="E13" s="8">
        <v>73.23</v>
      </c>
      <c r="F13" s="8">
        <v>8.2199999999999995E-2</v>
      </c>
      <c r="G13" s="8">
        <v>2.9100000000000001E-2</v>
      </c>
      <c r="H13" s="8">
        <v>0.75649999999999995</v>
      </c>
      <c r="I13" s="8">
        <v>2.5999999999999999E-3</v>
      </c>
      <c r="J13" s="8">
        <v>12.81</v>
      </c>
      <c r="K13" s="8">
        <v>0</v>
      </c>
      <c r="L13" s="8">
        <v>97.530500000000004</v>
      </c>
      <c r="M13" s="9"/>
      <c r="N13" s="10">
        <f t="shared" si="1"/>
        <v>4.0705215291626722</v>
      </c>
      <c r="O13" s="10">
        <f t="shared" si="1"/>
        <v>5.3316654790040037</v>
      </c>
      <c r="P13" s="10">
        <f t="shared" si="1"/>
        <v>1.4867144124145779</v>
      </c>
      <c r="Q13" s="10">
        <f t="shared" si="1"/>
        <v>75.084204428358319</v>
      </c>
      <c r="R13" s="10">
        <f t="shared" si="1"/>
        <v>8.4281327379640211E-2</v>
      </c>
      <c r="S13" s="10">
        <f t="shared" si="1"/>
        <v>2.9836820276733945E-2</v>
      </c>
      <c r="T13" s="10">
        <f t="shared" si="1"/>
        <v>0.77565479516664015</v>
      </c>
      <c r="U13" s="10">
        <f t="shared" si="1"/>
        <v>2.6658327395020017E-3</v>
      </c>
      <c r="V13" s="10">
        <f t="shared" si="1"/>
        <v>13.134352843469479</v>
      </c>
      <c r="W13" s="10">
        <f t="shared" si="1"/>
        <v>0</v>
      </c>
      <c r="X13" s="10">
        <f t="shared" si="1"/>
        <v>100</v>
      </c>
    </row>
    <row r="14" spans="1:16384" s="11" customFormat="1" x14ac:dyDescent="0.2">
      <c r="A14" s="8" t="s">
        <v>23</v>
      </c>
      <c r="B14" s="8">
        <v>3.95</v>
      </c>
      <c r="C14" s="8">
        <v>5.16</v>
      </c>
      <c r="D14" s="8">
        <v>1.73</v>
      </c>
      <c r="E14" s="8">
        <v>73.87</v>
      </c>
      <c r="F14" s="8">
        <v>0.1019</v>
      </c>
      <c r="G14" s="8">
        <v>4.2900000000000001E-2</v>
      </c>
      <c r="H14" s="8">
        <v>0.74639999999999995</v>
      </c>
      <c r="I14" s="8">
        <v>0</v>
      </c>
      <c r="J14" s="8">
        <v>12.92</v>
      </c>
      <c r="K14" s="8">
        <v>0</v>
      </c>
      <c r="L14" s="8">
        <v>98.521299999999997</v>
      </c>
      <c r="M14" s="9"/>
      <c r="N14" s="10">
        <f t="shared" si="1"/>
        <v>4.0092853017570826</v>
      </c>
      <c r="O14" s="10">
        <f t="shared" si="1"/>
        <v>5.2374461157130492</v>
      </c>
      <c r="P14" s="10">
        <f t="shared" si="1"/>
        <v>1.7559654612758866</v>
      </c>
      <c r="Q14" s="10">
        <f t="shared" si="1"/>
        <v>74.978710187543214</v>
      </c>
      <c r="R14" s="10">
        <f t="shared" si="1"/>
        <v>0.10342941069596118</v>
      </c>
      <c r="S14" s="10">
        <f t="shared" si="1"/>
        <v>4.3543883403893376E-2</v>
      </c>
      <c r="T14" s="10">
        <f t="shared" si="1"/>
        <v>0.75760267069151543</v>
      </c>
      <c r="U14" s="10">
        <f t="shared" si="1"/>
        <v>0</v>
      </c>
      <c r="V14" s="10">
        <f t="shared" si="1"/>
        <v>13.113915468025697</v>
      </c>
      <c r="W14" s="10">
        <f t="shared" si="1"/>
        <v>0</v>
      </c>
      <c r="X14" s="10">
        <f t="shared" si="1"/>
        <v>100</v>
      </c>
    </row>
    <row r="15" spans="1:16384" s="11" customFormat="1" x14ac:dyDescent="0.2">
      <c r="A15" s="8" t="s">
        <v>24</v>
      </c>
      <c r="B15" s="8">
        <v>3.81</v>
      </c>
      <c r="C15" s="8">
        <v>5.1100000000000003</v>
      </c>
      <c r="D15" s="8">
        <v>1.74</v>
      </c>
      <c r="E15" s="8">
        <v>73.790000000000006</v>
      </c>
      <c r="F15" s="8">
        <v>0.11940000000000001</v>
      </c>
      <c r="G15" s="8">
        <v>3.8E-3</v>
      </c>
      <c r="H15" s="8">
        <v>0.76359999999999995</v>
      </c>
      <c r="I15" s="8">
        <v>6.4299999999999996E-2</v>
      </c>
      <c r="J15" s="8">
        <v>12.84</v>
      </c>
      <c r="K15" s="8">
        <v>0</v>
      </c>
      <c r="L15" s="8">
        <v>98.241200000000006</v>
      </c>
      <c r="M15" s="9"/>
      <c r="N15" s="10">
        <f t="shared" si="1"/>
        <v>3.8782099567187691</v>
      </c>
      <c r="O15" s="10">
        <f t="shared" si="1"/>
        <v>5.2014836952317358</v>
      </c>
      <c r="P15" s="10">
        <f t="shared" si="1"/>
        <v>1.771151003855816</v>
      </c>
      <c r="Q15" s="10">
        <f t="shared" si="1"/>
        <v>75.111053203747517</v>
      </c>
      <c r="R15" s="10">
        <f t="shared" si="1"/>
        <v>0.12153760336803704</v>
      </c>
      <c r="S15" s="10">
        <f t="shared" si="1"/>
        <v>3.8680309279609773E-3</v>
      </c>
      <c r="T15" s="10">
        <f t="shared" si="1"/>
        <v>0.77727063594500057</v>
      </c>
      <c r="U15" s="10">
        <f t="shared" si="1"/>
        <v>6.5451154912602852E-2</v>
      </c>
      <c r="V15" s="10">
        <f t="shared" si="1"/>
        <v>13.069872925004985</v>
      </c>
      <c r="W15" s="10">
        <f t="shared" si="1"/>
        <v>0</v>
      </c>
      <c r="X15" s="10">
        <f t="shared" si="1"/>
        <v>100</v>
      </c>
    </row>
    <row r="16" spans="1:16384" s="11" customFormat="1" x14ac:dyDescent="0.2">
      <c r="A16" s="8" t="s">
        <v>25</v>
      </c>
      <c r="B16" s="8">
        <v>3.88</v>
      </c>
      <c r="C16" s="8">
        <v>5.07</v>
      </c>
      <c r="D16" s="8">
        <v>1.55</v>
      </c>
      <c r="E16" s="8">
        <v>73.760000000000005</v>
      </c>
      <c r="F16" s="8">
        <v>8.7099999999999997E-2</v>
      </c>
      <c r="G16" s="8">
        <v>7.4300000000000005E-2</v>
      </c>
      <c r="H16" s="8">
        <v>0.74150000000000005</v>
      </c>
      <c r="I16" s="8">
        <v>5.4100000000000002E-2</v>
      </c>
      <c r="J16" s="8">
        <v>13.02</v>
      </c>
      <c r="K16" s="8">
        <v>3.6400000000000002E-2</v>
      </c>
      <c r="L16" s="8">
        <v>98.273499999999999</v>
      </c>
      <c r="M16" s="9"/>
      <c r="N16" s="10">
        <f t="shared" si="1"/>
        <v>3.9481650699323829</v>
      </c>
      <c r="O16" s="10">
        <f t="shared" si="1"/>
        <v>5.1590713671539126</v>
      </c>
      <c r="P16" s="10">
        <f t="shared" si="1"/>
        <v>1.5772308913389672</v>
      </c>
      <c r="Q16" s="10">
        <f t="shared" si="1"/>
        <v>75.055839061394991</v>
      </c>
      <c r="R16" s="10">
        <f t="shared" si="1"/>
        <v>8.8630200410080032E-2</v>
      </c>
      <c r="S16" s="10">
        <f t="shared" si="1"/>
        <v>7.5605325952571148E-2</v>
      </c>
      <c r="T16" s="10">
        <f t="shared" si="1"/>
        <v>0.75452690705022218</v>
      </c>
      <c r="U16" s="10">
        <f t="shared" si="1"/>
        <v>5.5050445949314922E-2</v>
      </c>
      <c r="V16" s="10">
        <f t="shared" si="1"/>
        <v>13.248739487247324</v>
      </c>
      <c r="W16" s="10">
        <f t="shared" si="1"/>
        <v>3.7039486738540912E-2</v>
      </c>
      <c r="X16" s="10">
        <f t="shared" si="1"/>
        <v>100</v>
      </c>
    </row>
    <row r="17" spans="1:40" s="11" customFormat="1" x14ac:dyDescent="0.2">
      <c r="A17" s="8" t="s">
        <v>26</v>
      </c>
      <c r="B17" s="8">
        <v>4.0199999999999996</v>
      </c>
      <c r="C17" s="8">
        <v>5.14</v>
      </c>
      <c r="D17" s="8">
        <v>1.66</v>
      </c>
      <c r="E17" s="8">
        <v>73.52</v>
      </c>
      <c r="F17" s="8">
        <v>9.6799999999999997E-2</v>
      </c>
      <c r="G17" s="8">
        <v>1.78E-2</v>
      </c>
      <c r="H17" s="8">
        <v>0.74219999999999997</v>
      </c>
      <c r="I17" s="8">
        <v>6.9900000000000004E-2</v>
      </c>
      <c r="J17" s="8">
        <v>13</v>
      </c>
      <c r="K17" s="8">
        <v>1.8800000000000001E-2</v>
      </c>
      <c r="L17" s="8">
        <v>98.285600000000002</v>
      </c>
      <c r="M17" s="9"/>
      <c r="N17" s="10">
        <f t="shared" si="1"/>
        <v>4.0901210350244588</v>
      </c>
      <c r="O17" s="10">
        <f t="shared" si="1"/>
        <v>5.229657243787492</v>
      </c>
      <c r="P17" s="10">
        <f t="shared" si="1"/>
        <v>1.6889554522737815</v>
      </c>
      <c r="Q17" s="10">
        <f t="shared" si="1"/>
        <v>74.80241256094483</v>
      </c>
      <c r="R17" s="10">
        <f t="shared" si="1"/>
        <v>9.8488486614519324E-2</v>
      </c>
      <c r="S17" s="10">
        <f t="shared" si="1"/>
        <v>1.8110486174983922E-2</v>
      </c>
      <c r="T17" s="10">
        <f t="shared" si="1"/>
        <v>0.75514622691421729</v>
      </c>
      <c r="U17" s="10">
        <f t="shared" si="1"/>
        <v>7.1119268743335753E-2</v>
      </c>
      <c r="V17" s="10">
        <f t="shared" si="1"/>
        <v>13.226759565999496</v>
      </c>
      <c r="W17" s="10">
        <f t="shared" si="1"/>
        <v>1.9127929218522348E-2</v>
      </c>
      <c r="X17" s="10">
        <f t="shared" si="1"/>
        <v>100</v>
      </c>
    </row>
    <row r="18" spans="1:40" s="11" customFormat="1" x14ac:dyDescent="0.2">
      <c r="A18" s="8" t="s">
        <v>27</v>
      </c>
      <c r="B18" s="8">
        <v>3.85</v>
      </c>
      <c r="C18" s="8">
        <v>5.12</v>
      </c>
      <c r="D18" s="8">
        <v>1.49</v>
      </c>
      <c r="E18" s="8">
        <v>74</v>
      </c>
      <c r="F18" s="8">
        <v>9.3899999999999997E-2</v>
      </c>
      <c r="G18" s="8">
        <v>5.2400000000000002E-2</v>
      </c>
      <c r="H18" s="8">
        <v>0.755</v>
      </c>
      <c r="I18" s="8">
        <v>9.4799999999999995E-2</v>
      </c>
      <c r="J18" s="8">
        <v>13.05</v>
      </c>
      <c r="K18" s="8">
        <v>0</v>
      </c>
      <c r="L18" s="8">
        <v>98.506200000000007</v>
      </c>
      <c r="M18" s="9"/>
      <c r="N18" s="10">
        <f t="shared" si="1"/>
        <v>3.9083834317027755</v>
      </c>
      <c r="O18" s="10">
        <f t="shared" si="1"/>
        <v>5.1976423819008337</v>
      </c>
      <c r="P18" s="10">
        <f t="shared" si="1"/>
        <v>1.51259514629536</v>
      </c>
      <c r="Q18" s="10">
        <f t="shared" si="1"/>
        <v>75.122175050910499</v>
      </c>
      <c r="R18" s="10">
        <f t="shared" si="1"/>
        <v>9.5323949152439122E-2</v>
      </c>
      <c r="S18" s="10">
        <f t="shared" si="1"/>
        <v>5.3194621252266358E-2</v>
      </c>
      <c r="T18" s="10">
        <f t="shared" si="1"/>
        <v>0.76644921842483005</v>
      </c>
      <c r="U18" s="10">
        <f t="shared" si="1"/>
        <v>9.6237597227382635E-2</v>
      </c>
      <c r="V18" s="10">
        <f t="shared" si="1"/>
        <v>13.247897086680837</v>
      </c>
      <c r="W18" s="10">
        <f t="shared" si="1"/>
        <v>0</v>
      </c>
      <c r="X18" s="10">
        <f t="shared" si="1"/>
        <v>100</v>
      </c>
    </row>
    <row r="19" spans="1:40" s="11" customFormat="1" x14ac:dyDescent="0.2">
      <c r="A19" s="8" t="s">
        <v>28</v>
      </c>
      <c r="B19" s="8">
        <v>3.86</v>
      </c>
      <c r="C19" s="8">
        <v>5.1100000000000003</v>
      </c>
      <c r="D19" s="8">
        <v>1.65</v>
      </c>
      <c r="E19" s="8">
        <v>73.77</v>
      </c>
      <c r="F19" s="8">
        <v>6.5699999999999995E-2</v>
      </c>
      <c r="G19" s="8">
        <v>1.5800000000000002E-2</v>
      </c>
      <c r="H19" s="8">
        <v>0.76049999999999995</v>
      </c>
      <c r="I19" s="8">
        <v>3.8100000000000002E-2</v>
      </c>
      <c r="J19" s="8">
        <v>12.82</v>
      </c>
      <c r="K19" s="8">
        <v>0</v>
      </c>
      <c r="L19" s="8">
        <v>98.090100000000007</v>
      </c>
      <c r="M19" s="9"/>
      <c r="N19" s="10">
        <f t="shared" si="1"/>
        <v>3.9351575745156744</v>
      </c>
      <c r="O19" s="10">
        <f t="shared" si="1"/>
        <v>5.2094961672992479</v>
      </c>
      <c r="P19" s="10">
        <f t="shared" si="1"/>
        <v>1.6821269424743168</v>
      </c>
      <c r="Q19" s="10">
        <f t="shared" si="1"/>
        <v>75.206366391715363</v>
      </c>
      <c r="R19" s="10">
        <f t="shared" si="1"/>
        <v>6.6979236436704614E-2</v>
      </c>
      <c r="S19" s="10">
        <f t="shared" si="1"/>
        <v>1.6107639812784371E-2</v>
      </c>
      <c r="T19" s="10">
        <f t="shared" si="1"/>
        <v>0.77530759984952602</v>
      </c>
      <c r="U19" s="10">
        <f t="shared" si="1"/>
        <v>3.8841840308043322E-2</v>
      </c>
      <c r="V19" s="10">
        <f t="shared" si="1"/>
        <v>13.06961660758833</v>
      </c>
      <c r="W19" s="10">
        <f t="shared" si="1"/>
        <v>0</v>
      </c>
      <c r="X19" s="10">
        <f t="shared" si="1"/>
        <v>100</v>
      </c>
    </row>
    <row r="20" spans="1:40" s="11" customFormat="1" x14ac:dyDescent="0.2">
      <c r="A20" s="8" t="s">
        <v>29</v>
      </c>
      <c r="B20" s="8">
        <v>4</v>
      </c>
      <c r="C20" s="8">
        <v>5.15</v>
      </c>
      <c r="D20" s="8">
        <v>1.58</v>
      </c>
      <c r="E20" s="8">
        <v>73.959999999999994</v>
      </c>
      <c r="F20" s="8">
        <v>6.8400000000000002E-2</v>
      </c>
      <c r="G20" s="8">
        <v>4.6600000000000003E-2</v>
      </c>
      <c r="H20" s="8">
        <v>0.75990000000000002</v>
      </c>
      <c r="I20" s="8">
        <v>1.49E-2</v>
      </c>
      <c r="J20" s="8">
        <v>12.97</v>
      </c>
      <c r="K20" s="8">
        <v>0</v>
      </c>
      <c r="L20" s="8">
        <v>98.549899999999994</v>
      </c>
      <c r="M20" s="9"/>
      <c r="N20" s="10">
        <f t="shared" si="1"/>
        <v>4.0588574924987242</v>
      </c>
      <c r="O20" s="10">
        <f t="shared" si="1"/>
        <v>5.2257790215921078</v>
      </c>
      <c r="P20" s="10">
        <f t="shared" si="1"/>
        <v>1.6032487095369961</v>
      </c>
      <c r="Q20" s="10">
        <f t="shared" si="1"/>
        <v>75.048275036301405</v>
      </c>
      <c r="R20" s="10">
        <f t="shared" si="1"/>
        <v>6.9406463121728185E-2</v>
      </c>
      <c r="S20" s="10">
        <f t="shared" si="1"/>
        <v>4.7285689787610136E-2</v>
      </c>
      <c r="T20" s="10">
        <f t="shared" si="1"/>
        <v>0.77108145213744517</v>
      </c>
      <c r="U20" s="10">
        <f t="shared" si="1"/>
        <v>1.5119244159557749E-2</v>
      </c>
      <c r="V20" s="10">
        <f t="shared" si="1"/>
        <v>13.160845419427114</v>
      </c>
      <c r="W20" s="10">
        <f t="shared" si="1"/>
        <v>0</v>
      </c>
      <c r="X20" s="10">
        <f t="shared" si="1"/>
        <v>100</v>
      </c>
    </row>
    <row r="21" spans="1:40" s="11" customFormat="1" x14ac:dyDescent="0.2">
      <c r="A21" s="8" t="s">
        <v>30</v>
      </c>
      <c r="B21" s="8">
        <v>3.93</v>
      </c>
      <c r="C21" s="8">
        <v>5.21</v>
      </c>
      <c r="D21" s="8">
        <v>1.5</v>
      </c>
      <c r="E21" s="8">
        <v>74.150000000000006</v>
      </c>
      <c r="F21" s="8">
        <v>0.1018</v>
      </c>
      <c r="G21" s="8">
        <v>1.5699999999999999E-2</v>
      </c>
      <c r="H21" s="8">
        <v>0.74909999999999999</v>
      </c>
      <c r="I21" s="8">
        <v>0</v>
      </c>
      <c r="J21" s="8">
        <v>12.94</v>
      </c>
      <c r="K21" s="8">
        <v>3.6700000000000003E-2</v>
      </c>
      <c r="L21" s="8">
        <v>98.633399999999995</v>
      </c>
      <c r="M21" s="9"/>
      <c r="N21" s="10">
        <f t="shared" si="1"/>
        <v>3.9844515143957322</v>
      </c>
      <c r="O21" s="10">
        <f t="shared" si="1"/>
        <v>5.2821863587790752</v>
      </c>
      <c r="P21" s="10">
        <f t="shared" si="1"/>
        <v>1.5207830207617299</v>
      </c>
      <c r="Q21" s="10">
        <f t="shared" si="1"/>
        <v>75.17737399298818</v>
      </c>
      <c r="R21" s="10">
        <f t="shared" si="1"/>
        <v>0.10321047434236275</v>
      </c>
      <c r="S21" s="10">
        <f t="shared" si="1"/>
        <v>1.5917528950639435E-2</v>
      </c>
      <c r="T21" s="10">
        <f t="shared" si="1"/>
        <v>0.75947904056840787</v>
      </c>
      <c r="U21" s="10">
        <f t="shared" si="1"/>
        <v>0</v>
      </c>
      <c r="V21" s="10">
        <f t="shared" si="1"/>
        <v>13.119288192437855</v>
      </c>
      <c r="W21" s="10">
        <f t="shared" si="1"/>
        <v>3.7208491241303661E-2</v>
      </c>
      <c r="X21" s="10">
        <f t="shared" si="1"/>
        <v>100</v>
      </c>
    </row>
    <row r="22" spans="1:40" s="11" customFormat="1" x14ac:dyDescent="0.2">
      <c r="A22" s="8" t="s">
        <v>31</v>
      </c>
      <c r="B22" s="8">
        <v>3.81</v>
      </c>
      <c r="C22" s="8">
        <v>5.16</v>
      </c>
      <c r="D22" s="8">
        <v>1.62</v>
      </c>
      <c r="E22" s="8">
        <v>73.55</v>
      </c>
      <c r="F22" s="8">
        <v>9.0800000000000006E-2</v>
      </c>
      <c r="G22" s="8">
        <v>4.7600000000000003E-2</v>
      </c>
      <c r="H22" s="8">
        <v>0.75070000000000003</v>
      </c>
      <c r="I22" s="8">
        <v>5.9799999999999999E-2</v>
      </c>
      <c r="J22" s="8">
        <v>12.71</v>
      </c>
      <c r="K22" s="8">
        <v>4.4900000000000002E-2</v>
      </c>
      <c r="L22" s="8">
        <v>97.843800000000002</v>
      </c>
      <c r="M22" s="9"/>
      <c r="N22" s="10">
        <f t="shared" si="1"/>
        <v>3.8939616000196229</v>
      </c>
      <c r="O22" s="10">
        <f t="shared" si="1"/>
        <v>5.2737117732549228</v>
      </c>
      <c r="P22" s="10">
        <f t="shared" si="1"/>
        <v>1.6557002078823595</v>
      </c>
      <c r="Q22" s="10">
        <f t="shared" si="1"/>
        <v>75.170833512189844</v>
      </c>
      <c r="R22" s="10">
        <f t="shared" si="1"/>
        <v>9.2800974614640888E-2</v>
      </c>
      <c r="S22" s="10">
        <f t="shared" si="1"/>
        <v>4.8648969071111305E-2</v>
      </c>
      <c r="T22" s="10">
        <f t="shared" si="1"/>
        <v>0.76724330003536256</v>
      </c>
      <c r="U22" s="10">
        <f t="shared" si="1"/>
        <v>6.1117822488496967E-2</v>
      </c>
      <c r="V22" s="10">
        <f t="shared" si="1"/>
        <v>12.990092371719006</v>
      </c>
      <c r="W22" s="10">
        <f t="shared" si="1"/>
        <v>4.5889468724640704E-2</v>
      </c>
      <c r="X22" s="10">
        <f t="shared" si="1"/>
        <v>100</v>
      </c>
    </row>
    <row r="23" spans="1:40" s="11" customFormat="1" x14ac:dyDescent="0.2">
      <c r="A23" s="8" t="s">
        <v>32</v>
      </c>
      <c r="B23" s="8">
        <v>3.85</v>
      </c>
      <c r="C23" s="8">
        <v>5.0999999999999996</v>
      </c>
      <c r="D23" s="8">
        <v>1.57</v>
      </c>
      <c r="E23" s="8">
        <v>73.81</v>
      </c>
      <c r="F23" s="8">
        <v>6.8099999999999994E-2</v>
      </c>
      <c r="G23" s="8">
        <v>4.07E-2</v>
      </c>
      <c r="H23" s="8">
        <v>0.77</v>
      </c>
      <c r="I23" s="8">
        <v>2.9700000000000001E-2</v>
      </c>
      <c r="J23" s="8">
        <v>12.88</v>
      </c>
      <c r="K23" s="8">
        <v>6.0000000000000001E-3</v>
      </c>
      <c r="L23" s="8">
        <v>98.124499999999998</v>
      </c>
      <c r="M23" s="9"/>
      <c r="N23" s="10">
        <f t="shared" si="1"/>
        <v>3.9235868717802389</v>
      </c>
      <c r="O23" s="10">
        <f t="shared" si="1"/>
        <v>5.1974787132673281</v>
      </c>
      <c r="P23" s="10">
        <f t="shared" si="1"/>
        <v>1.6000081529077856</v>
      </c>
      <c r="Q23" s="10">
        <f t="shared" si="1"/>
        <v>75.220765456129712</v>
      </c>
      <c r="R23" s="10">
        <f t="shared" si="1"/>
        <v>6.9401627524216677E-2</v>
      </c>
      <c r="S23" s="10">
        <f t="shared" si="1"/>
        <v>4.1477918358819664E-2</v>
      </c>
      <c r="T23" s="10">
        <f t="shared" si="1"/>
        <v>0.78471737435604783</v>
      </c>
      <c r="U23" s="10">
        <f t="shared" si="1"/>
        <v>3.0267670153733273E-2</v>
      </c>
      <c r="V23" s="10">
        <f t="shared" si="1"/>
        <v>13.12618153468298</v>
      </c>
      <c r="W23" s="10">
        <f t="shared" si="1"/>
        <v>6.1146808391380342E-3</v>
      </c>
      <c r="X23" s="10">
        <f t="shared" si="1"/>
        <v>100</v>
      </c>
    </row>
    <row r="24" spans="1:40" s="11" customFormat="1" x14ac:dyDescent="0.2">
      <c r="A24" s="8" t="s">
        <v>33</v>
      </c>
      <c r="B24" s="8">
        <v>3.89</v>
      </c>
      <c r="C24" s="8">
        <v>5.14</v>
      </c>
      <c r="D24" s="8">
        <v>1.68</v>
      </c>
      <c r="E24" s="8">
        <v>73.900000000000006</v>
      </c>
      <c r="F24" s="8">
        <v>9.5299999999999996E-2</v>
      </c>
      <c r="G24" s="8">
        <v>1.9400000000000001E-2</v>
      </c>
      <c r="H24" s="8">
        <v>0.74099999999999999</v>
      </c>
      <c r="I24" s="8">
        <v>0.14249999999999999</v>
      </c>
      <c r="J24" s="8">
        <v>12.93</v>
      </c>
      <c r="K24" s="8">
        <v>1.2500000000000001E-2</v>
      </c>
      <c r="L24" s="8">
        <v>98.550799999999995</v>
      </c>
      <c r="M24" s="9"/>
      <c r="N24" s="10">
        <f t="shared" si="1"/>
        <v>3.9472028639036925</v>
      </c>
      <c r="O24" s="10">
        <f t="shared" si="1"/>
        <v>5.2155842469061637</v>
      </c>
      <c r="P24" s="10">
        <f t="shared" si="1"/>
        <v>1.7047045787553221</v>
      </c>
      <c r="Q24" s="10">
        <f t="shared" si="1"/>
        <v>74.986707363106149</v>
      </c>
      <c r="R24" s="10">
        <f t="shared" si="1"/>
        <v>9.6701396640108461E-2</v>
      </c>
      <c r="S24" s="10">
        <f t="shared" si="1"/>
        <v>1.9685279064198365E-2</v>
      </c>
      <c r="T24" s="10">
        <f t="shared" si="1"/>
        <v>0.75189648384386532</v>
      </c>
      <c r="U24" s="10">
        <f t="shared" si="1"/>
        <v>0.14459547766228179</v>
      </c>
      <c r="V24" s="10">
        <f t="shared" si="1"/>
        <v>13.12013702577757</v>
      </c>
      <c r="W24" s="10">
        <f t="shared" si="1"/>
        <v>1.2683813830024719E-2</v>
      </c>
      <c r="X24" s="10">
        <f t="shared" si="1"/>
        <v>100</v>
      </c>
    </row>
    <row r="25" spans="1:40" s="11" customFormat="1" x14ac:dyDescent="0.2">
      <c r="A25" s="8" t="s">
        <v>34</v>
      </c>
      <c r="B25" s="8">
        <v>3.94</v>
      </c>
      <c r="C25" s="8">
        <v>5.18</v>
      </c>
      <c r="D25" s="8">
        <v>1.33</v>
      </c>
      <c r="E25" s="8">
        <v>73.81</v>
      </c>
      <c r="F25" s="8">
        <v>8.43E-2</v>
      </c>
      <c r="G25" s="8">
        <v>4.2500000000000003E-2</v>
      </c>
      <c r="H25" s="8">
        <v>0.71589999999999998</v>
      </c>
      <c r="I25" s="8">
        <v>5.4600000000000003E-2</v>
      </c>
      <c r="J25" s="8">
        <v>12.87</v>
      </c>
      <c r="K25" s="8">
        <v>5.9999999999999995E-4</v>
      </c>
      <c r="L25" s="8">
        <v>98.028000000000006</v>
      </c>
      <c r="M25" s="9"/>
      <c r="N25" s="10">
        <f t="shared" si="1"/>
        <v>4.0192598033214999</v>
      </c>
      <c r="O25" s="10">
        <f t="shared" si="1"/>
        <v>5.2842045129962862</v>
      </c>
      <c r="P25" s="10">
        <f t="shared" si="1"/>
        <v>1.3567552127963438</v>
      </c>
      <c r="Q25" s="10">
        <f t="shared" si="1"/>
        <v>75.294813726690336</v>
      </c>
      <c r="R25" s="10">
        <f t="shared" si="1"/>
        <v>8.5995837923858481E-2</v>
      </c>
      <c r="S25" s="10">
        <f t="shared" si="1"/>
        <v>4.3354959807401963E-2</v>
      </c>
      <c r="T25" s="10">
        <f t="shared" si="1"/>
        <v>0.73030154649691925</v>
      </c>
      <c r="U25" s="10">
        <f t="shared" si="1"/>
        <v>5.5698371893744637E-2</v>
      </c>
      <c r="V25" s="10">
        <f t="shared" si="1"/>
        <v>13.128901946382665</v>
      </c>
      <c r="W25" s="10">
        <f t="shared" si="1"/>
        <v>6.1207002081038059E-4</v>
      </c>
      <c r="X25" s="10">
        <f t="shared" si="1"/>
        <v>100</v>
      </c>
    </row>
    <row r="26" spans="1:40" s="11" customFormat="1" x14ac:dyDescent="0.2">
      <c r="A26" s="8" t="s">
        <v>35</v>
      </c>
      <c r="B26" s="8">
        <v>3.83</v>
      </c>
      <c r="C26" s="8">
        <v>5.05</v>
      </c>
      <c r="D26" s="8">
        <v>1.44</v>
      </c>
      <c r="E26" s="8">
        <v>73.989999999999995</v>
      </c>
      <c r="F26" s="8">
        <v>9.1399999999999995E-2</v>
      </c>
      <c r="G26" s="8">
        <v>2.81E-2</v>
      </c>
      <c r="H26" s="8">
        <v>0.74890000000000001</v>
      </c>
      <c r="I26" s="8">
        <v>0.1053</v>
      </c>
      <c r="J26" s="8">
        <v>12.87</v>
      </c>
      <c r="K26" s="8">
        <v>0</v>
      </c>
      <c r="L26" s="8">
        <v>98.153800000000004</v>
      </c>
      <c r="M26" s="9"/>
      <c r="N26" s="10">
        <f t="shared" ref="N26:X31" si="2">B26/$L26*100</f>
        <v>3.9020394523696482</v>
      </c>
      <c r="O26" s="10">
        <f t="shared" si="2"/>
        <v>5.1449867452915727</v>
      </c>
      <c r="P26" s="10">
        <f t="shared" si="2"/>
        <v>1.4670853293504682</v>
      </c>
      <c r="Q26" s="10">
        <f t="shared" si="2"/>
        <v>75.381696887945239</v>
      </c>
      <c r="R26" s="10">
        <f t="shared" si="2"/>
        <v>9.3119166043494989E-2</v>
      </c>
      <c r="S26" s="10">
        <f t="shared" si="2"/>
        <v>2.8628540107463997E-2</v>
      </c>
      <c r="T26" s="10">
        <f t="shared" si="2"/>
        <v>0.76298625218789284</v>
      </c>
      <c r="U26" s="10">
        <f t="shared" si="2"/>
        <v>0.107280614708753</v>
      </c>
      <c r="V26" s="10">
        <f t="shared" si="2"/>
        <v>13.112075131069808</v>
      </c>
      <c r="W26" s="10">
        <f t="shared" si="2"/>
        <v>0</v>
      </c>
      <c r="X26" s="10">
        <f t="shared" si="2"/>
        <v>100</v>
      </c>
    </row>
    <row r="27" spans="1:40" s="11" customFormat="1" x14ac:dyDescent="0.2">
      <c r="A27" s="8" t="s">
        <v>36</v>
      </c>
      <c r="B27" s="8">
        <v>3.86</v>
      </c>
      <c r="C27" s="8">
        <v>5.12</v>
      </c>
      <c r="D27" s="8">
        <v>1.39</v>
      </c>
      <c r="E27" s="8">
        <v>73.67</v>
      </c>
      <c r="F27" s="8">
        <v>6.4000000000000001E-2</v>
      </c>
      <c r="G27" s="8">
        <v>2.9899999999999999E-2</v>
      </c>
      <c r="H27" s="8">
        <v>0.76319999999999999</v>
      </c>
      <c r="I27" s="8">
        <v>2.4799999999999999E-2</v>
      </c>
      <c r="J27" s="8">
        <v>12.98</v>
      </c>
      <c r="K27" s="8">
        <v>3.5999999999999999E-3</v>
      </c>
      <c r="L27" s="8">
        <v>97.905600000000007</v>
      </c>
      <c r="M27" s="9"/>
      <c r="N27" s="10">
        <f t="shared" si="2"/>
        <v>3.9425732542367338</v>
      </c>
      <c r="O27" s="10">
        <f t="shared" si="2"/>
        <v>5.229527218054943</v>
      </c>
      <c r="P27" s="10">
        <f t="shared" si="2"/>
        <v>1.4197349283391347</v>
      </c>
      <c r="Q27" s="10">
        <f t="shared" si="2"/>
        <v>75.245951201974151</v>
      </c>
      <c r="R27" s="10">
        <f t="shared" si="2"/>
        <v>6.536909022568678E-2</v>
      </c>
      <c r="S27" s="10">
        <f t="shared" si="2"/>
        <v>3.0539621839813041E-2</v>
      </c>
      <c r="T27" s="10">
        <f t="shared" si="2"/>
        <v>0.77952640094131487</v>
      </c>
      <c r="U27" s="10">
        <f t="shared" si="2"/>
        <v>2.5330522462453625E-2</v>
      </c>
      <c r="V27" s="10">
        <f t="shared" si="2"/>
        <v>13.257668611397101</v>
      </c>
      <c r="W27" s="10">
        <f t="shared" si="2"/>
        <v>3.677011325194881E-3</v>
      </c>
      <c r="X27" s="10">
        <f t="shared" si="2"/>
        <v>100</v>
      </c>
    </row>
    <row r="28" spans="1:40" s="11" customFormat="1" x14ac:dyDescent="0.2">
      <c r="A28" s="8" t="s">
        <v>37</v>
      </c>
      <c r="B28" s="10">
        <v>3.86</v>
      </c>
      <c r="C28" s="10">
        <v>5.19</v>
      </c>
      <c r="D28" s="10">
        <v>1.48</v>
      </c>
      <c r="E28" s="10">
        <v>73.63</v>
      </c>
      <c r="F28" s="10">
        <v>0.12939999999999999</v>
      </c>
      <c r="G28" s="10">
        <v>3.3700000000000001E-2</v>
      </c>
      <c r="H28" s="10">
        <v>0.78090000000000004</v>
      </c>
      <c r="I28" s="10">
        <v>6.0900000000000003E-2</v>
      </c>
      <c r="J28" s="10">
        <v>12.35</v>
      </c>
      <c r="K28" s="10">
        <v>1.6999999999999999E-3</v>
      </c>
      <c r="L28" s="10">
        <v>97.516599999999997</v>
      </c>
      <c r="M28" s="13"/>
      <c r="N28" s="10">
        <f t="shared" si="2"/>
        <v>3.9583004329519285</v>
      </c>
      <c r="O28" s="10">
        <f t="shared" si="2"/>
        <v>5.3221707893835521</v>
      </c>
      <c r="P28" s="10">
        <f t="shared" si="2"/>
        <v>1.5176903214427082</v>
      </c>
      <c r="Q28" s="10">
        <f t="shared" si="2"/>
        <v>75.50509349177473</v>
      </c>
      <c r="R28" s="10">
        <f t="shared" si="2"/>
        <v>0.13269535648289624</v>
      </c>
      <c r="S28" s="10">
        <f t="shared" si="2"/>
        <v>3.4558218805823826E-2</v>
      </c>
      <c r="T28" s="10">
        <f t="shared" si="2"/>
        <v>0.80078673784771004</v>
      </c>
      <c r="U28" s="10">
        <f t="shared" si="2"/>
        <v>6.2450905794500633E-2</v>
      </c>
      <c r="V28" s="10">
        <f t="shared" si="2"/>
        <v>12.664510452579355</v>
      </c>
      <c r="W28" s="10">
        <f t="shared" si="2"/>
        <v>1.7432929367923E-3</v>
      </c>
      <c r="X28" s="10">
        <f t="shared" si="2"/>
        <v>100</v>
      </c>
    </row>
    <row r="29" spans="1:40" s="11" customFormat="1" x14ac:dyDescent="0.2">
      <c r="A29" s="8" t="s">
        <v>38</v>
      </c>
      <c r="B29" s="10">
        <v>3.68</v>
      </c>
      <c r="C29" s="10">
        <v>5.25</v>
      </c>
      <c r="D29" s="10">
        <v>1.58</v>
      </c>
      <c r="E29" s="10">
        <v>73.84</v>
      </c>
      <c r="F29" s="10">
        <v>0.14430000000000001</v>
      </c>
      <c r="G29" s="10">
        <v>4.0300000000000002E-2</v>
      </c>
      <c r="H29" s="10">
        <v>0.71619999999999995</v>
      </c>
      <c r="I29" s="10">
        <v>4.1300000000000003E-2</v>
      </c>
      <c r="J29" s="10">
        <v>12.81</v>
      </c>
      <c r="K29" s="10">
        <v>0</v>
      </c>
      <c r="L29" s="10">
        <v>98.102099999999993</v>
      </c>
      <c r="M29" s="13"/>
      <c r="N29" s="10">
        <f t="shared" si="2"/>
        <v>3.7511939092027595</v>
      </c>
      <c r="O29" s="10">
        <f t="shared" si="2"/>
        <v>5.3515673976398057</v>
      </c>
      <c r="P29" s="10">
        <f t="shared" si="2"/>
        <v>1.6105669501468369</v>
      </c>
      <c r="Q29" s="10">
        <f t="shared" si="2"/>
        <v>75.268521265090158</v>
      </c>
      <c r="R29" s="10">
        <f t="shared" si="2"/>
        <v>0.14709165247227127</v>
      </c>
      <c r="S29" s="10">
        <f t="shared" si="2"/>
        <v>4.1079650690454134E-2</v>
      </c>
      <c r="T29" s="10">
        <f t="shared" si="2"/>
        <v>0.73005572765516735</v>
      </c>
      <c r="U29" s="10">
        <f t="shared" si="2"/>
        <v>4.2098996861433147E-2</v>
      </c>
      <c r="V29" s="10">
        <f t="shared" si="2"/>
        <v>13.057824450241128</v>
      </c>
      <c r="W29" s="10">
        <f t="shared" si="2"/>
        <v>0</v>
      </c>
      <c r="X29" s="10">
        <f t="shared" si="2"/>
        <v>100</v>
      </c>
    </row>
    <row r="30" spans="1:40" s="11" customFormat="1" x14ac:dyDescent="0.2">
      <c r="A30" s="8" t="s">
        <v>39</v>
      </c>
      <c r="B30" s="10">
        <v>3.93</v>
      </c>
      <c r="C30" s="10">
        <v>5.26</v>
      </c>
      <c r="D30" s="10">
        <v>1.6</v>
      </c>
      <c r="E30" s="10">
        <v>74.150000000000006</v>
      </c>
      <c r="F30" s="10">
        <v>0.13120000000000001</v>
      </c>
      <c r="G30" s="10">
        <v>9.1000000000000004E-3</v>
      </c>
      <c r="H30" s="10">
        <v>0.75029999999999997</v>
      </c>
      <c r="I30" s="10">
        <v>0.16159999999999999</v>
      </c>
      <c r="J30" s="10">
        <v>12.56</v>
      </c>
      <c r="K30" s="10">
        <v>1.5100000000000001E-2</v>
      </c>
      <c r="L30" s="10">
        <v>98.567400000000006</v>
      </c>
      <c r="M30" s="13"/>
      <c r="N30" s="10">
        <f t="shared" si="2"/>
        <v>3.9871194735784856</v>
      </c>
      <c r="O30" s="10">
        <f t="shared" si="2"/>
        <v>5.3364499824485572</v>
      </c>
      <c r="P30" s="10">
        <f t="shared" si="2"/>
        <v>1.6232547475128694</v>
      </c>
      <c r="Q30" s="10">
        <f t="shared" si="2"/>
        <v>75.227712205049542</v>
      </c>
      <c r="R30" s="10">
        <f t="shared" si="2"/>
        <v>0.1331068892960553</v>
      </c>
      <c r="S30" s="10">
        <f t="shared" si="2"/>
        <v>9.2322613764794434E-3</v>
      </c>
      <c r="T30" s="10">
        <f t="shared" si="2"/>
        <v>0.76120502316181604</v>
      </c>
      <c r="U30" s="10">
        <f t="shared" si="2"/>
        <v>0.16394872949879979</v>
      </c>
      <c r="V30" s="10">
        <f t="shared" si="2"/>
        <v>12.742549767976024</v>
      </c>
      <c r="W30" s="10">
        <f t="shared" si="2"/>
        <v>1.5319466679652704E-2</v>
      </c>
      <c r="X30" s="10">
        <f t="shared" si="2"/>
        <v>100</v>
      </c>
    </row>
    <row r="31" spans="1:40" s="11" customFormat="1" x14ac:dyDescent="0.2">
      <c r="A31" s="8" t="s">
        <v>40</v>
      </c>
      <c r="B31" s="10">
        <v>3.89</v>
      </c>
      <c r="C31" s="10">
        <v>5.23</v>
      </c>
      <c r="D31" s="10">
        <v>1.5</v>
      </c>
      <c r="E31" s="10">
        <v>74.02</v>
      </c>
      <c r="F31" s="10">
        <v>0.15</v>
      </c>
      <c r="G31" s="10">
        <v>5.2600000000000001E-2</v>
      </c>
      <c r="H31" s="10">
        <v>0.79269999999999996</v>
      </c>
      <c r="I31" s="10">
        <v>6.8099999999999994E-2</v>
      </c>
      <c r="J31" s="10">
        <v>12.5</v>
      </c>
      <c r="K31" s="10">
        <v>1.8499999999999999E-2</v>
      </c>
      <c r="L31" s="10">
        <v>98.221999999999994</v>
      </c>
      <c r="M31" s="13"/>
      <c r="N31" s="10">
        <f t="shared" si="2"/>
        <v>3.9604162000366516</v>
      </c>
      <c r="O31" s="10">
        <f t="shared" si="2"/>
        <v>5.3246726802549338</v>
      </c>
      <c r="P31" s="10">
        <f t="shared" si="2"/>
        <v>1.5271527763637474</v>
      </c>
      <c r="Q31" s="10">
        <f t="shared" si="2"/>
        <v>75.359899004296395</v>
      </c>
      <c r="R31" s="10">
        <f t="shared" si="2"/>
        <v>0.15271527763637474</v>
      </c>
      <c r="S31" s="10">
        <f t="shared" si="2"/>
        <v>5.3552157357822081E-2</v>
      </c>
      <c r="T31" s="10">
        <f t="shared" si="2"/>
        <v>0.80704933721569505</v>
      </c>
      <c r="U31" s="10">
        <f t="shared" si="2"/>
        <v>6.9332736046914131E-2</v>
      </c>
      <c r="V31" s="10">
        <f t="shared" si="2"/>
        <v>12.726273136364563</v>
      </c>
      <c r="W31" s="10">
        <f t="shared" si="2"/>
        <v>1.8834884241819554E-2</v>
      </c>
      <c r="X31" s="10">
        <f t="shared" si="2"/>
        <v>100</v>
      </c>
    </row>
    <row r="32" spans="1:40" s="17" customFormat="1" ht="15.75" x14ac:dyDescent="0.25">
      <c r="A32" s="14" t="s">
        <v>41</v>
      </c>
      <c r="B32" s="15">
        <f t="shared" ref="B32:L32" si="3">AVERAGE(B10:B31)</f>
        <v>3.891363636363637</v>
      </c>
      <c r="C32" s="15">
        <f t="shared" si="3"/>
        <v>5.1354545454545457</v>
      </c>
      <c r="D32" s="15">
        <f t="shared" si="3"/>
        <v>1.5463636363636366</v>
      </c>
      <c r="E32" s="15">
        <f t="shared" si="3"/>
        <v>73.789372727272735</v>
      </c>
      <c r="F32" s="15">
        <f t="shared" si="3"/>
        <v>9.5354545454545456E-2</v>
      </c>
      <c r="G32" s="15">
        <f t="shared" si="3"/>
        <v>3.4240909090909093E-2</v>
      </c>
      <c r="H32" s="15">
        <f t="shared" si="3"/>
        <v>0.74936818181818188</v>
      </c>
      <c r="I32" s="15">
        <f t="shared" si="3"/>
        <v>6.2022727272727264E-2</v>
      </c>
      <c r="J32" s="15">
        <f t="shared" si="3"/>
        <v>12.830454545454545</v>
      </c>
      <c r="K32" s="15">
        <f t="shared" si="3"/>
        <v>9.9227272727272723E-3</v>
      </c>
      <c r="L32" s="15">
        <f t="shared" si="3"/>
        <v>98.143986363636387</v>
      </c>
      <c r="M32" s="16"/>
      <c r="N32" s="15">
        <f t="shared" ref="N32:W32" si="4">AVERAGE(N10:N31)</f>
        <v>3.964958917206431</v>
      </c>
      <c r="O32" s="15">
        <f t="shared" si="4"/>
        <v>5.2325475842229423</v>
      </c>
      <c r="P32" s="15">
        <f t="shared" si="4"/>
        <v>1.5754593067888445</v>
      </c>
      <c r="Q32" s="15">
        <f t="shared" si="4"/>
        <v>75.185128587515393</v>
      </c>
      <c r="R32" s="15">
        <f t="shared" si="4"/>
        <v>9.7146935686178187E-2</v>
      </c>
      <c r="S32" s="15">
        <f t="shared" si="4"/>
        <v>3.4896570458131798E-2</v>
      </c>
      <c r="T32" s="15">
        <f t="shared" si="4"/>
        <v>0.76353688594042712</v>
      </c>
      <c r="U32" s="15">
        <f t="shared" si="4"/>
        <v>6.3183632533314979E-2</v>
      </c>
      <c r="V32" s="15">
        <f t="shared" si="4"/>
        <v>13.072970546045612</v>
      </c>
      <c r="W32" s="15">
        <f t="shared" si="4"/>
        <v>1.0101639857736834E-2</v>
      </c>
      <c r="X32" s="16"/>
      <c r="AC32" s="18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2" s="23" customFormat="1" x14ac:dyDescent="0.2">
      <c r="A33" s="20" t="s">
        <v>42</v>
      </c>
      <c r="B33" s="21">
        <f t="shared" ref="B33:L33" si="5">(STDEV(B4:B31))/B32*100</f>
        <v>3.0301884141135651</v>
      </c>
      <c r="C33" s="21">
        <f t="shared" si="5"/>
        <v>1.7021000445570467</v>
      </c>
      <c r="D33" s="21">
        <f t="shared" si="5"/>
        <v>7.6494331772089241</v>
      </c>
      <c r="E33" s="21">
        <f t="shared" si="5"/>
        <v>0.60904230570334272</v>
      </c>
      <c r="F33" s="21">
        <f t="shared" si="5"/>
        <v>24.96658038894455</v>
      </c>
      <c r="G33" s="21">
        <f t="shared" si="5"/>
        <v>51.308053252245664</v>
      </c>
      <c r="H33" s="21">
        <f t="shared" si="5"/>
        <v>3.8720027831877544</v>
      </c>
      <c r="I33" s="21">
        <f t="shared" si="5"/>
        <v>70.967026073290711</v>
      </c>
      <c r="J33" s="21">
        <f t="shared" si="5"/>
        <v>1.849092254405067</v>
      </c>
      <c r="K33" s="21">
        <f t="shared" si="5"/>
        <v>136.82250728154887</v>
      </c>
      <c r="L33" s="21">
        <f t="shared" si="5"/>
        <v>0.72549787170957214</v>
      </c>
      <c r="M33" s="21"/>
      <c r="N33" s="21">
        <f t="shared" ref="N33:W33" si="6">(STDEV(N4:N31))/N32*100</f>
        <v>2.6993333537276922</v>
      </c>
      <c r="O33" s="21">
        <f t="shared" si="6"/>
        <v>1.7091544823659737</v>
      </c>
      <c r="P33" s="21">
        <f t="shared" si="6"/>
        <v>7.3691217945202725</v>
      </c>
      <c r="Q33" s="21">
        <f t="shared" si="6"/>
        <v>0.28781337339905411</v>
      </c>
      <c r="R33" s="21">
        <f t="shared" si="6"/>
        <v>24.949310823000616</v>
      </c>
      <c r="S33" s="21">
        <f t="shared" si="6"/>
        <v>51.20730556318356</v>
      </c>
      <c r="T33" s="21">
        <f t="shared" si="6"/>
        <v>3.8640846651205889</v>
      </c>
      <c r="U33" s="21">
        <f t="shared" si="6"/>
        <v>70.562210590603812</v>
      </c>
      <c r="V33" s="21">
        <f t="shared" si="6"/>
        <v>1.4723352976798811</v>
      </c>
      <c r="W33" s="21">
        <f t="shared" si="6"/>
        <v>136.28620368916086</v>
      </c>
      <c r="X33" s="22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2" s="26" customFormat="1" ht="15.75" x14ac:dyDescent="0.25">
      <c r="A34" s="24" t="s">
        <v>43</v>
      </c>
      <c r="B34" s="25">
        <f>(B32-B3)/B3*100</f>
        <v>-0.98311357853341308</v>
      </c>
      <c r="C34" s="25">
        <f t="shared" ref="C34:W34" si="7">(C32-C3)/C3*100</f>
        <v>0.49813200498131893</v>
      </c>
      <c r="D34" s="25">
        <f t="shared" si="7"/>
        <v>2.4081878386514304</v>
      </c>
      <c r="E34" s="25">
        <f t="shared" si="7"/>
        <v>-0.75403802653296526</v>
      </c>
      <c r="F34" s="25">
        <f t="shared" si="7"/>
        <v>-4.6454545454545499</v>
      </c>
      <c r="G34" s="25">
        <f t="shared" si="7"/>
        <v>-31.518181818181816</v>
      </c>
      <c r="H34" s="25">
        <f t="shared" si="7"/>
        <v>1.2659705159705252</v>
      </c>
      <c r="I34" s="25">
        <f t="shared" si="7"/>
        <v>-11.396103896103916</v>
      </c>
      <c r="J34" s="25">
        <f t="shared" si="7"/>
        <v>-0.15210470463388742</v>
      </c>
      <c r="K34" s="25">
        <f t="shared" si="7"/>
        <v>-0.77272727272727915</v>
      </c>
      <c r="L34" s="25">
        <f t="shared" si="7"/>
        <v>-0.8446288506401467</v>
      </c>
      <c r="M34" s="25"/>
      <c r="N34" s="25">
        <f t="shared" si="7"/>
        <v>-0.13953342872963073</v>
      </c>
      <c r="O34" s="25">
        <f t="shared" si="7"/>
        <v>1.3537299190580976</v>
      </c>
      <c r="P34" s="25">
        <f t="shared" si="7"/>
        <v>3.270835884741611</v>
      </c>
      <c r="Q34" s="25">
        <f t="shared" si="7"/>
        <v>9.178248274746674E-2</v>
      </c>
      <c r="R34" s="25">
        <f t="shared" si="7"/>
        <v>-3.843963057820833</v>
      </c>
      <c r="S34" s="25">
        <f t="shared" si="7"/>
        <v>-30.918749121082296</v>
      </c>
      <c r="T34" s="25">
        <f t="shared" si="7"/>
        <v>2.1282175275452437</v>
      </c>
      <c r="U34" s="25">
        <f t="shared" si="7"/>
        <v>-10.658343597892619</v>
      </c>
      <c r="V34" s="25">
        <f t="shared" si="7"/>
        <v>0.69748051732254257</v>
      </c>
      <c r="W34" s="25">
        <f t="shared" si="7"/>
        <v>-1.3968688120808873E-2</v>
      </c>
      <c r="X34" s="24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6" spans="1:42" s="29" customFormat="1" ht="15.75" x14ac:dyDescent="0.25">
      <c r="A36" s="27" t="s">
        <v>44</v>
      </c>
      <c r="B36" s="27">
        <v>2.66</v>
      </c>
      <c r="C36" s="27">
        <v>0.82</v>
      </c>
      <c r="D36" s="27">
        <v>13.3</v>
      </c>
      <c r="E36" s="27">
        <v>50.94</v>
      </c>
      <c r="F36" s="27">
        <v>4.0599999999999996</v>
      </c>
      <c r="G36" s="27">
        <v>5.08</v>
      </c>
      <c r="H36" s="27">
        <v>9.3000000000000007</v>
      </c>
      <c r="I36" s="27">
        <v>0.15</v>
      </c>
      <c r="J36" s="27">
        <v>12.49</v>
      </c>
      <c r="K36" s="27">
        <v>0.38</v>
      </c>
      <c r="L36" s="27">
        <v>99.39</v>
      </c>
      <c r="M36" s="28"/>
      <c r="N36" s="28">
        <f t="shared" ref="N36:X46" si="8">B36/$L36*100</f>
        <v>2.6763255860750577</v>
      </c>
      <c r="O36" s="28">
        <f t="shared" si="8"/>
        <v>0.82503269946674707</v>
      </c>
      <c r="P36" s="28">
        <f t="shared" si="8"/>
        <v>13.38162793037529</v>
      </c>
      <c r="Q36" s="28">
        <f t="shared" si="8"/>
        <v>51.252641110775734</v>
      </c>
      <c r="R36" s="28">
        <f t="shared" si="8"/>
        <v>4.0849179997987717</v>
      </c>
      <c r="S36" s="28">
        <f t="shared" si="8"/>
        <v>5.1111781869403368</v>
      </c>
      <c r="T36" s="28">
        <f t="shared" si="8"/>
        <v>9.3570781768789626</v>
      </c>
      <c r="U36" s="28">
        <f t="shared" si="8"/>
        <v>0.15092061575611226</v>
      </c>
      <c r="V36" s="28">
        <f t="shared" si="8"/>
        <v>12.566656605292284</v>
      </c>
      <c r="W36" s="28">
        <f t="shared" si="8"/>
        <v>0.3823322265821511</v>
      </c>
      <c r="X36" s="28">
        <f t="shared" si="8"/>
        <v>100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s="11" customFormat="1" ht="15" customHeight="1" x14ac:dyDescent="0.2">
      <c r="A37" s="30" t="s">
        <v>45</v>
      </c>
      <c r="B37" s="30">
        <v>2.68</v>
      </c>
      <c r="C37" s="30">
        <v>0.84150000000000003</v>
      </c>
      <c r="D37" s="30">
        <v>13.33</v>
      </c>
      <c r="E37" s="30">
        <v>49.93</v>
      </c>
      <c r="F37" s="30">
        <v>4.09</v>
      </c>
      <c r="G37" s="30">
        <v>5.04</v>
      </c>
      <c r="H37" s="30">
        <v>9.36</v>
      </c>
      <c r="I37" s="30">
        <v>0.18590000000000001</v>
      </c>
      <c r="J37" s="30">
        <v>12.25</v>
      </c>
      <c r="K37" s="30">
        <v>0.3856</v>
      </c>
      <c r="L37" s="30">
        <v>98.093100000000007</v>
      </c>
      <c r="M37" s="31"/>
      <c r="N37" s="32">
        <f t="shared" si="8"/>
        <v>2.7320983840861386</v>
      </c>
      <c r="O37" s="32">
        <f t="shared" si="8"/>
        <v>0.85785850380913631</v>
      </c>
      <c r="P37" s="32">
        <f t="shared" si="8"/>
        <v>13.589131141741875</v>
      </c>
      <c r="Q37" s="32">
        <f t="shared" si="8"/>
        <v>50.900623999037641</v>
      </c>
      <c r="R37" s="32">
        <f t="shared" si="8"/>
        <v>4.1695083548180243</v>
      </c>
      <c r="S37" s="32">
        <f t="shared" si="8"/>
        <v>5.1379760655948274</v>
      </c>
      <c r="T37" s="32">
        <f t="shared" si="8"/>
        <v>9.5419555503903943</v>
      </c>
      <c r="U37" s="32">
        <f t="shared" si="8"/>
        <v>0.18951383940358699</v>
      </c>
      <c r="V37" s="32">
        <f t="shared" si="8"/>
        <v>12.488136270542984</v>
      </c>
      <c r="W37" s="32">
        <f t="shared" si="8"/>
        <v>0.39309594660582642</v>
      </c>
      <c r="X37" s="32">
        <f t="shared" si="8"/>
        <v>100</v>
      </c>
    </row>
    <row r="38" spans="1:42" ht="15" customHeight="1" x14ac:dyDescent="0.2">
      <c r="A38" s="30" t="s">
        <v>45</v>
      </c>
      <c r="B38" s="33">
        <v>2.94</v>
      </c>
      <c r="C38" s="33">
        <v>0.84760000000000002</v>
      </c>
      <c r="D38" s="33">
        <v>13.97</v>
      </c>
      <c r="E38" s="33">
        <v>50.91</v>
      </c>
      <c r="F38" s="33">
        <v>4.03</v>
      </c>
      <c r="G38" s="33">
        <v>5.19</v>
      </c>
      <c r="H38" s="33">
        <v>9.27</v>
      </c>
      <c r="I38" s="33">
        <v>0.21460000000000001</v>
      </c>
      <c r="J38" s="33">
        <v>12.29</v>
      </c>
      <c r="K38" s="33">
        <v>0.45660000000000001</v>
      </c>
      <c r="L38" s="33">
        <v>100.11879999999999</v>
      </c>
      <c r="M38" s="34"/>
      <c r="N38" s="30">
        <v>2.9365114244277799</v>
      </c>
      <c r="O38" s="30">
        <v>0.84659424603570965</v>
      </c>
      <c r="P38" s="30">
        <v>13.953423333080304</v>
      </c>
      <c r="Q38" s="30">
        <v>50.849590686264726</v>
      </c>
      <c r="R38" s="30">
        <v>4.0252180409673315</v>
      </c>
      <c r="S38" s="30">
        <v>5.1838415961837345</v>
      </c>
      <c r="T38" s="30">
        <v>9.2590003076345315</v>
      </c>
      <c r="U38" s="30">
        <v>0.21434535771503457</v>
      </c>
      <c r="V38" s="30">
        <v>12.275416804835855</v>
      </c>
      <c r="W38" s="30">
        <v>0.45605820285500831</v>
      </c>
      <c r="X38" s="30">
        <v>100</v>
      </c>
    </row>
    <row r="39" spans="1:42" ht="15" customHeight="1" x14ac:dyDescent="0.2">
      <c r="A39" s="30" t="s">
        <v>45</v>
      </c>
      <c r="B39" s="33">
        <v>2.84</v>
      </c>
      <c r="C39" s="33">
        <v>0.86350000000000005</v>
      </c>
      <c r="D39" s="33">
        <v>13.5</v>
      </c>
      <c r="E39" s="33">
        <v>50.75</v>
      </c>
      <c r="F39" s="33">
        <v>4.04</v>
      </c>
      <c r="G39" s="33">
        <v>5.22</v>
      </c>
      <c r="H39" s="33">
        <v>9.33</v>
      </c>
      <c r="I39" s="33">
        <v>0.1145</v>
      </c>
      <c r="J39" s="33">
        <v>12.42</v>
      </c>
      <c r="K39" s="33">
        <v>0.41970000000000002</v>
      </c>
      <c r="L39" s="33">
        <v>99.497799999999998</v>
      </c>
      <c r="M39" s="34"/>
      <c r="N39" s="30">
        <v>2.854334467696773</v>
      </c>
      <c r="O39" s="30">
        <v>0.8678583848085083</v>
      </c>
      <c r="P39" s="30">
        <v>13.56813919503748</v>
      </c>
      <c r="Q39" s="30">
        <v>51.00615289986311</v>
      </c>
      <c r="R39" s="30">
        <v>4.0603912850334378</v>
      </c>
      <c r="S39" s="30">
        <v>5.2463471554144911</v>
      </c>
      <c r="T39" s="30">
        <v>9.3770917547925681</v>
      </c>
      <c r="U39" s="30">
        <v>0.11507792132087342</v>
      </c>
      <c r="V39" s="30">
        <v>12.48268805943448</v>
      </c>
      <c r="W39" s="30">
        <v>0.42181837186349852</v>
      </c>
      <c r="X39" s="30">
        <v>100</v>
      </c>
    </row>
    <row r="40" spans="1:42" ht="15" customHeight="1" x14ac:dyDescent="0.2">
      <c r="A40" s="30" t="s">
        <v>45</v>
      </c>
      <c r="B40" s="33">
        <v>2.79</v>
      </c>
      <c r="C40" s="33">
        <v>0.84770000000000001</v>
      </c>
      <c r="D40" s="33">
        <v>13.76</v>
      </c>
      <c r="E40" s="33">
        <v>51.04</v>
      </c>
      <c r="F40" s="33">
        <v>4.03</v>
      </c>
      <c r="G40" s="33">
        <v>5.09</v>
      </c>
      <c r="H40" s="33">
        <v>9.3000000000000007</v>
      </c>
      <c r="I40" s="33">
        <v>0.2276</v>
      </c>
      <c r="J40" s="33">
        <v>12.35</v>
      </c>
      <c r="K40" s="33">
        <v>0.33560000000000001</v>
      </c>
      <c r="L40" s="33">
        <v>99.771000000000001</v>
      </c>
      <c r="M40" s="34"/>
      <c r="N40" s="30">
        <v>2.7964037646209818</v>
      </c>
      <c r="O40" s="30">
        <v>0.84964568862695566</v>
      </c>
      <c r="P40" s="30">
        <v>13.791582724438964</v>
      </c>
      <c r="Q40" s="30">
        <v>51.157149873209647</v>
      </c>
      <c r="R40" s="30">
        <v>4.0392498822303082</v>
      </c>
      <c r="S40" s="30">
        <v>5.1016828537350536</v>
      </c>
      <c r="T40" s="30">
        <v>9.3213458820699415</v>
      </c>
      <c r="U40" s="30">
        <v>0.22812240029667941</v>
      </c>
      <c r="V40" s="30">
        <v>12.378346413286426</v>
      </c>
      <c r="W40" s="30">
        <v>0.33637028795942708</v>
      </c>
      <c r="X40" s="30">
        <v>100</v>
      </c>
    </row>
    <row r="41" spans="1:42" ht="15" customHeight="1" x14ac:dyDescent="0.2">
      <c r="A41" s="30" t="s">
        <v>45</v>
      </c>
      <c r="B41" s="33">
        <v>2.83</v>
      </c>
      <c r="C41" s="33">
        <v>0.84489999999999998</v>
      </c>
      <c r="D41" s="33">
        <v>13.71</v>
      </c>
      <c r="E41" s="33">
        <v>51.34</v>
      </c>
      <c r="F41" s="33">
        <v>4.05</v>
      </c>
      <c r="G41" s="33">
        <v>5.3</v>
      </c>
      <c r="H41" s="33">
        <v>9.31</v>
      </c>
      <c r="I41" s="33">
        <v>0.20150000000000001</v>
      </c>
      <c r="J41" s="33">
        <v>12.46</v>
      </c>
      <c r="K41" s="33">
        <v>0.34720000000000001</v>
      </c>
      <c r="L41" s="33">
        <v>100.3935</v>
      </c>
      <c r="M41" s="34"/>
      <c r="N41" s="30">
        <v>2.8189075985995111</v>
      </c>
      <c r="O41" s="30">
        <v>0.84158834984336628</v>
      </c>
      <c r="P41" s="30">
        <v>13.65626260664286</v>
      </c>
      <c r="Q41" s="30">
        <v>51.138768944204557</v>
      </c>
      <c r="R41" s="30">
        <v>4.0341257153102532</v>
      </c>
      <c r="S41" s="30">
        <v>5.2792262447269991</v>
      </c>
      <c r="T41" s="30">
        <v>9.2735087430959187</v>
      </c>
      <c r="U41" s="30">
        <v>0.20071020534197931</v>
      </c>
      <c r="V41" s="30">
        <v>12.411162077226116</v>
      </c>
      <c r="W41" s="30">
        <v>0.34583912305079512</v>
      </c>
      <c r="X41" s="30">
        <v>100</v>
      </c>
    </row>
    <row r="42" spans="1:42" ht="15" customHeight="1" x14ac:dyDescent="0.2">
      <c r="A42" s="30" t="s">
        <v>45</v>
      </c>
      <c r="B42" s="33">
        <v>2.96</v>
      </c>
      <c r="C42" s="33">
        <v>0.84499999999999997</v>
      </c>
      <c r="D42" s="33">
        <v>13.49</v>
      </c>
      <c r="E42" s="33">
        <v>51.14</v>
      </c>
      <c r="F42" s="33">
        <v>4.0599999999999996</v>
      </c>
      <c r="G42" s="33">
        <v>5.07</v>
      </c>
      <c r="H42" s="33">
        <v>9.27</v>
      </c>
      <c r="I42" s="33">
        <v>0.13619999999999999</v>
      </c>
      <c r="J42" s="33">
        <v>12.34</v>
      </c>
      <c r="K42" s="33">
        <v>0.40539999999999998</v>
      </c>
      <c r="L42" s="33">
        <v>99.7166</v>
      </c>
      <c r="M42" s="34"/>
      <c r="N42" s="30">
        <v>2.9684124809710721</v>
      </c>
      <c r="O42" s="30">
        <v>0.84740153595289047</v>
      </c>
      <c r="P42" s="30">
        <v>13.528339313614785</v>
      </c>
      <c r="Q42" s="30">
        <v>51.285342661101566</v>
      </c>
      <c r="R42" s="30">
        <v>4.0715387407914028</v>
      </c>
      <c r="S42" s="30">
        <v>5.0844092157173435</v>
      </c>
      <c r="T42" s="30">
        <v>9.2963458441222411</v>
      </c>
      <c r="U42" s="30">
        <v>0.13658708780684459</v>
      </c>
      <c r="V42" s="30">
        <v>12.375070951075347</v>
      </c>
      <c r="W42" s="30">
        <v>0.40655216884651102</v>
      </c>
      <c r="X42" s="30">
        <v>100</v>
      </c>
    </row>
    <row r="43" spans="1:42" ht="15" customHeight="1" x14ac:dyDescent="0.2">
      <c r="A43" s="30" t="s">
        <v>45</v>
      </c>
      <c r="B43" s="33">
        <v>2.85</v>
      </c>
      <c r="C43" s="33">
        <v>0.84319999999999995</v>
      </c>
      <c r="D43" s="33">
        <v>13.83</v>
      </c>
      <c r="E43" s="33">
        <v>50.72</v>
      </c>
      <c r="F43" s="33">
        <v>4.09</v>
      </c>
      <c r="G43" s="33">
        <v>5.08</v>
      </c>
      <c r="H43" s="33">
        <v>9.3000000000000007</v>
      </c>
      <c r="I43" s="33">
        <v>0.17899999999999999</v>
      </c>
      <c r="J43" s="33">
        <v>12.14</v>
      </c>
      <c r="K43" s="33">
        <v>0.36199999999999999</v>
      </c>
      <c r="L43" s="33">
        <v>99.394300000000001</v>
      </c>
      <c r="M43" s="34"/>
      <c r="N43" s="30">
        <v>2.8673676458307975</v>
      </c>
      <c r="O43" s="30">
        <v>0.8483383856015887</v>
      </c>
      <c r="P43" s="30">
        <v>13.914278786610499</v>
      </c>
      <c r="Q43" s="30">
        <v>51.029083156680009</v>
      </c>
      <c r="R43" s="30">
        <v>4.1149240952448984</v>
      </c>
      <c r="S43" s="30">
        <v>5.1109570669545441</v>
      </c>
      <c r="T43" s="30">
        <v>9.3566733706057601</v>
      </c>
      <c r="U43" s="30">
        <v>0.18009081003639041</v>
      </c>
      <c r="V43" s="30">
        <v>12.21398007732838</v>
      </c>
      <c r="W43" s="30">
        <v>0.36420599571605211</v>
      </c>
      <c r="X43" s="30">
        <v>100</v>
      </c>
    </row>
    <row r="44" spans="1:42" ht="15" customHeight="1" x14ac:dyDescent="0.2">
      <c r="A44" s="30" t="s">
        <v>45</v>
      </c>
      <c r="B44" s="33">
        <v>3.03</v>
      </c>
      <c r="C44" s="33">
        <v>0.85119999999999996</v>
      </c>
      <c r="D44" s="33">
        <v>13.41</v>
      </c>
      <c r="E44" s="33">
        <v>50.82</v>
      </c>
      <c r="F44" s="33">
        <v>4.05</v>
      </c>
      <c r="G44" s="33">
        <v>5.21</v>
      </c>
      <c r="H44" s="33">
        <v>9.32</v>
      </c>
      <c r="I44" s="33">
        <v>0.1542</v>
      </c>
      <c r="J44" s="33">
        <v>12.19</v>
      </c>
      <c r="K44" s="33">
        <v>0.33510000000000001</v>
      </c>
      <c r="L44" s="33">
        <v>99.370599999999996</v>
      </c>
      <c r="M44" s="34"/>
      <c r="N44" s="30">
        <v>3.0491916120059654</v>
      </c>
      <c r="O44" s="30">
        <v>0.85659138618464614</v>
      </c>
      <c r="P44" s="30">
        <v>13.494937134323431</v>
      </c>
      <c r="Q44" s="30">
        <v>51.141887037010946</v>
      </c>
      <c r="R44" s="30">
        <v>4.075652154661439</v>
      </c>
      <c r="S44" s="30">
        <v>5.2429994384657039</v>
      </c>
      <c r="T44" s="30">
        <v>9.3790316250480537</v>
      </c>
      <c r="U44" s="30">
        <v>0.15517668203673926</v>
      </c>
      <c r="V44" s="30">
        <v>12.267209818598257</v>
      </c>
      <c r="W44" s="30">
        <v>0.33722247827828356</v>
      </c>
      <c r="X44" s="30">
        <v>100</v>
      </c>
    </row>
    <row r="45" spans="1:42" ht="15" customHeight="1" x14ac:dyDescent="0.2">
      <c r="A45" s="34" t="s">
        <v>45</v>
      </c>
      <c r="B45" s="30">
        <v>2.75</v>
      </c>
      <c r="C45" s="30">
        <v>0.81510000000000005</v>
      </c>
      <c r="D45" s="30">
        <v>13.59</v>
      </c>
      <c r="E45" s="30">
        <v>50.463764999999995</v>
      </c>
      <c r="F45" s="30">
        <v>3.89</v>
      </c>
      <c r="G45" s="30">
        <v>4.8</v>
      </c>
      <c r="H45" s="30">
        <v>9.19</v>
      </c>
      <c r="I45" s="30">
        <v>0.1467</v>
      </c>
      <c r="J45" s="30">
        <v>12.17</v>
      </c>
      <c r="K45" s="30">
        <v>0.37990000000000002</v>
      </c>
      <c r="L45" s="30">
        <v>98.195464999999999</v>
      </c>
      <c r="M45" s="34"/>
      <c r="N45" s="32">
        <f t="shared" ref="N45:W46" si="9">B45/$L45*100</f>
        <v>2.8005366642950364</v>
      </c>
      <c r="O45" s="32">
        <f t="shared" si="9"/>
        <v>0.83007906729704894</v>
      </c>
      <c r="P45" s="32">
        <f t="shared" si="9"/>
        <v>13.839743006461653</v>
      </c>
      <c r="Q45" s="32">
        <f t="shared" si="9"/>
        <v>51.391136036679484</v>
      </c>
      <c r="R45" s="32">
        <f t="shared" si="9"/>
        <v>3.9614864087664334</v>
      </c>
      <c r="S45" s="32">
        <f t="shared" si="9"/>
        <v>4.8882094504058813</v>
      </c>
      <c r="T45" s="32">
        <f t="shared" si="9"/>
        <v>9.3588843435895939</v>
      </c>
      <c r="U45" s="32">
        <f t="shared" si="9"/>
        <v>0.14939590132802977</v>
      </c>
      <c r="V45" s="32">
        <f t="shared" si="9"/>
        <v>12.393647710716579</v>
      </c>
      <c r="W45" s="32">
        <f t="shared" si="9"/>
        <v>0.38688141046024888</v>
      </c>
      <c r="X45" s="32">
        <f t="shared" si="8"/>
        <v>100</v>
      </c>
    </row>
    <row r="46" spans="1:42" x14ac:dyDescent="0.2">
      <c r="A46" s="34" t="s">
        <v>45</v>
      </c>
      <c r="B46" s="30">
        <v>2.78</v>
      </c>
      <c r="C46" s="30">
        <v>0.81240000000000001</v>
      </c>
      <c r="D46" s="30">
        <v>13.32</v>
      </c>
      <c r="E46" s="30">
        <v>50.189788499999999</v>
      </c>
      <c r="F46" s="30">
        <v>3.88</v>
      </c>
      <c r="G46" s="30">
        <v>4.8499999999999996</v>
      </c>
      <c r="H46" s="30">
        <v>9.16</v>
      </c>
      <c r="I46" s="30">
        <v>0.2084</v>
      </c>
      <c r="J46" s="30">
        <v>12.09</v>
      </c>
      <c r="K46" s="30">
        <v>0.41010000000000002</v>
      </c>
      <c r="L46" s="30">
        <v>97.700688500000012</v>
      </c>
      <c r="M46" s="34"/>
      <c r="N46" s="32">
        <f t="shared" si="9"/>
        <v>2.8454251885850317</v>
      </c>
      <c r="O46" s="32">
        <f t="shared" si="9"/>
        <v>0.83151921698074815</v>
      </c>
      <c r="P46" s="32">
        <f t="shared" si="9"/>
        <v>13.633476083436197</v>
      </c>
      <c r="Q46" s="32">
        <f t="shared" si="9"/>
        <v>51.370967053113439</v>
      </c>
      <c r="R46" s="32">
        <f t="shared" si="9"/>
        <v>3.9713128531330661</v>
      </c>
      <c r="S46" s="32">
        <f t="shared" si="9"/>
        <v>4.9641410664163326</v>
      </c>
      <c r="T46" s="32">
        <f t="shared" si="9"/>
        <v>9.37557364296363</v>
      </c>
      <c r="U46" s="32">
        <f t="shared" si="9"/>
        <v>0.21330453571982758</v>
      </c>
      <c r="V46" s="32">
        <f t="shared" si="9"/>
        <v>12.374528967623394</v>
      </c>
      <c r="W46" s="32">
        <f t="shared" si="9"/>
        <v>0.41975139202831718</v>
      </c>
      <c r="X46" s="32">
        <f t="shared" si="8"/>
        <v>100</v>
      </c>
    </row>
    <row r="47" spans="1:42" s="17" customFormat="1" ht="15.75" x14ac:dyDescent="0.25">
      <c r="A47" s="14" t="s">
        <v>41</v>
      </c>
      <c r="B47" s="15">
        <f t="shared" ref="B47:L47" si="10">AVERAGE(B37:B46)</f>
        <v>2.8450000000000002</v>
      </c>
      <c r="C47" s="15">
        <f t="shared" si="10"/>
        <v>0.84121000000000001</v>
      </c>
      <c r="D47" s="15">
        <f t="shared" si="10"/>
        <v>13.590999999999999</v>
      </c>
      <c r="E47" s="15">
        <f t="shared" si="10"/>
        <v>50.730355350000011</v>
      </c>
      <c r="F47" s="15">
        <f t="shared" si="10"/>
        <v>4.0209999999999999</v>
      </c>
      <c r="G47" s="15">
        <f t="shared" si="10"/>
        <v>5.085</v>
      </c>
      <c r="H47" s="15">
        <f t="shared" si="10"/>
        <v>9.2810000000000006</v>
      </c>
      <c r="I47" s="15">
        <f t="shared" si="10"/>
        <v>0.17685999999999999</v>
      </c>
      <c r="J47" s="15">
        <f t="shared" si="10"/>
        <v>12.27</v>
      </c>
      <c r="K47" s="15">
        <f t="shared" si="10"/>
        <v>0.38372000000000006</v>
      </c>
      <c r="L47" s="15">
        <f t="shared" si="10"/>
        <v>99.225185350000018</v>
      </c>
      <c r="M47" s="16"/>
      <c r="N47" s="15">
        <f t="shared" ref="N47:W47" si="11">AVERAGE(N37:N46)</f>
        <v>2.8669189231119092</v>
      </c>
      <c r="O47" s="15">
        <f t="shared" si="11"/>
        <v>0.84774747651405991</v>
      </c>
      <c r="P47" s="15">
        <f t="shared" si="11"/>
        <v>13.696931332538805</v>
      </c>
      <c r="Q47" s="15">
        <f t="shared" si="11"/>
        <v>51.127070234716513</v>
      </c>
      <c r="R47" s="15">
        <f t="shared" si="11"/>
        <v>4.0523407530956588</v>
      </c>
      <c r="S47" s="15">
        <f t="shared" si="11"/>
        <v>5.1239790153614901</v>
      </c>
      <c r="T47" s="15">
        <f t="shared" si="11"/>
        <v>9.3539411064312628</v>
      </c>
      <c r="U47" s="15">
        <f t="shared" si="11"/>
        <v>0.17823247410059856</v>
      </c>
      <c r="V47" s="15">
        <f t="shared" si="11"/>
        <v>12.366018715066781</v>
      </c>
      <c r="W47" s="15">
        <f t="shared" si="11"/>
        <v>0.38677953776639679</v>
      </c>
      <c r="X47" s="16"/>
      <c r="AC47" s="18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2" s="23" customFormat="1" x14ac:dyDescent="0.2">
      <c r="A48" s="20" t="s">
        <v>42</v>
      </c>
      <c r="B48" s="21">
        <f t="shared" ref="B48:L48" si="12">(STDEV(B37:B46))/B47*100</f>
        <v>3.709698933564745</v>
      </c>
      <c r="C48" s="21">
        <f t="shared" si="12"/>
        <v>1.8684440241011173</v>
      </c>
      <c r="D48" s="21">
        <f t="shared" si="12"/>
        <v>1.6199998048552569</v>
      </c>
      <c r="E48" s="21">
        <f t="shared" si="12"/>
        <v>0.85166059107513092</v>
      </c>
      <c r="F48" s="21">
        <f t="shared" si="12"/>
        <v>1.8590261121926359</v>
      </c>
      <c r="G48" s="21">
        <f t="shared" si="12"/>
        <v>3.1427514979660764</v>
      </c>
      <c r="H48" s="21">
        <f t="shared" si="12"/>
        <v>0.67086395366455231</v>
      </c>
      <c r="I48" s="21">
        <f t="shared" si="12"/>
        <v>21.199788633957116</v>
      </c>
      <c r="J48" s="21">
        <f t="shared" si="12"/>
        <v>1.0033243853637275</v>
      </c>
      <c r="K48" s="21">
        <f t="shared" si="12"/>
        <v>10.378930679608612</v>
      </c>
      <c r="L48" s="21">
        <f t="shared" si="12"/>
        <v>0.91957003455057773</v>
      </c>
      <c r="M48" s="21"/>
      <c r="N48" s="21">
        <f t="shared" ref="N48:W48" si="13">(STDEV(N37:N46))/N47*100</f>
        <v>3.2648281374349843</v>
      </c>
      <c r="O48" s="21">
        <f t="shared" si="13"/>
        <v>1.3642142633002581</v>
      </c>
      <c r="P48" s="21">
        <f t="shared" si="13"/>
        <v>1.2058063051724011</v>
      </c>
      <c r="Q48" s="21">
        <f t="shared" si="13"/>
        <v>0.36184237281845555</v>
      </c>
      <c r="R48" s="21">
        <f t="shared" si="13"/>
        <v>1.5318483461213819</v>
      </c>
      <c r="S48" s="21">
        <f t="shared" si="13"/>
        <v>2.4374615265402411</v>
      </c>
      <c r="T48" s="21">
        <f t="shared" si="13"/>
        <v>0.84987416055702869</v>
      </c>
      <c r="U48" s="21">
        <f t="shared" si="13"/>
        <v>21.113676066042782</v>
      </c>
      <c r="V48" s="21">
        <f t="shared" si="13"/>
        <v>0.72690040626985375</v>
      </c>
      <c r="W48" s="21">
        <f t="shared" si="13"/>
        <v>10.458905188984662</v>
      </c>
      <c r="X48" s="22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s="26" customFormat="1" ht="15.75" x14ac:dyDescent="0.25">
      <c r="A49" s="24" t="s">
        <v>43</v>
      </c>
      <c r="B49" s="25">
        <f t="shared" ref="B49:L49" si="14">(B47-B36)/B36*100</f>
        <v>6.9548872180451138</v>
      </c>
      <c r="C49" s="25">
        <f t="shared" si="14"/>
        <v>2.5865853658536664</v>
      </c>
      <c r="D49" s="25">
        <f t="shared" si="14"/>
        <v>2.1879699248120192</v>
      </c>
      <c r="E49" s="25">
        <f t="shared" si="14"/>
        <v>-0.41155212014131748</v>
      </c>
      <c r="F49" s="25">
        <f t="shared" si="14"/>
        <v>-0.96059113300491894</v>
      </c>
      <c r="G49" s="25">
        <f t="shared" si="14"/>
        <v>9.8425196850391597E-2</v>
      </c>
      <c r="H49" s="25">
        <f t="shared" si="14"/>
        <v>-0.20430107526881858</v>
      </c>
      <c r="I49" s="25">
        <f t="shared" si="14"/>
        <v>17.906666666666666</v>
      </c>
      <c r="J49" s="25">
        <f t="shared" si="14"/>
        <v>-1.7614091273018468</v>
      </c>
      <c r="K49" s="25">
        <f t="shared" si="14"/>
        <v>0.97894736842106755</v>
      </c>
      <c r="L49" s="25">
        <f t="shared" si="14"/>
        <v>-0.1658261897575033</v>
      </c>
      <c r="M49" s="25"/>
      <c r="N49" s="25">
        <f t="shared" ref="N49:W49" si="15">(N47-N36)/N36*100</f>
        <v>7.1214555519145408</v>
      </c>
      <c r="O49" s="25">
        <f t="shared" si="15"/>
        <v>2.7531971838200286</v>
      </c>
      <c r="P49" s="25">
        <f t="shared" si="15"/>
        <v>2.3562409880475008</v>
      </c>
      <c r="Q49" s="25">
        <f t="shared" si="15"/>
        <v>-0.24500371754075401</v>
      </c>
      <c r="R49" s="25">
        <f t="shared" si="15"/>
        <v>-0.79750062803507193</v>
      </c>
      <c r="S49" s="25">
        <f t="shared" si="15"/>
        <v>0.25044770409024286</v>
      </c>
      <c r="T49" s="25">
        <f t="shared" si="15"/>
        <v>-3.3526175462030877E-2</v>
      </c>
      <c r="U49" s="25">
        <f t="shared" si="15"/>
        <v>18.09683733905662</v>
      </c>
      <c r="V49" s="25">
        <f t="shared" si="15"/>
        <v>-1.596589264172354</v>
      </c>
      <c r="W49" s="25">
        <f t="shared" si="15"/>
        <v>1.1632059436899436</v>
      </c>
      <c r="X49" s="24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1" spans="1:40" s="29" customFormat="1" x14ac:dyDescent="0.2">
      <c r="A51" s="35" t="s">
        <v>46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s="29" customFormat="1" x14ac:dyDescent="0.2">
      <c r="A52" s="36" t="s">
        <v>47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Supplementary Table 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Menke</dc:creator>
  <cp:lastModifiedBy>Valerie Menke</cp:lastModifiedBy>
  <dcterms:created xsi:type="dcterms:W3CDTF">2017-09-20T12:06:00Z</dcterms:created>
  <dcterms:modified xsi:type="dcterms:W3CDTF">2017-09-20T12:06:50Z</dcterms:modified>
</cp:coreProperties>
</file>