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<sst xmlns="http://schemas.openxmlformats.org/spreadsheetml/2006/main" count="436" uniqueCount="239">
  <si>
    <r>
      <t>SiO</t>
    </r>
    <r>
      <rPr>
        <vertAlign val="subscript"/>
        <sz val="9"/>
        <rFont val="Arial"/>
        <family val="2"/>
      </rPr>
      <t>2</t>
    </r>
  </si>
  <si>
    <r>
      <t>TiO</t>
    </r>
    <r>
      <rPr>
        <vertAlign val="subscript"/>
        <sz val="9"/>
        <rFont val="Arial"/>
        <family val="2"/>
      </rPr>
      <t>2</t>
    </r>
  </si>
  <si>
    <r>
      <t>Al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</si>
  <si>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t>FeO*</t>
  </si>
  <si>
    <t>MnO</t>
  </si>
  <si>
    <t>MgO</t>
  </si>
  <si>
    <t>CaO</t>
  </si>
  <si>
    <r>
      <t>Na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</si>
  <si>
    <t>SrO</t>
  </si>
  <si>
    <r>
      <t>La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</si>
  <si>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r>
      <t>Ce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</si>
  <si>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r>
      <t>Pr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</si>
  <si>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r>
      <t>Nd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</si>
  <si>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r>
      <t>Sm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</si>
  <si>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r>
      <t>Eu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</si>
  <si>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r>
      <t>Gd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</si>
  <si>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r>
      <t>Dy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</si>
  <si>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r>
      <t>Er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</si>
  <si>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r>
      <t>Yb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</si>
  <si>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r>
      <t>Ta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5</t>
    </r>
  </si>
  <si>
    <r>
      <t>Nb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5</t>
    </r>
  </si>
  <si>
    <r>
      <t>ZrO</t>
    </r>
    <r>
      <rPr>
        <vertAlign val="subscript"/>
        <sz val="9"/>
        <rFont val="Arial"/>
        <family val="2"/>
      </rPr>
      <t>2</t>
    </r>
  </si>
  <si>
    <r>
      <t>HfO</t>
    </r>
    <r>
      <rPr>
        <vertAlign val="subscript"/>
        <sz val="9"/>
        <rFont val="Arial"/>
        <family val="2"/>
      </rPr>
      <t>2</t>
    </r>
  </si>
  <si>
    <r>
      <t>ThO</t>
    </r>
    <r>
      <rPr>
        <vertAlign val="subscript"/>
        <sz val="9"/>
        <rFont val="Arial"/>
        <family val="2"/>
      </rPr>
      <t>2</t>
    </r>
  </si>
  <si>
    <r>
      <t>UO</t>
    </r>
    <r>
      <rPr>
        <vertAlign val="subscript"/>
        <sz val="9"/>
        <rFont val="Arial"/>
        <family val="2"/>
      </rPr>
      <t>2</t>
    </r>
  </si>
  <si>
    <t>BaO</t>
  </si>
  <si>
    <t>PbO</t>
  </si>
  <si>
    <r>
      <t>Y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</si>
  <si>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r>
      <t>P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5</t>
    </r>
  </si>
  <si>
    <t xml:space="preserve"> m'phens</t>
  </si>
  <si>
    <t xml:space="preserve"> gdmass</t>
  </si>
  <si>
    <t xml:space="preserve">    R1</t>
  </si>
  <si>
    <t xml:space="preserve">     R2</t>
  </si>
  <si>
    <t xml:space="preserve"> Little Chief Granite</t>
  </si>
  <si>
    <t xml:space="preserve">  Parodi et al. (1994)</t>
  </si>
  <si>
    <t xml:space="preserve">        Mt Amiata</t>
  </si>
  <si>
    <t>Organ Nd</t>
  </si>
  <si>
    <t xml:space="preserve">      n</t>
  </si>
  <si>
    <t>Vestfold</t>
  </si>
  <si>
    <t>Azambre</t>
  </si>
  <si>
    <t>Montecatini Val de C.</t>
  </si>
  <si>
    <t>in feldspar</t>
  </si>
  <si>
    <t>Sr-perrier.</t>
  </si>
  <si>
    <t>Rocca'fina</t>
  </si>
  <si>
    <t>miar. Cavs</t>
  </si>
  <si>
    <t>pegmats.</t>
  </si>
  <si>
    <t>Kobe-Mura</t>
  </si>
  <si>
    <t xml:space="preserve"> Bjorkedal.</t>
  </si>
  <si>
    <r>
      <t>Tb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</si>
  <si>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t xml:space="preserve"> Niigata</t>
  </si>
  <si>
    <t>Matsubar.</t>
  </si>
  <si>
    <t xml:space="preserve">        Rengeite</t>
  </si>
  <si>
    <t xml:space="preserve">  Strontio-chevkinite</t>
  </si>
  <si>
    <t xml:space="preserve">        Sarambi</t>
  </si>
  <si>
    <t>Cruachan</t>
  </si>
  <si>
    <r>
      <t>Sc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</si>
  <si>
    <t xml:space="preserve">  Khibina</t>
  </si>
  <si>
    <t xml:space="preserve">  Nettuno</t>
  </si>
  <si>
    <t xml:space="preserve"> Lewotolo</t>
  </si>
  <si>
    <t>Apatite ore</t>
  </si>
  <si>
    <t>TSM of PT</t>
  </si>
  <si>
    <t xml:space="preserve">       Pyrenees</t>
  </si>
  <si>
    <t xml:space="preserve">        albitites</t>
  </si>
  <si>
    <t xml:space="preserve">   Laoshan Granite</t>
  </si>
  <si>
    <t xml:space="preserve">  Fujian</t>
  </si>
  <si>
    <t xml:space="preserve">  granite</t>
  </si>
  <si>
    <t>Si</t>
  </si>
  <si>
    <t>Ti</t>
  </si>
  <si>
    <t>Al</t>
  </si>
  <si>
    <t>Sc</t>
  </si>
  <si>
    <t>Fe</t>
  </si>
  <si>
    <t>Mn</t>
  </si>
  <si>
    <t>Mg</t>
  </si>
  <si>
    <t>Ca</t>
  </si>
  <si>
    <t>Sr</t>
  </si>
  <si>
    <t>Ba</t>
  </si>
  <si>
    <t>Na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</si>
  <si>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</si>
  <si>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</si>
  <si>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</si>
  <si>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</si>
  <si>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</si>
  <si>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</si>
  <si>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</si>
  <si>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</si>
  <si>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</si>
  <si>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Er</t>
  </si>
  <si>
    <t>Yb</t>
  </si>
  <si>
    <t>Nb</t>
  </si>
  <si>
    <t>Ta</t>
  </si>
  <si>
    <t>Zr</t>
  </si>
  <si>
    <t>Hf</t>
  </si>
  <si>
    <t>Th</t>
  </si>
  <si>
    <t>U</t>
  </si>
  <si>
    <t>Pb</t>
  </si>
  <si>
    <t>P</t>
  </si>
  <si>
    <t>Y</t>
  </si>
  <si>
    <t>Bearpaws</t>
  </si>
  <si>
    <t>Table ? Compilation of published analyses of perrierite</t>
  </si>
  <si>
    <t>gran.pegm</t>
  </si>
  <si>
    <t xml:space="preserve">     Bedford County, Virginia</t>
  </si>
  <si>
    <t xml:space="preserve">             Oroscocha volcano, Peru</t>
  </si>
  <si>
    <t>Mt Riiser</t>
  </si>
  <si>
    <t>Bayan Obo</t>
  </si>
  <si>
    <t>ore depos.</t>
  </si>
  <si>
    <t>USA</t>
  </si>
  <si>
    <t>Peru</t>
  </si>
  <si>
    <t>Norway</t>
  </si>
  <si>
    <t>Scotland</t>
  </si>
  <si>
    <t>France</t>
  </si>
  <si>
    <t>Spain</t>
  </si>
  <si>
    <t>Italy</t>
  </si>
  <si>
    <t>Russia</t>
  </si>
  <si>
    <t>China</t>
  </si>
  <si>
    <t>Japan</t>
  </si>
  <si>
    <t>Indonesia</t>
  </si>
  <si>
    <t>Antarctica</t>
  </si>
  <si>
    <t>Paraguay</t>
  </si>
  <si>
    <r>
      <t>K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</si>
  <si>
    <t>Total</t>
  </si>
  <si>
    <t>Sa Nevada</t>
  </si>
  <si>
    <t>Roseland</t>
  </si>
  <si>
    <t xml:space="preserve"> Sogndal</t>
  </si>
  <si>
    <t>Rajasthan</t>
  </si>
  <si>
    <t>GL4</t>
  </si>
  <si>
    <t xml:space="preserve"> 86S32C</t>
  </si>
  <si>
    <t xml:space="preserve">    DH7</t>
  </si>
  <si>
    <t>94/4</t>
  </si>
  <si>
    <t>1 (high Z)</t>
  </si>
  <si>
    <t>1 (inter. Z)</t>
  </si>
  <si>
    <t>1 (low Z)</t>
  </si>
  <si>
    <t>1 (unif. Z)</t>
  </si>
  <si>
    <t>K</t>
  </si>
  <si>
    <t>oxygens</t>
  </si>
  <si>
    <t>factor</t>
  </si>
  <si>
    <t>Sum A</t>
  </si>
  <si>
    <t>Sum B</t>
  </si>
  <si>
    <t>Sum C</t>
  </si>
  <si>
    <t>Ti (=D)</t>
  </si>
  <si>
    <t>Sum T</t>
  </si>
  <si>
    <t>Σ cations</t>
  </si>
  <si>
    <r>
      <t>Σ</t>
    </r>
    <r>
      <rPr>
        <sz val="10"/>
        <rFont val="Arial"/>
        <family val="0"/>
      </rPr>
      <t xml:space="preserve"> REE</t>
    </r>
  </si>
  <si>
    <t>Ca+Sr</t>
  </si>
  <si>
    <t>Golden LK</t>
  </si>
  <si>
    <t>Burley Fm</t>
  </si>
  <si>
    <t>La/Sm</t>
  </si>
  <si>
    <t>La/Nd</t>
  </si>
  <si>
    <t>La/Y</t>
  </si>
  <si>
    <t>CaO+SrO</t>
  </si>
  <si>
    <t>R/RSC</t>
  </si>
  <si>
    <t>C/RSC</t>
  </si>
  <si>
    <t>S/RSC</t>
  </si>
  <si>
    <t>Al/AFT</t>
  </si>
  <si>
    <t>Ti/AFT</t>
  </si>
  <si>
    <t>Fe/AFT</t>
  </si>
  <si>
    <t>La/Ce</t>
  </si>
  <si>
    <t>Joe Lott T.</t>
  </si>
  <si>
    <t>La-Sm</t>
  </si>
  <si>
    <t>LaSm/REE</t>
  </si>
  <si>
    <t>CSMA</t>
  </si>
  <si>
    <t>REE</t>
  </si>
  <si>
    <t>C</t>
  </si>
  <si>
    <t xml:space="preserve">   China</t>
  </si>
  <si>
    <t xml:space="preserve">          France</t>
  </si>
  <si>
    <t xml:space="preserve">                  Oroscocha volcano</t>
  </si>
  <si>
    <t xml:space="preserve">            Peru</t>
  </si>
  <si>
    <t xml:space="preserve">        Antarctica</t>
  </si>
  <si>
    <t xml:space="preserve">   Japan</t>
  </si>
  <si>
    <t xml:space="preserve">  Spain</t>
  </si>
  <si>
    <t>Formula based on 22 oxygens</t>
  </si>
  <si>
    <r>
      <t xml:space="preserve">Sum </t>
    </r>
    <r>
      <rPr>
        <i/>
        <sz val="10"/>
        <rFont val="Arial"/>
        <family val="2"/>
      </rPr>
      <t>A</t>
    </r>
  </si>
  <si>
    <r>
      <t xml:space="preserve">Sum </t>
    </r>
    <r>
      <rPr>
        <i/>
        <sz val="10"/>
        <rFont val="Arial"/>
        <family val="2"/>
      </rPr>
      <t>B</t>
    </r>
  </si>
  <si>
    <r>
      <t xml:space="preserve">Sum </t>
    </r>
    <r>
      <rPr>
        <i/>
        <sz val="10"/>
        <rFont val="Arial"/>
        <family val="2"/>
      </rPr>
      <t>C</t>
    </r>
  </si>
  <si>
    <r>
      <t>Ti (=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</si>
  <si>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Sum</t>
    </r>
    <r>
      <rPr>
        <i/>
        <sz val="10"/>
        <rFont val="Arial"/>
        <family val="2"/>
      </rPr>
      <t xml:space="preserve"> T</t>
    </r>
  </si>
  <si>
    <t>Reference*</t>
  </si>
  <si>
    <t xml:space="preserve">           China</t>
  </si>
  <si>
    <t>Country</t>
  </si>
  <si>
    <t>Locality</t>
  </si>
  <si>
    <t xml:space="preserve"> Pyrenees</t>
  </si>
  <si>
    <t xml:space="preserve"> N. Baikal</t>
  </si>
  <si>
    <t xml:space="preserve">  Sabatini complex</t>
  </si>
  <si>
    <t>Guatemala</t>
  </si>
  <si>
    <t>S. Nevada</t>
  </si>
  <si>
    <t>Nettuno</t>
  </si>
  <si>
    <t>Golden Lk</t>
  </si>
  <si>
    <t>Ontario</t>
  </si>
  <si>
    <t xml:space="preserve">           India</t>
  </si>
  <si>
    <t xml:space="preserve">        Rajasthan</t>
  </si>
  <si>
    <t xml:space="preserve">  Khibiny</t>
  </si>
  <si>
    <t xml:space="preserve">    </t>
  </si>
  <si>
    <t xml:space="preserve">  Japan</t>
  </si>
  <si>
    <t xml:space="preserve">           Niigata Prefecture</t>
  </si>
  <si>
    <t xml:space="preserve"> Russia</t>
  </si>
  <si>
    <t xml:space="preserve">           bd</t>
  </si>
  <si>
    <r>
      <t>Fe</t>
    </r>
    <r>
      <rPr>
        <vertAlign val="superscript"/>
        <sz val="9"/>
        <rFont val="Arial"/>
        <family val="2"/>
      </rPr>
      <t>2+</t>
    </r>
  </si>
  <si>
    <t>Eastern Ghats, India</t>
  </si>
  <si>
    <t>Metamorphic rocks</t>
  </si>
  <si>
    <t>Igneous (magmatic)</t>
  </si>
  <si>
    <t>Igneous (pegmatitic)</t>
  </si>
  <si>
    <t>Igneous (late magmatic)</t>
  </si>
  <si>
    <t xml:space="preserve">    Italy</t>
  </si>
  <si>
    <t>Uncertain provenance</t>
  </si>
  <si>
    <t xml:space="preserve">  China</t>
  </si>
  <si>
    <t xml:space="preserve">  Russia</t>
  </si>
  <si>
    <t>Associated with carbonatite</t>
  </si>
  <si>
    <t xml:space="preserve">  USA</t>
  </si>
  <si>
    <t xml:space="preserve">             Norway</t>
  </si>
  <si>
    <t xml:space="preserve"> Ore body</t>
  </si>
  <si>
    <t>Mineral name</t>
  </si>
  <si>
    <t xml:space="preserve">          perr-(Ce)</t>
  </si>
  <si>
    <t xml:space="preserve"> perr-(Ce)</t>
  </si>
  <si>
    <t xml:space="preserve">                          perr-(Ca)</t>
  </si>
  <si>
    <t xml:space="preserve">         perr-(Ce)</t>
  </si>
  <si>
    <t xml:space="preserve">        perr-(Ce)</t>
  </si>
  <si>
    <t xml:space="preserve">          perr-(Ca)</t>
  </si>
  <si>
    <t xml:space="preserve"> perr-(Ca)</t>
  </si>
  <si>
    <t xml:space="preserve">  strontiochevkinite</t>
  </si>
  <si>
    <t xml:space="preserve"> perr-(La)</t>
  </si>
  <si>
    <t xml:space="preserve">          rengeite</t>
  </si>
  <si>
    <t>matsubar.</t>
  </si>
  <si>
    <t xml:space="preserve">  perr-(Y) </t>
  </si>
  <si>
    <t xml:space="preserve"> Sokndal</t>
  </si>
  <si>
    <t xml:space="preserve">        Paraguay</t>
  </si>
  <si>
    <t xml:space="preserve"> Xenolith</t>
  </si>
  <si>
    <t xml:space="preserve">    USA</t>
  </si>
  <si>
    <t xml:space="preserve">   99.40*</t>
  </si>
  <si>
    <t xml:space="preserve">   13.2**</t>
  </si>
  <si>
    <t xml:space="preserve">TSM of PT, Topopah Spring Member of Paintbrush Tuff; Organ Nd, Organ Needle; S. Nevada, Sierra Nevada; Bjørkedal, Bjørkedalen; Rocca'fina, Roccamonfina;Val de C., </t>
  </si>
  <si>
    <t>C., Val de Cecina.</t>
  </si>
  <si>
    <r>
      <t>bd, below detection. *, includes 1.71 wt.% V</t>
    </r>
    <r>
      <rPr>
        <vertAlign val="subscript"/>
        <sz val="9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9"/>
        <rFont val="Arial"/>
        <family val="2"/>
      </rPr>
      <t>3</t>
    </r>
    <r>
      <rPr>
        <sz val="10"/>
        <rFont val="Arial"/>
        <family val="0"/>
      </rPr>
      <t xml:space="preserve">; **, includes 0.25 V (a.p.f.u.). perr, perrierite. Perr-(La) and perrierite-(Ca) are not IMA-approved and are based on dominant cation in </t>
    </r>
    <r>
      <rPr>
        <i/>
        <sz val="10"/>
        <rFont val="Arial"/>
        <family val="2"/>
      </rPr>
      <t>A</t>
    </r>
    <r>
      <rPr>
        <sz val="10"/>
        <rFont val="Arial"/>
        <family val="0"/>
      </rPr>
      <t xml:space="preserve"> site only.</t>
    </r>
  </si>
  <si>
    <t>References are listed in Supplementary Table 4.</t>
  </si>
  <si>
    <t xml:space="preserve">                                  SUPPLEMENTARY TABLE 3. Compilation of new and published analyses of minerals of the perrierite subgroup</t>
  </si>
  <si>
    <t xml:space="preserve"> Mawson</t>
  </si>
  <si>
    <t>Mt Cronus</t>
  </si>
  <si>
    <t>Zircon Pt</t>
  </si>
  <si>
    <t>Fyfe Hills</t>
  </si>
  <si>
    <t xml:space="preserve">               Mt Charles</t>
  </si>
  <si>
    <t>Anakpalle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</si>
</sst>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00"/>
    <numFmt numFmtId="174" formatCode="0.000"/>
    <numFmt numFmtId="175" formatCode="0.0"/>
  </numFmts>
  <fonts count="10">
    <font>
      <sz val="10"/>
      <name val="Arial"/>
      <family val="0"/>
    </font>
    <font>
      <vertAlign val="subscript"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6" fillId="0" borderId="0" xfId="0" applyFont="1" applyAlignment="1">
      <alignment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0"/>
  <sheetViews>
    <sheetView tabSelected="1" workbookViewId="0" topLeftCell="A76">
      <selection activeCell="BU2" sqref="BU2"/>
    </sheetView>
  </sheetViews>
  <sheetFormatPr defaultColWidth="9.140625" defaultRowHeight="12.75"/>
  <sheetData>
    <row r="1" s="9" customFormat="1" ht="12.75">
      <c r="A1" s="9" t="s">
        <v>232</v>
      </c>
    </row>
    <row r="2" s="10" customFormat="1" ht="12.75"/>
    <row r="3" spans="18:66" s="10" customFormat="1" ht="12.75">
      <c r="R3" s="13"/>
      <c r="X3" s="13"/>
      <c r="Y3" s="13"/>
      <c r="BN3" s="13"/>
    </row>
    <row r="4" spans="2:79" s="9" customFormat="1" ht="12.75">
      <c r="B4" s="12" t="s">
        <v>198</v>
      </c>
      <c r="U4" s="12" t="s">
        <v>200</v>
      </c>
      <c r="AB4" s="12" t="s">
        <v>199</v>
      </c>
      <c r="AP4" s="12" t="s">
        <v>205</v>
      </c>
      <c r="AR4" s="12"/>
      <c r="AU4" s="12" t="s">
        <v>208</v>
      </c>
      <c r="AW4" s="12" t="s">
        <v>224</v>
      </c>
      <c r="AY4" s="12" t="s">
        <v>197</v>
      </c>
      <c r="BZ4" s="12" t="s">
        <v>202</v>
      </c>
      <c r="CA4" s="12"/>
    </row>
    <row r="5" spans="2:59" ht="12.75">
      <c r="B5" s="2"/>
      <c r="C5" s="2"/>
      <c r="G5" s="2"/>
      <c r="H5" s="2"/>
      <c r="AN5" s="2"/>
      <c r="AO5" s="2"/>
      <c r="AP5" s="2"/>
      <c r="AW5" s="2"/>
      <c r="AX5" s="7"/>
      <c r="AY5" s="2"/>
      <c r="AZ5" s="2"/>
      <c r="BA5" s="2"/>
      <c r="BB5" s="2"/>
      <c r="BC5" s="2"/>
      <c r="BD5" s="8"/>
      <c r="BF5" s="2"/>
      <c r="BG5" s="2"/>
    </row>
    <row r="6" spans="1:78" s="3" customFormat="1" ht="12.75">
      <c r="A6" s="3" t="s">
        <v>177</v>
      </c>
      <c r="D6" s="3" t="s">
        <v>225</v>
      </c>
      <c r="H6" s="3" t="s">
        <v>165</v>
      </c>
      <c r="K6" s="3" t="s">
        <v>108</v>
      </c>
      <c r="L6" s="3" t="s">
        <v>163</v>
      </c>
      <c r="O6" s="3" t="s">
        <v>201</v>
      </c>
      <c r="Q6" s="3" t="s">
        <v>176</v>
      </c>
      <c r="S6" s="3" t="s">
        <v>115</v>
      </c>
      <c r="W6" s="3" t="s">
        <v>201</v>
      </c>
      <c r="Z6" s="3" t="s">
        <v>203</v>
      </c>
      <c r="AF6" s="3" t="s">
        <v>206</v>
      </c>
      <c r="AK6" s="11" t="s">
        <v>207</v>
      </c>
      <c r="AM6" s="3" t="s">
        <v>168</v>
      </c>
      <c r="AN6" s="3" t="s">
        <v>204</v>
      </c>
      <c r="AP6" s="3" t="s">
        <v>223</v>
      </c>
      <c r="AR6" s="3" t="s">
        <v>187</v>
      </c>
      <c r="AU6" s="3" t="s">
        <v>162</v>
      </c>
      <c r="AW6" s="3" t="s">
        <v>193</v>
      </c>
      <c r="AY6" s="3" t="s">
        <v>190</v>
      </c>
      <c r="AZ6" s="3" t="s">
        <v>191</v>
      </c>
      <c r="BB6" s="3" t="s">
        <v>193</v>
      </c>
      <c r="BD6" s="3" t="s">
        <v>167</v>
      </c>
      <c r="BF6" s="3" t="s">
        <v>166</v>
      </c>
      <c r="BP6" s="3" t="s">
        <v>196</v>
      </c>
      <c r="BX6" s="3" t="s">
        <v>186</v>
      </c>
      <c r="BZ6" s="11" t="s">
        <v>182</v>
      </c>
    </row>
    <row r="7" spans="1:76" s="9" customFormat="1" ht="12.75">
      <c r="A7" s="9" t="s">
        <v>178</v>
      </c>
      <c r="B7" s="9" t="s">
        <v>33</v>
      </c>
      <c r="D7" s="9" t="s">
        <v>60</v>
      </c>
      <c r="E7" s="9" t="s">
        <v>36</v>
      </c>
      <c r="F7" s="9" t="s">
        <v>183</v>
      </c>
      <c r="G7" s="9" t="s">
        <v>164</v>
      </c>
      <c r="K7" s="9" t="s">
        <v>54</v>
      </c>
      <c r="L7" s="9" t="s">
        <v>61</v>
      </c>
      <c r="N7" s="9" t="s">
        <v>35</v>
      </c>
      <c r="P7" s="9" t="s">
        <v>184</v>
      </c>
      <c r="Q7" s="9" t="s">
        <v>63</v>
      </c>
      <c r="S7" s="9" t="s">
        <v>58</v>
      </c>
      <c r="U7" s="9" t="s">
        <v>181</v>
      </c>
      <c r="W7" s="9" t="s">
        <v>43</v>
      </c>
      <c r="X7" s="9" t="s">
        <v>40</v>
      </c>
      <c r="Z7" s="9" t="s">
        <v>64</v>
      </c>
      <c r="AB7" s="9" t="s">
        <v>100</v>
      </c>
      <c r="AE7" s="9" t="s">
        <v>121</v>
      </c>
      <c r="AH7" s="9" t="s">
        <v>97</v>
      </c>
      <c r="AK7" s="9" t="s">
        <v>222</v>
      </c>
      <c r="AL7" s="9" t="s">
        <v>47</v>
      </c>
      <c r="AM7" s="9" t="s">
        <v>179</v>
      </c>
      <c r="AN7" s="9" t="s">
        <v>180</v>
      </c>
      <c r="AP7" s="9" t="s">
        <v>53</v>
      </c>
      <c r="AR7" s="9" t="s">
        <v>188</v>
      </c>
      <c r="AU7" s="9" t="s">
        <v>103</v>
      </c>
      <c r="AW7" s="9" t="s">
        <v>56</v>
      </c>
      <c r="AY7" s="9" t="s">
        <v>192</v>
      </c>
      <c r="BB7" s="9" t="s">
        <v>189</v>
      </c>
      <c r="BD7" s="9" t="s">
        <v>49</v>
      </c>
      <c r="BF7" s="9" t="s">
        <v>38</v>
      </c>
      <c r="BG7" s="9" t="s">
        <v>102</v>
      </c>
      <c r="BH7" s="9" t="s">
        <v>233</v>
      </c>
      <c r="BI7" s="9" t="s">
        <v>234</v>
      </c>
      <c r="BJ7" s="9" t="s">
        <v>237</v>
      </c>
      <c r="BM7" s="9" t="s">
        <v>236</v>
      </c>
      <c r="BN7" s="9" t="s">
        <v>235</v>
      </c>
      <c r="BS7" s="9" t="s">
        <v>238</v>
      </c>
      <c r="BX7" s="9" t="s">
        <v>185</v>
      </c>
    </row>
    <row r="10" spans="1:78" ht="13.5">
      <c r="A10" t="s">
        <v>0</v>
      </c>
      <c r="B10">
        <v>20.25</v>
      </c>
      <c r="C10">
        <v>19.74</v>
      </c>
      <c r="D10" s="1">
        <v>21.5</v>
      </c>
      <c r="E10" s="1">
        <v>19.6</v>
      </c>
      <c r="F10" s="1">
        <v>20.53</v>
      </c>
      <c r="G10" s="1">
        <v>22.56</v>
      </c>
      <c r="H10" s="1">
        <v>22.66</v>
      </c>
      <c r="I10" s="1">
        <v>23.32</v>
      </c>
      <c r="J10" s="1">
        <v>22.83</v>
      </c>
      <c r="K10">
        <v>20.96</v>
      </c>
      <c r="L10">
        <v>19.85</v>
      </c>
      <c r="M10">
        <v>19.84</v>
      </c>
      <c r="N10">
        <v>19.93</v>
      </c>
      <c r="O10">
        <v>19.74</v>
      </c>
      <c r="P10" s="1">
        <v>20.43</v>
      </c>
      <c r="Q10" s="1">
        <v>21.5</v>
      </c>
      <c r="R10" s="1">
        <v>24.12</v>
      </c>
      <c r="S10">
        <v>20.49</v>
      </c>
      <c r="U10">
        <v>20.91</v>
      </c>
      <c r="V10">
        <v>21.25</v>
      </c>
      <c r="W10" s="1">
        <v>21.52</v>
      </c>
      <c r="X10" s="1">
        <v>20.57</v>
      </c>
      <c r="Y10" s="1">
        <v>20.3</v>
      </c>
      <c r="Z10" s="1">
        <v>21.07</v>
      </c>
      <c r="AB10" s="1">
        <v>21.25</v>
      </c>
      <c r="AC10" s="1">
        <v>21.39</v>
      </c>
      <c r="AD10" s="1">
        <v>21.36</v>
      </c>
      <c r="AE10" s="1">
        <v>20.64</v>
      </c>
      <c r="AF10" s="1">
        <v>21.18</v>
      </c>
      <c r="AG10" s="1">
        <v>20.63</v>
      </c>
      <c r="AH10" s="1">
        <v>19.66</v>
      </c>
      <c r="AI10" s="1">
        <v>18.34</v>
      </c>
      <c r="AJ10" s="1">
        <v>18.67</v>
      </c>
      <c r="AK10" s="1">
        <v>20.37</v>
      </c>
      <c r="AL10">
        <v>20.64</v>
      </c>
      <c r="AM10">
        <v>21.7</v>
      </c>
      <c r="AN10" s="1">
        <v>20.3</v>
      </c>
      <c r="AO10" s="1"/>
      <c r="AP10" s="1">
        <v>20.45</v>
      </c>
      <c r="AQ10" s="1">
        <v>19.71</v>
      </c>
      <c r="AR10" s="1">
        <v>19.82</v>
      </c>
      <c r="AS10" s="1">
        <v>20.17</v>
      </c>
      <c r="AT10" s="1"/>
      <c r="AU10" s="1">
        <v>21.14</v>
      </c>
      <c r="AW10" s="1">
        <v>20.79</v>
      </c>
      <c r="AX10" s="1"/>
      <c r="AY10" s="1">
        <v>22.58</v>
      </c>
      <c r="AZ10" s="1">
        <v>22.04</v>
      </c>
      <c r="BA10" s="6">
        <v>22.5</v>
      </c>
      <c r="BB10" s="1">
        <v>22.89</v>
      </c>
      <c r="BC10" s="1"/>
      <c r="BD10" s="1">
        <v>22.6</v>
      </c>
      <c r="BF10">
        <v>19.66</v>
      </c>
      <c r="BG10">
        <v>20.07</v>
      </c>
      <c r="BH10" s="1">
        <v>21.11</v>
      </c>
      <c r="BI10" s="1">
        <v>21.18</v>
      </c>
      <c r="BJ10" s="1">
        <v>21.72</v>
      </c>
      <c r="BK10" s="1">
        <v>21.59</v>
      </c>
      <c r="BL10" s="1">
        <v>21.81</v>
      </c>
      <c r="BM10" s="1">
        <v>21.36</v>
      </c>
      <c r="BN10" s="1">
        <v>20.55</v>
      </c>
      <c r="BO10" s="1"/>
      <c r="BP10" s="1">
        <v>21.49</v>
      </c>
      <c r="BQ10" s="1">
        <v>20.94</v>
      </c>
      <c r="BR10" s="1">
        <v>20.94</v>
      </c>
      <c r="BS10" s="1">
        <v>21.45</v>
      </c>
      <c r="BT10" s="1">
        <v>20.99</v>
      </c>
      <c r="BU10" s="1">
        <v>20.77</v>
      </c>
      <c r="BV10" s="1">
        <v>21.49</v>
      </c>
      <c r="BW10" s="1"/>
      <c r="BX10" s="1">
        <v>19.92</v>
      </c>
      <c r="BZ10" s="1">
        <v>21.1</v>
      </c>
    </row>
    <row r="11" spans="1:78" ht="13.5">
      <c r="A11" t="s">
        <v>1</v>
      </c>
      <c r="B11">
        <v>18.41</v>
      </c>
      <c r="C11">
        <v>17.16</v>
      </c>
      <c r="D11">
        <v>18.5</v>
      </c>
      <c r="E11">
        <v>17.6</v>
      </c>
      <c r="F11">
        <v>17.53</v>
      </c>
      <c r="G11" s="1">
        <v>19.53</v>
      </c>
      <c r="H11" s="1">
        <v>18.98</v>
      </c>
      <c r="I11" s="1">
        <v>20.13</v>
      </c>
      <c r="J11" s="1">
        <v>21.25</v>
      </c>
      <c r="K11">
        <v>18.56</v>
      </c>
      <c r="L11">
        <v>16.02</v>
      </c>
      <c r="M11">
        <v>17.07</v>
      </c>
      <c r="N11">
        <v>18.89</v>
      </c>
      <c r="O11">
        <v>18.68</v>
      </c>
      <c r="P11" s="1">
        <v>18.81</v>
      </c>
      <c r="Q11" s="1">
        <v>16.31</v>
      </c>
      <c r="R11" s="1">
        <v>18.15</v>
      </c>
      <c r="S11">
        <v>18.52</v>
      </c>
      <c r="U11">
        <v>19.43</v>
      </c>
      <c r="V11">
        <v>19.93</v>
      </c>
      <c r="W11" s="1">
        <v>19.01</v>
      </c>
      <c r="X11" s="1">
        <v>19.49</v>
      </c>
      <c r="Y11" s="1">
        <v>19.13</v>
      </c>
      <c r="Z11" s="1">
        <v>17.8</v>
      </c>
      <c r="AB11" s="1">
        <v>14</v>
      </c>
      <c r="AC11" s="1">
        <v>14.51</v>
      </c>
      <c r="AD11" s="1">
        <v>13.73</v>
      </c>
      <c r="AE11" s="1">
        <v>18.45</v>
      </c>
      <c r="AF11" s="1">
        <v>28.51</v>
      </c>
      <c r="AG11" s="1">
        <v>25.87</v>
      </c>
      <c r="AH11" s="1">
        <v>21.96</v>
      </c>
      <c r="AI11" s="1">
        <v>18.63</v>
      </c>
      <c r="AJ11" s="1">
        <v>17.66</v>
      </c>
      <c r="AK11" s="1">
        <v>17.47</v>
      </c>
      <c r="AL11">
        <v>19.15</v>
      </c>
      <c r="AM11">
        <v>18.81</v>
      </c>
      <c r="AN11" s="1">
        <v>22.09</v>
      </c>
      <c r="AO11" s="1"/>
      <c r="AP11" s="1">
        <v>23.16</v>
      </c>
      <c r="AQ11" s="1">
        <v>22.78</v>
      </c>
      <c r="AR11" s="1">
        <v>17.28</v>
      </c>
      <c r="AS11" s="1">
        <v>16.87</v>
      </c>
      <c r="AT11" s="1"/>
      <c r="AU11" s="1">
        <v>17.7</v>
      </c>
      <c r="AW11" s="1">
        <v>20.17</v>
      </c>
      <c r="AX11" s="1"/>
      <c r="AY11" s="1">
        <v>29.88</v>
      </c>
      <c r="AZ11" s="1">
        <v>23.6</v>
      </c>
      <c r="BA11" s="6">
        <v>30.2</v>
      </c>
      <c r="BB11" s="1">
        <v>27.02</v>
      </c>
      <c r="BC11" s="1"/>
      <c r="BD11" s="1">
        <v>39.06</v>
      </c>
      <c r="BF11">
        <v>17.42</v>
      </c>
      <c r="BG11">
        <v>14.55</v>
      </c>
      <c r="BH11" s="1">
        <v>15.57</v>
      </c>
      <c r="BI11" s="1">
        <v>12.09</v>
      </c>
      <c r="BJ11" s="1">
        <v>15.86</v>
      </c>
      <c r="BK11" s="1">
        <v>16.67</v>
      </c>
      <c r="BL11" s="1">
        <v>17.17</v>
      </c>
      <c r="BM11" s="1">
        <v>16.63</v>
      </c>
      <c r="BN11" s="1">
        <v>9.52</v>
      </c>
      <c r="BO11" s="1"/>
      <c r="BP11" s="1">
        <v>14.79</v>
      </c>
      <c r="BQ11" s="1">
        <v>14.2</v>
      </c>
      <c r="BR11" s="1">
        <v>14.86</v>
      </c>
      <c r="BS11" s="1">
        <v>15.08</v>
      </c>
      <c r="BT11" s="1">
        <v>13.92</v>
      </c>
      <c r="BU11" s="1">
        <v>14.91</v>
      </c>
      <c r="BV11" s="1">
        <v>14.79</v>
      </c>
      <c r="BW11" s="1"/>
      <c r="BX11" s="1">
        <v>18.91</v>
      </c>
      <c r="BZ11" s="1">
        <v>17.86</v>
      </c>
    </row>
    <row r="12" spans="1:78" ht="13.5">
      <c r="A12" t="s">
        <v>2</v>
      </c>
      <c r="B12">
        <v>2.85</v>
      </c>
      <c r="C12" s="1">
        <v>2.05</v>
      </c>
      <c r="D12" s="1">
        <v>2.84</v>
      </c>
      <c r="E12" s="1">
        <v>2.09</v>
      </c>
      <c r="F12" s="1">
        <v>2.46</v>
      </c>
      <c r="G12" s="1">
        <v>3.15</v>
      </c>
      <c r="H12" s="1">
        <v>3.75</v>
      </c>
      <c r="I12" s="1">
        <v>3.07</v>
      </c>
      <c r="J12" s="1">
        <v>2.35</v>
      </c>
      <c r="K12" s="1">
        <v>2.59</v>
      </c>
      <c r="L12" s="1">
        <v>3.26</v>
      </c>
      <c r="M12" s="1">
        <v>2.98</v>
      </c>
      <c r="N12" s="1">
        <v>3.36</v>
      </c>
      <c r="O12" s="1">
        <v>3.44</v>
      </c>
      <c r="P12" s="1">
        <v>3.93</v>
      </c>
      <c r="Q12" s="1">
        <v>2.15</v>
      </c>
      <c r="R12" s="1">
        <v>2.85</v>
      </c>
      <c r="S12">
        <v>2.52</v>
      </c>
      <c r="U12" s="1">
        <v>3.24</v>
      </c>
      <c r="V12" s="1">
        <v>3.27</v>
      </c>
      <c r="W12" s="1">
        <v>3.3</v>
      </c>
      <c r="X12" s="1">
        <v>3.01</v>
      </c>
      <c r="Y12" s="1">
        <v>3.18</v>
      </c>
      <c r="Z12" s="1">
        <v>3</v>
      </c>
      <c r="AB12" s="1">
        <v>4.54</v>
      </c>
      <c r="AC12" s="1">
        <v>5.23</v>
      </c>
      <c r="AD12" s="1">
        <v>4.94</v>
      </c>
      <c r="AE12" s="1">
        <v>4.52</v>
      </c>
      <c r="AI12">
        <v>0.38</v>
      </c>
      <c r="AJ12">
        <v>0.56</v>
      </c>
      <c r="AK12" s="1">
        <v>3.82</v>
      </c>
      <c r="AL12" s="1">
        <v>0.38</v>
      </c>
      <c r="AM12" s="1">
        <v>2.89</v>
      </c>
      <c r="AN12" s="1">
        <v>0.48</v>
      </c>
      <c r="AO12" s="1"/>
      <c r="AP12" s="1">
        <v>0.11</v>
      </c>
      <c r="AQ12" s="1">
        <v>0.11</v>
      </c>
      <c r="AR12">
        <v>1.66</v>
      </c>
      <c r="AS12">
        <v>2.23</v>
      </c>
      <c r="AU12" s="1">
        <v>2.03</v>
      </c>
      <c r="AW12" s="1">
        <v>4.42</v>
      </c>
      <c r="AX12" s="1"/>
      <c r="AY12" s="1">
        <v>0.2</v>
      </c>
      <c r="AZ12" s="1">
        <v>1.7</v>
      </c>
      <c r="BA12" s="6"/>
      <c r="BB12" s="1">
        <v>0.21</v>
      </c>
      <c r="BC12" s="1"/>
      <c r="BD12" s="1">
        <v>0</v>
      </c>
      <c r="BF12">
        <v>7.22</v>
      </c>
      <c r="BG12">
        <v>8.1</v>
      </c>
      <c r="BH12" s="1">
        <v>4.95</v>
      </c>
      <c r="BI12" s="1">
        <v>8.76</v>
      </c>
      <c r="BJ12" s="1">
        <v>5.09</v>
      </c>
      <c r="BK12" s="1">
        <v>5.69</v>
      </c>
      <c r="BL12" s="1">
        <v>5.77</v>
      </c>
      <c r="BM12" s="1">
        <v>5.57</v>
      </c>
      <c r="BN12" s="1">
        <v>9.04</v>
      </c>
      <c r="BO12" s="1"/>
      <c r="BP12" s="1">
        <v>6.8</v>
      </c>
      <c r="BQ12" s="1">
        <v>7.19</v>
      </c>
      <c r="BR12" s="1">
        <v>6.65</v>
      </c>
      <c r="BS12" s="1">
        <v>7.21</v>
      </c>
      <c r="BT12" s="1">
        <v>7.36</v>
      </c>
      <c r="BU12" s="1">
        <v>6.36</v>
      </c>
      <c r="BV12" s="1">
        <v>6.8</v>
      </c>
      <c r="BW12" s="1"/>
      <c r="BX12">
        <v>2.06</v>
      </c>
      <c r="BZ12" s="1">
        <v>4.28</v>
      </c>
    </row>
    <row r="13" spans="1:78" ht="13.5">
      <c r="A13" t="s">
        <v>55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>
        <v>0.03</v>
      </c>
      <c r="U13" s="1"/>
      <c r="V13" s="1"/>
      <c r="W13" s="1"/>
      <c r="X13" s="1"/>
      <c r="Y13" s="1"/>
      <c r="Z13" s="1"/>
      <c r="AB13" s="1"/>
      <c r="AC13" s="1"/>
      <c r="AD13" s="1"/>
      <c r="AE13" s="1"/>
      <c r="AK13" s="1"/>
      <c r="AL13" s="1"/>
      <c r="AM13" s="1"/>
      <c r="AN13" s="1"/>
      <c r="AO13" s="1"/>
      <c r="AP13" s="1"/>
      <c r="AQ13" s="1"/>
      <c r="AU13" s="1">
        <v>3.26</v>
      </c>
      <c r="AW13" s="1">
        <v>0.21</v>
      </c>
      <c r="AX13" s="1"/>
      <c r="AY13" s="1"/>
      <c r="AZ13" s="1"/>
      <c r="BA13" s="6"/>
      <c r="BB13" s="1"/>
      <c r="BC13" s="1"/>
      <c r="BD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Z13" s="1"/>
    </row>
    <row r="14" spans="1:78" ht="12.75">
      <c r="A14" t="s">
        <v>3</v>
      </c>
      <c r="B14" s="1">
        <v>7.2</v>
      </c>
      <c r="C14" s="1">
        <v>9.34</v>
      </c>
      <c r="D14" s="1">
        <v>7.19</v>
      </c>
      <c r="E14" s="1">
        <v>7.86</v>
      </c>
      <c r="F14" s="1">
        <v>9.29</v>
      </c>
      <c r="G14" s="1">
        <v>7.31</v>
      </c>
      <c r="H14" s="1">
        <v>5.8</v>
      </c>
      <c r="I14" s="1">
        <v>5.77</v>
      </c>
      <c r="J14" s="1">
        <v>6.01</v>
      </c>
      <c r="K14" s="1">
        <v>7.53</v>
      </c>
      <c r="L14" s="1">
        <v>7.48</v>
      </c>
      <c r="M14" s="1">
        <v>7.59</v>
      </c>
      <c r="N14" s="1">
        <v>5.42</v>
      </c>
      <c r="O14" s="1">
        <v>5.45</v>
      </c>
      <c r="P14" s="1">
        <v>5.41</v>
      </c>
      <c r="Q14" s="1">
        <v>9.33</v>
      </c>
      <c r="R14" s="1">
        <v>7.15</v>
      </c>
      <c r="S14">
        <v>7.89</v>
      </c>
      <c r="U14" s="1">
        <v>5.8</v>
      </c>
      <c r="V14" s="1">
        <v>5.76</v>
      </c>
      <c r="W14" s="1">
        <v>5.58</v>
      </c>
      <c r="X14" s="1">
        <v>7.11</v>
      </c>
      <c r="Y14" s="1">
        <v>7.22</v>
      </c>
      <c r="Z14" s="1">
        <v>6.76</v>
      </c>
      <c r="AB14" s="1">
        <v>8.88</v>
      </c>
      <c r="AC14" s="1">
        <v>7.28</v>
      </c>
      <c r="AD14" s="1">
        <v>7.92</v>
      </c>
      <c r="AE14" s="1">
        <v>6.62</v>
      </c>
      <c r="AF14" s="1">
        <v>2.18</v>
      </c>
      <c r="AG14" s="1">
        <v>2.29</v>
      </c>
      <c r="AH14" s="1">
        <v>8.78</v>
      </c>
      <c r="AI14" s="1">
        <v>8.17</v>
      </c>
      <c r="AJ14" s="1">
        <v>7.97</v>
      </c>
      <c r="AK14" s="1">
        <v>6.81</v>
      </c>
      <c r="AL14" s="1">
        <v>8.17</v>
      </c>
      <c r="AM14" s="1">
        <v>8.26</v>
      </c>
      <c r="AN14" s="1">
        <v>6.13</v>
      </c>
      <c r="AO14" s="1"/>
      <c r="AP14" s="1">
        <v>6.02</v>
      </c>
      <c r="AQ14" s="1">
        <v>5.7</v>
      </c>
      <c r="AR14" s="1">
        <v>7.97</v>
      </c>
      <c r="AS14" s="1">
        <v>7.4</v>
      </c>
      <c r="AT14" s="1"/>
      <c r="AU14" s="1">
        <v>6.68</v>
      </c>
      <c r="AW14" s="1">
        <v>4.32</v>
      </c>
      <c r="AX14" s="1"/>
      <c r="AY14" s="1">
        <v>0.1</v>
      </c>
      <c r="AZ14" s="1">
        <v>1.19</v>
      </c>
      <c r="BA14" s="6">
        <v>0.3</v>
      </c>
      <c r="BB14" s="1">
        <v>0.18</v>
      </c>
      <c r="BC14" s="1"/>
      <c r="BD14" s="1">
        <v>0</v>
      </c>
      <c r="BF14">
        <v>0.31</v>
      </c>
      <c r="BG14">
        <v>2.73</v>
      </c>
      <c r="BH14" s="1">
        <v>6.96</v>
      </c>
      <c r="BI14" s="1">
        <v>4.04</v>
      </c>
      <c r="BJ14" s="1">
        <v>6.69</v>
      </c>
      <c r="BK14" s="1">
        <v>6.3</v>
      </c>
      <c r="BL14" s="1">
        <v>5.81</v>
      </c>
      <c r="BM14" s="1">
        <v>5.97</v>
      </c>
      <c r="BN14" s="1">
        <v>3.3</v>
      </c>
      <c r="BO14" s="1"/>
      <c r="BP14" s="1">
        <v>4.19</v>
      </c>
      <c r="BQ14" s="1">
        <v>3.85</v>
      </c>
      <c r="BR14" s="1">
        <v>4.49</v>
      </c>
      <c r="BS14" s="1">
        <v>3.71</v>
      </c>
      <c r="BT14" s="1">
        <v>3.78</v>
      </c>
      <c r="BU14" s="1">
        <v>4.56</v>
      </c>
      <c r="BV14" s="1">
        <v>4.19</v>
      </c>
      <c r="BW14" s="1"/>
      <c r="BX14" s="1">
        <v>3.37</v>
      </c>
      <c r="BZ14" s="1">
        <v>7.41</v>
      </c>
    </row>
    <row r="15" spans="1:78" ht="12.75">
      <c r="A15" t="s">
        <v>4</v>
      </c>
      <c r="B15">
        <v>0.16</v>
      </c>
      <c r="C15" s="1">
        <v>0.93</v>
      </c>
      <c r="D15" s="1">
        <v>0.24</v>
      </c>
      <c r="E15" s="1">
        <v>0.15</v>
      </c>
      <c r="F15" s="1">
        <v>0.41</v>
      </c>
      <c r="G15" s="1"/>
      <c r="H15" s="1"/>
      <c r="I15" s="1"/>
      <c r="J15" s="1"/>
      <c r="K15" s="1">
        <v>0.18</v>
      </c>
      <c r="L15" s="1">
        <v>0.85</v>
      </c>
      <c r="M15" s="1">
        <v>0.78</v>
      </c>
      <c r="N15" s="1"/>
      <c r="O15" s="1"/>
      <c r="P15" s="1">
        <v>0.04</v>
      </c>
      <c r="Q15" s="1">
        <v>0.26</v>
      </c>
      <c r="R15" s="1">
        <v>0.23</v>
      </c>
      <c r="S15">
        <v>0.16</v>
      </c>
      <c r="U15" s="1">
        <v>0.21</v>
      </c>
      <c r="V15" s="1">
        <v>0.2</v>
      </c>
      <c r="W15" s="1">
        <v>0.33</v>
      </c>
      <c r="X15" s="1"/>
      <c r="Y15" s="1"/>
      <c r="Z15" s="1"/>
      <c r="AB15" s="1">
        <v>0.07</v>
      </c>
      <c r="AC15" s="1">
        <v>0.07</v>
      </c>
      <c r="AD15" s="1">
        <v>0.09</v>
      </c>
      <c r="AE15" s="1">
        <v>0.04</v>
      </c>
      <c r="AG15">
        <v>0.37</v>
      </c>
      <c r="AH15">
        <v>0.44</v>
      </c>
      <c r="AI15">
        <v>0.48</v>
      </c>
      <c r="AJ15">
        <v>0.94</v>
      </c>
      <c r="AK15" s="1">
        <v>0.04</v>
      </c>
      <c r="AL15" s="1">
        <v>1.7</v>
      </c>
      <c r="AM15" s="1"/>
      <c r="AN15" s="1">
        <v>0.93</v>
      </c>
      <c r="AO15" s="1"/>
      <c r="AP15" s="1">
        <v>0.08</v>
      </c>
      <c r="AQ15" s="1">
        <v>0.11</v>
      </c>
      <c r="AR15" s="1">
        <v>1.96</v>
      </c>
      <c r="AS15" s="1">
        <v>1.67</v>
      </c>
      <c r="AT15" s="1"/>
      <c r="AU15" s="1"/>
      <c r="AW15" s="1">
        <v>0.22</v>
      </c>
      <c r="AX15" s="1"/>
      <c r="AY15" s="1"/>
      <c r="AZ15" s="1"/>
      <c r="BA15" s="6"/>
      <c r="BB15" s="1"/>
      <c r="BC15" s="1"/>
      <c r="BD15" s="1">
        <v>0</v>
      </c>
      <c r="BH15" s="1">
        <v>0.05</v>
      </c>
      <c r="BI15" s="1"/>
      <c r="BJ15" s="1">
        <v>0.19</v>
      </c>
      <c r="BK15" s="1">
        <v>0.02</v>
      </c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>
        <v>0.01</v>
      </c>
      <c r="BZ15" s="1">
        <v>0.08</v>
      </c>
    </row>
    <row r="16" spans="1:78" ht="12.75">
      <c r="A16" t="s">
        <v>5</v>
      </c>
      <c r="B16">
        <v>0.95</v>
      </c>
      <c r="C16" s="1">
        <v>0.52</v>
      </c>
      <c r="D16" s="1">
        <v>0.91</v>
      </c>
      <c r="E16" s="1">
        <v>1.12</v>
      </c>
      <c r="F16" s="1">
        <v>0.8</v>
      </c>
      <c r="G16" s="1">
        <v>0.5</v>
      </c>
      <c r="H16" s="1">
        <v>0.26</v>
      </c>
      <c r="I16" s="1">
        <v>0.32</v>
      </c>
      <c r="J16" s="1">
        <v>0.28</v>
      </c>
      <c r="K16" s="1">
        <v>0.69</v>
      </c>
      <c r="L16" s="1">
        <v>0.44</v>
      </c>
      <c r="M16" s="1">
        <v>0.4</v>
      </c>
      <c r="N16" s="1">
        <v>0.66</v>
      </c>
      <c r="O16" s="1">
        <v>0.84</v>
      </c>
      <c r="P16" s="1">
        <v>0.87</v>
      </c>
      <c r="Q16" s="1">
        <v>0.72</v>
      </c>
      <c r="R16" s="1">
        <v>0.8</v>
      </c>
      <c r="S16">
        <v>0.84</v>
      </c>
      <c r="U16" s="1">
        <v>0.43</v>
      </c>
      <c r="V16" s="1">
        <v>0.42</v>
      </c>
      <c r="W16" s="1">
        <v>0.51</v>
      </c>
      <c r="X16" s="1">
        <v>0.96</v>
      </c>
      <c r="Y16" s="1">
        <v>1.07</v>
      </c>
      <c r="Z16" s="1">
        <v>1.1</v>
      </c>
      <c r="AB16" s="1">
        <v>0.67</v>
      </c>
      <c r="AC16" s="1">
        <v>0.74</v>
      </c>
      <c r="AD16" s="1">
        <v>0.69</v>
      </c>
      <c r="AE16" s="1">
        <v>0.41</v>
      </c>
      <c r="AF16">
        <v>0.01</v>
      </c>
      <c r="AJ16">
        <v>0.05</v>
      </c>
      <c r="AK16" s="1">
        <v>0.9</v>
      </c>
      <c r="AL16" s="1">
        <v>0.4</v>
      </c>
      <c r="AM16" s="1"/>
      <c r="AN16" s="1">
        <v>0.11</v>
      </c>
      <c r="AO16" s="1"/>
      <c r="AP16" s="1"/>
      <c r="AR16" s="1">
        <v>0.6</v>
      </c>
      <c r="AS16" s="1">
        <v>0.48</v>
      </c>
      <c r="AT16" s="1"/>
      <c r="AU16" s="1"/>
      <c r="AW16" s="1">
        <v>0.36</v>
      </c>
      <c r="AX16" s="1"/>
      <c r="AY16" s="1">
        <v>0</v>
      </c>
      <c r="AZ16" s="1">
        <v>0</v>
      </c>
      <c r="BA16" s="6"/>
      <c r="BB16" s="1"/>
      <c r="BC16" s="1"/>
      <c r="BD16" s="1">
        <v>0</v>
      </c>
      <c r="BF16">
        <v>2.74</v>
      </c>
      <c r="BG16">
        <v>2.43</v>
      </c>
      <c r="BH16" s="1">
        <v>0.72</v>
      </c>
      <c r="BI16" s="1">
        <v>1.69</v>
      </c>
      <c r="BJ16" s="1">
        <v>0.93</v>
      </c>
      <c r="BK16" s="1">
        <v>0.76</v>
      </c>
      <c r="BL16" s="1">
        <v>0.72</v>
      </c>
      <c r="BM16" s="1">
        <v>0.93</v>
      </c>
      <c r="BN16" s="1">
        <v>2.27</v>
      </c>
      <c r="BO16" s="1"/>
      <c r="BP16" s="1">
        <v>2.24</v>
      </c>
      <c r="BQ16" s="1">
        <v>2.15</v>
      </c>
      <c r="BR16" s="1">
        <v>1.96</v>
      </c>
      <c r="BS16" s="1">
        <v>1.78</v>
      </c>
      <c r="BT16" s="1">
        <v>2.06</v>
      </c>
      <c r="BU16" s="1">
        <v>1.89</v>
      </c>
      <c r="BV16" s="1">
        <v>2.24</v>
      </c>
      <c r="BW16" s="1"/>
      <c r="BX16" s="1">
        <v>2.99</v>
      </c>
      <c r="BZ16" s="1">
        <v>0.67</v>
      </c>
    </row>
    <row r="17" spans="1:78" ht="12.75">
      <c r="A17" t="s">
        <v>6</v>
      </c>
      <c r="B17">
        <v>5.41</v>
      </c>
      <c r="C17" s="1">
        <v>4.27</v>
      </c>
      <c r="D17" s="1">
        <v>5.56</v>
      </c>
      <c r="E17" s="1">
        <v>4.56</v>
      </c>
      <c r="F17" s="1">
        <v>5.42</v>
      </c>
      <c r="G17" s="1">
        <v>6.61</v>
      </c>
      <c r="H17" s="1">
        <v>8.3</v>
      </c>
      <c r="I17" s="1">
        <v>9.02</v>
      </c>
      <c r="J17" s="1">
        <v>10.23</v>
      </c>
      <c r="K17" s="1">
        <v>5.52</v>
      </c>
      <c r="L17" s="1">
        <v>3.73</v>
      </c>
      <c r="M17" s="1">
        <v>4.61</v>
      </c>
      <c r="N17" s="1">
        <v>4.71</v>
      </c>
      <c r="O17" s="1">
        <v>4.7</v>
      </c>
      <c r="P17" s="1">
        <v>4.26</v>
      </c>
      <c r="Q17" s="1">
        <v>5.24</v>
      </c>
      <c r="R17" s="1">
        <v>5.4</v>
      </c>
      <c r="S17">
        <v>3.55</v>
      </c>
      <c r="U17" s="1">
        <v>9.54</v>
      </c>
      <c r="V17" s="1">
        <v>9.89</v>
      </c>
      <c r="W17" s="1">
        <v>8.72</v>
      </c>
      <c r="X17" s="1">
        <v>5.61</v>
      </c>
      <c r="Y17" s="1">
        <v>4.83</v>
      </c>
      <c r="Z17" s="1">
        <v>5.21</v>
      </c>
      <c r="AB17" s="1">
        <v>4.21</v>
      </c>
      <c r="AC17" s="1">
        <v>4.59</v>
      </c>
      <c r="AD17" s="1">
        <v>4.3</v>
      </c>
      <c r="AE17" s="1">
        <v>4.61</v>
      </c>
      <c r="AF17" s="1">
        <v>0.7</v>
      </c>
      <c r="AG17" s="1">
        <v>0.86</v>
      </c>
      <c r="AH17" s="1">
        <v>1.04</v>
      </c>
      <c r="AI17" s="1">
        <v>1.26</v>
      </c>
      <c r="AJ17" s="1">
        <v>0.76</v>
      </c>
      <c r="AK17" s="1">
        <v>4.5</v>
      </c>
      <c r="AL17" s="1">
        <v>3.94</v>
      </c>
      <c r="AM17" s="1">
        <v>4.69</v>
      </c>
      <c r="AN17" s="1">
        <v>3.06</v>
      </c>
      <c r="AO17" s="1"/>
      <c r="AP17" s="1">
        <v>2.05</v>
      </c>
      <c r="AQ17" s="1">
        <v>1.78</v>
      </c>
      <c r="AR17" s="1">
        <v>2.4</v>
      </c>
      <c r="AS17" s="1">
        <v>2.61</v>
      </c>
      <c r="AT17" s="1"/>
      <c r="AU17" s="1">
        <v>4.73</v>
      </c>
      <c r="AW17" s="1">
        <v>4.49</v>
      </c>
      <c r="AX17" s="1"/>
      <c r="AY17" s="1">
        <v>0.43</v>
      </c>
      <c r="AZ17" s="1">
        <v>0.52</v>
      </c>
      <c r="BA17" s="6"/>
      <c r="BB17" s="1">
        <v>3.46</v>
      </c>
      <c r="BC17" s="1"/>
      <c r="BD17" s="1">
        <v>0</v>
      </c>
      <c r="BF17">
        <v>4.34</v>
      </c>
      <c r="BG17">
        <v>1.44</v>
      </c>
      <c r="BH17" s="1">
        <v>3.36</v>
      </c>
      <c r="BI17" s="1">
        <v>1.37</v>
      </c>
      <c r="BJ17" s="1">
        <v>4.64</v>
      </c>
      <c r="BK17" s="1">
        <v>4.8</v>
      </c>
      <c r="BL17" s="1">
        <v>4.92</v>
      </c>
      <c r="BM17" s="1">
        <v>5.73</v>
      </c>
      <c r="BN17" s="1">
        <v>0.03</v>
      </c>
      <c r="BO17" s="1"/>
      <c r="BP17" s="1">
        <v>1.45</v>
      </c>
      <c r="BQ17" s="1">
        <v>1.19</v>
      </c>
      <c r="BR17" s="1">
        <v>2.13</v>
      </c>
      <c r="BS17" s="1">
        <v>2.69</v>
      </c>
      <c r="BT17" s="1">
        <v>1.5</v>
      </c>
      <c r="BU17" s="1">
        <v>2.12</v>
      </c>
      <c r="BV17" s="1">
        <v>1.45</v>
      </c>
      <c r="BW17" s="1"/>
      <c r="BX17" s="1">
        <v>2.52</v>
      </c>
      <c r="BZ17" s="1">
        <v>4.95</v>
      </c>
    </row>
    <row r="18" spans="1:78" ht="12.75">
      <c r="A18" t="s">
        <v>8</v>
      </c>
      <c r="B18">
        <v>0.05</v>
      </c>
      <c r="C18" s="1">
        <v>0.03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v>0.03</v>
      </c>
      <c r="Q18" s="1"/>
      <c r="R18" s="1"/>
      <c r="U18" s="1"/>
      <c r="V18" s="1"/>
      <c r="W18" s="1"/>
      <c r="X18" s="1"/>
      <c r="Y18" s="1"/>
      <c r="Z18" s="1"/>
      <c r="AB18" s="1"/>
      <c r="AC18" s="1"/>
      <c r="AD18" s="1"/>
      <c r="AE18" s="1">
        <v>0.01</v>
      </c>
      <c r="AF18" s="1">
        <v>25.07</v>
      </c>
      <c r="AG18" s="1">
        <v>23.31</v>
      </c>
      <c r="AH18" s="1">
        <v>9.96</v>
      </c>
      <c r="AI18" s="1">
        <v>4.36</v>
      </c>
      <c r="AJ18" s="1">
        <v>2.8</v>
      </c>
      <c r="AK18" s="1">
        <v>0.01</v>
      </c>
      <c r="AL18" s="1">
        <v>1.28</v>
      </c>
      <c r="AM18" s="1"/>
      <c r="AN18" s="1">
        <v>7.73</v>
      </c>
      <c r="AO18" s="1"/>
      <c r="AP18" s="1">
        <v>19.6</v>
      </c>
      <c r="AQ18" s="1">
        <v>20.48</v>
      </c>
      <c r="AR18" s="1">
        <v>2.81</v>
      </c>
      <c r="AS18" s="1">
        <v>3.42</v>
      </c>
      <c r="AT18" s="1"/>
      <c r="AU18" s="1">
        <v>2.41</v>
      </c>
      <c r="AW18" s="1">
        <v>0.71</v>
      </c>
      <c r="AX18" s="1"/>
      <c r="AY18" s="1">
        <v>34.32</v>
      </c>
      <c r="AZ18" s="1">
        <v>28.24</v>
      </c>
      <c r="BA18" s="6">
        <v>39.4</v>
      </c>
      <c r="BB18" s="1">
        <v>33.57</v>
      </c>
      <c r="BC18" s="1"/>
      <c r="BD18" s="1">
        <v>38.84</v>
      </c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>
        <v>0.12</v>
      </c>
      <c r="BZ18" s="1">
        <v>0.02</v>
      </c>
    </row>
    <row r="19" spans="1:78" ht="12.75">
      <c r="A19" t="s">
        <v>25</v>
      </c>
      <c r="B19">
        <v>0.08</v>
      </c>
      <c r="C19" s="1">
        <v>0.19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 t="s">
        <v>194</v>
      </c>
      <c r="Q19" s="1"/>
      <c r="R19" s="1"/>
      <c r="S19">
        <v>0.06</v>
      </c>
      <c r="U19" s="1"/>
      <c r="V19" s="1"/>
      <c r="W19" s="1"/>
      <c r="X19" s="1"/>
      <c r="Y19" s="1"/>
      <c r="Z19" s="1"/>
      <c r="AB19" s="1">
        <v>0.09</v>
      </c>
      <c r="AC19" s="1">
        <v>0.07</v>
      </c>
      <c r="AD19" s="1">
        <v>0.07</v>
      </c>
      <c r="AE19" s="1"/>
      <c r="AK19" s="1"/>
      <c r="AL19" s="1"/>
      <c r="AM19" s="1"/>
      <c r="AN19" s="1"/>
      <c r="AO19" s="1"/>
      <c r="AP19" s="1">
        <v>0.38</v>
      </c>
      <c r="AQ19" s="1">
        <v>0.31</v>
      </c>
      <c r="AU19" s="1"/>
      <c r="AW19" s="1"/>
      <c r="AX19" s="1"/>
      <c r="AY19" s="1">
        <v>0.13</v>
      </c>
      <c r="AZ19" s="1">
        <v>0.16</v>
      </c>
      <c r="BA19" s="6"/>
      <c r="BB19" s="1"/>
      <c r="BC19" s="1"/>
      <c r="BD19" s="1">
        <v>0</v>
      </c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Z19" s="1"/>
    </row>
    <row r="20" spans="1:78" ht="13.5">
      <c r="A20" t="s">
        <v>7</v>
      </c>
      <c r="C20" s="1"/>
      <c r="D20" s="1"/>
      <c r="E20" s="1" t="s">
        <v>194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U20" s="1"/>
      <c r="V20" s="1"/>
      <c r="W20" s="1"/>
      <c r="X20" s="1"/>
      <c r="Y20" s="1"/>
      <c r="Z20" s="1"/>
      <c r="AB20" s="1"/>
      <c r="AC20" s="1"/>
      <c r="AD20" s="1"/>
      <c r="AE20" s="1" t="s">
        <v>194</v>
      </c>
      <c r="AF20" s="1">
        <v>0.3</v>
      </c>
      <c r="AG20" s="1">
        <v>0.49</v>
      </c>
      <c r="AK20" s="1"/>
      <c r="AL20" s="1">
        <v>0.47</v>
      </c>
      <c r="AM20" s="1"/>
      <c r="AN20" s="1">
        <v>0.72</v>
      </c>
      <c r="AO20" s="1"/>
      <c r="AP20" s="1">
        <v>0.02</v>
      </c>
      <c r="AQ20" s="1">
        <v>0.05</v>
      </c>
      <c r="AR20" s="1">
        <v>0.08</v>
      </c>
      <c r="AS20" s="1">
        <v>0.02</v>
      </c>
      <c r="AT20" s="1"/>
      <c r="AU20" s="1"/>
      <c r="AW20" s="1"/>
      <c r="AX20" s="1"/>
      <c r="AY20" s="1"/>
      <c r="AZ20" s="1"/>
      <c r="BA20" s="6"/>
      <c r="BB20" s="1"/>
      <c r="BC20" s="1"/>
      <c r="BD20" s="1">
        <v>0</v>
      </c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Z20" s="1" t="s">
        <v>194</v>
      </c>
    </row>
    <row r="21" spans="1:78" ht="13.5">
      <c r="A21" t="s">
        <v>118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U21" s="1"/>
      <c r="V21" s="1"/>
      <c r="W21" s="1"/>
      <c r="X21" s="1"/>
      <c r="Y21" s="1"/>
      <c r="Z21" s="1"/>
      <c r="AB21" s="1"/>
      <c r="AC21" s="1"/>
      <c r="AD21" s="1"/>
      <c r="AE21" s="1" t="s">
        <v>194</v>
      </c>
      <c r="AF21" s="1"/>
      <c r="AG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W21" s="1"/>
      <c r="AX21" s="1"/>
      <c r="AY21" s="1"/>
      <c r="AZ21" s="1"/>
      <c r="BA21" s="6"/>
      <c r="BB21" s="1"/>
      <c r="BC21" s="1"/>
      <c r="BD21" s="1"/>
      <c r="BH21" s="1"/>
      <c r="BI21" s="1"/>
      <c r="BJ21" s="1"/>
      <c r="BK21" s="1"/>
      <c r="BL21" s="1"/>
      <c r="BM21" s="1">
        <v>0.03</v>
      </c>
      <c r="BN21" s="1"/>
      <c r="BO21" s="1"/>
      <c r="BP21" s="1">
        <v>0.14</v>
      </c>
      <c r="BQ21" s="1">
        <v>0.04</v>
      </c>
      <c r="BR21" s="1"/>
      <c r="BS21" s="1"/>
      <c r="BT21" s="1">
        <v>0.02</v>
      </c>
      <c r="BU21" s="1"/>
      <c r="BV21" s="1">
        <v>0.14</v>
      </c>
      <c r="BW21" s="1"/>
      <c r="BX21" s="1">
        <v>0.02</v>
      </c>
      <c r="BZ21" s="1" t="s">
        <v>194</v>
      </c>
    </row>
    <row r="22" spans="1:78" ht="13.5">
      <c r="A22" t="s">
        <v>9</v>
      </c>
      <c r="B22">
        <v>10.98</v>
      </c>
      <c r="C22" s="1">
        <v>15.12</v>
      </c>
      <c r="D22" s="1">
        <v>11.3</v>
      </c>
      <c r="E22" s="1">
        <v>10.05</v>
      </c>
      <c r="F22" s="1">
        <v>11.96</v>
      </c>
      <c r="G22" s="1">
        <v>12.22</v>
      </c>
      <c r="H22" s="1">
        <v>10.75</v>
      </c>
      <c r="I22" s="1">
        <v>11.8</v>
      </c>
      <c r="J22" s="1">
        <v>10.48</v>
      </c>
      <c r="K22" s="1">
        <v>10.65</v>
      </c>
      <c r="L22" s="1">
        <v>14.65</v>
      </c>
      <c r="M22" s="1">
        <v>15.23</v>
      </c>
      <c r="N22" s="1">
        <v>9.91</v>
      </c>
      <c r="O22" s="1">
        <v>9.28</v>
      </c>
      <c r="P22" s="1">
        <v>11.01</v>
      </c>
      <c r="Q22" s="1">
        <v>16.49</v>
      </c>
      <c r="R22" s="1">
        <v>13.99</v>
      </c>
      <c r="S22">
        <v>15.85</v>
      </c>
      <c r="U22" s="1">
        <v>10.42</v>
      </c>
      <c r="V22" s="1">
        <v>9.95</v>
      </c>
      <c r="W22" s="1">
        <v>12.27</v>
      </c>
      <c r="X22" s="1">
        <v>8.32</v>
      </c>
      <c r="Y22" s="1">
        <v>8.8</v>
      </c>
      <c r="Z22" s="1">
        <v>8.62</v>
      </c>
      <c r="AB22" s="1">
        <v>9.76</v>
      </c>
      <c r="AC22" s="1">
        <v>8.63</v>
      </c>
      <c r="AD22" s="1">
        <v>9.14</v>
      </c>
      <c r="AE22" s="1">
        <v>9.05</v>
      </c>
      <c r="AF22" s="1">
        <v>4.34</v>
      </c>
      <c r="AG22" s="1">
        <v>5.2</v>
      </c>
      <c r="AH22" s="1">
        <v>13.83</v>
      </c>
      <c r="AI22" s="1">
        <v>16.44</v>
      </c>
      <c r="AJ22" s="1">
        <v>17.79</v>
      </c>
      <c r="AK22" s="1">
        <v>7.81</v>
      </c>
      <c r="AL22" s="1">
        <v>21.01</v>
      </c>
      <c r="AM22" s="1">
        <v>12.67</v>
      </c>
      <c r="AN22" s="1">
        <v>11.63</v>
      </c>
      <c r="AO22" s="1"/>
      <c r="AP22" s="1">
        <v>9.18</v>
      </c>
      <c r="AQ22" s="1">
        <v>8.79</v>
      </c>
      <c r="AR22" s="1">
        <v>20.26</v>
      </c>
      <c r="AS22" s="1">
        <v>17.43</v>
      </c>
      <c r="AT22" s="1"/>
      <c r="AU22" s="1">
        <v>8.31</v>
      </c>
      <c r="AW22" s="1">
        <v>16.08</v>
      </c>
      <c r="AX22" s="1"/>
      <c r="AY22" s="1">
        <v>0</v>
      </c>
      <c r="AZ22" s="1">
        <v>2.73</v>
      </c>
      <c r="BA22" s="6"/>
      <c r="BB22" s="1"/>
      <c r="BC22" s="1"/>
      <c r="BD22" s="1">
        <v>0</v>
      </c>
      <c r="BF22">
        <v>8.95</v>
      </c>
      <c r="BG22">
        <v>10.62</v>
      </c>
      <c r="BH22" s="1">
        <v>9.57</v>
      </c>
      <c r="BI22" s="1">
        <v>2.17</v>
      </c>
      <c r="BJ22" s="1">
        <v>8.18</v>
      </c>
      <c r="BK22" s="1">
        <v>9.24</v>
      </c>
      <c r="BL22" s="1">
        <v>9.36</v>
      </c>
      <c r="BM22" s="1">
        <v>9.85</v>
      </c>
      <c r="BN22" s="1">
        <v>9.81</v>
      </c>
      <c r="BO22" s="1"/>
      <c r="BP22" s="1">
        <v>9.79</v>
      </c>
      <c r="BQ22" s="1">
        <v>5.91</v>
      </c>
      <c r="BR22" s="1">
        <v>6.72</v>
      </c>
      <c r="BS22" s="1">
        <v>6.86</v>
      </c>
      <c r="BT22" s="1">
        <v>5.26</v>
      </c>
      <c r="BU22" s="1">
        <v>9.82</v>
      </c>
      <c r="BV22" s="1">
        <v>9.79</v>
      </c>
      <c r="BW22" s="1"/>
      <c r="BX22" s="1">
        <v>22.83</v>
      </c>
      <c r="BZ22" s="1">
        <v>10.9</v>
      </c>
    </row>
    <row r="23" spans="1:78" ht="13.5">
      <c r="A23" t="s">
        <v>10</v>
      </c>
      <c r="B23">
        <v>17.81</v>
      </c>
      <c r="C23" s="1">
        <v>18.24</v>
      </c>
      <c r="D23" s="1">
        <v>19.3</v>
      </c>
      <c r="E23" s="1">
        <v>20.1</v>
      </c>
      <c r="F23" s="1">
        <v>20.73</v>
      </c>
      <c r="G23" s="1">
        <v>17.76</v>
      </c>
      <c r="H23" s="1">
        <v>16.11</v>
      </c>
      <c r="I23" s="1">
        <v>14.93</v>
      </c>
      <c r="J23" s="1">
        <v>14.24</v>
      </c>
      <c r="K23" s="1">
        <v>17.68</v>
      </c>
      <c r="L23" s="1">
        <v>21.38</v>
      </c>
      <c r="M23" s="1">
        <v>19.71</v>
      </c>
      <c r="N23" s="1">
        <v>20.13</v>
      </c>
      <c r="O23" s="1">
        <v>20.03</v>
      </c>
      <c r="P23" s="1">
        <v>21.53</v>
      </c>
      <c r="Q23" s="1">
        <v>25.96</v>
      </c>
      <c r="R23" s="1">
        <v>22.86</v>
      </c>
      <c r="S23">
        <v>22.77</v>
      </c>
      <c r="U23" s="1">
        <v>14.39</v>
      </c>
      <c r="V23" s="1">
        <v>14.26</v>
      </c>
      <c r="W23" s="1">
        <v>16.34</v>
      </c>
      <c r="X23" s="1">
        <v>20.8</v>
      </c>
      <c r="Y23" s="1">
        <v>19.64</v>
      </c>
      <c r="Z23" s="1">
        <v>19.99</v>
      </c>
      <c r="AB23" s="1">
        <v>19.5</v>
      </c>
      <c r="AC23" s="1">
        <v>19.21</v>
      </c>
      <c r="AD23" s="1">
        <v>19.68</v>
      </c>
      <c r="AE23" s="1">
        <v>21.17</v>
      </c>
      <c r="AF23" s="1">
        <v>7.39</v>
      </c>
      <c r="AG23" s="1">
        <v>8.27</v>
      </c>
      <c r="AH23" s="1">
        <v>19.14</v>
      </c>
      <c r="AI23" s="1">
        <v>21.51</v>
      </c>
      <c r="AJ23" s="1">
        <v>23.24</v>
      </c>
      <c r="AK23" s="1">
        <v>19.48</v>
      </c>
      <c r="AL23" s="1">
        <v>18.24</v>
      </c>
      <c r="AM23" s="1">
        <v>19.69</v>
      </c>
      <c r="AN23" s="1">
        <v>16.27</v>
      </c>
      <c r="AO23" s="1"/>
      <c r="AP23" s="1">
        <v>9.35</v>
      </c>
      <c r="AQ23" s="1">
        <v>8.33</v>
      </c>
      <c r="AR23" s="1">
        <v>19.15</v>
      </c>
      <c r="AS23" s="1">
        <v>19.68</v>
      </c>
      <c r="AT23" s="1"/>
      <c r="AU23" s="1">
        <v>19.81</v>
      </c>
      <c r="AW23" s="1">
        <v>19.63</v>
      </c>
      <c r="AX23" s="1"/>
      <c r="AY23" s="1">
        <v>0.38</v>
      </c>
      <c r="AZ23" s="1">
        <v>4.81</v>
      </c>
      <c r="BA23" s="6"/>
      <c r="BB23" s="1"/>
      <c r="BC23" s="1"/>
      <c r="BD23" s="1">
        <v>0</v>
      </c>
      <c r="BF23">
        <v>22.08</v>
      </c>
      <c r="BG23">
        <v>21.29</v>
      </c>
      <c r="BH23" s="1">
        <v>21.21</v>
      </c>
      <c r="BI23" s="1">
        <v>8.11</v>
      </c>
      <c r="BJ23" s="1">
        <v>18.49</v>
      </c>
      <c r="BK23" s="1">
        <v>19.2</v>
      </c>
      <c r="BL23" s="1">
        <v>19.1</v>
      </c>
      <c r="BM23" s="1">
        <v>18.19</v>
      </c>
      <c r="BN23" s="1">
        <v>24.91</v>
      </c>
      <c r="BO23" s="1"/>
      <c r="BP23" s="1">
        <v>26.69</v>
      </c>
      <c r="BQ23" s="1">
        <v>22.79</v>
      </c>
      <c r="BR23" s="1">
        <v>23.09</v>
      </c>
      <c r="BS23" s="1">
        <v>19.95</v>
      </c>
      <c r="BT23" s="1">
        <v>18.15</v>
      </c>
      <c r="BU23" s="1">
        <v>23.44</v>
      </c>
      <c r="BV23" s="1">
        <v>26.69</v>
      </c>
      <c r="BW23" s="1"/>
      <c r="BX23" s="1">
        <v>21</v>
      </c>
      <c r="BZ23" s="1">
        <v>21.67</v>
      </c>
    </row>
    <row r="24" spans="1:78" ht="13.5">
      <c r="A24" t="s">
        <v>11</v>
      </c>
      <c r="B24">
        <v>1.55</v>
      </c>
      <c r="C24" s="1">
        <v>0.88</v>
      </c>
      <c r="D24" s="1">
        <v>4.07</v>
      </c>
      <c r="E24" s="1">
        <v>2.33</v>
      </c>
      <c r="F24" s="1">
        <v>1.81</v>
      </c>
      <c r="G24" s="1">
        <v>3.05</v>
      </c>
      <c r="H24" s="1">
        <v>2.53</v>
      </c>
      <c r="I24" s="1">
        <v>2.62</v>
      </c>
      <c r="J24" s="1">
        <v>1.19</v>
      </c>
      <c r="K24" s="1">
        <v>0.88</v>
      </c>
      <c r="L24" s="1">
        <v>1.87</v>
      </c>
      <c r="M24" s="1">
        <v>1.6</v>
      </c>
      <c r="N24" s="1">
        <v>2.14</v>
      </c>
      <c r="O24" s="1">
        <v>2.18</v>
      </c>
      <c r="P24" s="1">
        <v>1.95</v>
      </c>
      <c r="Q24" s="1"/>
      <c r="R24" s="1"/>
      <c r="S24">
        <v>1.32</v>
      </c>
      <c r="U24" s="1">
        <v>1.1</v>
      </c>
      <c r="V24" s="1">
        <v>1.03</v>
      </c>
      <c r="W24" s="1">
        <v>1</v>
      </c>
      <c r="X24" s="1">
        <v>1.88</v>
      </c>
      <c r="Y24" s="1">
        <v>1.9</v>
      </c>
      <c r="Z24" s="1">
        <v>1.31</v>
      </c>
      <c r="AB24" s="1">
        <v>2.14</v>
      </c>
      <c r="AC24" s="1">
        <v>2</v>
      </c>
      <c r="AD24" s="1">
        <v>2.15</v>
      </c>
      <c r="AE24" s="1">
        <v>2.36</v>
      </c>
      <c r="AF24" s="1">
        <v>0.66</v>
      </c>
      <c r="AG24" s="1">
        <v>0.73</v>
      </c>
      <c r="AH24" s="1">
        <v>1.18</v>
      </c>
      <c r="AI24" s="1">
        <v>3.11</v>
      </c>
      <c r="AJ24" s="1">
        <v>2.74</v>
      </c>
      <c r="AK24" s="1">
        <v>2.25</v>
      </c>
      <c r="AL24" s="1">
        <v>2.16</v>
      </c>
      <c r="AM24" s="1"/>
      <c r="AN24" s="1">
        <v>0.92</v>
      </c>
      <c r="AO24" s="1"/>
      <c r="AP24" s="1"/>
      <c r="AR24" s="1">
        <v>0.64</v>
      </c>
      <c r="AS24" s="1">
        <v>0.85</v>
      </c>
      <c r="AT24" s="1"/>
      <c r="AU24" s="1">
        <v>2.27</v>
      </c>
      <c r="AW24" s="1">
        <v>1</v>
      </c>
      <c r="AX24" s="1"/>
      <c r="AY24" s="1">
        <v>0.1</v>
      </c>
      <c r="AZ24" s="1">
        <v>0.63</v>
      </c>
      <c r="BA24" s="6"/>
      <c r="BB24" s="1"/>
      <c r="BC24" s="1"/>
      <c r="BD24" s="1">
        <v>0</v>
      </c>
      <c r="BF24">
        <v>2.12</v>
      </c>
      <c r="BG24">
        <v>2.71</v>
      </c>
      <c r="BH24" s="1">
        <v>2.2</v>
      </c>
      <c r="BI24" s="1">
        <v>1.54</v>
      </c>
      <c r="BJ24" s="1">
        <v>1.84</v>
      </c>
      <c r="BK24" s="1">
        <v>1.81</v>
      </c>
      <c r="BL24" s="1">
        <v>1.95</v>
      </c>
      <c r="BM24" s="1">
        <v>1.56</v>
      </c>
      <c r="BN24" s="1">
        <v>2.82</v>
      </c>
      <c r="BO24" s="1"/>
      <c r="BP24" s="1">
        <v>2.62</v>
      </c>
      <c r="BQ24" s="1">
        <v>3.08</v>
      </c>
      <c r="BR24" s="1">
        <v>3</v>
      </c>
      <c r="BS24" s="1">
        <v>2.25</v>
      </c>
      <c r="BT24" s="1">
        <v>2.56</v>
      </c>
      <c r="BU24" s="1">
        <v>2.51</v>
      </c>
      <c r="BV24" s="1">
        <v>2.62</v>
      </c>
      <c r="BW24" s="1"/>
      <c r="BX24" s="1">
        <v>1.2</v>
      </c>
      <c r="BZ24" s="1">
        <v>1.99</v>
      </c>
    </row>
    <row r="25" spans="1:78" ht="13.5">
      <c r="A25" t="s">
        <v>12</v>
      </c>
      <c r="B25">
        <v>5.66</v>
      </c>
      <c r="C25" s="1">
        <v>4.32</v>
      </c>
      <c r="D25" s="1">
        <v>6.15</v>
      </c>
      <c r="E25" s="1">
        <v>5.03</v>
      </c>
      <c r="F25" s="1">
        <v>5.34</v>
      </c>
      <c r="G25" s="1">
        <v>2.58</v>
      </c>
      <c r="H25" s="1">
        <v>2.71</v>
      </c>
      <c r="I25" s="1">
        <v>1.45</v>
      </c>
      <c r="J25" s="1">
        <v>1.74</v>
      </c>
      <c r="K25" s="1">
        <v>3.82</v>
      </c>
      <c r="L25" s="1">
        <v>4.46</v>
      </c>
      <c r="M25" s="1">
        <v>3.32</v>
      </c>
      <c r="N25" s="1">
        <v>6.74</v>
      </c>
      <c r="O25" s="1">
        <v>7.08</v>
      </c>
      <c r="P25" s="1">
        <v>6.22</v>
      </c>
      <c r="Q25" s="1"/>
      <c r="R25" s="1"/>
      <c r="S25" s="1">
        <v>4.6</v>
      </c>
      <c r="T25" s="1"/>
      <c r="U25" s="1">
        <v>3</v>
      </c>
      <c r="V25" s="1">
        <v>3</v>
      </c>
      <c r="W25" s="1">
        <v>2.3</v>
      </c>
      <c r="X25" s="1">
        <v>8.96</v>
      </c>
      <c r="Y25" s="1">
        <v>9.03</v>
      </c>
      <c r="Z25" s="1">
        <v>8.14</v>
      </c>
      <c r="AA25" s="1"/>
      <c r="AB25" s="1">
        <v>7.8</v>
      </c>
      <c r="AC25" s="1">
        <v>7.6</v>
      </c>
      <c r="AD25" s="1">
        <v>7.63</v>
      </c>
      <c r="AE25" s="1">
        <v>7.82</v>
      </c>
      <c r="AF25" s="1">
        <v>0.75</v>
      </c>
      <c r="AG25" s="1">
        <v>1.33</v>
      </c>
      <c r="AH25" s="1">
        <v>2.41</v>
      </c>
      <c r="AI25" s="1">
        <v>3.79</v>
      </c>
      <c r="AJ25" s="1">
        <v>4.2</v>
      </c>
      <c r="AK25" s="1">
        <v>8.11</v>
      </c>
      <c r="AL25" s="1">
        <v>2.25</v>
      </c>
      <c r="AM25" s="1">
        <v>6.69</v>
      </c>
      <c r="AN25" s="1">
        <v>2.17</v>
      </c>
      <c r="AO25" s="1"/>
      <c r="AP25" s="1"/>
      <c r="AR25" s="1">
        <v>2.46</v>
      </c>
      <c r="AS25" s="1">
        <v>2.99</v>
      </c>
      <c r="AT25" s="1"/>
      <c r="AU25" s="1">
        <v>7.2</v>
      </c>
      <c r="AW25" s="1">
        <v>3.66</v>
      </c>
      <c r="AX25" s="1"/>
      <c r="AY25" s="1">
        <v>0.29</v>
      </c>
      <c r="AZ25" s="1">
        <v>1.4</v>
      </c>
      <c r="BA25" s="6"/>
      <c r="BB25" s="1"/>
      <c r="BC25" s="1"/>
      <c r="BD25" s="1">
        <v>0</v>
      </c>
      <c r="BF25">
        <v>8.94</v>
      </c>
      <c r="BG25">
        <v>8.8</v>
      </c>
      <c r="BH25" s="1">
        <v>7.45</v>
      </c>
      <c r="BI25" s="1">
        <v>9.84</v>
      </c>
      <c r="BJ25" s="1">
        <v>5.93</v>
      </c>
      <c r="BK25" s="1">
        <v>6.65</v>
      </c>
      <c r="BL25" s="1">
        <v>6.55</v>
      </c>
      <c r="BM25" s="1">
        <v>5.38</v>
      </c>
      <c r="BN25" s="1">
        <v>10.78</v>
      </c>
      <c r="BO25" s="1"/>
      <c r="BP25" s="1">
        <v>8.33</v>
      </c>
      <c r="BQ25" s="1">
        <v>12.97</v>
      </c>
      <c r="BR25" s="1">
        <v>12.27</v>
      </c>
      <c r="BS25" s="1">
        <v>9</v>
      </c>
      <c r="BT25" s="1">
        <v>11.1</v>
      </c>
      <c r="BU25" s="1">
        <v>9.53</v>
      </c>
      <c r="BV25" s="1">
        <v>8.33</v>
      </c>
      <c r="BW25" s="1"/>
      <c r="BX25" s="1">
        <v>3.17</v>
      </c>
      <c r="BZ25" s="1">
        <v>5.77</v>
      </c>
    </row>
    <row r="26" spans="1:78" ht="13.5">
      <c r="A26" t="s">
        <v>13</v>
      </c>
      <c r="B26">
        <v>0.88</v>
      </c>
      <c r="C26" s="1">
        <v>0.6</v>
      </c>
      <c r="D26" s="1"/>
      <c r="E26" s="1">
        <v>0.73</v>
      </c>
      <c r="F26" s="1">
        <v>0.43</v>
      </c>
      <c r="G26" s="1">
        <v>0.79</v>
      </c>
      <c r="H26" s="1">
        <v>0.26</v>
      </c>
      <c r="I26" s="1">
        <v>0.16</v>
      </c>
      <c r="J26" s="1"/>
      <c r="K26" s="1">
        <v>0.33</v>
      </c>
      <c r="L26" s="1">
        <v>0.15</v>
      </c>
      <c r="M26" s="1">
        <v>0</v>
      </c>
      <c r="N26" s="1">
        <v>0.74</v>
      </c>
      <c r="O26" s="1">
        <v>0.72</v>
      </c>
      <c r="P26" s="1">
        <v>0.58</v>
      </c>
      <c r="Q26" s="1"/>
      <c r="R26" s="1"/>
      <c r="S26" s="1">
        <v>0.57</v>
      </c>
      <c r="T26" s="1"/>
      <c r="U26" s="1">
        <v>0.11</v>
      </c>
      <c r="V26" s="1">
        <v>0.16</v>
      </c>
      <c r="W26" s="1"/>
      <c r="X26" s="1">
        <v>1.21</v>
      </c>
      <c r="Y26" s="1">
        <v>1.07</v>
      </c>
      <c r="Z26" s="1"/>
      <c r="AA26" s="1"/>
      <c r="AB26" s="1"/>
      <c r="AC26" s="1">
        <v>1.13</v>
      </c>
      <c r="AD26" s="1">
        <v>0.99</v>
      </c>
      <c r="AE26" s="1">
        <v>0.85</v>
      </c>
      <c r="AK26" s="1">
        <v>1.19</v>
      </c>
      <c r="AL26" s="1"/>
      <c r="AM26" s="1"/>
      <c r="AN26" s="1"/>
      <c r="AO26" s="1"/>
      <c r="AP26" s="1"/>
      <c r="AU26" s="1">
        <v>0.4</v>
      </c>
      <c r="AW26" s="1">
        <v>0.11</v>
      </c>
      <c r="AX26" s="1"/>
      <c r="AY26" s="1">
        <v>0.04</v>
      </c>
      <c r="AZ26" s="1">
        <v>0.06</v>
      </c>
      <c r="BA26" s="6"/>
      <c r="BB26" s="1"/>
      <c r="BC26" s="1"/>
      <c r="BD26" s="1">
        <v>0</v>
      </c>
      <c r="BF26">
        <v>1.04</v>
      </c>
      <c r="BG26">
        <v>1.45</v>
      </c>
      <c r="BH26" s="1">
        <v>0.9</v>
      </c>
      <c r="BI26" s="1">
        <v>5.4</v>
      </c>
      <c r="BJ26" s="1">
        <v>0.95</v>
      </c>
      <c r="BK26" s="1">
        <v>0.77</v>
      </c>
      <c r="BL26" s="1">
        <v>0.56</v>
      </c>
      <c r="BM26" s="1">
        <v>0.45</v>
      </c>
      <c r="BN26" s="1">
        <v>1.12</v>
      </c>
      <c r="BO26" s="1"/>
      <c r="BP26" s="1">
        <v>1.04</v>
      </c>
      <c r="BQ26" s="1">
        <v>2.14</v>
      </c>
      <c r="BR26" s="1">
        <v>1.3</v>
      </c>
      <c r="BS26" s="1">
        <v>1.15</v>
      </c>
      <c r="BT26" s="1">
        <v>1.82</v>
      </c>
      <c r="BU26" s="1">
        <v>1.09</v>
      </c>
      <c r="BV26" s="1">
        <v>1.04</v>
      </c>
      <c r="BW26" s="1"/>
      <c r="BX26" s="1" t="s">
        <v>194</v>
      </c>
      <c r="BZ26" s="1">
        <v>0.39</v>
      </c>
    </row>
    <row r="27" spans="1:78" ht="13.5">
      <c r="A27" t="s">
        <v>14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v>0.14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K27" s="1"/>
      <c r="AL27" s="1"/>
      <c r="AM27" s="1"/>
      <c r="AN27" s="1"/>
      <c r="AO27" s="1"/>
      <c r="AP27" s="1"/>
      <c r="AU27" s="1"/>
      <c r="AW27" s="1"/>
      <c r="AX27" s="1"/>
      <c r="AY27" s="1"/>
      <c r="AZ27" s="1"/>
      <c r="BA27" s="1"/>
      <c r="BB27" s="1"/>
      <c r="BC27" s="1"/>
      <c r="BD27" s="1"/>
      <c r="BH27" s="1"/>
      <c r="BI27" s="1">
        <v>0.49</v>
      </c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Z27" s="1"/>
    </row>
    <row r="28" spans="1:78" ht="13.5">
      <c r="A28" t="s">
        <v>15</v>
      </c>
      <c r="B28">
        <v>0.43</v>
      </c>
      <c r="C28" s="1">
        <v>0.18</v>
      </c>
      <c r="D28" s="1"/>
      <c r="E28" s="1"/>
      <c r="F28" s="1">
        <v>0.23</v>
      </c>
      <c r="G28" s="1">
        <v>0.15</v>
      </c>
      <c r="H28" s="1">
        <v>0.42</v>
      </c>
      <c r="I28" s="1"/>
      <c r="J28" s="1">
        <v>0.1</v>
      </c>
      <c r="K28" s="1"/>
      <c r="L28" s="1"/>
      <c r="M28" s="1"/>
      <c r="N28" s="1">
        <v>0.45</v>
      </c>
      <c r="O28" s="1">
        <v>0.44</v>
      </c>
      <c r="P28" s="1">
        <v>0.27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v>0.59</v>
      </c>
      <c r="AC28" s="1">
        <v>0.79</v>
      </c>
      <c r="AD28" s="1">
        <v>0.72</v>
      </c>
      <c r="AE28" s="1">
        <v>0.46</v>
      </c>
      <c r="AK28" s="1">
        <v>0.83</v>
      </c>
      <c r="AL28" s="1"/>
      <c r="AM28" s="1"/>
      <c r="AN28" s="1">
        <v>0.04</v>
      </c>
      <c r="AO28" s="1"/>
      <c r="AP28" s="1"/>
      <c r="AU28" s="1">
        <v>0.15</v>
      </c>
      <c r="AW28" s="1"/>
      <c r="AX28" s="1"/>
      <c r="AY28" s="1"/>
      <c r="AZ28" s="1"/>
      <c r="BA28" s="1"/>
      <c r="BB28" s="1"/>
      <c r="BC28" s="1"/>
      <c r="BD28" s="1"/>
      <c r="BF28">
        <v>0.54</v>
      </c>
      <c r="BG28">
        <v>1.23</v>
      </c>
      <c r="BH28" s="1">
        <v>0.53</v>
      </c>
      <c r="BI28" s="1">
        <v>5.79</v>
      </c>
      <c r="BJ28" s="1">
        <v>0.94</v>
      </c>
      <c r="BK28" s="1">
        <v>0.84</v>
      </c>
      <c r="BL28" s="1">
        <v>0.82</v>
      </c>
      <c r="BM28" s="1">
        <v>0.39</v>
      </c>
      <c r="BN28" s="1">
        <v>0.53</v>
      </c>
      <c r="BO28" s="1"/>
      <c r="BP28" s="1">
        <v>0.93</v>
      </c>
      <c r="BQ28" s="1">
        <v>1.91</v>
      </c>
      <c r="BR28" s="1">
        <v>0.52</v>
      </c>
      <c r="BS28" s="1">
        <v>1.55</v>
      </c>
      <c r="BT28" s="1">
        <v>2.08</v>
      </c>
      <c r="BU28" s="1">
        <v>0.34</v>
      </c>
      <c r="BV28" s="1">
        <v>0.93</v>
      </c>
      <c r="BW28" s="1"/>
      <c r="BX28" s="1" t="s">
        <v>194</v>
      </c>
      <c r="BZ28" s="1">
        <v>0.22</v>
      </c>
    </row>
    <row r="29" spans="1:78" ht="13.5">
      <c r="A29" t="s">
        <v>48</v>
      </c>
      <c r="C29" s="1"/>
      <c r="D29" s="1"/>
      <c r="E29" s="1"/>
      <c r="F29" s="1"/>
      <c r="G29" s="1"/>
      <c r="H29" s="1"/>
      <c r="I29" s="1"/>
      <c r="J29" s="1"/>
      <c r="K29" s="1">
        <v>0.32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K29" s="1"/>
      <c r="AL29" s="1">
        <v>0.13</v>
      </c>
      <c r="AM29" s="1"/>
      <c r="AN29" s="1"/>
      <c r="AO29" s="1"/>
      <c r="AP29" s="1"/>
      <c r="AU29" s="1"/>
      <c r="AW29" s="1"/>
      <c r="AX29" s="1"/>
      <c r="AY29" s="1"/>
      <c r="AZ29" s="1"/>
      <c r="BA29" s="1"/>
      <c r="BB29" s="1"/>
      <c r="BC29" s="1"/>
      <c r="BD29" s="1">
        <v>0</v>
      </c>
      <c r="BH29" s="1"/>
      <c r="BI29" s="1">
        <v>0.6</v>
      </c>
      <c r="BJ29" s="1">
        <v>0.07</v>
      </c>
      <c r="BK29" s="1">
        <v>0.09</v>
      </c>
      <c r="BL29" s="1">
        <v>0.05</v>
      </c>
      <c r="BM29" s="1"/>
      <c r="BN29" s="1"/>
      <c r="BO29" s="1"/>
      <c r="BP29" s="1"/>
      <c r="BQ29" s="1">
        <v>0.11</v>
      </c>
      <c r="BR29" s="1"/>
      <c r="BS29" s="1">
        <v>0.11</v>
      </c>
      <c r="BT29" s="1">
        <v>0.13</v>
      </c>
      <c r="BU29" s="1"/>
      <c r="BV29" s="1"/>
      <c r="BW29" s="1"/>
      <c r="BZ29" s="1"/>
    </row>
    <row r="30" spans="1:78" ht="13.5">
      <c r="A30" t="s">
        <v>16</v>
      </c>
      <c r="B30">
        <v>0.13</v>
      </c>
      <c r="C30" s="1">
        <v>0.22</v>
      </c>
      <c r="D30" s="1"/>
      <c r="E30" s="1"/>
      <c r="F30" s="1" t="s">
        <v>194</v>
      </c>
      <c r="G30" s="1">
        <v>0.07</v>
      </c>
      <c r="H30" s="1">
        <v>0.28</v>
      </c>
      <c r="I30" s="1"/>
      <c r="J30" s="1">
        <v>0.1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>
        <v>0.02</v>
      </c>
      <c r="AK30" s="1">
        <v>0.31</v>
      </c>
      <c r="AL30" s="1"/>
      <c r="AM30" s="1"/>
      <c r="AN30" s="1"/>
      <c r="AO30" s="1"/>
      <c r="AP30" s="1"/>
      <c r="AU30" s="1">
        <v>0.05</v>
      </c>
      <c r="AW30" s="1">
        <v>0.1</v>
      </c>
      <c r="AX30" s="1"/>
      <c r="AY30" s="1"/>
      <c r="AZ30" s="1"/>
      <c r="BA30" s="1"/>
      <c r="BB30" s="1"/>
      <c r="BC30" s="1"/>
      <c r="BD30" s="1"/>
      <c r="BF30">
        <v>0.28</v>
      </c>
      <c r="BG30">
        <v>0.67</v>
      </c>
      <c r="BH30" s="1">
        <v>0.23</v>
      </c>
      <c r="BI30" s="1">
        <v>2.76</v>
      </c>
      <c r="BJ30" s="1">
        <v>0.54</v>
      </c>
      <c r="BK30" s="1">
        <v>0.42</v>
      </c>
      <c r="BL30" s="1">
        <v>0.44</v>
      </c>
      <c r="BM30" s="1">
        <v>0.08</v>
      </c>
      <c r="BN30" s="1">
        <v>0.1</v>
      </c>
      <c r="BO30" s="1"/>
      <c r="BP30" s="1">
        <v>0.18</v>
      </c>
      <c r="BQ30" s="1">
        <v>0.5</v>
      </c>
      <c r="BR30" s="1">
        <v>0.04</v>
      </c>
      <c r="BS30" s="1">
        <v>0.96</v>
      </c>
      <c r="BT30" s="1">
        <v>1.08</v>
      </c>
      <c r="BV30" s="1">
        <v>0.18</v>
      </c>
      <c r="BX30" s="1" t="s">
        <v>194</v>
      </c>
      <c r="BZ30" s="1" t="s">
        <v>194</v>
      </c>
    </row>
    <row r="31" spans="1:78" ht="13.5">
      <c r="A31" t="s">
        <v>17</v>
      </c>
      <c r="C31" s="1"/>
      <c r="D31" s="1"/>
      <c r="E31" s="1"/>
      <c r="F31" s="1"/>
      <c r="G31" s="1"/>
      <c r="H31" s="1">
        <v>0.42</v>
      </c>
      <c r="I31" s="1">
        <v>0.22</v>
      </c>
      <c r="J31" s="1">
        <v>0.33</v>
      </c>
      <c r="K31" s="1"/>
      <c r="L31" s="1"/>
      <c r="M31" s="1"/>
      <c r="N31" s="1"/>
      <c r="O31" s="1"/>
      <c r="P31" s="1"/>
      <c r="Q31" s="1"/>
      <c r="R31" s="1"/>
      <c r="S31" s="1">
        <v>0.07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K31" s="1"/>
      <c r="AL31" s="1"/>
      <c r="AM31" s="1"/>
      <c r="AN31" s="1">
        <v>0.19</v>
      </c>
      <c r="AO31" s="1"/>
      <c r="AP31" s="1"/>
      <c r="AU31" s="1"/>
      <c r="AW31" s="1"/>
      <c r="AX31" s="1"/>
      <c r="AY31" s="1"/>
      <c r="AZ31" s="1"/>
      <c r="BA31" s="1"/>
      <c r="BB31" s="1"/>
      <c r="BC31" s="1"/>
      <c r="BD31" s="1"/>
      <c r="BF31">
        <v>0.16</v>
      </c>
      <c r="BG31">
        <v>0.01</v>
      </c>
      <c r="BZ31" s="1"/>
    </row>
    <row r="32" spans="1:78" ht="13.5">
      <c r="A32" t="s">
        <v>18</v>
      </c>
      <c r="B32">
        <v>0.07</v>
      </c>
      <c r="C32" s="1"/>
      <c r="D32" s="1"/>
      <c r="E32" s="1"/>
      <c r="F32" s="1">
        <v>0.08</v>
      </c>
      <c r="G32" s="1">
        <v>0.05</v>
      </c>
      <c r="H32" s="1">
        <v>0.56</v>
      </c>
      <c r="I32" s="1"/>
      <c r="J32" s="1"/>
      <c r="K32" s="1">
        <v>0.24</v>
      </c>
      <c r="L32" s="1">
        <v>0.23</v>
      </c>
      <c r="M32" s="1">
        <v>0.15</v>
      </c>
      <c r="N32" s="1"/>
      <c r="O32" s="1"/>
      <c r="P32" s="1">
        <v>0.01</v>
      </c>
      <c r="Q32" s="1"/>
      <c r="R32" s="1"/>
      <c r="S32" s="1">
        <v>0.19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>
        <v>0.02</v>
      </c>
      <c r="AK32" s="1">
        <v>0.09</v>
      </c>
      <c r="AL32" s="1">
        <v>0.11</v>
      </c>
      <c r="AM32" s="1"/>
      <c r="AN32" s="1">
        <v>0.04</v>
      </c>
      <c r="AO32" s="1"/>
      <c r="AP32" s="1"/>
      <c r="AU32" s="1"/>
      <c r="AW32" s="1"/>
      <c r="AX32" s="1"/>
      <c r="AY32" s="1"/>
      <c r="AZ32" s="1"/>
      <c r="BA32" s="1"/>
      <c r="BB32" s="1"/>
      <c r="BC32" s="1"/>
      <c r="BD32" s="1">
        <v>0</v>
      </c>
      <c r="BF32">
        <v>0.16</v>
      </c>
      <c r="BG32">
        <v>0.08</v>
      </c>
      <c r="BI32" s="1">
        <v>0.09</v>
      </c>
      <c r="BJ32" s="1">
        <v>0.15</v>
      </c>
      <c r="BK32" s="1">
        <v>0.16</v>
      </c>
      <c r="BL32" s="1">
        <v>0.13</v>
      </c>
      <c r="BN32" s="1">
        <v>0.05</v>
      </c>
      <c r="BO32" s="1"/>
      <c r="BS32" s="1">
        <v>0.02</v>
      </c>
      <c r="BT32" s="1">
        <v>0.07</v>
      </c>
      <c r="BU32">
        <v>0.03</v>
      </c>
      <c r="BX32" t="s">
        <v>194</v>
      </c>
      <c r="BZ32" s="1">
        <v>0.01</v>
      </c>
    </row>
    <row r="33" spans="1:78" ht="13.5">
      <c r="A33" t="s">
        <v>27</v>
      </c>
      <c r="B33">
        <v>0.17</v>
      </c>
      <c r="C33" s="1">
        <v>0.11</v>
      </c>
      <c r="D33" s="1"/>
      <c r="E33" s="1">
        <v>0.25</v>
      </c>
      <c r="F33" s="1">
        <v>0.55</v>
      </c>
      <c r="G33" s="1">
        <v>0.28</v>
      </c>
      <c r="H33" s="1">
        <v>0.43</v>
      </c>
      <c r="I33" s="1">
        <v>0.2</v>
      </c>
      <c r="J33" s="1"/>
      <c r="K33" s="1">
        <v>0.18</v>
      </c>
      <c r="L33" s="1"/>
      <c r="M33" s="1"/>
      <c r="N33" s="1">
        <v>0.36</v>
      </c>
      <c r="O33" s="1">
        <v>0.39</v>
      </c>
      <c r="P33" s="1">
        <v>0.35</v>
      </c>
      <c r="Q33" s="1">
        <v>0.36</v>
      </c>
      <c r="R33" s="1">
        <v>0.23</v>
      </c>
      <c r="S33" s="1">
        <v>0.59</v>
      </c>
      <c r="T33" s="1"/>
      <c r="U33" s="1">
        <v>0.26</v>
      </c>
      <c r="V33" s="1">
        <v>0.2</v>
      </c>
      <c r="W33" s="1">
        <v>0.2</v>
      </c>
      <c r="X33" s="1">
        <v>0.59</v>
      </c>
      <c r="Y33" s="1">
        <v>0.61</v>
      </c>
      <c r="Z33" s="1">
        <v>0.67</v>
      </c>
      <c r="AA33" s="1"/>
      <c r="AB33" s="1">
        <v>1.4</v>
      </c>
      <c r="AC33" s="1">
        <v>1.51</v>
      </c>
      <c r="AD33" s="1">
        <v>1.3</v>
      </c>
      <c r="AE33" s="1">
        <v>0.65</v>
      </c>
      <c r="AK33" s="1">
        <v>1.48</v>
      </c>
      <c r="AL33" s="1">
        <v>0.4</v>
      </c>
      <c r="AM33" s="1">
        <v>1.46</v>
      </c>
      <c r="AN33" s="1">
        <v>0.9</v>
      </c>
      <c r="AO33" s="1"/>
      <c r="AP33" s="1">
        <v>0.05</v>
      </c>
      <c r="AU33" s="1"/>
      <c r="AW33" s="1">
        <v>0.2</v>
      </c>
      <c r="AX33" s="1"/>
      <c r="AY33" s="1"/>
      <c r="AZ33" s="1"/>
      <c r="BA33" s="1"/>
      <c r="BB33" s="1"/>
      <c r="BC33" s="1"/>
      <c r="BD33" s="1">
        <v>0</v>
      </c>
      <c r="BF33">
        <v>1.35</v>
      </c>
      <c r="BG33" s="1">
        <v>2.62</v>
      </c>
      <c r="BH33">
        <v>1.18</v>
      </c>
      <c r="BI33" s="1">
        <v>8.47</v>
      </c>
      <c r="BJ33" s="1">
        <v>2.66</v>
      </c>
      <c r="BK33" s="1">
        <v>2.48</v>
      </c>
      <c r="BL33" s="1">
        <v>2.47</v>
      </c>
      <c r="BM33" s="1">
        <v>0.41</v>
      </c>
      <c r="BN33" s="1">
        <v>0.84</v>
      </c>
      <c r="BO33" s="1"/>
      <c r="BP33" s="1">
        <v>0.51</v>
      </c>
      <c r="BQ33" s="1">
        <v>1.06</v>
      </c>
      <c r="BR33" s="1">
        <v>0.11</v>
      </c>
      <c r="BS33" s="1">
        <v>4.25</v>
      </c>
      <c r="BT33" s="1">
        <v>4.42</v>
      </c>
      <c r="BU33" s="1">
        <v>0.12</v>
      </c>
      <c r="BV33" s="1">
        <v>0.51</v>
      </c>
      <c r="BX33">
        <v>0.09</v>
      </c>
      <c r="BZ33" s="1">
        <v>0.39</v>
      </c>
    </row>
    <row r="34" spans="1:78" ht="13.5">
      <c r="A34" t="s">
        <v>20</v>
      </c>
      <c r="B34">
        <v>0.09</v>
      </c>
      <c r="C34" s="1">
        <v>0.23</v>
      </c>
      <c r="D34" s="1"/>
      <c r="E34" s="1"/>
      <c r="F34" s="1">
        <v>0.11</v>
      </c>
      <c r="G34" s="1">
        <v>0.82</v>
      </c>
      <c r="H34" s="1">
        <v>0.43</v>
      </c>
      <c r="I34" s="1">
        <v>0.31</v>
      </c>
      <c r="J34" s="1">
        <v>0.78</v>
      </c>
      <c r="K34" s="1"/>
      <c r="L34" s="1">
        <v>0.86</v>
      </c>
      <c r="M34" s="1">
        <v>0.75</v>
      </c>
      <c r="N34" s="1"/>
      <c r="O34" s="1"/>
      <c r="P34" s="1">
        <v>0.08</v>
      </c>
      <c r="Q34" s="1">
        <v>0.13</v>
      </c>
      <c r="R34" s="1">
        <v>0.18</v>
      </c>
      <c r="S34" s="1">
        <v>0.66</v>
      </c>
      <c r="T34" s="1"/>
      <c r="U34" s="1">
        <v>0.24</v>
      </c>
      <c r="V34" s="1">
        <v>0.26</v>
      </c>
      <c r="W34" s="1">
        <v>0.27</v>
      </c>
      <c r="X34" s="1"/>
      <c r="Y34" s="1"/>
      <c r="Z34" s="1"/>
      <c r="AA34" s="1"/>
      <c r="AB34" s="1">
        <v>1.49</v>
      </c>
      <c r="AC34" s="1">
        <v>1.25</v>
      </c>
      <c r="AD34" s="1">
        <v>1.44</v>
      </c>
      <c r="AE34" s="1">
        <v>0.25</v>
      </c>
      <c r="AF34">
        <v>1.32</v>
      </c>
      <c r="AG34">
        <v>0.47</v>
      </c>
      <c r="AI34" s="1">
        <v>0.2</v>
      </c>
      <c r="AJ34" s="1">
        <v>0.2</v>
      </c>
      <c r="AK34" s="1">
        <v>0.27</v>
      </c>
      <c r="AL34" s="1"/>
      <c r="AM34" s="1"/>
      <c r="AN34" s="1"/>
      <c r="AO34" s="1"/>
      <c r="AP34" s="1"/>
      <c r="AU34" s="1">
        <v>0.49</v>
      </c>
      <c r="AW34" s="1">
        <v>0.06</v>
      </c>
      <c r="AX34" s="1"/>
      <c r="AY34" s="1">
        <v>0.24</v>
      </c>
      <c r="AZ34" s="1">
        <v>1.33</v>
      </c>
      <c r="BA34" s="6">
        <v>0.2</v>
      </c>
      <c r="BB34" s="1"/>
      <c r="BC34" s="1"/>
      <c r="BD34" s="1">
        <v>0</v>
      </c>
      <c r="BF34">
        <v>0</v>
      </c>
      <c r="BH34">
        <v>0.55</v>
      </c>
      <c r="BI34" s="1">
        <v>0.09</v>
      </c>
      <c r="BJ34" s="1">
        <v>0.63</v>
      </c>
      <c r="BK34" s="1">
        <v>0.08</v>
      </c>
      <c r="BL34" s="1">
        <v>0.04</v>
      </c>
      <c r="BM34" s="1">
        <v>0.08</v>
      </c>
      <c r="BN34" s="1">
        <v>1.88</v>
      </c>
      <c r="BO34" s="1"/>
      <c r="BT34" s="1">
        <v>0.04</v>
      </c>
      <c r="BX34" t="s">
        <v>194</v>
      </c>
      <c r="BZ34" s="1">
        <v>0.13</v>
      </c>
    </row>
    <row r="35" spans="1:78" ht="13.5">
      <c r="A35" t="s">
        <v>19</v>
      </c>
      <c r="B35">
        <v>0.06</v>
      </c>
      <c r="C35" s="1">
        <v>0.06</v>
      </c>
      <c r="D35" s="1"/>
      <c r="E35" s="1"/>
      <c r="F35" s="1"/>
      <c r="G35" s="1"/>
      <c r="H35" s="1"/>
      <c r="I35" s="1"/>
      <c r="J35" s="1"/>
      <c r="K35" s="1"/>
      <c r="L35" s="1">
        <v>0.34</v>
      </c>
      <c r="M35" s="1">
        <v>0.23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K35" s="1"/>
      <c r="AL35" s="1"/>
      <c r="AM35" s="1"/>
      <c r="AN35" s="1"/>
      <c r="AO35" s="1"/>
      <c r="AP35" s="1"/>
      <c r="AU35" s="1"/>
      <c r="AW35" s="1"/>
      <c r="AX35" s="1"/>
      <c r="AY35" s="1">
        <v>0.07</v>
      </c>
      <c r="AZ35" s="1">
        <v>0.01</v>
      </c>
      <c r="BA35" s="6"/>
      <c r="BB35" s="1"/>
      <c r="BC35" s="1"/>
      <c r="BD35" s="1">
        <v>0</v>
      </c>
      <c r="BF35">
        <v>0</v>
      </c>
      <c r="BH35">
        <v>0.04</v>
      </c>
      <c r="BM35" s="1">
        <v>0.04</v>
      </c>
      <c r="BN35" s="1">
        <v>0.15</v>
      </c>
      <c r="BO35" s="1"/>
      <c r="BP35">
        <v>0.05</v>
      </c>
      <c r="BV35">
        <v>0.05</v>
      </c>
      <c r="BZ35" s="1"/>
    </row>
    <row r="36" spans="1:78" ht="13.5">
      <c r="A36" t="s">
        <v>21</v>
      </c>
      <c r="B36">
        <v>0.79</v>
      </c>
      <c r="C36" s="1">
        <v>0.41</v>
      </c>
      <c r="D36" s="1">
        <v>1.02</v>
      </c>
      <c r="E36" s="1"/>
      <c r="F36" s="1">
        <v>0.6</v>
      </c>
      <c r="G36" s="1">
        <v>1.64</v>
      </c>
      <c r="H36" s="1">
        <v>4.82</v>
      </c>
      <c r="I36" s="1">
        <v>4.86</v>
      </c>
      <c r="J36" s="1">
        <v>6.53</v>
      </c>
      <c r="K36" s="1">
        <v>0.79</v>
      </c>
      <c r="L36" s="1"/>
      <c r="M36" s="1"/>
      <c r="N36" s="1">
        <v>0.8</v>
      </c>
      <c r="O36" s="1">
        <v>0.71</v>
      </c>
      <c r="P36" s="1">
        <v>0.62</v>
      </c>
      <c r="Q36" s="1">
        <v>0.42</v>
      </c>
      <c r="R36" s="1">
        <v>0.58</v>
      </c>
      <c r="S36" s="1">
        <v>0.11</v>
      </c>
      <c r="T36" s="1"/>
      <c r="U36" s="1">
        <v>5.34</v>
      </c>
      <c r="V36" s="1">
        <v>5.63</v>
      </c>
      <c r="W36" s="1">
        <v>4.81</v>
      </c>
      <c r="X36" s="1"/>
      <c r="Y36" s="1"/>
      <c r="Z36" s="1">
        <v>0.63</v>
      </c>
      <c r="AA36" s="1"/>
      <c r="AB36" s="1">
        <v>0.48</v>
      </c>
      <c r="AC36" s="1">
        <v>0.39</v>
      </c>
      <c r="AD36" s="1">
        <v>0.5</v>
      </c>
      <c r="AE36" s="1">
        <v>0.76</v>
      </c>
      <c r="AF36" s="1">
        <v>5.7</v>
      </c>
      <c r="AG36" s="1">
        <v>7.81</v>
      </c>
      <c r="AI36" s="1">
        <v>0.15</v>
      </c>
      <c r="AK36" s="1">
        <v>0.48</v>
      </c>
      <c r="AL36" s="1"/>
      <c r="AM36" s="1">
        <v>1.29</v>
      </c>
      <c r="AN36" s="1">
        <v>4.85</v>
      </c>
      <c r="AO36" s="1"/>
      <c r="AP36" s="1">
        <v>10.3</v>
      </c>
      <c r="AQ36" s="1">
        <v>10.6</v>
      </c>
      <c r="AR36" s="1"/>
      <c r="AS36" s="1"/>
      <c r="AT36" s="1"/>
      <c r="AU36" s="1"/>
      <c r="AW36" s="1">
        <v>2.48</v>
      </c>
      <c r="AX36" s="1"/>
      <c r="AY36" s="1">
        <v>9.49</v>
      </c>
      <c r="AZ36" s="1">
        <v>10.11</v>
      </c>
      <c r="BA36" s="6">
        <v>7.5</v>
      </c>
      <c r="BB36" s="1">
        <v>10.3</v>
      </c>
      <c r="BC36" s="1"/>
      <c r="BD36" s="1"/>
      <c r="BF36">
        <v>1.07</v>
      </c>
      <c r="BH36">
        <v>0.19</v>
      </c>
      <c r="BJ36" s="1">
        <v>0.29</v>
      </c>
      <c r="BK36" s="1">
        <v>0.35</v>
      </c>
      <c r="BL36" s="1">
        <v>0.37</v>
      </c>
      <c r="BM36" s="1">
        <v>0.66</v>
      </c>
      <c r="BN36" s="1">
        <v>0.04</v>
      </c>
      <c r="BO36" s="1"/>
      <c r="BQ36" s="1">
        <v>0.03</v>
      </c>
      <c r="BR36" s="1">
        <v>0.08</v>
      </c>
      <c r="BS36" s="1">
        <v>0.03</v>
      </c>
      <c r="BU36" s="1">
        <v>0.1</v>
      </c>
      <c r="BX36" s="1">
        <v>0.03</v>
      </c>
      <c r="BZ36" s="1">
        <v>0.51</v>
      </c>
    </row>
    <row r="37" spans="1:78" ht="13.5">
      <c r="A37" t="s">
        <v>22</v>
      </c>
      <c r="C37" s="1"/>
      <c r="D37" s="1"/>
      <c r="E37" s="1"/>
      <c r="F37" s="1"/>
      <c r="G37" s="1">
        <v>0.03</v>
      </c>
      <c r="H37" s="1">
        <v>0.03</v>
      </c>
      <c r="I37" s="1">
        <v>0.17</v>
      </c>
      <c r="J37" s="1">
        <v>0.14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>
        <v>0.14</v>
      </c>
      <c r="X37" s="1"/>
      <c r="Y37" s="1"/>
      <c r="Z37" s="1"/>
      <c r="AA37" s="1"/>
      <c r="AB37" s="1"/>
      <c r="AC37" s="1"/>
      <c r="AD37" s="1"/>
      <c r="AE37" s="1"/>
      <c r="AK37" s="1"/>
      <c r="AL37" s="1"/>
      <c r="AM37" s="1"/>
      <c r="AN37" s="1"/>
      <c r="AO37" s="1"/>
      <c r="AP37" s="1"/>
      <c r="AU37" s="1"/>
      <c r="AW37" s="1"/>
      <c r="AX37" s="1"/>
      <c r="AY37" s="1"/>
      <c r="AZ37" s="1"/>
      <c r="BA37" s="6"/>
      <c r="BB37" s="1"/>
      <c r="BC37" s="1"/>
      <c r="BD37" s="1"/>
      <c r="BF37">
        <v>0.13</v>
      </c>
      <c r="BZ37" s="1"/>
    </row>
    <row r="38" spans="1:78" ht="13.5">
      <c r="A38" t="s">
        <v>23</v>
      </c>
      <c r="B38">
        <v>1.08</v>
      </c>
      <c r="C38" s="1">
        <v>0.97</v>
      </c>
      <c r="D38" s="1"/>
      <c r="E38" s="1">
        <v>1.18</v>
      </c>
      <c r="F38" s="1">
        <v>1.33</v>
      </c>
      <c r="G38" s="1">
        <v>0.18</v>
      </c>
      <c r="H38" s="1">
        <v>0.53</v>
      </c>
      <c r="I38" s="1">
        <v>0.41</v>
      </c>
      <c r="J38" s="1">
        <v>0.24</v>
      </c>
      <c r="K38" s="1">
        <v>2.46</v>
      </c>
      <c r="L38" s="1">
        <v>1.15</v>
      </c>
      <c r="M38" s="1">
        <v>0.28</v>
      </c>
      <c r="N38" s="1">
        <v>2.6</v>
      </c>
      <c r="O38" s="1">
        <v>2.9</v>
      </c>
      <c r="P38" s="1">
        <v>2.87</v>
      </c>
      <c r="Q38" s="1"/>
      <c r="R38" s="1"/>
      <c r="S38" s="1">
        <v>0.41</v>
      </c>
      <c r="T38" s="1"/>
      <c r="U38" s="1">
        <v>2.95</v>
      </c>
      <c r="V38" s="1">
        <v>2.09</v>
      </c>
      <c r="W38" s="1">
        <v>1.7</v>
      </c>
      <c r="X38" s="1">
        <v>0.74</v>
      </c>
      <c r="Y38" s="1">
        <v>0.39</v>
      </c>
      <c r="Z38" s="1">
        <v>3.11</v>
      </c>
      <c r="AA38" s="1"/>
      <c r="AB38" s="1">
        <v>1.51</v>
      </c>
      <c r="AC38" s="1">
        <v>1.47</v>
      </c>
      <c r="AD38" s="1">
        <v>1.54</v>
      </c>
      <c r="AE38" s="1">
        <v>0.82</v>
      </c>
      <c r="AF38">
        <v>0.56</v>
      </c>
      <c r="AG38">
        <v>1.19</v>
      </c>
      <c r="AH38" s="1">
        <v>1.9</v>
      </c>
      <c r="AI38">
        <v>0.62</v>
      </c>
      <c r="AJ38">
        <v>0.54</v>
      </c>
      <c r="AK38" s="1">
        <v>1.24</v>
      </c>
      <c r="AL38" s="1">
        <v>0.68</v>
      </c>
      <c r="AM38" s="1">
        <v>0.13</v>
      </c>
      <c r="AN38" s="1">
        <v>0.54</v>
      </c>
      <c r="AO38" s="1"/>
      <c r="AP38" s="1"/>
      <c r="AR38">
        <v>0.03</v>
      </c>
      <c r="AS38">
        <v>0.04</v>
      </c>
      <c r="AU38" s="1">
        <v>0.08</v>
      </c>
      <c r="AW38" s="1">
        <v>0.77</v>
      </c>
      <c r="AX38" s="1"/>
      <c r="AY38" s="1"/>
      <c r="AZ38" s="1"/>
      <c r="BA38" s="6"/>
      <c r="BB38" s="1"/>
      <c r="BC38" s="1"/>
      <c r="BD38" s="1">
        <v>0</v>
      </c>
      <c r="BF38">
        <v>0.45</v>
      </c>
      <c r="BG38" s="1">
        <v>1.54</v>
      </c>
      <c r="BH38" s="1">
        <v>2.13</v>
      </c>
      <c r="BI38" s="1">
        <v>4.13</v>
      </c>
      <c r="BJ38" s="1">
        <v>3.2</v>
      </c>
      <c r="BK38" s="1">
        <v>0.56</v>
      </c>
      <c r="BL38" s="1">
        <v>0.1</v>
      </c>
      <c r="BM38" s="1">
        <v>4.6</v>
      </c>
      <c r="BN38" s="1">
        <v>1.73</v>
      </c>
      <c r="BO38" s="1"/>
      <c r="BP38" s="1">
        <v>0.11</v>
      </c>
      <c r="BQ38" s="1">
        <v>0.42</v>
      </c>
      <c r="BR38" s="1">
        <v>2.69</v>
      </c>
      <c r="BS38" s="1">
        <v>1.61</v>
      </c>
      <c r="BT38" s="1">
        <v>2.92</v>
      </c>
      <c r="BU38" s="1">
        <v>2.16</v>
      </c>
      <c r="BV38" s="1">
        <v>0.11</v>
      </c>
      <c r="BW38" s="1"/>
      <c r="BX38" t="s">
        <v>194</v>
      </c>
      <c r="BZ38" s="1">
        <v>2.17</v>
      </c>
    </row>
    <row r="39" spans="1:78" ht="13.5">
      <c r="A39" t="s">
        <v>24</v>
      </c>
      <c r="B39">
        <v>0.04</v>
      </c>
      <c r="C39" s="1">
        <v>0.14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K39" s="1"/>
      <c r="AL39" s="1"/>
      <c r="AM39" s="1" t="s">
        <v>194</v>
      </c>
      <c r="AN39" s="1"/>
      <c r="AO39" s="1"/>
      <c r="AP39" s="1"/>
      <c r="AU39" s="1"/>
      <c r="AW39" s="1"/>
      <c r="AX39" s="1"/>
      <c r="AY39" s="1"/>
      <c r="AZ39" s="1"/>
      <c r="BA39" s="6"/>
      <c r="BB39" s="1"/>
      <c r="BC39" s="1"/>
      <c r="BD39" s="1"/>
      <c r="BF39">
        <v>0.12</v>
      </c>
      <c r="BG39">
        <v>0.11</v>
      </c>
      <c r="BZ39" s="1"/>
    </row>
    <row r="40" spans="1:78" ht="12.75">
      <c r="A40" t="s">
        <v>26</v>
      </c>
      <c r="B40">
        <v>0.02</v>
      </c>
      <c r="C40" s="1">
        <v>0.1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K40" s="1"/>
      <c r="AL40" s="1"/>
      <c r="AM40" s="1"/>
      <c r="AN40" s="1"/>
      <c r="AO40" s="1"/>
      <c r="AQ40">
        <v>0.02</v>
      </c>
      <c r="AU40" s="1"/>
      <c r="AW40" s="1"/>
      <c r="BA40" s="6"/>
      <c r="BG40">
        <v>0.22</v>
      </c>
      <c r="BI40">
        <v>0.55</v>
      </c>
      <c r="BJ40">
        <v>0.27</v>
      </c>
      <c r="BM40">
        <v>0.46</v>
      </c>
      <c r="BN40">
        <v>0.22</v>
      </c>
      <c r="BT40">
        <v>0.08</v>
      </c>
      <c r="BZ40" s="1"/>
    </row>
    <row r="41" spans="1:78" ht="13.5">
      <c r="A41" t="s">
        <v>28</v>
      </c>
      <c r="B41">
        <v>0.07</v>
      </c>
      <c r="C41" s="1">
        <v>0.02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U41" s="1"/>
      <c r="V41" s="1"/>
      <c r="W41" s="1"/>
      <c r="X41" s="1"/>
      <c r="Y41" s="1"/>
      <c r="Z41" s="1"/>
      <c r="AB41" s="1"/>
      <c r="AC41" s="1"/>
      <c r="AD41" s="1"/>
      <c r="AE41" s="1"/>
      <c r="AK41" s="1"/>
      <c r="AL41" s="1"/>
      <c r="AM41" s="1"/>
      <c r="AN41" s="1"/>
      <c r="AO41" s="1"/>
      <c r="AU41" s="1"/>
      <c r="AW41" s="1"/>
      <c r="BA41" s="6"/>
      <c r="BF41">
        <v>1.03</v>
      </c>
      <c r="BG41">
        <v>0.08</v>
      </c>
      <c r="BZ41" s="1"/>
    </row>
    <row r="42" spans="1:78" ht="12.75">
      <c r="A42" t="s">
        <v>119</v>
      </c>
      <c r="B42">
        <f>SUM(B10:B41)</f>
        <v>95.19</v>
      </c>
      <c r="C42" s="1">
        <f>SUM(C10:C41)</f>
        <v>95.82999999999998</v>
      </c>
      <c r="D42" s="1">
        <f>SUM(D10:D41)</f>
        <v>98.58</v>
      </c>
      <c r="E42" s="1">
        <f>SUM(E10:E41)</f>
        <v>92.65</v>
      </c>
      <c r="F42" s="1">
        <v>99.61</v>
      </c>
      <c r="G42" s="1">
        <f aca="true" t="shared" si="0" ref="G42:O42">SUM(G10:G41)</f>
        <v>99.28000000000002</v>
      </c>
      <c r="H42" s="1">
        <f t="shared" si="0"/>
        <v>100.03000000000003</v>
      </c>
      <c r="I42" s="1">
        <f t="shared" si="0"/>
        <v>98.76000000000002</v>
      </c>
      <c r="J42" s="1">
        <f t="shared" si="0"/>
        <v>98.81999999999998</v>
      </c>
      <c r="K42" s="1">
        <f t="shared" si="0"/>
        <v>93.38</v>
      </c>
      <c r="L42" s="1">
        <f t="shared" si="0"/>
        <v>96.72000000000001</v>
      </c>
      <c r="M42" s="1">
        <f t="shared" si="0"/>
        <v>94.53999999999998</v>
      </c>
      <c r="N42" s="1">
        <f t="shared" si="0"/>
        <v>96.83999999999997</v>
      </c>
      <c r="O42" s="1">
        <f t="shared" si="0"/>
        <v>96.58000000000001</v>
      </c>
      <c r="P42" s="1">
        <v>99.27</v>
      </c>
      <c r="Q42" s="1">
        <f>SUM(Q10:Q41)</f>
        <v>98.87</v>
      </c>
      <c r="R42" s="1">
        <f>SUM(R10:R41)</f>
        <v>96.53999999999999</v>
      </c>
      <c r="S42" s="1">
        <f>SUM(S10:S41)</f>
        <v>101.33999999999996</v>
      </c>
      <c r="T42" s="1"/>
      <c r="U42" s="1">
        <f aca="true" t="shared" si="1" ref="U42:Z42">SUM(U10:U41)</f>
        <v>97.37</v>
      </c>
      <c r="V42" s="1">
        <f t="shared" si="1"/>
        <v>97.30000000000001</v>
      </c>
      <c r="W42" s="1">
        <f t="shared" si="1"/>
        <v>98</v>
      </c>
      <c r="X42" s="1">
        <f t="shared" si="1"/>
        <v>99.24999999999997</v>
      </c>
      <c r="Y42" s="1">
        <f t="shared" si="1"/>
        <v>97.17</v>
      </c>
      <c r="Z42" s="1">
        <f t="shared" si="1"/>
        <v>97.41</v>
      </c>
      <c r="AA42" s="1"/>
      <c r="AB42" s="1">
        <f aca="true" t="shared" si="2" ref="AB42:AJ42">SUM(AB10:AB41)</f>
        <v>98.38000000000001</v>
      </c>
      <c r="AC42" s="1">
        <f t="shared" si="2"/>
        <v>97.86</v>
      </c>
      <c r="AD42" s="1">
        <f t="shared" si="2"/>
        <v>98.19</v>
      </c>
      <c r="AE42" s="1">
        <f t="shared" si="2"/>
        <v>99.52999999999997</v>
      </c>
      <c r="AF42" s="1">
        <f t="shared" si="2"/>
        <v>98.67</v>
      </c>
      <c r="AG42" s="1">
        <f t="shared" si="2"/>
        <v>98.82</v>
      </c>
      <c r="AH42" s="1">
        <f t="shared" si="2"/>
        <v>100.30000000000001</v>
      </c>
      <c r="AI42" s="1">
        <f t="shared" si="2"/>
        <v>97.44000000000003</v>
      </c>
      <c r="AJ42" s="1">
        <f t="shared" si="2"/>
        <v>98.11999999999999</v>
      </c>
      <c r="AK42" s="1">
        <v>97.46</v>
      </c>
      <c r="AL42" s="1">
        <f>SUM(AL10:AL41)</f>
        <v>101.11</v>
      </c>
      <c r="AM42" s="1">
        <f>SUM(AM10:AM41)</f>
        <v>98.27999999999999</v>
      </c>
      <c r="AN42" s="1">
        <f>SUM(AN10:AN41)</f>
        <v>99.10000000000001</v>
      </c>
      <c r="AO42" s="1"/>
      <c r="AP42" s="1">
        <f>SUM(AP10:AP41)</f>
        <v>100.74999999999997</v>
      </c>
      <c r="AQ42" s="1">
        <f>SUM(AQ10:AQ41)</f>
        <v>98.76999999999998</v>
      </c>
      <c r="AR42" s="1">
        <v>97.12</v>
      </c>
      <c r="AS42" s="1">
        <v>95.86</v>
      </c>
      <c r="AT42" s="1"/>
      <c r="AU42" s="1">
        <f>SUM(AU10:AU41)</f>
        <v>96.71000000000001</v>
      </c>
      <c r="AW42" s="1">
        <f>SUM(AW10:AW41)</f>
        <v>99.78</v>
      </c>
      <c r="AY42" s="1">
        <f>SUM(AY10:AY41)</f>
        <v>98.24999999999997</v>
      </c>
      <c r="AZ42" s="1">
        <f>SUM(AZ10:AZ41)</f>
        <v>98.53000000000002</v>
      </c>
      <c r="BA42" s="6">
        <v>100.1</v>
      </c>
      <c r="BB42" s="1" t="s">
        <v>226</v>
      </c>
      <c r="BC42" s="1"/>
      <c r="BD42" s="1">
        <f>SUM(BD10:BD41)</f>
        <v>100.5</v>
      </c>
      <c r="BF42" s="1">
        <f>SUM(BF10:BF41)</f>
        <v>100.11</v>
      </c>
      <c r="BG42" s="1">
        <f>SUM(BG10:BG41)</f>
        <v>100.75</v>
      </c>
      <c r="BH42" s="1">
        <f aca="true" t="shared" si="3" ref="BH42:BV42">SUM(BH10:BH41)</f>
        <v>98.90000000000002</v>
      </c>
      <c r="BI42" s="1">
        <f t="shared" si="3"/>
        <v>99.16</v>
      </c>
      <c r="BJ42" s="1">
        <f t="shared" si="3"/>
        <v>99.26</v>
      </c>
      <c r="BK42" s="1">
        <f t="shared" si="3"/>
        <v>98.48</v>
      </c>
      <c r="BL42" s="1">
        <f t="shared" si="3"/>
        <v>98.13999999999999</v>
      </c>
      <c r="BM42" s="1">
        <f t="shared" si="3"/>
        <v>98.36999999999998</v>
      </c>
      <c r="BN42" s="1">
        <f t="shared" si="3"/>
        <v>99.69000000000001</v>
      </c>
      <c r="BO42" s="1"/>
      <c r="BP42" s="1">
        <f t="shared" si="3"/>
        <v>101.35000000000002</v>
      </c>
      <c r="BQ42" s="1">
        <f t="shared" si="3"/>
        <v>100.47999999999999</v>
      </c>
      <c r="BR42" s="1">
        <f t="shared" si="3"/>
        <v>100.85</v>
      </c>
      <c r="BS42" s="1">
        <f t="shared" si="3"/>
        <v>99.66</v>
      </c>
      <c r="BT42" s="1">
        <f t="shared" si="3"/>
        <v>99.33999999999997</v>
      </c>
      <c r="BU42" s="1">
        <f t="shared" si="3"/>
        <v>99.75000000000001</v>
      </c>
      <c r="BV42" s="1">
        <f t="shared" si="3"/>
        <v>101.35000000000002</v>
      </c>
      <c r="BX42" s="1">
        <v>98.24</v>
      </c>
      <c r="BZ42" s="1">
        <f>SUM(BZ10:BZ41)</f>
        <v>100.52000000000001</v>
      </c>
    </row>
    <row r="44" ht="12.75">
      <c r="A44" s="11" t="s">
        <v>169</v>
      </c>
    </row>
    <row r="45" spans="1:78" ht="12.75">
      <c r="A45" t="s">
        <v>73</v>
      </c>
      <c r="B45" s="1">
        <v>1.1713735881055596</v>
      </c>
      <c r="C45" s="1">
        <v>0.92</v>
      </c>
      <c r="D45" s="1">
        <v>1.1624978865759579</v>
      </c>
      <c r="E45" s="1">
        <v>1.0305469202570445</v>
      </c>
      <c r="F45" s="1">
        <v>1.15</v>
      </c>
      <c r="G45" s="1">
        <v>1.332223131287447</v>
      </c>
      <c r="H45" s="1">
        <v>1.6443952114525344</v>
      </c>
      <c r="I45" s="1">
        <v>1.7723086329345488</v>
      </c>
      <c r="J45" s="1">
        <v>1.9916807265560257</v>
      </c>
      <c r="K45" s="1">
        <v>1.200264168987529</v>
      </c>
      <c r="L45" s="1">
        <v>0.8267111809009969</v>
      </c>
      <c r="M45" s="1">
        <v>1.0225570351839355</v>
      </c>
      <c r="N45" s="1">
        <v>1.0190367738549437</v>
      </c>
      <c r="O45" s="1">
        <v>1.0207506676153066</v>
      </c>
      <c r="P45" s="1">
        <v>0.9</v>
      </c>
      <c r="Q45" s="1">
        <v>1.120169934856956</v>
      </c>
      <c r="R45" s="1">
        <v>1.107086102492897</v>
      </c>
      <c r="S45" s="1">
        <v>0.7498313155258072</v>
      </c>
      <c r="T45" s="1"/>
      <c r="U45" s="1">
        <v>1.9448727726506827</v>
      </c>
      <c r="V45" s="1">
        <v>1.9933746720227068</v>
      </c>
      <c r="W45" s="1">
        <v>1.7709542746260005</v>
      </c>
      <c r="X45" s="1">
        <v>1.1759853536869622</v>
      </c>
      <c r="Y45" s="1">
        <v>1.0298762372890395</v>
      </c>
      <c r="Z45" s="1">
        <v>1.1116109672092362</v>
      </c>
      <c r="AA45" s="1"/>
      <c r="AB45" s="1">
        <v>0.8995423768360117</v>
      </c>
      <c r="AC45" s="1">
        <v>0.9731644664461433</v>
      </c>
      <c r="AD45" s="1">
        <v>0.918798313489753</v>
      </c>
      <c r="AE45" s="1">
        <v>0.96</v>
      </c>
      <c r="AF45" s="1">
        <v>0.14080663185959566</v>
      </c>
      <c r="AG45" s="1">
        <v>0.17699792778706225</v>
      </c>
      <c r="AH45" s="1">
        <v>0.2271625032393722</v>
      </c>
      <c r="AI45" s="1">
        <v>0.2918042265423484</v>
      </c>
      <c r="AJ45" s="1">
        <v>0.1761689129716563</v>
      </c>
      <c r="AK45" s="1">
        <v>0.96</v>
      </c>
      <c r="AL45" s="1">
        <v>0.8457495923963878</v>
      </c>
      <c r="AM45" s="1">
        <v>0.9816156323082421</v>
      </c>
      <c r="AN45" s="1">
        <v>0.643631919718499</v>
      </c>
      <c r="AO45" s="1"/>
      <c r="AP45" s="1">
        <v>0.419974497286344</v>
      </c>
      <c r="AQ45" s="1">
        <v>0.3730547461953268</v>
      </c>
      <c r="AR45" s="1">
        <v>0.54</v>
      </c>
      <c r="AS45" s="1">
        <v>0.58</v>
      </c>
      <c r="AT45" s="1"/>
      <c r="AU45" s="1">
        <v>1.0110834972116745</v>
      </c>
      <c r="AW45" s="1">
        <v>0.921535625412074</v>
      </c>
      <c r="AX45" s="1"/>
      <c r="AY45" s="1">
        <v>0.083792684935058</v>
      </c>
      <c r="AZ45" s="1">
        <v>0.10456817386469164</v>
      </c>
      <c r="BA45" s="1"/>
      <c r="BB45" s="1">
        <v>0.67</v>
      </c>
      <c r="BC45" s="1"/>
      <c r="BD45" s="1">
        <v>0</v>
      </c>
      <c r="BE45" s="1"/>
      <c r="BF45" s="1">
        <v>0.8817175447106602</v>
      </c>
      <c r="BG45" s="1">
        <v>0.3021222986954795</v>
      </c>
      <c r="BH45" s="1">
        <v>0.716</v>
      </c>
      <c r="BI45" s="1">
        <v>0.289</v>
      </c>
      <c r="BJ45" s="1">
        <v>0.962</v>
      </c>
      <c r="BK45" s="1">
        <v>0.993</v>
      </c>
      <c r="BL45" s="1">
        <v>1.011</v>
      </c>
      <c r="BM45" s="1">
        <v>1.193</v>
      </c>
      <c r="BN45" s="1">
        <v>0.005</v>
      </c>
      <c r="BO45" s="1"/>
      <c r="BP45" s="1">
        <v>0.3</v>
      </c>
      <c r="BQ45" s="1">
        <v>0.251</v>
      </c>
      <c r="BR45" s="1">
        <v>0.446</v>
      </c>
      <c r="BS45" s="1">
        <v>0.556</v>
      </c>
      <c r="BT45" s="1">
        <v>0.317</v>
      </c>
      <c r="BU45" s="1">
        <v>0.449</v>
      </c>
      <c r="BV45" s="1">
        <v>0.3</v>
      </c>
      <c r="BX45" s="1">
        <v>0.55</v>
      </c>
      <c r="BZ45" s="1">
        <v>1.03</v>
      </c>
    </row>
    <row r="46" spans="1:78" ht="12.75">
      <c r="A46" t="s">
        <v>74</v>
      </c>
      <c r="B46" s="1">
        <v>0.0058591225743572315</v>
      </c>
      <c r="C46" s="1">
        <v>0.003766743004017379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/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/>
      <c r="AB46" s="1">
        <v>0</v>
      </c>
      <c r="AC46" s="1">
        <v>0</v>
      </c>
      <c r="AD46" s="1">
        <v>0</v>
      </c>
      <c r="AE46" s="1">
        <v>0</v>
      </c>
      <c r="AF46" s="1">
        <v>2.729253155501987</v>
      </c>
      <c r="AG46" s="1">
        <v>2.5964288203302868</v>
      </c>
      <c r="AH46" s="1">
        <v>1.1774082157566605</v>
      </c>
      <c r="AI46" s="1">
        <v>0.5464770641415502</v>
      </c>
      <c r="AJ46" s="1">
        <v>0.35126763008641587</v>
      </c>
      <c r="AK46" s="1">
        <v>0</v>
      </c>
      <c r="AL46" s="1">
        <v>0.14870307934309585</v>
      </c>
      <c r="AM46" s="1">
        <v>0</v>
      </c>
      <c r="AN46" s="1">
        <v>0.8799541795717187</v>
      </c>
      <c r="AO46" s="1"/>
      <c r="AP46" s="1">
        <v>2.1731492095095883</v>
      </c>
      <c r="AQ46" s="1">
        <v>2.3229878413382887</v>
      </c>
      <c r="AR46" s="1">
        <v>0.34</v>
      </c>
      <c r="AS46" s="1">
        <v>0.41</v>
      </c>
      <c r="AT46" s="1"/>
      <c r="AU46" s="1">
        <v>0.2788093543981648</v>
      </c>
      <c r="AW46" s="1">
        <v>0.07886577109076263</v>
      </c>
      <c r="AX46" s="1"/>
      <c r="AY46" s="1">
        <v>3.6195063857238736</v>
      </c>
      <c r="AZ46" s="1">
        <v>3.0734438943880193</v>
      </c>
      <c r="BA46" s="1">
        <v>4.16</v>
      </c>
      <c r="BB46" s="1">
        <v>3.5</v>
      </c>
      <c r="BC46" s="1"/>
      <c r="BD46" s="1">
        <v>3.9179247003033293</v>
      </c>
      <c r="BE46" s="1"/>
      <c r="BF46" s="1">
        <v>0</v>
      </c>
      <c r="BG46" s="1">
        <v>0</v>
      </c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X46" s="1">
        <v>0.01</v>
      </c>
      <c r="BZ46" s="1">
        <v>0</v>
      </c>
    </row>
    <row r="47" spans="1:78" ht="12.75">
      <c r="A47" t="s">
        <v>75</v>
      </c>
      <c r="B47" s="1">
        <v>0.00633656653521092</v>
      </c>
      <c r="C47" s="1">
        <v>0.016125001720916143</v>
      </c>
      <c r="D47" s="1">
        <v>0</v>
      </c>
      <c r="E47" s="1">
        <v>0</v>
      </c>
      <c r="F47" s="1"/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/>
      <c r="Q47" s="1">
        <v>0</v>
      </c>
      <c r="R47" s="1">
        <v>0</v>
      </c>
      <c r="S47" s="1">
        <v>0.004636094944978061</v>
      </c>
      <c r="T47" s="1"/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/>
      <c r="AB47" s="1">
        <v>0.007034737414825878</v>
      </c>
      <c r="AC47" s="1">
        <v>0.005429220091155054</v>
      </c>
      <c r="AD47" s="1">
        <v>0.0054716161644372254</v>
      </c>
      <c r="AE47" s="1"/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/>
      <c r="AL47" s="1">
        <v>0</v>
      </c>
      <c r="AM47" s="1">
        <v>0</v>
      </c>
      <c r="AN47" s="1">
        <v>0</v>
      </c>
      <c r="AO47" s="1"/>
      <c r="AP47" s="1">
        <v>0.028478591402068015</v>
      </c>
      <c r="AQ47" s="1">
        <v>0.023767314407589283</v>
      </c>
      <c r="AR47" s="1"/>
      <c r="AS47" s="1"/>
      <c r="AT47" s="1"/>
      <c r="AU47" s="1">
        <v>0</v>
      </c>
      <c r="AW47" s="1">
        <v>0</v>
      </c>
      <c r="AX47" s="1"/>
      <c r="AY47" s="1">
        <v>0.009267164099129945</v>
      </c>
      <c r="AZ47" s="1">
        <v>0.01177015041463577</v>
      </c>
      <c r="BA47" s="1"/>
      <c r="BB47" s="1"/>
      <c r="BC47" s="1"/>
      <c r="BD47" s="1">
        <v>0</v>
      </c>
      <c r="BE47" s="1"/>
      <c r="BF47" s="1">
        <v>0</v>
      </c>
      <c r="BG47" s="1">
        <v>0</v>
      </c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X47" s="1"/>
      <c r="BZ47" s="1"/>
    </row>
    <row r="48" spans="1:78" ht="12.75">
      <c r="A48" t="s">
        <v>76</v>
      </c>
      <c r="B48" s="1">
        <v>0</v>
      </c>
      <c r="C48" s="1">
        <v>0</v>
      </c>
      <c r="D48" s="1">
        <v>0</v>
      </c>
      <c r="E48" s="1">
        <v>0</v>
      </c>
      <c r="F48" s="1"/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/>
      <c r="Q48" s="1">
        <v>0</v>
      </c>
      <c r="R48" s="1">
        <v>0</v>
      </c>
      <c r="S48" s="1">
        <v>0</v>
      </c>
      <c r="T48" s="1"/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/>
      <c r="AB48" s="1">
        <v>0</v>
      </c>
      <c r="AC48" s="1">
        <v>0</v>
      </c>
      <c r="AD48" s="1">
        <v>0</v>
      </c>
      <c r="AE48" s="1">
        <v>0</v>
      </c>
      <c r="AF48" s="1">
        <v>0.10920254341980536</v>
      </c>
      <c r="AG48" s="1">
        <v>0.18249553333957094</v>
      </c>
      <c r="AH48" s="1">
        <v>0</v>
      </c>
      <c r="AI48" s="1">
        <v>0</v>
      </c>
      <c r="AJ48" s="1">
        <v>0</v>
      </c>
      <c r="AK48" s="1"/>
      <c r="AL48" s="1">
        <v>0.18257018766940566</v>
      </c>
      <c r="AM48" s="1">
        <v>0</v>
      </c>
      <c r="AN48" s="1">
        <v>0.2740533231426716</v>
      </c>
      <c r="AO48" s="1"/>
      <c r="AP48" s="1">
        <v>0.007414561678533021</v>
      </c>
      <c r="AQ48" s="1">
        <v>0.018963085379692914</v>
      </c>
      <c r="AR48" s="1"/>
      <c r="AS48" s="1"/>
      <c r="AT48" s="1"/>
      <c r="AU48" s="1">
        <v>0</v>
      </c>
      <c r="AW48" s="1">
        <v>0</v>
      </c>
      <c r="AX48" s="1"/>
      <c r="AY48" s="1">
        <v>0</v>
      </c>
      <c r="AZ48" s="1">
        <v>0</v>
      </c>
      <c r="BA48" s="1"/>
      <c r="BB48" s="1"/>
      <c r="BC48" s="1"/>
      <c r="BD48" s="1">
        <v>0</v>
      </c>
      <c r="BE48" s="1"/>
      <c r="BF48" s="1">
        <v>0</v>
      </c>
      <c r="BG48" s="1">
        <v>0</v>
      </c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X48" s="1"/>
      <c r="BZ48" s="1">
        <v>0</v>
      </c>
    </row>
    <row r="49" spans="1:78" ht="12.75">
      <c r="A49" t="s">
        <v>132</v>
      </c>
      <c r="B49" s="1">
        <v>0</v>
      </c>
      <c r="C49" s="1">
        <v>0</v>
      </c>
      <c r="D49" s="1">
        <v>0</v>
      </c>
      <c r="E49" s="1">
        <v>0</v>
      </c>
      <c r="F49" s="1"/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/>
      <c r="Q49" s="1">
        <v>0</v>
      </c>
      <c r="R49" s="1">
        <v>0</v>
      </c>
      <c r="S49" s="1">
        <v>0</v>
      </c>
      <c r="T49" s="1"/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/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/>
      <c r="AL49" s="1">
        <v>0</v>
      </c>
      <c r="AM49" s="1">
        <v>0</v>
      </c>
      <c r="AN49" s="1">
        <v>0</v>
      </c>
      <c r="AO49" s="1"/>
      <c r="AP49" s="1">
        <v>0</v>
      </c>
      <c r="AQ49" s="1">
        <v>0</v>
      </c>
      <c r="AR49" s="1"/>
      <c r="AS49" s="1"/>
      <c r="AT49" s="1"/>
      <c r="AU49" s="1">
        <v>0</v>
      </c>
      <c r="AW49" s="1">
        <v>0</v>
      </c>
      <c r="AX49" s="1"/>
      <c r="AY49" s="1">
        <v>0</v>
      </c>
      <c r="AZ49" s="1">
        <v>0</v>
      </c>
      <c r="BA49" s="1"/>
      <c r="BB49" s="1"/>
      <c r="BC49" s="1"/>
      <c r="BD49" s="1">
        <v>0</v>
      </c>
      <c r="BE49" s="1"/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0.006</v>
      </c>
      <c r="BN49" s="1">
        <v>0</v>
      </c>
      <c r="BO49" s="1"/>
      <c r="BP49" s="1">
        <v>0.035</v>
      </c>
      <c r="BQ49" s="1">
        <v>0.009</v>
      </c>
      <c r="BR49" s="1">
        <v>0</v>
      </c>
      <c r="BS49" s="1">
        <v>0</v>
      </c>
      <c r="BT49" s="1">
        <v>0.005</v>
      </c>
      <c r="BU49" s="1">
        <v>0</v>
      </c>
      <c r="BV49" s="1">
        <v>0.035</v>
      </c>
      <c r="BX49" s="1">
        <v>0.01</v>
      </c>
      <c r="BZ49" s="1">
        <v>0</v>
      </c>
    </row>
    <row r="50" spans="1:78" ht="12.75">
      <c r="A50" t="s">
        <v>77</v>
      </c>
      <c r="B50" s="1">
        <v>0.8184410861977608</v>
      </c>
      <c r="C50" s="1">
        <v>1.13</v>
      </c>
      <c r="D50" s="1">
        <v>0.8133598764245299</v>
      </c>
      <c r="E50" s="1">
        <v>0.7819084553602891</v>
      </c>
      <c r="F50" s="1">
        <v>0.88</v>
      </c>
      <c r="G50" s="1">
        <v>0.847878527832592</v>
      </c>
      <c r="H50" s="1">
        <v>0.733201755217019</v>
      </c>
      <c r="I50" s="1">
        <v>0.7981816575624456</v>
      </c>
      <c r="J50" s="1">
        <v>0.7024125949822857</v>
      </c>
      <c r="K50" s="1">
        <v>0.797212853373346</v>
      </c>
      <c r="L50" s="1">
        <v>1.1178139491080628</v>
      </c>
      <c r="M50" s="1">
        <v>1.1629831959233243</v>
      </c>
      <c r="N50" s="1">
        <v>0.7381243365967055</v>
      </c>
      <c r="O50" s="1">
        <v>0.6938358113474656</v>
      </c>
      <c r="P50" s="1">
        <v>0.8</v>
      </c>
      <c r="Q50" s="1">
        <v>1.2135570607434554</v>
      </c>
      <c r="R50" s="1">
        <v>0.9873980707352218</v>
      </c>
      <c r="S50" s="1">
        <v>1.1525277959670985</v>
      </c>
      <c r="T50" s="1"/>
      <c r="U50" s="1">
        <v>0.7313031790415646</v>
      </c>
      <c r="V50" s="1">
        <v>0.6904029614215438</v>
      </c>
      <c r="W50" s="1">
        <v>0.857871710212962</v>
      </c>
      <c r="X50" s="1">
        <v>0.6004119100672454</v>
      </c>
      <c r="Y50" s="1">
        <v>0.6459627870711498</v>
      </c>
      <c r="Z50" s="1">
        <v>0.6331538996454968</v>
      </c>
      <c r="AA50" s="1"/>
      <c r="AB50" s="1">
        <v>0.7179203600001226</v>
      </c>
      <c r="AC50" s="1">
        <v>0.6298995147747279</v>
      </c>
      <c r="AD50" s="1">
        <v>0.6723336532662625</v>
      </c>
      <c r="AE50" s="1">
        <v>0.65</v>
      </c>
      <c r="AF50" s="1">
        <v>0.3005396112403559</v>
      </c>
      <c r="AG50" s="1">
        <v>0.36843424921518375</v>
      </c>
      <c r="AH50" s="1">
        <v>1.0399498754687457</v>
      </c>
      <c r="AI50" s="1">
        <v>1.310719518463446</v>
      </c>
      <c r="AJ50" s="1">
        <v>1.4196410572826734</v>
      </c>
      <c r="AK50" s="1">
        <v>0.58</v>
      </c>
      <c r="AL50" s="1">
        <v>1.5525963054547398</v>
      </c>
      <c r="AM50" s="1">
        <v>0.9129188169128725</v>
      </c>
      <c r="AN50" s="1">
        <v>0.8421370659500198</v>
      </c>
      <c r="AO50" s="1"/>
      <c r="AP50" s="1">
        <v>0.64743870648092</v>
      </c>
      <c r="AQ50" s="1">
        <v>0.6342031037332899</v>
      </c>
      <c r="AR50" s="1">
        <v>1.56</v>
      </c>
      <c r="AS50" s="1">
        <v>1.34</v>
      </c>
      <c r="AT50" s="1"/>
      <c r="AU50" s="1">
        <v>0.6115244499100877</v>
      </c>
      <c r="AW50" s="1">
        <v>1.1361580586277866</v>
      </c>
      <c r="AX50" s="1"/>
      <c r="AY50" s="1">
        <v>0</v>
      </c>
      <c r="AZ50" s="1">
        <v>0.18899301257975756</v>
      </c>
      <c r="BA50" s="1"/>
      <c r="BB50" s="1"/>
      <c r="BC50" s="1"/>
      <c r="BD50" s="1">
        <v>0</v>
      </c>
      <c r="BE50" s="1"/>
      <c r="BF50" s="1">
        <v>0.6259645073183849</v>
      </c>
      <c r="BG50" s="1">
        <v>0.7670642204878045</v>
      </c>
      <c r="BH50" s="1">
        <v>0.702</v>
      </c>
      <c r="BI50" s="1">
        <v>0.158</v>
      </c>
      <c r="BJ50" s="1">
        <v>0.585</v>
      </c>
      <c r="BK50" s="1">
        <v>0.658</v>
      </c>
      <c r="BL50" s="1">
        <v>0.663</v>
      </c>
      <c r="BM50" s="1">
        <v>0.706</v>
      </c>
      <c r="BN50" s="1">
        <v>0.726</v>
      </c>
      <c r="BO50" s="1"/>
      <c r="BP50" s="1">
        <v>0.698</v>
      </c>
      <c r="BQ50" s="1">
        <v>0.429</v>
      </c>
      <c r="BR50" s="1">
        <v>0.485</v>
      </c>
      <c r="BS50" s="1">
        <v>0.488</v>
      </c>
      <c r="BT50" s="1">
        <v>0.382</v>
      </c>
      <c r="BU50" s="1">
        <v>0.716</v>
      </c>
      <c r="BV50" s="1">
        <v>0.698</v>
      </c>
      <c r="BX50" s="1">
        <v>1.71</v>
      </c>
      <c r="BZ50" s="1">
        <v>0.78</v>
      </c>
    </row>
    <row r="51" spans="1:78" ht="12.75">
      <c r="A51" t="s">
        <v>78</v>
      </c>
      <c r="B51" s="1">
        <v>1.3178364201546255</v>
      </c>
      <c r="C51" s="1">
        <v>1.35</v>
      </c>
      <c r="D51" s="1">
        <v>1.3790312677260408</v>
      </c>
      <c r="E51" s="1">
        <v>1.5523813208798427</v>
      </c>
      <c r="F51" s="1">
        <v>1.51</v>
      </c>
      <c r="G51" s="1">
        <v>1.2232575244958532</v>
      </c>
      <c r="H51" s="1">
        <v>1.090744609525883</v>
      </c>
      <c r="I51" s="1">
        <v>1.0025176952936157</v>
      </c>
      <c r="J51" s="1">
        <v>0.947443891809842</v>
      </c>
      <c r="K51" s="1">
        <v>1.3137703261441291</v>
      </c>
      <c r="L51" s="1">
        <v>1.6193924280672358</v>
      </c>
      <c r="M51" s="1">
        <v>1.4940759114498179</v>
      </c>
      <c r="N51" s="1">
        <v>1.4883742516949776</v>
      </c>
      <c r="O51" s="1">
        <v>1.4866275879011552</v>
      </c>
      <c r="P51" s="1">
        <v>1.56</v>
      </c>
      <c r="Q51" s="1">
        <v>1.8965169876615442</v>
      </c>
      <c r="R51" s="1">
        <v>1.6016340352896226</v>
      </c>
      <c r="S51" s="1">
        <v>1.6436058394102342</v>
      </c>
      <c r="T51" s="1"/>
      <c r="U51" s="1">
        <v>1.0025430706136784</v>
      </c>
      <c r="V51" s="1">
        <v>0.9822263792123451</v>
      </c>
      <c r="W51" s="1">
        <v>1.1340764685898383</v>
      </c>
      <c r="X51" s="1">
        <v>1.4900533234301385</v>
      </c>
      <c r="Y51" s="1">
        <v>1.4311291054462396</v>
      </c>
      <c r="Z51" s="1">
        <v>1.4575629407557402</v>
      </c>
      <c r="AA51" s="1"/>
      <c r="AB51" s="1">
        <v>1.4238805803378525</v>
      </c>
      <c r="AC51" s="1">
        <v>1.3918753583966121</v>
      </c>
      <c r="AD51" s="1">
        <v>1.4370644691914252</v>
      </c>
      <c r="AE51" s="1">
        <v>1.51</v>
      </c>
      <c r="AF51" s="1">
        <v>0.5080061061158742</v>
      </c>
      <c r="AG51" s="1">
        <v>0.5816673195992814</v>
      </c>
      <c r="AH51" s="1">
        <v>1.428711905832799</v>
      </c>
      <c r="AI51" s="1">
        <v>1.7023970857727346</v>
      </c>
      <c r="AJ51" s="1">
        <v>1.8409891540847145</v>
      </c>
      <c r="AK51" s="1">
        <v>1.43</v>
      </c>
      <c r="AL51" s="1">
        <v>1.3380422694200194</v>
      </c>
      <c r="AM51" s="1">
        <v>1.408360264169323</v>
      </c>
      <c r="AN51" s="1">
        <v>1.1695078045043164</v>
      </c>
      <c r="AO51" s="1"/>
      <c r="AP51" s="1">
        <v>0.6546061672778345</v>
      </c>
      <c r="AQ51" s="1">
        <v>0.5966188802664196</v>
      </c>
      <c r="AR51" s="1">
        <v>1.47</v>
      </c>
      <c r="AS51" s="1">
        <v>1.51</v>
      </c>
      <c r="AT51" s="1"/>
      <c r="AU51" s="1">
        <v>1.4471374433847302</v>
      </c>
      <c r="AW51" s="1">
        <v>1.3768464579682544</v>
      </c>
      <c r="AX51" s="1"/>
      <c r="AY51" s="1">
        <v>0.025305834970736223</v>
      </c>
      <c r="AZ51" s="1">
        <v>0.33055267830938534</v>
      </c>
      <c r="BA51" s="1"/>
      <c r="BB51" s="1"/>
      <c r="BC51" s="1"/>
      <c r="BD51" s="1">
        <v>0</v>
      </c>
      <c r="BE51" s="1"/>
      <c r="BF51" s="1">
        <v>1.5329862025723524</v>
      </c>
      <c r="BG51" s="1">
        <v>1.526494956055914</v>
      </c>
      <c r="BH51" s="1">
        <v>1.545</v>
      </c>
      <c r="BI51" s="1">
        <v>0.586</v>
      </c>
      <c r="BJ51" s="1">
        <v>1.312</v>
      </c>
      <c r="BK51" s="1">
        <v>1.356</v>
      </c>
      <c r="BL51" s="1">
        <v>1.343</v>
      </c>
      <c r="BM51" s="1">
        <v>1.295</v>
      </c>
      <c r="BN51" s="1">
        <v>1.832</v>
      </c>
      <c r="BO51" s="1"/>
      <c r="BP51" s="1">
        <v>1.888</v>
      </c>
      <c r="BQ51" s="1">
        <v>1.642</v>
      </c>
      <c r="BR51" s="1">
        <v>1.657</v>
      </c>
      <c r="BS51" s="1">
        <v>1.408</v>
      </c>
      <c r="BT51" s="1">
        <v>1.309</v>
      </c>
      <c r="BU51" s="1">
        <v>1.698</v>
      </c>
      <c r="BV51" s="1">
        <v>1.888</v>
      </c>
      <c r="BX51" s="1">
        <v>1.56</v>
      </c>
      <c r="BZ51" s="1">
        <v>1.54</v>
      </c>
    </row>
    <row r="52" spans="1:78" ht="12.75">
      <c r="A52" t="s">
        <v>79</v>
      </c>
      <c r="B52" s="1">
        <v>0.11413457074470457</v>
      </c>
      <c r="C52" s="1">
        <v>0.06943050755349245</v>
      </c>
      <c r="D52" s="1">
        <v>0.289400407943185</v>
      </c>
      <c r="E52" s="1">
        <v>0.17907963372415378</v>
      </c>
      <c r="F52" s="1">
        <v>0.13</v>
      </c>
      <c r="G52" s="1">
        <v>0.2090560301690476</v>
      </c>
      <c r="H52" s="1">
        <v>0.17046529780691697</v>
      </c>
      <c r="I52" s="1">
        <v>0.17507392003594202</v>
      </c>
      <c r="J52" s="1">
        <v>0.07879132388233852</v>
      </c>
      <c r="K52" s="1">
        <v>0.06507404228869731</v>
      </c>
      <c r="L52" s="1">
        <v>0.14095287395987036</v>
      </c>
      <c r="M52" s="1">
        <v>0.12069629743785316</v>
      </c>
      <c r="N52" s="1">
        <v>0.15745993656898205</v>
      </c>
      <c r="O52" s="1">
        <v>0.16101474835672006</v>
      </c>
      <c r="P52" s="1">
        <v>0.14</v>
      </c>
      <c r="Q52" s="1">
        <v>0</v>
      </c>
      <c r="R52" s="1">
        <v>0</v>
      </c>
      <c r="S52" s="1">
        <v>0.09481924688558527</v>
      </c>
      <c r="T52" s="1"/>
      <c r="U52" s="1">
        <v>0.07626457531549859</v>
      </c>
      <c r="V52" s="1">
        <v>0.07060203484861334</v>
      </c>
      <c r="W52" s="1">
        <v>0.06906821184442204</v>
      </c>
      <c r="X52" s="1">
        <v>0.1340245168122828</v>
      </c>
      <c r="Y52" s="1">
        <v>0.13777767670929458</v>
      </c>
      <c r="Z52" s="1">
        <v>0.09505473262319523</v>
      </c>
      <c r="AA52" s="1"/>
      <c r="AB52" s="1">
        <v>0.15550367399653714</v>
      </c>
      <c r="AC52" s="1">
        <v>0.14420851424656844</v>
      </c>
      <c r="AD52" s="1">
        <v>0.1562347162538064</v>
      </c>
      <c r="AE52" s="1">
        <v>0.17</v>
      </c>
      <c r="AF52" s="1">
        <v>0.04514985448923887</v>
      </c>
      <c r="AG52" s="1">
        <v>0.05109518077846947</v>
      </c>
      <c r="AH52" s="1">
        <v>0.08765418642046177</v>
      </c>
      <c r="AI52" s="1">
        <v>0.24494510856112472</v>
      </c>
      <c r="AJ52" s="1">
        <v>0.21599992205877827</v>
      </c>
      <c r="AK52" s="1">
        <v>0.16</v>
      </c>
      <c r="AL52" s="1">
        <v>0.15768365418486696</v>
      </c>
      <c r="AM52" s="1">
        <v>0</v>
      </c>
      <c r="AN52" s="1">
        <v>0.06580991413530154</v>
      </c>
      <c r="AO52" s="1"/>
      <c r="AP52" s="1">
        <v>0</v>
      </c>
      <c r="AQ52" s="1">
        <v>0</v>
      </c>
      <c r="AR52" s="1">
        <v>0.05</v>
      </c>
      <c r="AS52" s="1">
        <v>0.07</v>
      </c>
      <c r="AT52" s="1"/>
      <c r="AU52" s="1">
        <v>0.16502095180837598</v>
      </c>
      <c r="AW52" s="1">
        <v>0.06979963273024901</v>
      </c>
      <c r="AX52" s="1"/>
      <c r="AY52" s="1">
        <v>0.0066271225283230885</v>
      </c>
      <c r="AZ52" s="1">
        <v>0.04308479976103351</v>
      </c>
      <c r="BA52" s="1"/>
      <c r="BB52" s="1"/>
      <c r="BC52" s="1"/>
      <c r="BD52" s="1">
        <v>0</v>
      </c>
      <c r="BE52" s="1"/>
      <c r="BF52" s="1">
        <v>0.14647481674919935</v>
      </c>
      <c r="BG52" s="1">
        <v>0.19336458191994793</v>
      </c>
      <c r="BH52" s="1">
        <v>0.16</v>
      </c>
      <c r="BI52" s="1">
        <v>0.111</v>
      </c>
      <c r="BJ52" s="1">
        <v>0.13</v>
      </c>
      <c r="BK52" s="1">
        <v>0.127</v>
      </c>
      <c r="BL52" s="1">
        <v>0.137</v>
      </c>
      <c r="BM52" s="1">
        <v>0.11</v>
      </c>
      <c r="BN52" s="1">
        <v>0.206</v>
      </c>
      <c r="BO52" s="1"/>
      <c r="BP52" s="1">
        <v>0.184</v>
      </c>
      <c r="BQ52" s="1">
        <v>0.221</v>
      </c>
      <c r="BR52" s="1">
        <v>0.214</v>
      </c>
      <c r="BS52" s="1">
        <v>0.158</v>
      </c>
      <c r="BT52" s="1">
        <v>0.184</v>
      </c>
      <c r="BU52" s="1">
        <v>0.181</v>
      </c>
      <c r="BV52" s="1">
        <v>0.184</v>
      </c>
      <c r="BX52" s="1">
        <v>0.09</v>
      </c>
      <c r="BZ52" s="1">
        <v>0.14</v>
      </c>
    </row>
    <row r="53" spans="1:78" ht="12.75">
      <c r="A53" t="s">
        <v>80</v>
      </c>
      <c r="B53" s="1">
        <v>0.408476922595746</v>
      </c>
      <c r="C53" s="1">
        <v>0.31</v>
      </c>
      <c r="D53" s="1">
        <v>0.42859334997055526</v>
      </c>
      <c r="E53" s="1">
        <v>0.37889933601667813</v>
      </c>
      <c r="F53" s="1">
        <v>0.38</v>
      </c>
      <c r="G53" s="1">
        <v>0.17331978776153745</v>
      </c>
      <c r="H53" s="1">
        <v>0.1789576771312623</v>
      </c>
      <c r="I53" s="1">
        <v>0.09496285210393002</v>
      </c>
      <c r="J53" s="1">
        <v>0.11291360343758094</v>
      </c>
      <c r="K53" s="1">
        <v>0.27685607571532916</v>
      </c>
      <c r="L53" s="1">
        <v>0.3294828168716418</v>
      </c>
      <c r="M53" s="1">
        <v>0.24545824875819683</v>
      </c>
      <c r="N53" s="1">
        <v>0.4860509296110801</v>
      </c>
      <c r="O53" s="1">
        <v>0.5125166803126732</v>
      </c>
      <c r="P53" s="1">
        <v>0.44</v>
      </c>
      <c r="Q53" s="1">
        <v>0</v>
      </c>
      <c r="R53" s="1">
        <v>0</v>
      </c>
      <c r="S53" s="1">
        <v>0.32385155357103806</v>
      </c>
      <c r="T53" s="1"/>
      <c r="U53" s="1">
        <v>0.2038529537137763</v>
      </c>
      <c r="V53" s="1">
        <v>0.2015425879750661</v>
      </c>
      <c r="W53" s="1">
        <v>0.15569391207271288</v>
      </c>
      <c r="X53" s="1">
        <v>0.6260369880440553</v>
      </c>
      <c r="Y53" s="1">
        <v>0.641768784455916</v>
      </c>
      <c r="Z53" s="1">
        <v>0.5788851869099656</v>
      </c>
      <c r="AA53" s="1"/>
      <c r="AB53" s="1">
        <v>0.5555038412682117</v>
      </c>
      <c r="AC53" s="1">
        <v>0.5370813622418111</v>
      </c>
      <c r="AD53" s="1">
        <v>0.5434119739845272</v>
      </c>
      <c r="AE53" s="1">
        <v>0.54</v>
      </c>
      <c r="AF53" s="1">
        <v>0.050285093916489866</v>
      </c>
      <c r="AG53" s="1">
        <v>0.0912376947447869</v>
      </c>
      <c r="AH53" s="1">
        <v>0.17545804302097512</v>
      </c>
      <c r="AI53" s="1">
        <v>0.2925588060229518</v>
      </c>
      <c r="AJ53" s="1">
        <v>0.3245023937255966</v>
      </c>
      <c r="AK53" s="1">
        <v>0.58</v>
      </c>
      <c r="AL53" s="1">
        <v>0.16098337404089003</v>
      </c>
      <c r="AM53" s="1">
        <v>0.4667106089265468</v>
      </c>
      <c r="AN53" s="1">
        <v>0.15213488600540964</v>
      </c>
      <c r="AO53" s="1"/>
      <c r="AP53" s="1">
        <v>0</v>
      </c>
      <c r="AQ53" s="1">
        <v>0</v>
      </c>
      <c r="AR53" s="1">
        <v>0.18</v>
      </c>
      <c r="AS53" s="1">
        <v>0.22</v>
      </c>
      <c r="AT53" s="1"/>
      <c r="AU53" s="1">
        <v>0.5129928472368411</v>
      </c>
      <c r="AW53" s="1">
        <v>0.2503800983073885</v>
      </c>
      <c r="AX53" s="1"/>
      <c r="AY53" s="1">
        <v>0.0188359956271583</v>
      </c>
      <c r="AZ53" s="1">
        <v>0.09383765534877893</v>
      </c>
      <c r="BA53" s="1"/>
      <c r="BB53" s="1"/>
      <c r="BC53" s="1"/>
      <c r="BD53" s="1">
        <v>0</v>
      </c>
      <c r="BE53" s="1"/>
      <c r="BF53" s="1">
        <v>0.605382975975133</v>
      </c>
      <c r="BG53" s="1">
        <v>0.6153977335950715</v>
      </c>
      <c r="BH53" s="1">
        <v>0.529</v>
      </c>
      <c r="BI53" s="1">
        <v>0.694</v>
      </c>
      <c r="BJ53" s="1">
        <v>0.411</v>
      </c>
      <c r="BK53" s="1">
        <v>0.458</v>
      </c>
      <c r="BL53" s="1">
        <v>0.449</v>
      </c>
      <c r="BM53" s="1">
        <v>0.374</v>
      </c>
      <c r="BN53" s="1">
        <v>0.773</v>
      </c>
      <c r="BO53" s="1"/>
      <c r="BP53" s="1">
        <v>0.575</v>
      </c>
      <c r="BQ53" s="1">
        <v>0.912</v>
      </c>
      <c r="BR53" s="1">
        <v>0.859</v>
      </c>
      <c r="BS53" s="1">
        <v>0.62</v>
      </c>
      <c r="BT53" s="1">
        <v>0.781</v>
      </c>
      <c r="BU53" s="1">
        <v>0.673</v>
      </c>
      <c r="BV53" s="1">
        <v>0.575</v>
      </c>
      <c r="BX53" s="1">
        <v>0.23</v>
      </c>
      <c r="BZ53" s="1">
        <v>0.4</v>
      </c>
    </row>
    <row r="54" spans="1:78" ht="12.75">
      <c r="A54" t="s">
        <v>81</v>
      </c>
      <c r="B54" s="1">
        <v>0.06126922103398036</v>
      </c>
      <c r="C54" s="1">
        <v>0.04476031078856431</v>
      </c>
      <c r="D54" s="1">
        <v>0</v>
      </c>
      <c r="E54" s="1">
        <v>0.05305023494116544</v>
      </c>
      <c r="F54" s="1">
        <v>0.03</v>
      </c>
      <c r="G54" s="1">
        <v>0.05119931212616936</v>
      </c>
      <c r="H54" s="1">
        <v>0.016563914625806284</v>
      </c>
      <c r="I54" s="1">
        <v>0.010109142591892583</v>
      </c>
      <c r="J54" s="1">
        <v>0</v>
      </c>
      <c r="K54" s="1">
        <v>0.02307348675474381</v>
      </c>
      <c r="L54" s="1">
        <v>0.010690493724541877</v>
      </c>
      <c r="M54" s="1">
        <v>0</v>
      </c>
      <c r="N54" s="1">
        <v>0.05148280411281028</v>
      </c>
      <c r="O54" s="1">
        <v>0.05028238112031988</v>
      </c>
      <c r="P54" s="1">
        <v>0.04</v>
      </c>
      <c r="Q54" s="1">
        <v>0</v>
      </c>
      <c r="R54" s="1">
        <v>0</v>
      </c>
      <c r="S54" s="1">
        <v>0.038714316933020645</v>
      </c>
      <c r="T54" s="1"/>
      <c r="U54" s="1">
        <v>0.00721102549858126</v>
      </c>
      <c r="V54" s="1">
        <v>0.010369890038778248</v>
      </c>
      <c r="W54" s="1">
        <v>0</v>
      </c>
      <c r="X54" s="1">
        <v>0.08156163934412812</v>
      </c>
      <c r="Y54" s="1">
        <v>0.07336403492159001</v>
      </c>
      <c r="Z54" s="1">
        <v>0</v>
      </c>
      <c r="AA54" s="1"/>
      <c r="AB54" s="1">
        <v>0</v>
      </c>
      <c r="AC54" s="1">
        <v>0.07703951238292094</v>
      </c>
      <c r="AD54" s="1">
        <v>0.06802185209929099</v>
      </c>
      <c r="AE54" s="1">
        <v>0.06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0.08</v>
      </c>
      <c r="AL54" s="1">
        <v>0</v>
      </c>
      <c r="AM54" s="1">
        <v>0</v>
      </c>
      <c r="AN54" s="1">
        <v>0</v>
      </c>
      <c r="AO54" s="1"/>
      <c r="AP54" s="1">
        <v>0</v>
      </c>
      <c r="AQ54" s="1">
        <v>0</v>
      </c>
      <c r="AR54" s="1"/>
      <c r="AS54" s="1"/>
      <c r="AT54" s="1"/>
      <c r="AU54" s="1">
        <v>0.02749459943539708</v>
      </c>
      <c r="AW54" s="1">
        <v>0.007259722122098549</v>
      </c>
      <c r="AX54" s="1"/>
      <c r="AY54" s="1">
        <v>0.0025064506993588928</v>
      </c>
      <c r="AZ54" s="1">
        <v>0.0038797965708794366</v>
      </c>
      <c r="BA54" s="1"/>
      <c r="BB54" s="1"/>
      <c r="BC54" s="1"/>
      <c r="BD54" s="1">
        <v>0</v>
      </c>
      <c r="BE54" s="1"/>
      <c r="BF54" s="1">
        <v>0.06794141956579079</v>
      </c>
      <c r="BG54" s="1">
        <v>0.09782499060557472</v>
      </c>
      <c r="BH54" s="1">
        <v>0.062</v>
      </c>
      <c r="BI54" s="1">
        <v>0.367</v>
      </c>
      <c r="BJ54" s="1">
        <v>0.063</v>
      </c>
      <c r="BK54" s="1">
        <v>0.051</v>
      </c>
      <c r="BL54" s="1">
        <v>0.037</v>
      </c>
      <c r="BM54" s="1">
        <v>0.03</v>
      </c>
      <c r="BN54" s="1">
        <v>0.078</v>
      </c>
      <c r="BO54" s="1"/>
      <c r="BP54" s="1">
        <v>0.069</v>
      </c>
      <c r="BQ54" s="1">
        <v>0.145</v>
      </c>
      <c r="BR54" s="1">
        <v>0.087</v>
      </c>
      <c r="BS54" s="1">
        <v>0.077</v>
      </c>
      <c r="BT54" s="1">
        <v>0.124</v>
      </c>
      <c r="BU54" s="1">
        <v>0.074</v>
      </c>
      <c r="BV54" s="1">
        <v>0.069</v>
      </c>
      <c r="BX54" s="1">
        <v>0</v>
      </c>
      <c r="BZ54" s="1">
        <v>0.03</v>
      </c>
    </row>
    <row r="55" spans="1:78" ht="12.75">
      <c r="A55" t="s">
        <v>82</v>
      </c>
      <c r="B55" s="1">
        <v>0</v>
      </c>
      <c r="C55" s="1">
        <v>0</v>
      </c>
      <c r="D55" s="1">
        <v>0</v>
      </c>
      <c r="E55" s="1">
        <v>0</v>
      </c>
      <c r="F55" s="1"/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0.02</v>
      </c>
      <c r="Q55" s="1">
        <v>0</v>
      </c>
      <c r="R55" s="1">
        <v>0</v>
      </c>
      <c r="S55" s="1">
        <v>0.009425013707409224</v>
      </c>
      <c r="T55" s="1"/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/>
      <c r="AB55" s="1">
        <v>0</v>
      </c>
      <c r="AC55" s="1">
        <v>0</v>
      </c>
      <c r="AD55" s="1">
        <v>0</v>
      </c>
      <c r="AE55" s="1"/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/>
      <c r="AL55" s="1">
        <v>0</v>
      </c>
      <c r="AM55" s="1">
        <v>0</v>
      </c>
      <c r="AN55" s="1">
        <v>0</v>
      </c>
      <c r="AO55" s="1"/>
      <c r="AP55" s="1">
        <v>0</v>
      </c>
      <c r="AQ55" s="1">
        <v>0</v>
      </c>
      <c r="AR55" s="1"/>
      <c r="AS55" s="1"/>
      <c r="AT55" s="1"/>
      <c r="AU55" s="1">
        <v>0</v>
      </c>
      <c r="AW55" s="1">
        <v>0</v>
      </c>
      <c r="AX55" s="1"/>
      <c r="AY55" s="1">
        <v>0</v>
      </c>
      <c r="AZ55" s="1">
        <v>0</v>
      </c>
      <c r="BA55" s="1"/>
      <c r="BB55" s="1"/>
      <c r="BC55" s="1"/>
      <c r="BD55" s="1">
        <v>0</v>
      </c>
      <c r="BE55" s="1"/>
      <c r="BF55" s="1">
        <v>0</v>
      </c>
      <c r="BG55" s="1">
        <v>0</v>
      </c>
      <c r="BH55" s="1"/>
      <c r="BI55" s="1">
        <v>0.033</v>
      </c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X55" s="1"/>
      <c r="BZ55" s="1"/>
    </row>
    <row r="56" spans="1:78" ht="12.75">
      <c r="A56" t="s">
        <v>83</v>
      </c>
      <c r="B56" s="1">
        <v>0.028806905478246114</v>
      </c>
      <c r="C56" s="1">
        <v>0.012920603919766538</v>
      </c>
      <c r="D56" s="1">
        <v>0</v>
      </c>
      <c r="E56" s="1">
        <v>0</v>
      </c>
      <c r="F56" s="1">
        <v>0.02</v>
      </c>
      <c r="G56" s="1">
        <v>0.009353986941741357</v>
      </c>
      <c r="H56" s="1">
        <v>0.025745859278749256</v>
      </c>
      <c r="I56" s="1">
        <v>0</v>
      </c>
      <c r="J56" s="1">
        <v>0.006023848998295044</v>
      </c>
      <c r="K56" s="1">
        <v>0</v>
      </c>
      <c r="L56" s="1">
        <v>0</v>
      </c>
      <c r="M56" s="1">
        <v>0</v>
      </c>
      <c r="N56" s="1">
        <v>0.030123917739223495</v>
      </c>
      <c r="O56" s="1">
        <v>0.029566810709953005</v>
      </c>
      <c r="P56" s="1">
        <v>0</v>
      </c>
      <c r="Q56" s="1">
        <v>0</v>
      </c>
      <c r="R56" s="1">
        <v>0</v>
      </c>
      <c r="S56" s="1">
        <v>0</v>
      </c>
      <c r="T56" s="1"/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/>
      <c r="AB56" s="1">
        <v>0.039005112334636396</v>
      </c>
      <c r="AC56" s="1">
        <v>0.05182396512941992</v>
      </c>
      <c r="AD56" s="1">
        <v>0.047600796513570305</v>
      </c>
      <c r="AE56" s="1">
        <v>0.03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0.06</v>
      </c>
      <c r="AL56" s="1">
        <v>0</v>
      </c>
      <c r="AM56" s="1">
        <v>0</v>
      </c>
      <c r="AN56" s="1">
        <v>0.002603191566035676</v>
      </c>
      <c r="AO56" s="1"/>
      <c r="AP56" s="1">
        <v>0</v>
      </c>
      <c r="AQ56" s="1">
        <v>0</v>
      </c>
      <c r="AR56" s="1"/>
      <c r="AS56" s="1"/>
      <c r="AT56" s="1"/>
      <c r="AU56" s="1">
        <v>0.009920809947999829</v>
      </c>
      <c r="AW56" s="1">
        <v>0</v>
      </c>
      <c r="AX56" s="1"/>
      <c r="AY56" s="1">
        <v>0</v>
      </c>
      <c r="AZ56" s="1">
        <v>0</v>
      </c>
      <c r="BA56" s="1"/>
      <c r="BB56" s="1"/>
      <c r="BC56" s="1"/>
      <c r="BD56" s="1">
        <v>0</v>
      </c>
      <c r="BE56" s="1"/>
      <c r="BF56" s="1">
        <v>0.03394403781977673</v>
      </c>
      <c r="BG56" s="1">
        <v>0.0798464090740853</v>
      </c>
      <c r="BH56" s="1">
        <v>0.035</v>
      </c>
      <c r="BI56" s="1">
        <v>0.379</v>
      </c>
      <c r="BJ56" s="1">
        <v>0.061</v>
      </c>
      <c r="BK56" s="1">
        <v>0.054</v>
      </c>
      <c r="BL56" s="1">
        <v>0.052</v>
      </c>
      <c r="BM56" s="1">
        <v>0.025</v>
      </c>
      <c r="BN56" s="1">
        <v>0.036</v>
      </c>
      <c r="BO56" s="1"/>
      <c r="BP56" s="1">
        <v>0.06</v>
      </c>
      <c r="BQ56" s="1">
        <v>0.125</v>
      </c>
      <c r="BR56" s="1">
        <v>0.034</v>
      </c>
      <c r="BS56" s="1">
        <v>0.099</v>
      </c>
      <c r="BT56" s="1">
        <v>0.136</v>
      </c>
      <c r="BU56" s="1">
        <v>0.022</v>
      </c>
      <c r="BV56" s="1">
        <v>0.06</v>
      </c>
      <c r="BX56" s="1"/>
      <c r="BZ56" s="1">
        <v>0.01</v>
      </c>
    </row>
    <row r="57" spans="1:78" ht="12.75">
      <c r="A57" t="s">
        <v>84</v>
      </c>
      <c r="B57" s="1">
        <v>0</v>
      </c>
      <c r="C57" s="1">
        <v>0</v>
      </c>
      <c r="D57" s="1">
        <v>0</v>
      </c>
      <c r="E57" s="1">
        <v>0</v>
      </c>
      <c r="F57" s="1"/>
      <c r="G57" s="1">
        <v>0</v>
      </c>
      <c r="H57" s="1">
        <v>0</v>
      </c>
      <c r="I57" s="1">
        <v>0</v>
      </c>
      <c r="J57" s="1">
        <v>0</v>
      </c>
      <c r="K57" s="1">
        <v>0.02132864831107593</v>
      </c>
      <c r="L57" s="1">
        <v>0</v>
      </c>
      <c r="M57" s="1">
        <v>0</v>
      </c>
      <c r="N57" s="1">
        <v>0</v>
      </c>
      <c r="O57" s="1">
        <v>0</v>
      </c>
      <c r="P57" s="1"/>
      <c r="Q57" s="1">
        <v>0</v>
      </c>
      <c r="R57" s="1">
        <v>0</v>
      </c>
      <c r="S57" s="1">
        <v>0</v>
      </c>
      <c r="T57" s="1"/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/>
      <c r="AB57" s="1">
        <v>0</v>
      </c>
      <c r="AC57" s="1">
        <v>0</v>
      </c>
      <c r="AD57" s="1">
        <v>0</v>
      </c>
      <c r="AE57" s="1"/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/>
      <c r="AL57" s="1">
        <v>0.008553906893102228</v>
      </c>
      <c r="AM57" s="1">
        <v>0</v>
      </c>
      <c r="AN57" s="1">
        <v>0</v>
      </c>
      <c r="AO57" s="1"/>
      <c r="AP57" s="1">
        <v>0</v>
      </c>
      <c r="AQ57" s="1">
        <v>0</v>
      </c>
      <c r="AR57" s="1"/>
      <c r="AS57" s="1"/>
      <c r="AT57" s="1"/>
      <c r="AU57" s="1">
        <v>0</v>
      </c>
      <c r="AW57" s="1">
        <v>0</v>
      </c>
      <c r="AX57" s="1"/>
      <c r="AY57" s="1">
        <v>0</v>
      </c>
      <c r="AZ57" s="1">
        <v>0</v>
      </c>
      <c r="BA57" s="1"/>
      <c r="BB57" s="1"/>
      <c r="BC57" s="1"/>
      <c r="BD57" s="1">
        <v>0</v>
      </c>
      <c r="BE57" s="1"/>
      <c r="BF57" s="1">
        <v>0</v>
      </c>
      <c r="BG57" s="1">
        <v>0</v>
      </c>
      <c r="BH57" s="1">
        <v>0</v>
      </c>
      <c r="BI57" s="1">
        <v>0.039</v>
      </c>
      <c r="BJ57" s="1">
        <v>0.005</v>
      </c>
      <c r="BK57" s="1">
        <v>0.006</v>
      </c>
      <c r="BL57" s="1">
        <v>0.003</v>
      </c>
      <c r="BM57" s="1">
        <v>0</v>
      </c>
      <c r="BN57" s="1">
        <v>0.001</v>
      </c>
      <c r="BO57" s="1"/>
      <c r="BP57" s="1">
        <v>0.001</v>
      </c>
      <c r="BQ57" s="1">
        <v>0.007</v>
      </c>
      <c r="BR57" s="1">
        <v>0.001</v>
      </c>
      <c r="BS57" s="1">
        <v>0.007</v>
      </c>
      <c r="BT57" s="1">
        <v>0.009</v>
      </c>
      <c r="BU57" s="1">
        <v>0</v>
      </c>
      <c r="BV57" s="1">
        <v>0.001</v>
      </c>
      <c r="BX57" s="1"/>
      <c r="BZ57" s="1"/>
    </row>
    <row r="58" spans="1:78" ht="12.75">
      <c r="A58" t="s">
        <v>85</v>
      </c>
      <c r="B58" s="1">
        <v>0.00846390311529614</v>
      </c>
      <c r="C58" s="1">
        <v>0.015347306562427486</v>
      </c>
      <c r="D58" s="1">
        <v>0</v>
      </c>
      <c r="E58" s="1">
        <v>0</v>
      </c>
      <c r="F58" s="1"/>
      <c r="G58" s="1">
        <v>0.004242313112541322</v>
      </c>
      <c r="H58" s="1">
        <v>0.016680739925909932</v>
      </c>
      <c r="I58" s="1">
        <v>0</v>
      </c>
      <c r="J58" s="1">
        <v>0.005854276841506577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/>
      <c r="Q58" s="1">
        <v>0</v>
      </c>
      <c r="R58" s="1">
        <v>0</v>
      </c>
      <c r="S58" s="1">
        <v>0</v>
      </c>
      <c r="T58" s="1"/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/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0.02</v>
      </c>
      <c r="AL58" s="1">
        <v>0</v>
      </c>
      <c r="AM58" s="1">
        <v>0</v>
      </c>
      <c r="AN58" s="1">
        <v>0</v>
      </c>
      <c r="AO58" s="1"/>
      <c r="AP58" s="1">
        <v>0</v>
      </c>
      <c r="AQ58" s="1">
        <v>0</v>
      </c>
      <c r="AR58" s="1"/>
      <c r="AS58" s="1"/>
      <c r="AT58" s="1"/>
      <c r="AU58" s="1">
        <v>0.00321384593936545</v>
      </c>
      <c r="AW58" s="1">
        <v>0.006171560019956067</v>
      </c>
      <c r="AX58" s="1"/>
      <c r="AY58" s="1">
        <v>0</v>
      </c>
      <c r="AZ58" s="1">
        <v>0</v>
      </c>
      <c r="BA58" s="1"/>
      <c r="BB58" s="1"/>
      <c r="BC58" s="1"/>
      <c r="BD58" s="1">
        <v>0</v>
      </c>
      <c r="BE58" s="1"/>
      <c r="BF58" s="1">
        <v>0.01710515261000565</v>
      </c>
      <c r="BG58" s="1">
        <v>0.04226922252853914</v>
      </c>
      <c r="BH58" s="1">
        <v>0.015</v>
      </c>
      <c r="BI58" s="1">
        <v>0.176</v>
      </c>
      <c r="BJ58" s="1">
        <v>0.034</v>
      </c>
      <c r="BK58" s="1">
        <v>0.026</v>
      </c>
      <c r="BL58" s="1">
        <v>0.027</v>
      </c>
      <c r="BM58" s="1">
        <v>0.005</v>
      </c>
      <c r="BN58" s="1">
        <v>0.007</v>
      </c>
      <c r="BO58" s="1"/>
      <c r="BP58" s="1">
        <v>0.011</v>
      </c>
      <c r="BQ58" s="1">
        <v>0.032</v>
      </c>
      <c r="BR58" s="1">
        <v>0.002</v>
      </c>
      <c r="BS58" s="1">
        <v>0.06</v>
      </c>
      <c r="BT58" s="1">
        <v>0.068</v>
      </c>
      <c r="BU58" s="1">
        <v>0</v>
      </c>
      <c r="BV58" s="1">
        <v>0.011</v>
      </c>
      <c r="BX58" s="1"/>
      <c r="BZ58" s="1">
        <v>0</v>
      </c>
    </row>
    <row r="59" spans="1:78" ht="12.75">
      <c r="A59" t="s">
        <v>86</v>
      </c>
      <c r="B59" s="1">
        <v>0</v>
      </c>
      <c r="C59" s="1">
        <v>0</v>
      </c>
      <c r="D59" s="1">
        <v>0</v>
      </c>
      <c r="E59" s="1">
        <v>0</v>
      </c>
      <c r="F59" s="1"/>
      <c r="G59" s="1">
        <v>0</v>
      </c>
      <c r="H59" s="1">
        <v>0.02439967055829178</v>
      </c>
      <c r="I59" s="1">
        <v>0.012675411208030545</v>
      </c>
      <c r="J59" s="1">
        <v>0.018839292455452145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0.004335506305408243</v>
      </c>
      <c r="T59" s="1"/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/>
      <c r="AB59" s="1">
        <v>0</v>
      </c>
      <c r="AC59" s="1">
        <v>0</v>
      </c>
      <c r="AD59" s="1">
        <v>0</v>
      </c>
      <c r="AE59" s="1"/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/>
      <c r="AL59" s="1">
        <v>0</v>
      </c>
      <c r="AM59" s="1">
        <v>0</v>
      </c>
      <c r="AN59" s="1">
        <v>0.011718615628150797</v>
      </c>
      <c r="AO59" s="1"/>
      <c r="AP59" s="1">
        <v>0</v>
      </c>
      <c r="AQ59" s="1">
        <v>0</v>
      </c>
      <c r="AR59" s="1"/>
      <c r="AS59" s="1"/>
      <c r="AT59" s="1"/>
      <c r="AU59" s="1">
        <v>0</v>
      </c>
      <c r="AW59" s="1">
        <v>0</v>
      </c>
      <c r="AX59" s="1"/>
      <c r="AY59" s="1">
        <v>0</v>
      </c>
      <c r="AZ59" s="1">
        <v>0</v>
      </c>
      <c r="BA59" s="1"/>
      <c r="BB59" s="1"/>
      <c r="BC59" s="1"/>
      <c r="BD59" s="1">
        <v>0</v>
      </c>
      <c r="BE59" s="1"/>
      <c r="BF59" s="1">
        <v>0.009531610716761318</v>
      </c>
      <c r="BG59" s="1">
        <v>0.0006152149059855662</v>
      </c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X59" s="1"/>
      <c r="BZ59" s="1"/>
    </row>
    <row r="60" spans="1:78" ht="12.75">
      <c r="A60" t="s">
        <v>87</v>
      </c>
      <c r="B60" s="1">
        <v>0.00431347979506143</v>
      </c>
      <c r="C60" s="1">
        <v>0</v>
      </c>
      <c r="D60" s="1">
        <v>0</v>
      </c>
      <c r="E60" s="1">
        <v>0</v>
      </c>
      <c r="F60" s="1">
        <v>0.01</v>
      </c>
      <c r="G60" s="1">
        <v>0.0028679863540397883</v>
      </c>
      <c r="H60" s="1">
        <v>0.031575315870918066</v>
      </c>
      <c r="I60" s="1">
        <v>0</v>
      </c>
      <c r="J60" s="1">
        <v>0</v>
      </c>
      <c r="K60" s="1">
        <v>0.014851850577942173</v>
      </c>
      <c r="L60" s="1">
        <v>0.014507894249473866</v>
      </c>
      <c r="M60" s="1">
        <v>0.009469116078169556</v>
      </c>
      <c r="N60" s="1">
        <v>0</v>
      </c>
      <c r="O60" s="1">
        <v>0</v>
      </c>
      <c r="P60" s="1"/>
      <c r="Q60" s="1">
        <v>0</v>
      </c>
      <c r="R60" s="1">
        <v>0</v>
      </c>
      <c r="S60" s="1">
        <v>0.01142142751098503</v>
      </c>
      <c r="T60" s="1"/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/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0.01</v>
      </c>
      <c r="AL60" s="1">
        <v>0.006720008559726572</v>
      </c>
      <c r="AM60" s="1">
        <v>0</v>
      </c>
      <c r="AN60" s="1">
        <v>0.002394460651326903</v>
      </c>
      <c r="AO60" s="1"/>
      <c r="AP60" s="1">
        <v>0</v>
      </c>
      <c r="AQ60" s="1">
        <v>0</v>
      </c>
      <c r="AR60" s="1"/>
      <c r="AS60" s="1"/>
      <c r="AT60" s="1"/>
      <c r="AU60" s="1">
        <v>0</v>
      </c>
      <c r="AW60" s="1">
        <v>0</v>
      </c>
      <c r="AX60" s="1"/>
      <c r="AY60" s="1">
        <v>0</v>
      </c>
      <c r="AZ60" s="1">
        <v>0</v>
      </c>
      <c r="BA60" s="1"/>
      <c r="BB60" s="1"/>
      <c r="BC60" s="1"/>
      <c r="BD60" s="1">
        <v>0</v>
      </c>
      <c r="BE60" s="1"/>
      <c r="BF60" s="1">
        <v>0.009251055821266693</v>
      </c>
      <c r="BG60" s="1">
        <v>0.004776852606738981</v>
      </c>
      <c r="BH60" s="1">
        <v>0</v>
      </c>
      <c r="BI60" s="1">
        <v>0.006</v>
      </c>
      <c r="BJ60" s="1">
        <v>0.009</v>
      </c>
      <c r="BK60" s="1">
        <v>0.01</v>
      </c>
      <c r="BL60" s="1">
        <v>0.007</v>
      </c>
      <c r="BM60" s="1">
        <v>0</v>
      </c>
      <c r="BN60" s="1">
        <v>0.003</v>
      </c>
      <c r="BO60" s="1"/>
      <c r="BP60" s="1">
        <v>0</v>
      </c>
      <c r="BQ60" s="1">
        <v>0</v>
      </c>
      <c r="BR60" s="1">
        <v>0</v>
      </c>
      <c r="BS60" s="1">
        <v>0.001</v>
      </c>
      <c r="BT60" s="1">
        <v>0.004</v>
      </c>
      <c r="BU60" s="1">
        <v>0.002</v>
      </c>
      <c r="BV60" s="1">
        <v>0</v>
      </c>
      <c r="BX60" s="1"/>
      <c r="BZ60" s="1">
        <v>0</v>
      </c>
    </row>
    <row r="61" spans="1:78" ht="12.75">
      <c r="A61" t="s">
        <v>96</v>
      </c>
      <c r="B61" s="1">
        <v>0.01828357622609962</v>
      </c>
      <c r="C61" s="1">
        <v>0.01267614115984378</v>
      </c>
      <c r="D61" s="1">
        <v>0</v>
      </c>
      <c r="E61" s="1">
        <v>0.028064479942667326</v>
      </c>
      <c r="F61" s="1">
        <v>0.06</v>
      </c>
      <c r="G61" s="1">
        <v>0.028031581771087912</v>
      </c>
      <c r="H61" s="1">
        <v>0.042316586687281624</v>
      </c>
      <c r="I61" s="1">
        <v>0.019519867892228374</v>
      </c>
      <c r="J61" s="1">
        <v>0</v>
      </c>
      <c r="K61" s="1">
        <v>0.019441256574735423</v>
      </c>
      <c r="L61" s="1">
        <v>0</v>
      </c>
      <c r="M61" s="1">
        <v>0</v>
      </c>
      <c r="N61" s="1">
        <v>0.038688822605734335</v>
      </c>
      <c r="O61" s="1">
        <v>0.04207270980070462</v>
      </c>
      <c r="P61" s="1">
        <v>0.04</v>
      </c>
      <c r="Q61" s="1">
        <v>0.0382269095477997</v>
      </c>
      <c r="R61" s="1">
        <v>0.023422299944878096</v>
      </c>
      <c r="S61" s="1">
        <v>0.06190151749164906</v>
      </c>
      <c r="T61" s="1"/>
      <c r="U61" s="1">
        <v>0.026328749513460717</v>
      </c>
      <c r="V61" s="1">
        <v>0.020023348347685193</v>
      </c>
      <c r="W61" s="1">
        <v>0.0201759931499472</v>
      </c>
      <c r="X61" s="1">
        <v>0.061433481263704494</v>
      </c>
      <c r="Y61" s="1">
        <v>0.0646073316978753</v>
      </c>
      <c r="Z61" s="1">
        <v>0.07100745795717671</v>
      </c>
      <c r="AA61" s="1"/>
      <c r="AB61" s="1">
        <v>0.1485872792018433</v>
      </c>
      <c r="AC61" s="1">
        <v>0.1590246937062945</v>
      </c>
      <c r="AD61" s="1">
        <v>0.137977778743603</v>
      </c>
      <c r="AE61" s="1">
        <v>0.07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0.16</v>
      </c>
      <c r="AL61" s="1">
        <v>0.042650058352335006</v>
      </c>
      <c r="AM61" s="1">
        <v>0.15178733714077114</v>
      </c>
      <c r="AN61" s="1">
        <v>0.09403136054242021</v>
      </c>
      <c r="AO61" s="1"/>
      <c r="AP61" s="1">
        <v>0.005088070558408731</v>
      </c>
      <c r="AQ61" s="1">
        <v>0</v>
      </c>
      <c r="AR61" s="1"/>
      <c r="AS61" s="1"/>
      <c r="AT61" s="1"/>
      <c r="AU61" s="1">
        <v>0</v>
      </c>
      <c r="AW61" s="1">
        <v>0.020389653564602414</v>
      </c>
      <c r="AX61" s="1"/>
      <c r="AY61" s="1">
        <v>0</v>
      </c>
      <c r="AZ61" s="1">
        <v>0</v>
      </c>
      <c r="BA61" s="1"/>
      <c r="BB61" s="1"/>
      <c r="BC61" s="1"/>
      <c r="BD61" s="1">
        <v>0</v>
      </c>
      <c r="BE61" s="1"/>
      <c r="BF61" s="1">
        <v>0.13623465134708884</v>
      </c>
      <c r="BG61" s="1">
        <v>0.27304588929735835</v>
      </c>
      <c r="BH61" s="1">
        <v>0.125</v>
      </c>
      <c r="BI61" s="1">
        <v>0.889</v>
      </c>
      <c r="BJ61" s="1">
        <v>0.274</v>
      </c>
      <c r="BK61" s="1">
        <v>0.254</v>
      </c>
      <c r="BL61" s="1">
        <v>0.252</v>
      </c>
      <c r="BM61" s="1">
        <v>0.042</v>
      </c>
      <c r="BN61" s="1">
        <v>0.09</v>
      </c>
      <c r="BO61" s="1"/>
      <c r="BP61" s="1">
        <v>0.052</v>
      </c>
      <c r="BQ61" s="1">
        <v>0.111</v>
      </c>
      <c r="BR61" s="1">
        <v>0.012</v>
      </c>
      <c r="BS61" s="1">
        <v>0.436</v>
      </c>
      <c r="BT61" s="1">
        <v>0.463</v>
      </c>
      <c r="BU61" s="1">
        <v>0.013</v>
      </c>
      <c r="BV61" s="1">
        <v>0.052</v>
      </c>
      <c r="BX61" s="1">
        <v>0.01</v>
      </c>
      <c r="BZ61" s="1">
        <v>0.04</v>
      </c>
    </row>
    <row r="62" spans="1:78" ht="12.75">
      <c r="A62" t="s">
        <v>92</v>
      </c>
      <c r="B62" s="1">
        <v>0.04967364118540061</v>
      </c>
      <c r="C62" s="1">
        <v>0.04</v>
      </c>
      <c r="D62" s="1">
        <v>0</v>
      </c>
      <c r="E62" s="1">
        <v>0.05664857798366708</v>
      </c>
      <c r="F62" s="1"/>
      <c r="G62" s="1">
        <v>0.007706409696321003</v>
      </c>
      <c r="H62" s="1">
        <v>0.02230529948561373</v>
      </c>
      <c r="I62" s="1">
        <v>0.017112787213321195</v>
      </c>
      <c r="J62" s="1">
        <v>0.009925660281281605</v>
      </c>
      <c r="K62" s="1">
        <v>0.11362579868534443</v>
      </c>
      <c r="L62" s="1">
        <v>0.05414357124732622</v>
      </c>
      <c r="M62" s="1">
        <v>0.013193156830730484</v>
      </c>
      <c r="N62" s="1">
        <v>0.11949407604889792</v>
      </c>
      <c r="O62" s="1">
        <v>0.1337900729977535</v>
      </c>
      <c r="P62" s="1"/>
      <c r="Q62" s="1">
        <v>0</v>
      </c>
      <c r="R62" s="1">
        <v>0</v>
      </c>
      <c r="S62" s="1">
        <v>0.018395989619741548</v>
      </c>
      <c r="T62" s="1"/>
      <c r="U62" s="1">
        <v>0.12775235532059526</v>
      </c>
      <c r="V62" s="1">
        <v>0.08948350945962395</v>
      </c>
      <c r="W62" s="1">
        <v>0.07334049934222284</v>
      </c>
      <c r="X62" s="1">
        <v>0.03295147422738479</v>
      </c>
      <c r="Y62" s="1">
        <v>0.017664713251298734</v>
      </c>
      <c r="Z62" s="1">
        <v>0.140954701664778</v>
      </c>
      <c r="AA62" s="1"/>
      <c r="AB62" s="1">
        <v>0.06853628455370955</v>
      </c>
      <c r="AC62" s="1">
        <v>0.06620563727066464</v>
      </c>
      <c r="AD62" s="1">
        <v>0.06989989650068555</v>
      </c>
      <c r="AE62" s="1">
        <v>0.04</v>
      </c>
      <c r="AF62" s="1">
        <v>0.023928593680867048</v>
      </c>
      <c r="AG62" s="1">
        <v>0.05202603995091242</v>
      </c>
      <c r="AH62" s="1">
        <v>0.08815784908639855</v>
      </c>
      <c r="AI62" s="1">
        <v>0.030501191183221612</v>
      </c>
      <c r="AJ62" s="1">
        <v>0.02658970507029138</v>
      </c>
      <c r="AK62" s="1"/>
      <c r="AL62" s="1">
        <v>0.03100691552865022</v>
      </c>
      <c r="AM62" s="1">
        <v>0.005779843159026303</v>
      </c>
      <c r="AN62" s="1">
        <v>0.024127592284634642</v>
      </c>
      <c r="AO62" s="1"/>
      <c r="AP62" s="1">
        <v>0</v>
      </c>
      <c r="AQ62" s="1">
        <v>0</v>
      </c>
      <c r="AR62" s="1">
        <v>0</v>
      </c>
      <c r="AS62" s="1">
        <v>0</v>
      </c>
      <c r="AT62" s="1"/>
      <c r="AU62" s="1">
        <v>0.0036326198041918565</v>
      </c>
      <c r="AW62" s="1">
        <v>0.03357071502521935</v>
      </c>
      <c r="AX62" s="1"/>
      <c r="AY62" s="1">
        <v>0</v>
      </c>
      <c r="AZ62" s="1">
        <v>0</v>
      </c>
      <c r="BA62" s="1"/>
      <c r="BB62" s="1"/>
      <c r="BC62" s="1"/>
      <c r="BD62" s="1">
        <v>0</v>
      </c>
      <c r="BE62" s="1"/>
      <c r="BF62" s="1">
        <v>0.01942031835490698</v>
      </c>
      <c r="BG62" s="1">
        <v>0.06863491294901473</v>
      </c>
      <c r="BH62" s="1">
        <v>0.096</v>
      </c>
      <c r="BI62" s="1">
        <v>0.185</v>
      </c>
      <c r="BJ62" s="1">
        <v>0.141</v>
      </c>
      <c r="BK62" s="1">
        <v>0.025</v>
      </c>
      <c r="BL62" s="1">
        <v>0.004</v>
      </c>
      <c r="BM62" s="1">
        <v>0.203</v>
      </c>
      <c r="BN62" s="1">
        <v>0.08</v>
      </c>
      <c r="BO62" s="1"/>
      <c r="BP62" s="1">
        <v>0.005</v>
      </c>
      <c r="BQ62" s="1">
        <v>0.019</v>
      </c>
      <c r="BR62" s="1">
        <v>0.12</v>
      </c>
      <c r="BS62" s="1">
        <v>0.07</v>
      </c>
      <c r="BT62" s="1">
        <v>0.131</v>
      </c>
      <c r="BU62" s="1">
        <v>0.097</v>
      </c>
      <c r="BV62" s="1">
        <v>0.005</v>
      </c>
      <c r="BX62" s="1"/>
      <c r="BZ62" s="1">
        <v>0.1</v>
      </c>
    </row>
    <row r="63" spans="1:78" ht="12.75">
      <c r="A63" t="s">
        <v>93</v>
      </c>
      <c r="B63" s="1">
        <v>0.0017988808330515445</v>
      </c>
      <c r="C63" s="1">
        <v>0.006746097211194977</v>
      </c>
      <c r="D63" s="1">
        <v>0</v>
      </c>
      <c r="E63" s="1">
        <v>0</v>
      </c>
      <c r="F63" s="1"/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/>
      <c r="Q63" s="1">
        <v>0</v>
      </c>
      <c r="R63" s="1">
        <v>0</v>
      </c>
      <c r="S63" s="1">
        <v>0</v>
      </c>
      <c r="T63" s="1"/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/>
      <c r="AB63" s="1">
        <v>0</v>
      </c>
      <c r="AC63" s="1">
        <v>0</v>
      </c>
      <c r="AD63" s="1">
        <v>0</v>
      </c>
      <c r="AE63" s="1"/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/>
      <c r="AL63" s="1">
        <v>0</v>
      </c>
      <c r="AM63" s="1">
        <v>0</v>
      </c>
      <c r="AN63" s="1">
        <v>0</v>
      </c>
      <c r="AO63" s="1"/>
      <c r="AP63" s="1">
        <v>0</v>
      </c>
      <c r="AQ63" s="1">
        <v>0</v>
      </c>
      <c r="AR63" s="1"/>
      <c r="AS63" s="1"/>
      <c r="AT63" s="1"/>
      <c r="AU63" s="1">
        <v>0</v>
      </c>
      <c r="AW63" s="1">
        <v>0</v>
      </c>
      <c r="AX63" s="1"/>
      <c r="AY63" s="1">
        <v>0</v>
      </c>
      <c r="AZ63" s="1">
        <v>0</v>
      </c>
      <c r="BA63" s="1"/>
      <c r="BB63" s="1"/>
      <c r="BC63" s="1"/>
      <c r="BD63" s="1">
        <v>0</v>
      </c>
      <c r="BE63" s="1"/>
      <c r="BF63" s="1">
        <v>0.005063668193279449</v>
      </c>
      <c r="BG63" s="1">
        <v>0.004793549475804204</v>
      </c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X63" s="1"/>
      <c r="BZ63" s="1"/>
    </row>
    <row r="64" spans="1:78" ht="12.75">
      <c r="A64" t="s">
        <v>94</v>
      </c>
      <c r="B64" s="1">
        <v>0.0010880327619263374</v>
      </c>
      <c r="C64" s="1">
        <v>0.005829001046539439</v>
      </c>
      <c r="D64" s="1">
        <v>0</v>
      </c>
      <c r="E64" s="1">
        <v>0</v>
      </c>
      <c r="F64" s="1"/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/>
      <c r="Q64" s="1">
        <v>0</v>
      </c>
      <c r="R64" s="1">
        <v>0</v>
      </c>
      <c r="S64" s="1">
        <v>0</v>
      </c>
      <c r="T64" s="1"/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/>
      <c r="AB64" s="1">
        <v>0</v>
      </c>
      <c r="AC64" s="1">
        <v>0</v>
      </c>
      <c r="AD64" s="1">
        <v>0</v>
      </c>
      <c r="AE64" s="1"/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/>
      <c r="AL64" s="1">
        <v>0</v>
      </c>
      <c r="AM64" s="1">
        <v>0</v>
      </c>
      <c r="AN64" s="1">
        <v>0</v>
      </c>
      <c r="AO64" s="1"/>
      <c r="AP64" s="1">
        <v>0</v>
      </c>
      <c r="AQ64" s="1">
        <v>0.0010531649030764935</v>
      </c>
      <c r="AR64" s="1"/>
      <c r="AS64" s="1"/>
      <c r="AT64" s="1"/>
      <c r="AU64" s="1">
        <v>0</v>
      </c>
      <c r="AW64" s="1">
        <v>0</v>
      </c>
      <c r="AX64" s="1"/>
      <c r="AY64" s="1">
        <v>0</v>
      </c>
      <c r="AZ64" s="1">
        <v>0</v>
      </c>
      <c r="BA64" s="1"/>
      <c r="BB64" s="1"/>
      <c r="BC64" s="1"/>
      <c r="BD64" s="1">
        <v>0</v>
      </c>
      <c r="BE64" s="1"/>
      <c r="BF64" s="1">
        <v>0</v>
      </c>
      <c r="BG64" s="1">
        <v>0.011597297118881137</v>
      </c>
      <c r="BH64" s="1">
        <v>0</v>
      </c>
      <c r="BI64" s="1">
        <v>0.029</v>
      </c>
      <c r="BJ64" s="1">
        <v>0</v>
      </c>
      <c r="BK64" s="1">
        <v>0</v>
      </c>
      <c r="BL64" s="1">
        <v>0</v>
      </c>
      <c r="BM64" s="1">
        <v>0.024</v>
      </c>
      <c r="BN64" s="1">
        <v>0.012</v>
      </c>
      <c r="BO64" s="1"/>
      <c r="BP64" s="1">
        <v>0</v>
      </c>
      <c r="BQ64" s="1">
        <v>0</v>
      </c>
      <c r="BR64" s="1">
        <v>0</v>
      </c>
      <c r="BS64" s="1">
        <v>0</v>
      </c>
      <c r="BT64" s="1">
        <v>0.004</v>
      </c>
      <c r="BU64" s="1">
        <v>0</v>
      </c>
      <c r="BV64" s="1">
        <v>0</v>
      </c>
      <c r="BX64" s="1"/>
      <c r="BZ64" s="1"/>
    </row>
    <row r="65" spans="1:78" ht="12.75">
      <c r="A65" t="s">
        <v>170</v>
      </c>
      <c r="B65" s="1">
        <v>4.016155917337027</v>
      </c>
      <c r="C65" s="1">
        <f>SUM(C45:C64)</f>
        <v>3.937601712966763</v>
      </c>
      <c r="D65" s="1">
        <v>4.0728827886402685</v>
      </c>
      <c r="E65" s="1">
        <v>4.060578959105508</v>
      </c>
      <c r="F65" s="1">
        <v>4.21</v>
      </c>
      <c r="G65" s="1">
        <v>3.8891365915483784</v>
      </c>
      <c r="H65" s="1">
        <v>3.997351937566186</v>
      </c>
      <c r="I65" s="1">
        <v>3.9024619668359546</v>
      </c>
      <c r="J65" s="1">
        <v>3.873885219244608</v>
      </c>
      <c r="K65" s="1">
        <v>3.8454985074128722</v>
      </c>
      <c r="L65" s="1">
        <v>4.113695208129149</v>
      </c>
      <c r="M65" s="1">
        <v>4.068432961662028</v>
      </c>
      <c r="N65" s="1">
        <v>4.128835848833355</v>
      </c>
      <c r="O65" s="1">
        <v>4.130457470162051</v>
      </c>
      <c r="P65" s="1">
        <v>4.06</v>
      </c>
      <c r="Q65" s="1">
        <v>4.268470892809755</v>
      </c>
      <c r="R65" s="1">
        <v>3.7195405084626194</v>
      </c>
      <c r="S65" s="1">
        <v>4.113465617872955</v>
      </c>
      <c r="T65" s="1"/>
      <c r="U65" s="1">
        <v>4.120128681667838</v>
      </c>
      <c r="V65" s="1">
        <v>4.058025383326362</v>
      </c>
      <c r="W65" s="1">
        <v>4.081181069838105</v>
      </c>
      <c r="X65" s="1">
        <v>4.202458686875903</v>
      </c>
      <c r="Y65" s="1">
        <v>4.042150670842403</v>
      </c>
      <c r="Z65" s="1">
        <v>4.088229886765588</v>
      </c>
      <c r="AA65" s="1"/>
      <c r="AB65" s="1">
        <v>4.015514245943751</v>
      </c>
      <c r="AC65" s="1">
        <v>4.035752244686318</v>
      </c>
      <c r="AD65" s="1">
        <v>4.056815066207362</v>
      </c>
      <c r="AE65" s="1">
        <f>SUM(AE45:AE64)</f>
        <v>4.029999999999999</v>
      </c>
      <c r="AF65" s="1">
        <v>3.907171590224214</v>
      </c>
      <c r="AG65" s="1">
        <v>4.100382765745554</v>
      </c>
      <c r="AH65" s="1">
        <v>4.224502578825413</v>
      </c>
      <c r="AI65" s="1">
        <v>4.419403000687377</v>
      </c>
      <c r="AJ65" s="1">
        <v>4.3551587752801275</v>
      </c>
      <c r="AK65" s="1">
        <v>4.09</v>
      </c>
      <c r="AL65" s="1">
        <v>4.475259351843218</v>
      </c>
      <c r="AM65" s="1">
        <v>3.9271725026167816</v>
      </c>
      <c r="AN65" s="1">
        <v>4.162104313700505</v>
      </c>
      <c r="AO65" s="1"/>
      <c r="AP65" s="1">
        <v>3.936149804193696</v>
      </c>
      <c r="AQ65" s="1">
        <v>3.970648136223683</v>
      </c>
      <c r="AR65" s="1">
        <v>4.16</v>
      </c>
      <c r="AS65" s="1">
        <v>4.15</v>
      </c>
      <c r="AT65" s="1"/>
      <c r="AU65" s="1">
        <v>4.070830419076827</v>
      </c>
      <c r="AW65" s="1">
        <v>3.9009772948683907</v>
      </c>
      <c r="AX65" s="1"/>
      <c r="AY65" s="1">
        <v>3.7658416385836375</v>
      </c>
      <c r="AZ65" s="1">
        <v>3.8501301612371814</v>
      </c>
      <c r="BA65" s="1">
        <v>4.16</v>
      </c>
      <c r="BB65" s="1">
        <v>4.17</v>
      </c>
      <c r="BC65" s="1"/>
      <c r="BD65" s="1">
        <v>3.9179247003033293</v>
      </c>
      <c r="BE65" s="1"/>
      <c r="BF65" s="1">
        <v>4.091017961754606</v>
      </c>
      <c r="BG65" s="1">
        <v>3.9878481293162</v>
      </c>
      <c r="BH65" s="1">
        <f aca="true" t="shared" si="4" ref="BH65:BV65">SUM(BH45:BH64)</f>
        <v>3.9850000000000003</v>
      </c>
      <c r="BI65" s="1">
        <f t="shared" si="4"/>
        <v>3.9410000000000003</v>
      </c>
      <c r="BJ65" s="1">
        <f t="shared" si="4"/>
        <v>3.9869999999999997</v>
      </c>
      <c r="BK65" s="1">
        <f t="shared" si="4"/>
        <v>4.018</v>
      </c>
      <c r="BL65" s="1">
        <f t="shared" si="4"/>
        <v>3.985</v>
      </c>
      <c r="BM65" s="1">
        <f t="shared" si="4"/>
        <v>4.012999999999999</v>
      </c>
      <c r="BN65" s="1">
        <f t="shared" si="4"/>
        <v>3.849</v>
      </c>
      <c r="BO65" s="1"/>
      <c r="BP65" s="1">
        <f t="shared" si="4"/>
        <v>3.8779999999999997</v>
      </c>
      <c r="BQ65" s="1">
        <f t="shared" si="4"/>
        <v>3.9030000000000005</v>
      </c>
      <c r="BR65" s="1">
        <f t="shared" si="4"/>
        <v>3.917</v>
      </c>
      <c r="BS65" s="1">
        <f t="shared" si="4"/>
        <v>3.98</v>
      </c>
      <c r="BT65" s="1">
        <f t="shared" si="4"/>
        <v>3.9170000000000003</v>
      </c>
      <c r="BU65" s="1">
        <f t="shared" si="4"/>
        <v>3.9249999999999994</v>
      </c>
      <c r="BV65" s="1">
        <f t="shared" si="4"/>
        <v>3.8779999999999997</v>
      </c>
      <c r="BX65" s="1">
        <v>4.16</v>
      </c>
      <c r="BZ65" s="1">
        <f>SUM(BZ45:BZ64)</f>
        <v>4.069999999999999</v>
      </c>
    </row>
    <row r="66" spans="2:78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X66" s="1"/>
      <c r="BZ66" s="1"/>
    </row>
    <row r="67" spans="1:78" ht="13.5">
      <c r="A67" t="s">
        <v>195</v>
      </c>
      <c r="B67" s="1">
        <v>1</v>
      </c>
      <c r="C67" s="1">
        <v>1</v>
      </c>
      <c r="D67" s="1">
        <v>1</v>
      </c>
      <c r="E67" s="1">
        <v>1</v>
      </c>
      <c r="F67" s="1">
        <v>1</v>
      </c>
      <c r="G67" s="1">
        <v>1</v>
      </c>
      <c r="H67" s="1">
        <v>0.896886</v>
      </c>
      <c r="I67" s="1">
        <v>0.884891</v>
      </c>
      <c r="J67" s="1">
        <v>0.913271</v>
      </c>
      <c r="K67" s="1">
        <v>1</v>
      </c>
      <c r="L67" s="1">
        <v>1</v>
      </c>
      <c r="M67" s="1">
        <v>1</v>
      </c>
      <c r="N67" s="1">
        <v>0.915271</v>
      </c>
      <c r="O67" s="1">
        <v>0.923846</v>
      </c>
      <c r="P67" s="1">
        <v>1</v>
      </c>
      <c r="Q67" s="1">
        <v>1</v>
      </c>
      <c r="R67" s="1">
        <v>1</v>
      </c>
      <c r="S67" s="1">
        <v>1</v>
      </c>
      <c r="T67" s="1"/>
      <c r="U67" s="1">
        <v>0.922894</v>
      </c>
      <c r="V67" s="1">
        <v>0.906142</v>
      </c>
      <c r="W67" s="1">
        <v>0.884517</v>
      </c>
      <c r="X67" s="1">
        <v>1</v>
      </c>
      <c r="Y67" s="1">
        <v>1</v>
      </c>
      <c r="Z67" s="1">
        <v>1</v>
      </c>
      <c r="AA67" s="1"/>
      <c r="AB67" s="1">
        <v>1</v>
      </c>
      <c r="AC67" s="1">
        <v>1</v>
      </c>
      <c r="AD67" s="1">
        <v>1</v>
      </c>
      <c r="AE67" s="1">
        <v>1</v>
      </c>
      <c r="AF67" s="1">
        <v>0.342265</v>
      </c>
      <c r="AG67" s="1">
        <v>0.367863</v>
      </c>
      <c r="AH67" s="1">
        <v>1</v>
      </c>
      <c r="AI67" s="1">
        <v>1</v>
      </c>
      <c r="AJ67" s="1">
        <v>1</v>
      </c>
      <c r="AK67" s="1">
        <v>1</v>
      </c>
      <c r="AL67" s="1">
        <v>1</v>
      </c>
      <c r="AM67" s="1">
        <v>1</v>
      </c>
      <c r="AN67" s="1">
        <v>1</v>
      </c>
      <c r="AO67" s="1"/>
      <c r="AP67" s="1">
        <v>0.962602</v>
      </c>
      <c r="AQ67" s="1">
        <v>0.932414</v>
      </c>
      <c r="AR67" s="1">
        <v>1</v>
      </c>
      <c r="AS67" s="1">
        <v>1</v>
      </c>
      <c r="AT67" s="1"/>
      <c r="AU67" s="1">
        <v>1</v>
      </c>
      <c r="AW67" s="1">
        <v>0.692039</v>
      </c>
      <c r="AX67" s="1"/>
      <c r="AY67" s="1">
        <v>0</v>
      </c>
      <c r="AZ67" s="1">
        <v>0.186777</v>
      </c>
      <c r="BA67" s="1">
        <v>0.04</v>
      </c>
      <c r="BB67" s="1">
        <v>0.027</v>
      </c>
      <c r="BC67" s="1"/>
      <c r="BD67" s="1">
        <v>0</v>
      </c>
      <c r="BE67" s="1"/>
      <c r="BF67" s="1">
        <v>0.049157</v>
      </c>
      <c r="BG67" s="1">
        <v>0.447058</v>
      </c>
      <c r="BH67" s="1">
        <v>1</v>
      </c>
      <c r="BI67" s="1">
        <v>0.666</v>
      </c>
      <c r="BJ67" s="1">
        <v>1</v>
      </c>
      <c r="BK67" s="1">
        <v>1</v>
      </c>
      <c r="BL67" s="1">
        <v>0.932</v>
      </c>
      <c r="BM67" s="1">
        <v>0.971</v>
      </c>
      <c r="BN67" s="1">
        <v>0.553</v>
      </c>
      <c r="BO67" s="1"/>
      <c r="BP67" s="1">
        <v>0.677</v>
      </c>
      <c r="BQ67" s="1">
        <v>0.635</v>
      </c>
      <c r="BR67" s="1">
        <v>0.736</v>
      </c>
      <c r="BS67" s="1">
        <v>0.598</v>
      </c>
      <c r="BT67" s="1">
        <v>0.623</v>
      </c>
      <c r="BU67" s="1">
        <v>0.754</v>
      </c>
      <c r="BV67" s="1">
        <v>0.677</v>
      </c>
      <c r="BX67" s="1">
        <v>0.57</v>
      </c>
      <c r="BZ67" s="1">
        <v>1</v>
      </c>
    </row>
    <row r="68" spans="1:78" ht="12.75">
      <c r="A68" t="s">
        <v>71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/>
      <c r="U68" s="1">
        <v>0.033839</v>
      </c>
      <c r="V68" s="1">
        <v>0.031862</v>
      </c>
      <c r="W68" s="1">
        <v>0.052974</v>
      </c>
      <c r="X68" s="1">
        <v>0</v>
      </c>
      <c r="Y68" s="1">
        <v>0</v>
      </c>
      <c r="Z68" s="1">
        <v>0</v>
      </c>
      <c r="AA68" s="1"/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0.06019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/>
      <c r="AP68" s="1">
        <v>0.012954</v>
      </c>
      <c r="AQ68" s="1">
        <v>0.018222</v>
      </c>
      <c r="AR68" s="1">
        <v>0</v>
      </c>
      <c r="AS68" s="1">
        <v>0</v>
      </c>
      <c r="AT68" s="1"/>
      <c r="AU68" s="1">
        <v>0</v>
      </c>
      <c r="AW68" s="1">
        <v>0.03569</v>
      </c>
      <c r="AX68" s="1"/>
      <c r="AY68" s="1">
        <v>0</v>
      </c>
      <c r="AZ68" s="1">
        <v>0</v>
      </c>
      <c r="BA68" s="1"/>
      <c r="BB68" s="1">
        <v>0.009</v>
      </c>
      <c r="BC68" s="1"/>
      <c r="BD68" s="1">
        <v>0</v>
      </c>
      <c r="BE68" s="1"/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0.001</v>
      </c>
      <c r="BM68" s="1">
        <v>0.001</v>
      </c>
      <c r="BN68" s="1">
        <v>0</v>
      </c>
      <c r="BO68" s="1"/>
      <c r="BP68" s="1">
        <v>0</v>
      </c>
      <c r="BQ68" s="1">
        <v>0</v>
      </c>
      <c r="BR68" s="1">
        <v>0</v>
      </c>
      <c r="BS68" s="1">
        <v>0.001</v>
      </c>
      <c r="BT68" s="1">
        <v>0</v>
      </c>
      <c r="BU68" s="1">
        <v>0</v>
      </c>
      <c r="BV68" s="1">
        <v>0</v>
      </c>
      <c r="BX68" s="1">
        <v>0</v>
      </c>
      <c r="BZ68" s="1">
        <v>0</v>
      </c>
    </row>
    <row r="69" spans="1:78" ht="12.75">
      <c r="A69" t="s">
        <v>72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0.071646</v>
      </c>
      <c r="I69" s="1">
        <v>0.087452</v>
      </c>
      <c r="J69" s="1">
        <v>0.075821</v>
      </c>
      <c r="K69" s="1">
        <v>0</v>
      </c>
      <c r="L69" s="1">
        <v>0</v>
      </c>
      <c r="M69" s="1">
        <v>0</v>
      </c>
      <c r="N69" s="1">
        <v>0.084729</v>
      </c>
      <c r="O69" s="1">
        <v>0.076154</v>
      </c>
      <c r="P69" s="1">
        <v>0</v>
      </c>
      <c r="Q69" s="1">
        <v>0</v>
      </c>
      <c r="R69" s="1">
        <v>0</v>
      </c>
      <c r="S69" s="1">
        <v>0</v>
      </c>
      <c r="T69" s="1"/>
      <c r="U69" s="1">
        <v>0.043267</v>
      </c>
      <c r="V69" s="1">
        <v>0.061996</v>
      </c>
      <c r="W69" s="1">
        <v>0.062509</v>
      </c>
      <c r="X69" s="1">
        <v>0</v>
      </c>
      <c r="Y69" s="1">
        <v>0</v>
      </c>
      <c r="Z69" s="1">
        <v>0</v>
      </c>
      <c r="AA69" s="1"/>
      <c r="AB69" s="1">
        <v>0</v>
      </c>
      <c r="AC69" s="1">
        <v>0</v>
      </c>
      <c r="AD69" s="1">
        <v>0</v>
      </c>
      <c r="AE69" s="1">
        <v>0</v>
      </c>
      <c r="AF69" s="1">
        <v>0.002798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/>
      <c r="AP69" s="1">
        <v>0</v>
      </c>
      <c r="AQ69" s="1">
        <v>0</v>
      </c>
      <c r="AR69" s="1">
        <v>0</v>
      </c>
      <c r="AS69" s="1">
        <v>0</v>
      </c>
      <c r="AT69" s="1"/>
      <c r="AU69" s="1">
        <v>0</v>
      </c>
      <c r="AW69" s="1">
        <v>0.102767</v>
      </c>
      <c r="AX69" s="1"/>
      <c r="AY69" s="1">
        <v>0</v>
      </c>
      <c r="AZ69" s="1">
        <v>0</v>
      </c>
      <c r="BA69" s="1"/>
      <c r="BB69" s="1"/>
      <c r="BC69" s="1"/>
      <c r="BD69" s="1">
        <v>0</v>
      </c>
      <c r="BE69" s="1"/>
      <c r="BF69" s="1">
        <v>0.774244</v>
      </c>
      <c r="BG69" s="1">
        <v>0.552942</v>
      </c>
      <c r="BH69" s="1">
        <v>0</v>
      </c>
      <c r="BI69" s="1">
        <v>0.334</v>
      </c>
      <c r="BJ69" s="1">
        <v>0</v>
      </c>
      <c r="BK69" s="1">
        <v>0</v>
      </c>
      <c r="BL69" s="1">
        <v>0.067</v>
      </c>
      <c r="BM69" s="1">
        <v>0.028</v>
      </c>
      <c r="BN69" s="1">
        <v>0.445</v>
      </c>
      <c r="BO69" s="1"/>
      <c r="BP69" s="1">
        <v>0.323</v>
      </c>
      <c r="BQ69" s="1">
        <v>0.365</v>
      </c>
      <c r="BR69" s="1">
        <v>0.264</v>
      </c>
      <c r="BS69" s="1">
        <v>0.401</v>
      </c>
      <c r="BT69" s="1">
        <v>0.377</v>
      </c>
      <c r="BU69" s="1">
        <v>0.246</v>
      </c>
      <c r="BV69" s="1">
        <v>0.323</v>
      </c>
      <c r="BX69" s="1">
        <v>0.43</v>
      </c>
      <c r="BZ69" s="1">
        <v>0</v>
      </c>
    </row>
    <row r="70" spans="1:78" ht="12.75">
      <c r="A70" t="s">
        <v>90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/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/>
      <c r="AB70" s="1">
        <v>0</v>
      </c>
      <c r="AC70" s="1">
        <v>0</v>
      </c>
      <c r="AD70" s="1">
        <v>0</v>
      </c>
      <c r="AE70" s="1">
        <v>0</v>
      </c>
      <c r="AF70" s="1">
        <v>0.52</v>
      </c>
      <c r="AG70" s="1">
        <v>0.57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/>
      <c r="AP70" s="1">
        <v>0</v>
      </c>
      <c r="AQ70" s="1">
        <v>0</v>
      </c>
      <c r="AR70" s="1">
        <v>0</v>
      </c>
      <c r="AS70" s="1">
        <v>0</v>
      </c>
      <c r="AT70" s="1"/>
      <c r="AU70" s="1"/>
      <c r="AW70" s="1">
        <v>0.17</v>
      </c>
      <c r="AX70" s="1"/>
      <c r="AY70" s="1">
        <v>0.84</v>
      </c>
      <c r="AZ70" s="1">
        <v>0.81</v>
      </c>
      <c r="BA70" s="1">
        <v>0.66</v>
      </c>
      <c r="BB70" s="1">
        <v>0.6</v>
      </c>
      <c r="BC70" s="1"/>
      <c r="BD70" s="1">
        <v>0</v>
      </c>
      <c r="BE70" s="1"/>
      <c r="BF70" s="1">
        <v>0.1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/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X70" s="1">
        <v>0</v>
      </c>
      <c r="BZ70" s="1">
        <v>0</v>
      </c>
    </row>
    <row r="71" spans="1:78" ht="12.75">
      <c r="A71" t="s">
        <v>171</v>
      </c>
      <c r="B71" s="1">
        <v>1</v>
      </c>
      <c r="C71" s="1">
        <v>1</v>
      </c>
      <c r="D71" s="1">
        <v>1</v>
      </c>
      <c r="E71" s="1">
        <v>1</v>
      </c>
      <c r="F71" s="1">
        <v>1</v>
      </c>
      <c r="G71" s="1">
        <v>1</v>
      </c>
      <c r="H71" s="1">
        <v>0.968532</v>
      </c>
      <c r="I71" s="1">
        <v>0.972343</v>
      </c>
      <c r="J71" s="1">
        <v>0.9890920000000001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  <c r="S71" s="1">
        <v>1</v>
      </c>
      <c r="T71" s="1"/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1</v>
      </c>
      <c r="AA71" s="1"/>
      <c r="AB71" s="1">
        <v>1</v>
      </c>
      <c r="AC71" s="1">
        <v>1</v>
      </c>
      <c r="AD71" s="1">
        <v>1</v>
      </c>
      <c r="AE71" s="1">
        <f>SUM(AE67:AE70)</f>
        <v>1</v>
      </c>
      <c r="AF71" s="1">
        <v>0.86</v>
      </c>
      <c r="AG71" s="1">
        <v>1</v>
      </c>
      <c r="AH71" s="1">
        <v>1</v>
      </c>
      <c r="AI71" s="1">
        <v>1</v>
      </c>
      <c r="AJ71" s="1">
        <v>1</v>
      </c>
      <c r="AK71" s="1">
        <v>1</v>
      </c>
      <c r="AL71" s="1">
        <v>1</v>
      </c>
      <c r="AM71" s="1">
        <v>1</v>
      </c>
      <c r="AN71" s="1">
        <v>1</v>
      </c>
      <c r="AO71" s="1"/>
      <c r="AP71" s="1">
        <v>0.975556</v>
      </c>
      <c r="AQ71" s="1">
        <v>0.9506359999999999</v>
      </c>
      <c r="AR71" s="1">
        <v>1</v>
      </c>
      <c r="AS71" s="1">
        <v>1</v>
      </c>
      <c r="AT71" s="1"/>
      <c r="AU71" s="1">
        <v>1</v>
      </c>
      <c r="AW71" s="1">
        <v>1</v>
      </c>
      <c r="AX71" s="1"/>
      <c r="AY71" s="1">
        <v>0.84</v>
      </c>
      <c r="AZ71" s="1">
        <v>1</v>
      </c>
      <c r="BA71" s="1">
        <v>0.7</v>
      </c>
      <c r="BB71" s="1">
        <v>0.64</v>
      </c>
      <c r="BC71" s="1"/>
      <c r="BD71" s="1">
        <v>0</v>
      </c>
      <c r="BE71" s="1"/>
      <c r="BF71" s="1">
        <v>0.92</v>
      </c>
      <c r="BG71" s="1">
        <v>1</v>
      </c>
      <c r="BH71" s="1">
        <v>1</v>
      </c>
      <c r="BI71" s="1">
        <v>1</v>
      </c>
      <c r="BJ71" s="1">
        <v>1</v>
      </c>
      <c r="BK71" s="1">
        <v>1</v>
      </c>
      <c r="BL71" s="1">
        <v>1</v>
      </c>
      <c r="BM71" s="1">
        <v>1</v>
      </c>
      <c r="BN71" s="1">
        <v>1</v>
      </c>
      <c r="BO71" s="1"/>
      <c r="BP71" s="1">
        <v>1</v>
      </c>
      <c r="BQ71" s="1">
        <v>1</v>
      </c>
      <c r="BR71" s="1">
        <v>1</v>
      </c>
      <c r="BS71" s="1">
        <v>1</v>
      </c>
      <c r="BT71" s="1">
        <v>1</v>
      </c>
      <c r="BU71" s="1">
        <v>1</v>
      </c>
      <c r="BV71" s="1">
        <v>1</v>
      </c>
      <c r="BX71" s="1">
        <v>1</v>
      </c>
      <c r="BZ71" s="1">
        <f>SUM(BZ67:BZ70)</f>
        <v>1</v>
      </c>
    </row>
    <row r="72" spans="2:78" ht="13.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X72" s="1"/>
      <c r="BZ72" s="1"/>
    </row>
    <row r="73" spans="1:78" ht="12.75">
      <c r="A73" t="s">
        <v>68</v>
      </c>
      <c r="B73" s="1">
        <v>0.6788146336961376</v>
      </c>
      <c r="C73" s="1">
        <v>0.48</v>
      </c>
      <c r="D73" s="1">
        <v>0.6531965681310713</v>
      </c>
      <c r="E73" s="1">
        <v>0.5195859357984877</v>
      </c>
      <c r="F73" s="1">
        <v>0.58</v>
      </c>
      <c r="G73" s="1">
        <v>0.698383930894528</v>
      </c>
      <c r="H73" s="1">
        <v>0.8172737548116389</v>
      </c>
      <c r="I73" s="1">
        <v>0.6635587260739536</v>
      </c>
      <c r="J73" s="1">
        <v>0.5032921111634553</v>
      </c>
      <c r="K73" s="1">
        <v>0.6195062634884007</v>
      </c>
      <c r="L73" s="1">
        <v>0.7948235993364636</v>
      </c>
      <c r="M73" s="1">
        <v>0.7271283095522254</v>
      </c>
      <c r="N73" s="1">
        <v>0.7996803061412802</v>
      </c>
      <c r="O73" s="1">
        <v>0.8218421875626671</v>
      </c>
      <c r="P73" s="1">
        <v>0.91</v>
      </c>
      <c r="Q73" s="1">
        <v>0.5055909119635783</v>
      </c>
      <c r="R73" s="1">
        <v>0.642747909816612</v>
      </c>
      <c r="S73" s="1">
        <v>0.5855229680803404</v>
      </c>
      <c r="T73" s="1"/>
      <c r="U73" s="1">
        <v>0.704948</v>
      </c>
      <c r="V73" s="1">
        <v>0.722232</v>
      </c>
      <c r="W73" s="1">
        <v>0.7372469368257972</v>
      </c>
      <c r="X73" s="1">
        <v>0.6940866974873309</v>
      </c>
      <c r="Y73" s="1">
        <v>0.7458872795128464</v>
      </c>
      <c r="Z73" s="1">
        <v>0.7041165107210834</v>
      </c>
      <c r="AA73" s="1"/>
      <c r="AB73" s="1">
        <v>1.0670961630803681</v>
      </c>
      <c r="AC73" s="1">
        <v>1.2197853699109975</v>
      </c>
      <c r="AD73" s="1">
        <v>1.1611460697642324</v>
      </c>
      <c r="AE73" s="1">
        <v>1.04</v>
      </c>
      <c r="AF73" s="1">
        <v>0</v>
      </c>
      <c r="AG73" s="1">
        <v>0</v>
      </c>
      <c r="AH73" s="1">
        <v>0</v>
      </c>
      <c r="AI73" s="1">
        <v>0.06074</v>
      </c>
      <c r="AJ73" s="1">
        <v>0.14279463252080982</v>
      </c>
      <c r="AK73" s="1">
        <v>0.9</v>
      </c>
      <c r="AL73" s="1">
        <v>0.08972993347547453</v>
      </c>
      <c r="AM73" s="1">
        <v>0.6653875028835906</v>
      </c>
      <c r="AN73" s="1">
        <v>0.095967</v>
      </c>
      <c r="AO73" s="1"/>
      <c r="AP73" s="1">
        <v>0</v>
      </c>
      <c r="AQ73" s="1">
        <v>0</v>
      </c>
      <c r="AR73" s="1">
        <v>0.41</v>
      </c>
      <c r="AS73" s="1">
        <v>0.55</v>
      </c>
      <c r="AT73" s="1"/>
      <c r="AU73" s="1">
        <v>0.47734248858927514</v>
      </c>
      <c r="AW73" s="1">
        <v>0.980149</v>
      </c>
      <c r="AX73" s="1"/>
      <c r="AY73" s="1">
        <v>0.04287220497922627</v>
      </c>
      <c r="AZ73" s="1">
        <v>0.3760566520643179</v>
      </c>
      <c r="BA73" s="1"/>
      <c r="BB73" s="1">
        <v>0.044</v>
      </c>
      <c r="BC73" s="1"/>
      <c r="BD73" s="1">
        <v>0</v>
      </c>
      <c r="BE73" s="1"/>
      <c r="BF73" s="1">
        <v>1.34</v>
      </c>
      <c r="BG73" s="1">
        <v>1.8</v>
      </c>
      <c r="BH73" s="1">
        <v>1.157</v>
      </c>
      <c r="BI73" s="1">
        <v>2.033</v>
      </c>
      <c r="BJ73" s="1">
        <v>1.159</v>
      </c>
      <c r="BK73" s="1">
        <v>1.292</v>
      </c>
      <c r="BL73" s="1">
        <v>1.303</v>
      </c>
      <c r="BM73" s="1">
        <v>1.272</v>
      </c>
      <c r="BN73" s="1">
        <v>2.134</v>
      </c>
      <c r="BO73" s="1"/>
      <c r="BP73" s="1">
        <v>1.545</v>
      </c>
      <c r="BQ73" s="1">
        <v>1.664</v>
      </c>
      <c r="BR73" s="1">
        <v>1.532</v>
      </c>
      <c r="BS73" s="1">
        <v>1.639</v>
      </c>
      <c r="BT73" s="1">
        <v>1.705</v>
      </c>
      <c r="BU73" s="1">
        <v>1.478</v>
      </c>
      <c r="BV73" s="1">
        <v>1.545</v>
      </c>
      <c r="BX73" s="1">
        <v>0.49</v>
      </c>
      <c r="BZ73" s="1">
        <v>0.98</v>
      </c>
    </row>
    <row r="74" spans="1:78" ht="12.75">
      <c r="A74" t="s">
        <v>69</v>
      </c>
      <c r="B74" s="1">
        <v>0</v>
      </c>
      <c r="C74" s="1">
        <v>0</v>
      </c>
      <c r="D74" s="1">
        <v>0</v>
      </c>
      <c r="E74" s="1">
        <v>0</v>
      </c>
      <c r="F74" s="1"/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/>
      <c r="Q74" s="1">
        <v>0</v>
      </c>
      <c r="R74" s="1">
        <v>0</v>
      </c>
      <c r="S74" s="1">
        <v>0.005153084070947919</v>
      </c>
      <c r="T74" s="1"/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/>
      <c r="AB74" s="1">
        <v>0</v>
      </c>
      <c r="AC74" s="1">
        <v>0</v>
      </c>
      <c r="AD74" s="1">
        <v>0</v>
      </c>
      <c r="AE74" s="1"/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/>
      <c r="AL74" s="1">
        <v>0</v>
      </c>
      <c r="AM74" s="1">
        <v>0</v>
      </c>
      <c r="AN74" s="1">
        <v>0</v>
      </c>
      <c r="AO74" s="1"/>
      <c r="AP74" s="1">
        <v>0</v>
      </c>
      <c r="AQ74" s="1">
        <v>0</v>
      </c>
      <c r="AR74" s="1"/>
      <c r="AS74" s="1"/>
      <c r="AT74" s="1"/>
      <c r="AU74" s="1">
        <v>0.5667013319822505</v>
      </c>
      <c r="AW74" s="1">
        <v>0.035050630536771946</v>
      </c>
      <c r="AX74" s="1"/>
      <c r="AY74" s="1">
        <v>0</v>
      </c>
      <c r="AZ74" s="1">
        <v>0</v>
      </c>
      <c r="BA74" s="1"/>
      <c r="BB74" s="1"/>
      <c r="BC74" s="1"/>
      <c r="BD74" s="1">
        <v>0</v>
      </c>
      <c r="BE74" s="1"/>
      <c r="BF74" s="1">
        <v>0</v>
      </c>
      <c r="BG74" s="1">
        <v>0</v>
      </c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X74" s="1"/>
      <c r="BZ74" s="1"/>
    </row>
    <row r="75" spans="1:78" ht="13.5">
      <c r="A75" t="s">
        <v>195</v>
      </c>
      <c r="B75" s="1">
        <v>0.21678</v>
      </c>
      <c r="C75" s="1">
        <v>0.691252</v>
      </c>
      <c r="D75" s="1">
        <v>0.17335</v>
      </c>
      <c r="E75" s="1">
        <v>0.386458</v>
      </c>
      <c r="F75" s="1">
        <v>0.54</v>
      </c>
      <c r="G75" s="1">
        <v>0.149937</v>
      </c>
      <c r="H75" s="1">
        <v>0</v>
      </c>
      <c r="I75" s="1">
        <v>0</v>
      </c>
      <c r="J75" s="1">
        <v>0</v>
      </c>
      <c r="K75" s="1">
        <v>0.27795</v>
      </c>
      <c r="L75" s="1">
        <v>0.293981</v>
      </c>
      <c r="M75" s="1">
        <v>0.314043</v>
      </c>
      <c r="N75" s="1">
        <v>0</v>
      </c>
      <c r="O75" s="1">
        <v>0</v>
      </c>
      <c r="P75" s="1">
        <v>0</v>
      </c>
      <c r="Q75" s="1">
        <v>0.556738</v>
      </c>
      <c r="R75" s="1">
        <v>0.144129</v>
      </c>
      <c r="S75" s="1">
        <v>0.300749</v>
      </c>
      <c r="T75" s="1"/>
      <c r="U75" s="1">
        <v>0</v>
      </c>
      <c r="V75" s="1">
        <v>0</v>
      </c>
      <c r="W75" s="1">
        <v>0</v>
      </c>
      <c r="X75" s="1">
        <v>0.163295</v>
      </c>
      <c r="Y75" s="1">
        <v>0.20159</v>
      </c>
      <c r="Z75" s="1">
        <v>0.125753</v>
      </c>
      <c r="AA75" s="1"/>
      <c r="AB75" s="1">
        <v>0.480927</v>
      </c>
      <c r="AC75" s="1">
        <v>0.20472</v>
      </c>
      <c r="AD75" s="1">
        <v>0.320864</v>
      </c>
      <c r="AE75" s="1">
        <v>0.08</v>
      </c>
      <c r="AF75" s="1">
        <v>0</v>
      </c>
      <c r="AG75" s="1">
        <v>0</v>
      </c>
      <c r="AH75" s="1">
        <v>0.496853</v>
      </c>
      <c r="AI75" s="1">
        <v>0.476809</v>
      </c>
      <c r="AJ75" s="1">
        <v>0.441967</v>
      </c>
      <c r="AK75" s="1">
        <v>0.14</v>
      </c>
      <c r="AL75" s="1">
        <v>0.368828</v>
      </c>
      <c r="AM75" s="1">
        <v>0.349366</v>
      </c>
      <c r="AN75" s="1">
        <v>0.00637</v>
      </c>
      <c r="AO75" s="1"/>
      <c r="AP75" s="1">
        <v>0</v>
      </c>
      <c r="AQ75" s="1">
        <v>0</v>
      </c>
      <c r="AR75" s="1">
        <v>0.39</v>
      </c>
      <c r="AS75" s="1">
        <v>0.29</v>
      </c>
      <c r="AT75" s="1"/>
      <c r="AU75" s="1">
        <v>0.114509</v>
      </c>
      <c r="AW75" s="1">
        <v>0</v>
      </c>
      <c r="AX75" s="1"/>
      <c r="AY75" s="1">
        <v>0</v>
      </c>
      <c r="AZ75" s="1">
        <v>0</v>
      </c>
      <c r="BA75" s="1"/>
      <c r="BB75" s="1">
        <v>0</v>
      </c>
      <c r="BC75" s="1"/>
      <c r="BD75" s="1">
        <v>0</v>
      </c>
      <c r="BE75" s="1"/>
      <c r="BF75" s="1">
        <v>0</v>
      </c>
      <c r="BG75" s="1">
        <v>0</v>
      </c>
      <c r="BH75" s="1">
        <v>0.158</v>
      </c>
      <c r="BI75" s="1">
        <v>0</v>
      </c>
      <c r="BJ75" s="1">
        <v>0.083</v>
      </c>
      <c r="BK75" s="1">
        <v>0.017</v>
      </c>
      <c r="BL75" s="1">
        <v>0</v>
      </c>
      <c r="BM75" s="1">
        <v>0</v>
      </c>
      <c r="BN75" s="1">
        <v>0</v>
      </c>
      <c r="BO75" s="1"/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X75" s="1">
        <v>0</v>
      </c>
      <c r="BZ75" s="1">
        <v>0.2</v>
      </c>
    </row>
    <row r="76" spans="1:78" ht="12.75">
      <c r="A76" t="s">
        <v>71</v>
      </c>
      <c r="B76" s="1">
        <v>0.02738254122192626</v>
      </c>
      <c r="C76" s="1">
        <v>0.17053709954002405</v>
      </c>
      <c r="D76" s="1">
        <v>0.03966287829356759</v>
      </c>
      <c r="E76" s="1">
        <v>0.026794755057311975</v>
      </c>
      <c r="F76" s="1">
        <v>0.07</v>
      </c>
      <c r="G76" s="1">
        <v>0</v>
      </c>
      <c r="H76" s="1">
        <v>0</v>
      </c>
      <c r="I76" s="1">
        <v>0</v>
      </c>
      <c r="J76" s="1">
        <v>0</v>
      </c>
      <c r="K76" s="1">
        <v>0.030936122160502174</v>
      </c>
      <c r="L76" s="1">
        <v>0.14890850737383957</v>
      </c>
      <c r="M76" s="1">
        <v>0.13675298774710667</v>
      </c>
      <c r="N76" s="1">
        <v>0</v>
      </c>
      <c r="O76" s="1">
        <v>0</v>
      </c>
      <c r="P76" s="1">
        <v>0</v>
      </c>
      <c r="Q76" s="1">
        <v>0.04393206103148197</v>
      </c>
      <c r="R76" s="1">
        <v>0.03727100301306183</v>
      </c>
      <c r="S76" s="1">
        <v>0.026712270803481774</v>
      </c>
      <c r="T76" s="1"/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/>
      <c r="AB76" s="1">
        <v>0.011822060480541307</v>
      </c>
      <c r="AC76" s="1">
        <v>0.011730788442199717</v>
      </c>
      <c r="AD76" s="1">
        <v>0.015200219112199818</v>
      </c>
      <c r="AE76" s="1">
        <v>0.01</v>
      </c>
      <c r="AF76" s="1">
        <v>0</v>
      </c>
      <c r="AG76" s="1">
        <v>0</v>
      </c>
      <c r="AH76" s="1">
        <v>0.07596465820908761</v>
      </c>
      <c r="AI76" s="1">
        <v>0.08786539695691746</v>
      </c>
      <c r="AJ76" s="1">
        <v>0.17222616893074172</v>
      </c>
      <c r="AK76" s="1">
        <v>0.01</v>
      </c>
      <c r="AL76" s="1">
        <v>0.2884364235223276</v>
      </c>
      <c r="AM76" s="1">
        <v>0</v>
      </c>
      <c r="AN76" s="1">
        <v>0.15461609526070777</v>
      </c>
      <c r="AO76" s="1"/>
      <c r="AP76" s="1">
        <v>0</v>
      </c>
      <c r="AQ76" s="1">
        <v>0</v>
      </c>
      <c r="AR76" s="1">
        <v>0.35</v>
      </c>
      <c r="AS76" s="1">
        <v>0.3</v>
      </c>
      <c r="AT76" s="1"/>
      <c r="AU76" s="1">
        <v>0</v>
      </c>
      <c r="AW76" s="1">
        <v>0</v>
      </c>
      <c r="AX76" s="1"/>
      <c r="AY76" s="1">
        <v>0</v>
      </c>
      <c r="AZ76" s="1">
        <v>0</v>
      </c>
      <c r="BA76" s="1"/>
      <c r="BB76" s="1">
        <v>0</v>
      </c>
      <c r="BC76" s="1"/>
      <c r="BD76" s="1">
        <v>0</v>
      </c>
      <c r="BE76" s="1"/>
      <c r="BF76" s="1">
        <v>0</v>
      </c>
      <c r="BG76" s="1">
        <v>0</v>
      </c>
      <c r="BH76" s="1">
        <v>0.009</v>
      </c>
      <c r="BI76" s="1">
        <v>0</v>
      </c>
      <c r="BJ76" s="1">
        <v>0.032</v>
      </c>
      <c r="BK76" s="1">
        <v>0.003</v>
      </c>
      <c r="BL76" s="1">
        <v>0</v>
      </c>
      <c r="BM76" s="1">
        <v>0</v>
      </c>
      <c r="BN76" s="1">
        <v>0</v>
      </c>
      <c r="BO76" s="1"/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X76" s="1">
        <v>0</v>
      </c>
      <c r="BZ76" s="1">
        <v>0.01</v>
      </c>
    </row>
    <row r="77" spans="1:78" ht="12.75">
      <c r="A77" t="s">
        <v>72</v>
      </c>
      <c r="B77" s="1">
        <v>0.28609432891723785</v>
      </c>
      <c r="C77" s="1">
        <v>0.16779195869681385</v>
      </c>
      <c r="D77" s="1">
        <v>0.26463437351035934</v>
      </c>
      <c r="E77" s="1">
        <v>0.3520533095030158</v>
      </c>
      <c r="F77" s="1">
        <v>0.24</v>
      </c>
      <c r="G77" s="1">
        <v>0.1401628747677431</v>
      </c>
      <c r="H77" s="1">
        <v>0</v>
      </c>
      <c r="I77" s="1">
        <v>0</v>
      </c>
      <c r="J77" s="1">
        <v>0</v>
      </c>
      <c r="K77" s="1">
        <v>0.20867688057050043</v>
      </c>
      <c r="L77" s="1">
        <v>0.1356391743463038</v>
      </c>
      <c r="M77" s="1">
        <v>0.12340537851873752</v>
      </c>
      <c r="N77" s="1">
        <v>0.113881</v>
      </c>
      <c r="O77" s="1">
        <v>0.177586</v>
      </c>
      <c r="P77" s="1">
        <v>0.15</v>
      </c>
      <c r="Q77" s="1">
        <v>0.21407827817195368</v>
      </c>
      <c r="R77" s="1">
        <v>0.22812091647487384</v>
      </c>
      <c r="S77" s="1">
        <v>0.24677547050872808</v>
      </c>
      <c r="T77" s="1"/>
      <c r="U77" s="1">
        <v>0.07866</v>
      </c>
      <c r="V77" s="1">
        <v>0.055745</v>
      </c>
      <c r="W77" s="1">
        <v>0.081553</v>
      </c>
      <c r="X77" s="1">
        <v>0.2798966922789442</v>
      </c>
      <c r="Y77" s="1">
        <v>0.3173285637481473</v>
      </c>
      <c r="Z77" s="1">
        <v>0.3264339094594652</v>
      </c>
      <c r="AA77" s="1"/>
      <c r="AB77" s="1">
        <v>0.1991140086569061</v>
      </c>
      <c r="AC77" s="1">
        <v>0.21821909919955063</v>
      </c>
      <c r="AD77" s="1">
        <v>0.20506347187701116</v>
      </c>
      <c r="AE77" s="1">
        <v>0.12</v>
      </c>
      <c r="AF77" s="1">
        <v>0</v>
      </c>
      <c r="AG77" s="1">
        <v>0</v>
      </c>
      <c r="AH77" s="1">
        <v>0</v>
      </c>
      <c r="AI77" s="1">
        <v>0</v>
      </c>
      <c r="AJ77" s="1">
        <v>0.016120301795260427</v>
      </c>
      <c r="AK77" s="1">
        <v>0.27</v>
      </c>
      <c r="AL77" s="1">
        <v>0.11942439454312061</v>
      </c>
      <c r="AM77" s="1">
        <v>0</v>
      </c>
      <c r="AN77" s="1">
        <v>0.03218076131438262</v>
      </c>
      <c r="AO77" s="1"/>
      <c r="AP77" s="1">
        <v>0</v>
      </c>
      <c r="AQ77" s="1">
        <v>0</v>
      </c>
      <c r="AR77" s="1">
        <v>0.19</v>
      </c>
      <c r="AS77" s="1">
        <v>0.15</v>
      </c>
      <c r="AT77" s="1"/>
      <c r="AU77" s="1">
        <v>0</v>
      </c>
      <c r="AW77" s="1">
        <v>0</v>
      </c>
      <c r="AX77" s="1"/>
      <c r="AY77" s="1">
        <v>0</v>
      </c>
      <c r="AZ77" s="1">
        <v>0</v>
      </c>
      <c r="BA77" s="1"/>
      <c r="BB77" s="1"/>
      <c r="BC77" s="1"/>
      <c r="BD77" s="1">
        <v>0</v>
      </c>
      <c r="BE77" s="1"/>
      <c r="BF77" s="1">
        <v>0</v>
      </c>
      <c r="BG77" s="1">
        <v>0.156169</v>
      </c>
      <c r="BH77" s="1">
        <v>0.215</v>
      </c>
      <c r="BI77" s="1">
        <v>0.163</v>
      </c>
      <c r="BJ77" s="1">
        <v>0.269</v>
      </c>
      <c r="BK77" s="1">
        <v>0.218</v>
      </c>
      <c r="BL77" s="1">
        <v>0.14</v>
      </c>
      <c r="BM77" s="1">
        <v>0.241</v>
      </c>
      <c r="BN77" s="1">
        <v>0.235</v>
      </c>
      <c r="BO77" s="1"/>
      <c r="BP77" s="1">
        <v>0.322</v>
      </c>
      <c r="BQ77" s="1">
        <v>0.265</v>
      </c>
      <c r="BR77" s="1">
        <v>0.309</v>
      </c>
      <c r="BS77" s="1">
        <v>0.109</v>
      </c>
      <c r="BT77" s="1">
        <v>0.228</v>
      </c>
      <c r="BU77" s="1">
        <v>0.31</v>
      </c>
      <c r="BV77" s="1">
        <v>0.322</v>
      </c>
      <c r="BX77" s="1">
        <v>0.48</v>
      </c>
      <c r="BZ77" s="1">
        <v>0.19</v>
      </c>
    </row>
    <row r="78" spans="1:78" ht="12.75">
      <c r="A78" t="s">
        <v>88</v>
      </c>
      <c r="B78" s="1">
        <v>0.008222875139795435</v>
      </c>
      <c r="C78" s="1">
        <v>0.02251599681904805</v>
      </c>
      <c r="D78" s="1">
        <v>0</v>
      </c>
      <c r="E78" s="1"/>
      <c r="F78" s="1">
        <v>0.01</v>
      </c>
      <c r="G78" s="1">
        <v>0.06973846547360465</v>
      </c>
      <c r="H78" s="1">
        <v>0.03594840208422946</v>
      </c>
      <c r="I78" s="1">
        <v>0.025702628155007554</v>
      </c>
      <c r="J78" s="1">
        <v>0.06407988353152458</v>
      </c>
      <c r="K78" s="1">
        <v>0</v>
      </c>
      <c r="L78" s="1">
        <v>0.08043155308661594</v>
      </c>
      <c r="M78" s="1">
        <v>0.0701989963582886</v>
      </c>
      <c r="N78" s="1">
        <v>0</v>
      </c>
      <c r="O78" s="1">
        <v>0</v>
      </c>
      <c r="P78" s="1">
        <v>0.01</v>
      </c>
      <c r="Q78" s="1">
        <v>0.01172678604282786</v>
      </c>
      <c r="R78" s="1">
        <v>0.015571956013995901</v>
      </c>
      <c r="S78" s="1">
        <v>0.05882503315061329</v>
      </c>
      <c r="T78" s="1"/>
      <c r="U78" s="1">
        <v>0.020646055357316995</v>
      </c>
      <c r="V78" s="1">
        <v>0.02211306875086347</v>
      </c>
      <c r="W78" s="1">
        <v>0.023138630518805135</v>
      </c>
      <c r="X78" s="1">
        <v>0</v>
      </c>
      <c r="Y78" s="1">
        <v>0</v>
      </c>
      <c r="Z78" s="1">
        <v>0</v>
      </c>
      <c r="AA78" s="1"/>
      <c r="AB78" s="1">
        <v>0.13434107650549976</v>
      </c>
      <c r="AC78" s="1">
        <v>0.11183212941713287</v>
      </c>
      <c r="AD78" s="1">
        <v>0.12983663458366618</v>
      </c>
      <c r="AE78" s="1">
        <v>0.02</v>
      </c>
      <c r="AF78" s="1">
        <v>0.11204230256246035</v>
      </c>
      <c r="AG78" s="1">
        <v>0.04081789579015759</v>
      </c>
      <c r="AH78" s="1">
        <v>0</v>
      </c>
      <c r="AI78" s="1">
        <v>0.019544926994272932</v>
      </c>
      <c r="AJ78" s="1">
        <v>0.01956269581293906</v>
      </c>
      <c r="AK78" s="1">
        <v>0.02</v>
      </c>
      <c r="AL78" s="1">
        <v>0</v>
      </c>
      <c r="AM78" s="1">
        <v>0</v>
      </c>
      <c r="AN78" s="1">
        <v>0</v>
      </c>
      <c r="AO78" s="1"/>
      <c r="AP78" s="1">
        <v>0</v>
      </c>
      <c r="AQ78" s="1">
        <v>0</v>
      </c>
      <c r="AR78" s="1"/>
      <c r="AS78" s="1"/>
      <c r="AT78" s="1"/>
      <c r="AU78" s="1">
        <v>0.04419824095845171</v>
      </c>
      <c r="AW78" s="1">
        <v>0.005196369949082647</v>
      </c>
      <c r="AX78" s="1"/>
      <c r="AY78" s="1">
        <v>0.01973476306854135</v>
      </c>
      <c r="AZ78" s="1">
        <v>0.11285760900534576</v>
      </c>
      <c r="BA78" s="1">
        <v>0.01</v>
      </c>
      <c r="BB78" s="1"/>
      <c r="BC78" s="1"/>
      <c r="BD78" s="1">
        <v>0</v>
      </c>
      <c r="BE78" s="1"/>
      <c r="BF78" s="1">
        <v>0</v>
      </c>
      <c r="BG78" s="1">
        <v>0</v>
      </c>
      <c r="BH78" s="1">
        <v>0.059</v>
      </c>
      <c r="BI78" s="1">
        <v>0.009</v>
      </c>
      <c r="BJ78" s="1">
        <v>0.066</v>
      </c>
      <c r="BK78" s="1">
        <v>0.008</v>
      </c>
      <c r="BL78" s="1">
        <v>0.004</v>
      </c>
      <c r="BM78" s="1">
        <v>0.009</v>
      </c>
      <c r="BN78" s="1">
        <v>0.205</v>
      </c>
      <c r="BO78" s="1"/>
      <c r="BP78" s="1">
        <v>0</v>
      </c>
      <c r="BQ78" s="1">
        <v>0</v>
      </c>
      <c r="BR78" s="1">
        <v>0</v>
      </c>
      <c r="BS78" s="1">
        <v>0</v>
      </c>
      <c r="BT78" s="1">
        <v>0.004</v>
      </c>
      <c r="BU78" s="1">
        <v>0.002</v>
      </c>
      <c r="BV78" s="1">
        <v>0</v>
      </c>
      <c r="BX78" s="1">
        <v>0</v>
      </c>
      <c r="BZ78" s="1">
        <v>0.01</v>
      </c>
    </row>
    <row r="79" spans="1:78" ht="12.75" customHeight="1">
      <c r="A79" t="s">
        <v>89</v>
      </c>
      <c r="B79" s="1">
        <v>0.0032965915718817895</v>
      </c>
      <c r="C79" s="1">
        <v>0.0035322163807808213</v>
      </c>
      <c r="D79" s="1">
        <v>0</v>
      </c>
      <c r="E79" s="1"/>
      <c r="F79" s="1"/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0.01912227800574465</v>
      </c>
      <c r="M79" s="1">
        <v>0.01294583844153127</v>
      </c>
      <c r="N79" s="1">
        <v>0</v>
      </c>
      <c r="O79" s="1">
        <v>0</v>
      </c>
      <c r="P79" s="1"/>
      <c r="Q79" s="1">
        <v>0</v>
      </c>
      <c r="R79" s="1">
        <v>0</v>
      </c>
      <c r="S79" s="1">
        <v>0</v>
      </c>
      <c r="T79" s="1"/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/>
      <c r="AB79" s="1">
        <v>0</v>
      </c>
      <c r="AC79" s="1">
        <v>0</v>
      </c>
      <c r="AD79" s="1">
        <v>0</v>
      </c>
      <c r="AE79" s="1"/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/>
      <c r="AL79" s="1">
        <v>0</v>
      </c>
      <c r="AM79" s="1">
        <v>0</v>
      </c>
      <c r="AN79" s="1">
        <v>0</v>
      </c>
      <c r="AO79" s="1"/>
      <c r="AP79" s="1">
        <v>0</v>
      </c>
      <c r="AQ79" s="1">
        <v>0</v>
      </c>
      <c r="AR79" s="1"/>
      <c r="AS79" s="1"/>
      <c r="AT79" s="1"/>
      <c r="AU79" s="1">
        <v>0</v>
      </c>
      <c r="AW79" s="1">
        <v>0</v>
      </c>
      <c r="AX79" s="1"/>
      <c r="AY79" s="1">
        <v>0.003461397074408752</v>
      </c>
      <c r="AZ79" s="1">
        <v>0.0005102839532137057</v>
      </c>
      <c r="BA79" s="1"/>
      <c r="BB79" s="1"/>
      <c r="BC79" s="1"/>
      <c r="BD79" s="1">
        <v>0</v>
      </c>
      <c r="BE79" s="1"/>
      <c r="BF79" s="1">
        <v>0</v>
      </c>
      <c r="BG79" s="1">
        <v>0</v>
      </c>
      <c r="BH79" s="1">
        <v>0.002</v>
      </c>
      <c r="BI79" s="1">
        <v>0</v>
      </c>
      <c r="BJ79" s="1">
        <v>0.001</v>
      </c>
      <c r="BK79" s="1">
        <v>0</v>
      </c>
      <c r="BL79" s="1">
        <v>0</v>
      </c>
      <c r="BM79" s="1">
        <v>0.002</v>
      </c>
      <c r="BN79" s="1">
        <v>0.008</v>
      </c>
      <c r="BO79" s="1"/>
      <c r="BP79" s="1">
        <v>0.003</v>
      </c>
      <c r="BQ79" s="1">
        <v>0</v>
      </c>
      <c r="BR79" s="1">
        <v>0.001</v>
      </c>
      <c r="BS79" s="1">
        <v>0</v>
      </c>
      <c r="BT79" s="1">
        <v>0</v>
      </c>
      <c r="BU79" s="1">
        <v>0</v>
      </c>
      <c r="BV79" s="1">
        <v>0.003</v>
      </c>
      <c r="BX79" s="1"/>
      <c r="BZ79" s="1"/>
    </row>
    <row r="80" spans="1:78" ht="12.75">
      <c r="A80" t="s">
        <v>90</v>
      </c>
      <c r="B80" s="1">
        <v>0.07786146138187794</v>
      </c>
      <c r="C80" s="1">
        <v>0.04329736556582119</v>
      </c>
      <c r="D80" s="1">
        <v>0.09707666528771622</v>
      </c>
      <c r="E80" s="1"/>
      <c r="F80" s="1">
        <v>0.06</v>
      </c>
      <c r="G80" s="1">
        <v>0.15045847502341006</v>
      </c>
      <c r="H80" s="1">
        <v>0.4346827905147905</v>
      </c>
      <c r="I80" s="1">
        <v>0.434676720505615</v>
      </c>
      <c r="J80" s="1">
        <v>0.5787014431854365</v>
      </c>
      <c r="K80" s="1">
        <v>0.0781919694785907</v>
      </c>
      <c r="L80" s="1"/>
      <c r="M80" s="1"/>
      <c r="N80" s="1">
        <v>0.07878730288938324</v>
      </c>
      <c r="O80" s="1">
        <v>0.07019035849389531</v>
      </c>
      <c r="P80" s="1">
        <v>0.06</v>
      </c>
      <c r="Q80" s="1">
        <v>0.04086948946919115</v>
      </c>
      <c r="R80" s="1">
        <v>0.05412687199994733</v>
      </c>
      <c r="S80" s="1">
        <v>0.010576091593231203</v>
      </c>
      <c r="T80" s="1"/>
      <c r="U80" s="1">
        <v>0.49554303443969394</v>
      </c>
      <c r="V80" s="1">
        <v>0.5165333133195655</v>
      </c>
      <c r="W80" s="1">
        <v>0.44466529643204855</v>
      </c>
      <c r="X80" s="1"/>
      <c r="Y80" s="1"/>
      <c r="Z80" s="1">
        <v>0.061186124516865045</v>
      </c>
      <c r="AA80" s="1"/>
      <c r="AB80" s="1">
        <v>0.04668507557111719</v>
      </c>
      <c r="AC80" s="1">
        <v>0.03763877337545075</v>
      </c>
      <c r="AD80" s="1">
        <v>0.04863165340956787</v>
      </c>
      <c r="AE80" s="1">
        <v>0.07</v>
      </c>
      <c r="AF80" s="1">
        <v>0</v>
      </c>
      <c r="AG80" s="1">
        <v>0.16</v>
      </c>
      <c r="AH80" s="1"/>
      <c r="AI80" s="1">
        <v>0.015812829530472035</v>
      </c>
      <c r="AJ80" s="1"/>
      <c r="AK80" s="1">
        <v>0.05</v>
      </c>
      <c r="AL80" s="1"/>
      <c r="AM80" s="1">
        <v>0.12290106057929555</v>
      </c>
      <c r="AN80" s="1">
        <v>0.4643604070653889</v>
      </c>
      <c r="AO80" s="1"/>
      <c r="AP80" s="1">
        <v>0.9605137354312924</v>
      </c>
      <c r="AQ80" s="1">
        <v>1.0112434689475396</v>
      </c>
      <c r="AR80" s="1"/>
      <c r="AS80" s="1"/>
      <c r="AT80" s="1"/>
      <c r="AU80" s="1"/>
      <c r="AW80" s="1">
        <v>0.06</v>
      </c>
      <c r="AX80" s="1"/>
      <c r="AY80" s="1">
        <v>0</v>
      </c>
      <c r="AZ80" s="1">
        <v>0.12</v>
      </c>
      <c r="BA80" s="1">
        <v>0</v>
      </c>
      <c r="BB80" s="1">
        <v>0.3</v>
      </c>
      <c r="BC80" s="1"/>
      <c r="BD80" s="1"/>
      <c r="BE80" s="1"/>
      <c r="BF80" s="1">
        <v>0</v>
      </c>
      <c r="BG80" s="1"/>
      <c r="BH80" s="1">
        <v>0.018</v>
      </c>
      <c r="BI80" s="1">
        <v>0</v>
      </c>
      <c r="BJ80" s="1">
        <v>0.028</v>
      </c>
      <c r="BK80" s="1">
        <v>0.034</v>
      </c>
      <c r="BL80" s="1">
        <v>0.035</v>
      </c>
      <c r="BM80" s="1">
        <v>0.063</v>
      </c>
      <c r="BN80" s="1">
        <v>0.004</v>
      </c>
      <c r="BO80" s="1"/>
      <c r="BP80" s="1">
        <v>0</v>
      </c>
      <c r="BQ80" s="1">
        <v>0.003</v>
      </c>
      <c r="BR80" s="1">
        <v>0.007</v>
      </c>
      <c r="BS80" s="1">
        <v>0.002</v>
      </c>
      <c r="BT80" s="1">
        <v>0</v>
      </c>
      <c r="BU80" s="1">
        <v>0.01</v>
      </c>
      <c r="BV80" s="1">
        <v>0</v>
      </c>
      <c r="BX80" s="1">
        <v>0</v>
      </c>
      <c r="BZ80" s="1">
        <v>0.05</v>
      </c>
    </row>
    <row r="81" spans="1:78" ht="12.75">
      <c r="A81" t="s">
        <v>91</v>
      </c>
      <c r="B81" s="1">
        <v>0</v>
      </c>
      <c r="C81" s="1">
        <v>0</v>
      </c>
      <c r="D81" s="1">
        <v>0</v>
      </c>
      <c r="E81" s="1"/>
      <c r="F81" s="1"/>
      <c r="G81" s="1">
        <v>0.0016109175098015303</v>
      </c>
      <c r="H81" s="1">
        <v>0.0015835285674491838</v>
      </c>
      <c r="I81" s="1">
        <v>0.00889934971864552</v>
      </c>
      <c r="J81" s="1">
        <v>0.007261873168879127</v>
      </c>
      <c r="K81" s="1">
        <v>0</v>
      </c>
      <c r="L81" s="1"/>
      <c r="M81" s="1"/>
      <c r="N81" s="1">
        <v>0</v>
      </c>
      <c r="O81" s="1">
        <v>0</v>
      </c>
      <c r="P81" s="1"/>
      <c r="Q81" s="1">
        <v>0</v>
      </c>
      <c r="R81" s="1">
        <v>0</v>
      </c>
      <c r="S81" s="1">
        <v>0</v>
      </c>
      <c r="T81" s="1"/>
      <c r="U81" s="1">
        <v>0</v>
      </c>
      <c r="V81" s="1">
        <v>0</v>
      </c>
      <c r="W81" s="1">
        <v>0.007575223234549515</v>
      </c>
      <c r="X81" s="1"/>
      <c r="Y81" s="1"/>
      <c r="Z81" s="1">
        <v>0</v>
      </c>
      <c r="AA81" s="1"/>
      <c r="AB81" s="1">
        <v>0</v>
      </c>
      <c r="AC81" s="1">
        <v>0</v>
      </c>
      <c r="AD81" s="1">
        <v>0</v>
      </c>
      <c r="AE81" s="1"/>
      <c r="AF81" s="1">
        <v>0</v>
      </c>
      <c r="AG81" s="1">
        <v>0</v>
      </c>
      <c r="AH81" s="1"/>
      <c r="AI81" s="1">
        <v>0</v>
      </c>
      <c r="AJ81" s="1"/>
      <c r="AK81" s="1"/>
      <c r="AL81" s="1"/>
      <c r="AM81" s="1">
        <v>0</v>
      </c>
      <c r="AN81" s="1">
        <v>0</v>
      </c>
      <c r="AO81" s="1"/>
      <c r="AP81" s="1">
        <v>0</v>
      </c>
      <c r="AQ81" s="1">
        <v>0</v>
      </c>
      <c r="AR81" s="1"/>
      <c r="AS81" s="1"/>
      <c r="AT81" s="1"/>
      <c r="AU81" s="1"/>
      <c r="AW81" s="1">
        <v>0</v>
      </c>
      <c r="AX81" s="1"/>
      <c r="AY81" s="1">
        <v>0</v>
      </c>
      <c r="AZ81" s="1">
        <v>0</v>
      </c>
      <c r="BA81" s="1"/>
      <c r="BB81" s="1"/>
      <c r="BC81" s="1"/>
      <c r="BD81" s="1">
        <v>0</v>
      </c>
      <c r="BE81" s="1"/>
      <c r="BF81" s="1">
        <v>0.007036547800533228</v>
      </c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X81" s="1"/>
      <c r="BZ81" s="1"/>
    </row>
    <row r="82" spans="1:78" ht="12.75">
      <c r="A82" t="s">
        <v>95</v>
      </c>
      <c r="B82" s="1">
        <v>0.011971425262209224</v>
      </c>
      <c r="C82" s="1">
        <v>0.0036648817847538106</v>
      </c>
      <c r="D82" s="1">
        <v>0</v>
      </c>
      <c r="E82" s="1">
        <v>0</v>
      </c>
      <c r="F82" s="1"/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/>
      <c r="Q82" s="1">
        <v>0</v>
      </c>
      <c r="R82" s="1">
        <v>0</v>
      </c>
      <c r="S82" s="1">
        <v>0</v>
      </c>
      <c r="T82" s="1"/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/>
      <c r="AB82" s="1">
        <v>0</v>
      </c>
      <c r="AC82" s="1">
        <v>0</v>
      </c>
      <c r="AD82" s="1">
        <v>0</v>
      </c>
      <c r="AE82" s="1"/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/>
      <c r="AL82" s="1">
        <v>0</v>
      </c>
      <c r="AM82" s="1">
        <v>0</v>
      </c>
      <c r="AN82" s="1">
        <v>0</v>
      </c>
      <c r="AO82" s="1"/>
      <c r="AP82" s="1">
        <v>0</v>
      </c>
      <c r="AQ82" s="1">
        <v>0</v>
      </c>
      <c r="AR82" s="1"/>
      <c r="AS82" s="1"/>
      <c r="AT82" s="1"/>
      <c r="AU82" s="1">
        <v>0</v>
      </c>
      <c r="AW82" s="1">
        <v>0</v>
      </c>
      <c r="AX82" s="1"/>
      <c r="AY82" s="1">
        <v>0</v>
      </c>
      <c r="AZ82" s="1">
        <v>0</v>
      </c>
      <c r="BA82" s="1"/>
      <c r="BB82" s="1"/>
      <c r="BC82" s="1"/>
      <c r="BD82" s="1">
        <v>0</v>
      </c>
      <c r="BE82" s="1"/>
      <c r="BF82" s="1">
        <v>0.1652824089848609</v>
      </c>
      <c r="BG82" s="1">
        <v>0.01325744797405516</v>
      </c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X82" s="1"/>
      <c r="BZ82" s="1"/>
    </row>
    <row r="83" spans="1:78" ht="12.75">
      <c r="A83" t="s">
        <v>67</v>
      </c>
      <c r="B83" s="1">
        <v>0.797778</v>
      </c>
      <c r="C83" s="1">
        <v>0.61</v>
      </c>
      <c r="D83" s="1">
        <v>0.714878</v>
      </c>
      <c r="E83" s="1">
        <v>0.791752</v>
      </c>
      <c r="F83" s="1">
        <v>0.62</v>
      </c>
      <c r="G83" s="1">
        <v>0.762733</v>
      </c>
      <c r="H83" s="1">
        <v>0.63928</v>
      </c>
      <c r="I83" s="1">
        <v>0.776117</v>
      </c>
      <c r="J83" s="1">
        <v>0.903784</v>
      </c>
      <c r="K83" s="1">
        <v>0.832546</v>
      </c>
      <c r="L83" s="1">
        <v>0.492119</v>
      </c>
      <c r="M83" s="1">
        <v>0.657549</v>
      </c>
      <c r="N83" s="1">
        <v>0.868548</v>
      </c>
      <c r="O83" s="1">
        <v>0.847475</v>
      </c>
      <c r="P83" s="1">
        <v>0.79</v>
      </c>
      <c r="Q83" s="1">
        <v>0.447191</v>
      </c>
      <c r="R83" s="1">
        <v>0.611713</v>
      </c>
      <c r="S83" s="1">
        <v>0.745601</v>
      </c>
      <c r="T83" s="1"/>
      <c r="U83" s="1">
        <v>0.780205</v>
      </c>
      <c r="V83" s="1">
        <v>0.819429</v>
      </c>
      <c r="W83" s="1">
        <v>0.709781</v>
      </c>
      <c r="X83" s="1">
        <v>0.867557</v>
      </c>
      <c r="Y83" s="1">
        <v>0.862952</v>
      </c>
      <c r="Z83" s="1">
        <v>0.665608</v>
      </c>
      <c r="AA83" s="1"/>
      <c r="AB83" s="1">
        <v>0.099562</v>
      </c>
      <c r="AC83" s="1">
        <v>0.159246</v>
      </c>
      <c r="AD83" s="1">
        <v>0.059129</v>
      </c>
      <c r="AE83" s="1">
        <v>0.71</v>
      </c>
      <c r="AF83" s="1">
        <v>2.025163</v>
      </c>
      <c r="AG83" s="1">
        <v>1.737037</v>
      </c>
      <c r="AH83" s="1">
        <v>1.366641</v>
      </c>
      <c r="AI83" s="1">
        <v>1.028274</v>
      </c>
      <c r="AJ83" s="1">
        <v>0.873212</v>
      </c>
      <c r="AK83" s="1">
        <v>0.63</v>
      </c>
      <c r="AL83" s="1">
        <v>0.885198</v>
      </c>
      <c r="AM83" s="1">
        <v>0.76324</v>
      </c>
      <c r="AN83" s="1">
        <v>1.261167</v>
      </c>
      <c r="AO83" s="1"/>
      <c r="AP83" s="1">
        <v>1.330189</v>
      </c>
      <c r="AQ83" s="1">
        <v>1.350947</v>
      </c>
      <c r="AR83" s="1">
        <v>0.71</v>
      </c>
      <c r="AS83" s="1">
        <v>0.65</v>
      </c>
      <c r="AT83" s="1"/>
      <c r="AU83" s="1">
        <v>0.655586</v>
      </c>
      <c r="AW83" s="1">
        <v>0.90558</v>
      </c>
      <c r="AX83" s="1"/>
      <c r="AY83" s="1">
        <v>2.086763</v>
      </c>
      <c r="AZ83" s="1">
        <v>1.33096</v>
      </c>
      <c r="BA83" s="1">
        <v>2.14</v>
      </c>
      <c r="BB83" s="1">
        <v>1.657</v>
      </c>
      <c r="BC83" s="1"/>
      <c r="BD83" s="1">
        <v>3.109824</v>
      </c>
      <c r="BE83" s="1"/>
      <c r="BF83" s="1">
        <v>0.483986</v>
      </c>
      <c r="BG83" s="1">
        <v>0.142617</v>
      </c>
      <c r="BH83" s="1">
        <v>0.324</v>
      </c>
      <c r="BI83" s="1">
        <v>0</v>
      </c>
      <c r="BJ83" s="1">
        <v>0.306</v>
      </c>
      <c r="BK83" s="1">
        <v>0.412</v>
      </c>
      <c r="BL83" s="1">
        <v>0.473</v>
      </c>
      <c r="BM83" s="1">
        <v>0.426</v>
      </c>
      <c r="BN83" s="1">
        <v>0</v>
      </c>
      <c r="BO83" s="1"/>
      <c r="BP83" s="1">
        <v>0.143</v>
      </c>
      <c r="BQ83" s="1">
        <v>0.096</v>
      </c>
      <c r="BR83" s="1">
        <v>0.183</v>
      </c>
      <c r="BS83" s="1">
        <v>0.181</v>
      </c>
      <c r="BT83" s="1">
        <v>0.057</v>
      </c>
      <c r="BU83" s="1">
        <v>0.212</v>
      </c>
      <c r="BV83" s="1">
        <v>0.143</v>
      </c>
      <c r="BX83" s="1">
        <v>0.88</v>
      </c>
      <c r="BZ83" s="1">
        <v>0.6</v>
      </c>
    </row>
    <row r="84" spans="1:78" ht="12.75">
      <c r="A84" t="s">
        <v>172</v>
      </c>
      <c r="B84" s="1">
        <v>2.1082018571910663</v>
      </c>
      <c r="C84" s="1">
        <f>SUM(C73:C83)</f>
        <v>2.1925915187872413</v>
      </c>
      <c r="D84" s="1">
        <v>1.9427984852227143</v>
      </c>
      <c r="E84" s="1">
        <v>2.0766440003588156</v>
      </c>
      <c r="F84" s="1">
        <v>2.11</v>
      </c>
      <c r="G84" s="1">
        <v>1.9730246636690874</v>
      </c>
      <c r="H84" s="1">
        <v>1.9287684759781079</v>
      </c>
      <c r="I84" s="1">
        <v>1.9089544244532217</v>
      </c>
      <c r="J84" s="1">
        <v>2.0571193110492954</v>
      </c>
      <c r="K84" s="1">
        <v>2.047807235697994</v>
      </c>
      <c r="L84" s="1">
        <v>1.9650251121489677</v>
      </c>
      <c r="M84" s="1">
        <v>2.0420235106178897</v>
      </c>
      <c r="N84" s="1">
        <v>1.8608966090306636</v>
      </c>
      <c r="O84" s="1">
        <v>1.9170935460565623</v>
      </c>
      <c r="P84" s="1">
        <f>SUM(P73:P83)</f>
        <v>1.9200000000000002</v>
      </c>
      <c r="Q84" s="1">
        <v>1.820126526679033</v>
      </c>
      <c r="R84" s="1">
        <v>1.7336806573184909</v>
      </c>
      <c r="S84" s="1">
        <v>1.9799149182073426</v>
      </c>
      <c r="T84" s="1"/>
      <c r="U84" s="1">
        <v>2.080002089797011</v>
      </c>
      <c r="V84" s="1">
        <v>2.136052382070429</v>
      </c>
      <c r="W84" s="1">
        <v>2.0039600870112007</v>
      </c>
      <c r="X84" s="1">
        <v>2.004835389766275</v>
      </c>
      <c r="Y84" s="1">
        <v>2.127757843260994</v>
      </c>
      <c r="Z84" s="1">
        <v>1.8830975446974136</v>
      </c>
      <c r="AA84" s="1"/>
      <c r="AB84" s="1">
        <v>2.0395473842944325</v>
      </c>
      <c r="AC84" s="1">
        <v>1.9631721603453318</v>
      </c>
      <c r="AD84" s="1">
        <v>1.9398710487466775</v>
      </c>
      <c r="AE84" s="1">
        <f>SUM(AE73:AE83)</f>
        <v>2.05</v>
      </c>
      <c r="AF84" s="1">
        <v>2.14</v>
      </c>
      <c r="AG84" s="1">
        <v>1.94</v>
      </c>
      <c r="AH84" s="1">
        <v>1.9394586582090876</v>
      </c>
      <c r="AI84" s="1">
        <v>1.6890461534816623</v>
      </c>
      <c r="AJ84" s="1">
        <v>1.6658827990597511</v>
      </c>
      <c r="AK84" s="1">
        <v>2.01</v>
      </c>
      <c r="AL84" s="1">
        <v>1.7516167515409227</v>
      </c>
      <c r="AM84" s="1">
        <v>1.9008945634628862</v>
      </c>
      <c r="AN84" s="1">
        <v>2.0146612636404795</v>
      </c>
      <c r="AO84" s="1"/>
      <c r="AP84" s="1">
        <v>2.3</v>
      </c>
      <c r="AQ84" s="1">
        <v>2.36</v>
      </c>
      <c r="AR84" s="1">
        <f>SUM(AR73:AR83)</f>
        <v>2.05</v>
      </c>
      <c r="AS84" s="1">
        <f>SUM(AS73:AS83)</f>
        <v>1.94</v>
      </c>
      <c r="AT84" s="1"/>
      <c r="AU84" s="1">
        <v>1.8583370615299772</v>
      </c>
      <c r="AW84" s="1">
        <f>SUM(AW73:AW83)</f>
        <v>1.9859760004858549</v>
      </c>
      <c r="AX84" s="1"/>
      <c r="AY84" s="1">
        <v>2.15</v>
      </c>
      <c r="AZ84" s="1">
        <f>SUM(AZ73:AZ83)</f>
        <v>1.9403845450228774</v>
      </c>
      <c r="BA84" s="1">
        <f>SUM(BA73:BA83)</f>
        <v>2.15</v>
      </c>
      <c r="BB84" s="1">
        <f>SUM(BB73:BB83)</f>
        <v>2.001</v>
      </c>
      <c r="BC84" s="1"/>
      <c r="BD84" s="1">
        <v>3.109824</v>
      </c>
      <c r="BE84" s="1"/>
      <c r="BF84" s="1">
        <v>2</v>
      </c>
      <c r="BG84" s="1">
        <v>2.11</v>
      </c>
      <c r="BH84" s="1">
        <f aca="true" t="shared" si="5" ref="BH84:BN84">SUM(BH73:BH83)</f>
        <v>1.942</v>
      </c>
      <c r="BI84" s="1">
        <f t="shared" si="5"/>
        <v>2.2049999999999996</v>
      </c>
      <c r="BJ84" s="1">
        <f t="shared" si="5"/>
        <v>1.9440000000000002</v>
      </c>
      <c r="BK84" s="1">
        <f t="shared" si="5"/>
        <v>1.9839999999999998</v>
      </c>
      <c r="BL84" s="1">
        <f t="shared" si="5"/>
        <v>1.955</v>
      </c>
      <c r="BM84" s="1">
        <f t="shared" si="5"/>
        <v>2.013</v>
      </c>
      <c r="BN84" s="1">
        <f t="shared" si="5"/>
        <v>2.586</v>
      </c>
      <c r="BO84" s="1"/>
      <c r="BP84" s="1">
        <f aca="true" t="shared" si="6" ref="BP84:BV84">SUM(BP73:BP83)</f>
        <v>2.013</v>
      </c>
      <c r="BQ84" s="1">
        <f t="shared" si="6"/>
        <v>2.0279999999999996</v>
      </c>
      <c r="BR84" s="1">
        <f t="shared" si="6"/>
        <v>2.0319999999999996</v>
      </c>
      <c r="BS84" s="1">
        <f t="shared" si="6"/>
        <v>1.931</v>
      </c>
      <c r="BT84" s="1">
        <f t="shared" si="6"/>
        <v>1.994</v>
      </c>
      <c r="BU84" s="1">
        <f t="shared" si="6"/>
        <v>2.012</v>
      </c>
      <c r="BV84" s="1">
        <f t="shared" si="6"/>
        <v>2.013</v>
      </c>
      <c r="BX84" s="1">
        <v>1.85</v>
      </c>
      <c r="BZ84" s="1">
        <f>SUM(BZ73:BZ83)</f>
        <v>2.04</v>
      </c>
    </row>
    <row r="85" spans="2:7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X85" s="1"/>
      <c r="BZ85" s="1"/>
    </row>
    <row r="86" spans="1:78" ht="12.75">
      <c r="A86" t="s">
        <v>173</v>
      </c>
      <c r="B86" s="1">
        <v>2</v>
      </c>
      <c r="C86" s="1">
        <v>2</v>
      </c>
      <c r="D86" s="1">
        <v>2</v>
      </c>
      <c r="E86" s="1">
        <v>2</v>
      </c>
      <c r="F86" s="1">
        <v>2</v>
      </c>
      <c r="G86" s="1">
        <v>2</v>
      </c>
      <c r="H86" s="1">
        <v>2</v>
      </c>
      <c r="I86" s="1">
        <v>2</v>
      </c>
      <c r="J86" s="1">
        <v>2</v>
      </c>
      <c r="K86" s="1">
        <v>2</v>
      </c>
      <c r="L86" s="1">
        <v>2</v>
      </c>
      <c r="M86" s="1">
        <v>2</v>
      </c>
      <c r="N86" s="1">
        <v>2</v>
      </c>
      <c r="O86" s="1">
        <v>2</v>
      </c>
      <c r="P86" s="1">
        <v>2</v>
      </c>
      <c r="Q86" s="1">
        <v>2</v>
      </c>
      <c r="R86" s="1">
        <v>2</v>
      </c>
      <c r="S86" s="1">
        <v>2</v>
      </c>
      <c r="T86" s="1"/>
      <c r="U86" s="1">
        <v>2</v>
      </c>
      <c r="V86" s="1">
        <v>2</v>
      </c>
      <c r="W86" s="1">
        <v>2</v>
      </c>
      <c r="X86" s="1">
        <v>2</v>
      </c>
      <c r="Y86" s="1">
        <v>2</v>
      </c>
      <c r="Z86" s="1">
        <v>2</v>
      </c>
      <c r="AA86" s="1"/>
      <c r="AB86" s="1">
        <v>2</v>
      </c>
      <c r="AC86" s="1">
        <v>2</v>
      </c>
      <c r="AD86" s="1">
        <v>2</v>
      </c>
      <c r="AE86" s="1">
        <v>2</v>
      </c>
      <c r="AF86" s="1">
        <v>2</v>
      </c>
      <c r="AG86" s="1">
        <v>2</v>
      </c>
      <c r="AH86" s="1">
        <v>2</v>
      </c>
      <c r="AI86" s="1">
        <v>2</v>
      </c>
      <c r="AJ86" s="1">
        <v>2</v>
      </c>
      <c r="AK86" s="1">
        <v>2</v>
      </c>
      <c r="AL86" s="1">
        <v>2</v>
      </c>
      <c r="AM86" s="1">
        <v>2</v>
      </c>
      <c r="AN86" s="1">
        <v>2</v>
      </c>
      <c r="AO86" s="1"/>
      <c r="AP86" s="1">
        <v>2</v>
      </c>
      <c r="AQ86" s="1">
        <v>2</v>
      </c>
      <c r="AR86" s="1">
        <v>2</v>
      </c>
      <c r="AS86" s="1">
        <v>2</v>
      </c>
      <c r="AT86" s="1"/>
      <c r="AU86" s="1">
        <v>2</v>
      </c>
      <c r="AW86" s="1">
        <v>2</v>
      </c>
      <c r="AX86" s="1"/>
      <c r="AY86" s="1">
        <v>2</v>
      </c>
      <c r="AZ86" s="1">
        <v>2</v>
      </c>
      <c r="BA86" s="1">
        <v>2</v>
      </c>
      <c r="BB86" s="1">
        <v>2</v>
      </c>
      <c r="BC86" s="1"/>
      <c r="BD86" s="1">
        <v>2</v>
      </c>
      <c r="BE86" s="1"/>
      <c r="BF86" s="1">
        <v>2</v>
      </c>
      <c r="BG86" s="1">
        <v>2</v>
      </c>
      <c r="BH86" s="1">
        <v>2</v>
      </c>
      <c r="BI86" s="1">
        <v>1.788</v>
      </c>
      <c r="BJ86" s="1">
        <v>2</v>
      </c>
      <c r="BK86" s="1">
        <v>2</v>
      </c>
      <c r="BL86" s="1">
        <v>2</v>
      </c>
      <c r="BM86" s="1">
        <v>2</v>
      </c>
      <c r="BN86" s="1">
        <v>1.434</v>
      </c>
      <c r="BO86" s="1"/>
      <c r="BP86" s="1">
        <v>2</v>
      </c>
      <c r="BQ86" s="1">
        <v>2</v>
      </c>
      <c r="BR86" s="1">
        <v>2</v>
      </c>
      <c r="BS86" s="1">
        <v>2</v>
      </c>
      <c r="BT86" s="1">
        <v>2</v>
      </c>
      <c r="BU86" s="1">
        <v>2</v>
      </c>
      <c r="BV86" s="1">
        <v>2</v>
      </c>
      <c r="BX86" s="1">
        <v>2</v>
      </c>
      <c r="BZ86" s="1">
        <v>2</v>
      </c>
    </row>
    <row r="87" spans="2:7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X87" s="1"/>
      <c r="BZ87" s="1"/>
    </row>
    <row r="88" spans="1:78" ht="12.75">
      <c r="A88" t="s">
        <v>66</v>
      </c>
      <c r="B88" s="1">
        <v>4.0919374915582125</v>
      </c>
      <c r="C88" s="1">
        <v>3.99</v>
      </c>
      <c r="D88" s="1">
        <v>4.195286661741093</v>
      </c>
      <c r="E88" s="1">
        <v>4.133946000754333</v>
      </c>
      <c r="F88" s="1">
        <v>4.07</v>
      </c>
      <c r="G88" s="1">
        <v>4.24346287288849</v>
      </c>
      <c r="H88" s="1">
        <v>4.1898050658232115</v>
      </c>
      <c r="I88" s="1">
        <v>4.276290126723235</v>
      </c>
      <c r="J88" s="1">
        <v>4.14816286643077</v>
      </c>
      <c r="K88" s="1">
        <v>4.253386447952951</v>
      </c>
      <c r="L88" s="1">
        <v>4.1059276413566375</v>
      </c>
      <c r="M88" s="1">
        <v>4.107088719404636</v>
      </c>
      <c r="N88" s="1">
        <v>4.024223094926823</v>
      </c>
      <c r="O88" s="1">
        <v>4.00105723493824</v>
      </c>
      <c r="P88" s="1">
        <v>4.03</v>
      </c>
      <c r="Q88" s="1">
        <v>4.289403343635084</v>
      </c>
      <c r="R88" s="1">
        <v>4.614989779844357</v>
      </c>
      <c r="S88" s="1">
        <v>4.039084885251194</v>
      </c>
      <c r="T88" s="1"/>
      <c r="U88" s="1">
        <v>3.9783469537781615</v>
      </c>
      <c r="V88" s="1">
        <v>3.9972138130005184</v>
      </c>
      <c r="W88" s="1">
        <v>4.078861238563564</v>
      </c>
      <c r="X88" s="1">
        <v>4.024196177857731</v>
      </c>
      <c r="Y88" s="1">
        <v>4.039612856627886</v>
      </c>
      <c r="Z88" s="1">
        <v>4.1955165264766</v>
      </c>
      <c r="AA88" s="1"/>
      <c r="AB88" s="1">
        <v>4.237446879860237</v>
      </c>
      <c r="AC88" s="1">
        <v>4.232433497621509</v>
      </c>
      <c r="AD88" s="1">
        <v>4.2595015740807165</v>
      </c>
      <c r="AE88" s="1">
        <v>4.02</v>
      </c>
      <c r="AF88" s="1">
        <v>3.9760956820258215</v>
      </c>
      <c r="AG88" s="1">
        <v>3.9625500391632906</v>
      </c>
      <c r="AH88" s="1">
        <v>4.007676158062811</v>
      </c>
      <c r="AI88" s="1">
        <v>3.9639317213232586</v>
      </c>
      <c r="AJ88" s="1">
        <v>4.038925116241001</v>
      </c>
      <c r="AK88" s="1">
        <v>4.07</v>
      </c>
      <c r="AL88" s="1">
        <v>4.134862471953684</v>
      </c>
      <c r="AM88" s="1">
        <v>4.23871442700435</v>
      </c>
      <c r="AN88" s="1">
        <v>3.9849051290907456</v>
      </c>
      <c r="AO88" s="1"/>
      <c r="AP88" s="1">
        <v>3.909922697822223</v>
      </c>
      <c r="AQ88" s="1">
        <v>3.855182950147389</v>
      </c>
      <c r="AR88" s="1">
        <v>4.14</v>
      </c>
      <c r="AS88" s="1">
        <v>4.21</v>
      </c>
      <c r="AT88" s="1"/>
      <c r="AU88" s="1">
        <v>4.217321064736766</v>
      </c>
      <c r="AW88" s="1">
        <v>3.9822276035906725</v>
      </c>
      <c r="AX88" s="1"/>
      <c r="AY88" s="1">
        <v>4.106458039791042</v>
      </c>
      <c r="AZ88" s="1">
        <v>4.136314679100426</v>
      </c>
      <c r="BA88" s="1">
        <v>4.09</v>
      </c>
      <c r="BB88" s="1">
        <v>4.12</v>
      </c>
      <c r="BC88" s="1"/>
      <c r="BD88" s="1">
        <v>3.9312140090014047</v>
      </c>
      <c r="BE88" s="1"/>
      <c r="BF88" s="1">
        <v>3.727597978527483</v>
      </c>
      <c r="BG88" s="1">
        <v>3.929827267346767</v>
      </c>
      <c r="BH88" s="1">
        <v>4.186</v>
      </c>
      <c r="BI88" s="1">
        <v>4.162</v>
      </c>
      <c r="BJ88" s="1">
        <v>4.195</v>
      </c>
      <c r="BK88" s="1">
        <v>4.152</v>
      </c>
      <c r="BL88" s="1">
        <v>4.172</v>
      </c>
      <c r="BM88" s="1">
        <v>4.138</v>
      </c>
      <c r="BN88" s="1">
        <v>4.114</v>
      </c>
      <c r="BO88" s="1"/>
      <c r="BP88" s="1">
        <v>4.138</v>
      </c>
      <c r="BQ88" s="1">
        <v>4.105</v>
      </c>
      <c r="BR88" s="1">
        <v>4.089</v>
      </c>
      <c r="BS88" s="1">
        <v>4.122</v>
      </c>
      <c r="BT88" s="1">
        <v>4.12</v>
      </c>
      <c r="BU88" s="1">
        <v>4.093</v>
      </c>
      <c r="BV88" s="1">
        <v>4.138</v>
      </c>
      <c r="BX88" s="1">
        <v>4.04</v>
      </c>
      <c r="BZ88" s="1">
        <v>4.09</v>
      </c>
    </row>
    <row r="89" spans="1:78" ht="12.75">
      <c r="A89" t="s">
        <v>68</v>
      </c>
      <c r="B89" s="1">
        <v>0</v>
      </c>
      <c r="C89" s="1">
        <v>0.01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/>
      <c r="U89" s="1">
        <v>0.021653</v>
      </c>
      <c r="V89" s="1">
        <v>0.002786</v>
      </c>
      <c r="W89" s="1">
        <v>0</v>
      </c>
      <c r="X89" s="1">
        <v>0</v>
      </c>
      <c r="Y89" s="1">
        <v>0</v>
      </c>
      <c r="Z89" s="1">
        <v>0</v>
      </c>
      <c r="AA89" s="1"/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0.036068</v>
      </c>
      <c r="AJ89" s="1">
        <v>0</v>
      </c>
      <c r="AK89" s="1">
        <v>0</v>
      </c>
      <c r="AL89" s="1">
        <v>0</v>
      </c>
      <c r="AM89" s="1">
        <v>0</v>
      </c>
      <c r="AN89" s="1">
        <v>0.015095</v>
      </c>
      <c r="AO89" s="1"/>
      <c r="AP89" s="1">
        <v>0.02</v>
      </c>
      <c r="AQ89" s="1">
        <v>0.03</v>
      </c>
      <c r="AR89" s="1">
        <v>0</v>
      </c>
      <c r="AS89" s="1">
        <v>0</v>
      </c>
      <c r="AT89" s="1"/>
      <c r="AU89" s="1">
        <v>0</v>
      </c>
      <c r="AW89" s="1">
        <v>0.017772</v>
      </c>
      <c r="AX89" s="1"/>
      <c r="AY89" s="1">
        <v>0</v>
      </c>
      <c r="AZ89" s="1">
        <v>0</v>
      </c>
      <c r="BA89" s="1">
        <v>0</v>
      </c>
      <c r="BB89" s="1">
        <v>0</v>
      </c>
      <c r="BC89" s="1"/>
      <c r="BD89" s="1">
        <v>0</v>
      </c>
      <c r="BE89" s="1"/>
      <c r="BF89" s="1">
        <v>0.27</v>
      </c>
      <c r="BG89" s="1">
        <v>0.07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/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X89" s="1">
        <v>0</v>
      </c>
      <c r="BZ89" s="1">
        <v>0</v>
      </c>
    </row>
    <row r="90" spans="1:78" ht="12.75">
      <c r="A90" t="s">
        <v>174</v>
      </c>
      <c r="B90" s="1">
        <v>4.0919374915582125</v>
      </c>
      <c r="C90" s="1">
        <v>4</v>
      </c>
      <c r="D90" s="1">
        <v>4.195286661741093</v>
      </c>
      <c r="E90" s="1">
        <v>4.133946000754333</v>
      </c>
      <c r="F90" s="1">
        <v>4.07</v>
      </c>
      <c r="G90" s="1">
        <v>4.24346287288849</v>
      </c>
      <c r="H90" s="1">
        <v>4.1898050658232115</v>
      </c>
      <c r="I90" s="1">
        <v>4.276290126723235</v>
      </c>
      <c r="J90" s="1">
        <v>4.14816286643077</v>
      </c>
      <c r="K90" s="1">
        <v>4.253386447952951</v>
      </c>
      <c r="L90" s="1">
        <v>4.1059276413566375</v>
      </c>
      <c r="M90" s="1">
        <v>4.107088719404636</v>
      </c>
      <c r="N90" s="1">
        <v>4.024223094926823</v>
      </c>
      <c r="O90" s="1">
        <v>4.00105723493824</v>
      </c>
      <c r="P90" s="1">
        <v>4.03</v>
      </c>
      <c r="Q90" s="1">
        <v>4.289403343635084</v>
      </c>
      <c r="R90" s="1">
        <v>4.614989779844357</v>
      </c>
      <c r="S90" s="1">
        <v>4.039084885251194</v>
      </c>
      <c r="T90" s="1"/>
      <c r="U90" s="1">
        <v>3.9999999537781616</v>
      </c>
      <c r="V90" s="1">
        <v>3.9999998130005183</v>
      </c>
      <c r="W90" s="1">
        <v>4.078861238563564</v>
      </c>
      <c r="X90" s="1">
        <v>4.024196177857731</v>
      </c>
      <c r="Y90" s="1">
        <v>4.039612856627886</v>
      </c>
      <c r="Z90" s="1">
        <v>4.1955165264766</v>
      </c>
      <c r="AA90" s="1"/>
      <c r="AB90" s="1">
        <v>4.237446879860237</v>
      </c>
      <c r="AC90" s="1">
        <v>4.232433497621509</v>
      </c>
      <c r="AD90" s="1">
        <v>4.2595015740807165</v>
      </c>
      <c r="AE90" s="1">
        <v>4.02</v>
      </c>
      <c r="AF90" s="1">
        <v>3.9760956820258215</v>
      </c>
      <c r="AG90" s="1">
        <v>3.9625500391632906</v>
      </c>
      <c r="AH90" s="1">
        <v>4.007676158062811</v>
      </c>
      <c r="AI90" s="1">
        <v>3.9999997213232588</v>
      </c>
      <c r="AJ90" s="1">
        <v>4.038925116241001</v>
      </c>
      <c r="AK90" s="1">
        <v>4.07</v>
      </c>
      <c r="AL90" s="1">
        <v>4.134862471953684</v>
      </c>
      <c r="AM90" s="1">
        <v>4.23871442700435</v>
      </c>
      <c r="AN90" s="1">
        <v>4.000000129090745</v>
      </c>
      <c r="AO90" s="1"/>
      <c r="AP90" s="1">
        <v>3.93</v>
      </c>
      <c r="AQ90" s="1">
        <v>3.89</v>
      </c>
      <c r="AR90" s="1">
        <v>4.14</v>
      </c>
      <c r="AS90" s="1">
        <v>4.14</v>
      </c>
      <c r="AT90" s="1"/>
      <c r="AU90" s="1">
        <v>4.217321064736766</v>
      </c>
      <c r="AW90" s="1">
        <v>3.9999996035906724</v>
      </c>
      <c r="AX90" s="1"/>
      <c r="AY90" s="1">
        <v>4.106458039791042</v>
      </c>
      <c r="AZ90" s="1">
        <v>4.136314679100426</v>
      </c>
      <c r="BA90" s="1">
        <v>4.09</v>
      </c>
      <c r="BB90" s="1">
        <v>4.12</v>
      </c>
      <c r="BC90" s="1"/>
      <c r="BD90" s="1">
        <v>3.9312140090014047</v>
      </c>
      <c r="BE90" s="1"/>
      <c r="BF90" s="1">
        <v>4</v>
      </c>
      <c r="BG90" s="1">
        <v>4</v>
      </c>
      <c r="BH90" s="1">
        <v>4.19</v>
      </c>
      <c r="BI90" s="1">
        <v>4.16</v>
      </c>
      <c r="BJ90" s="1">
        <v>4.2</v>
      </c>
      <c r="BK90" s="1">
        <v>4.15</v>
      </c>
      <c r="BL90" s="1">
        <v>4.17</v>
      </c>
      <c r="BM90" s="1">
        <v>4.14</v>
      </c>
      <c r="BN90" s="1">
        <v>4.11</v>
      </c>
      <c r="BO90" s="1"/>
      <c r="BP90" s="1">
        <v>4.14</v>
      </c>
      <c r="BQ90" s="1">
        <v>4.11</v>
      </c>
      <c r="BR90" s="1">
        <v>4.09</v>
      </c>
      <c r="BS90" s="1">
        <v>4.12</v>
      </c>
      <c r="BT90" s="1">
        <v>4.12</v>
      </c>
      <c r="BU90" s="1">
        <v>4.09</v>
      </c>
      <c r="BV90" s="1">
        <v>4.14</v>
      </c>
      <c r="BX90" s="1">
        <v>4.04</v>
      </c>
      <c r="BZ90" s="1">
        <v>4.09</v>
      </c>
    </row>
    <row r="92" spans="1:78" ht="12.75">
      <c r="A92" t="s">
        <v>140</v>
      </c>
      <c r="B92" s="6">
        <v>13.216295266086306</v>
      </c>
      <c r="C92" s="6">
        <v>13.273485191800638</v>
      </c>
      <c r="D92" s="6">
        <v>13.210967935604076</v>
      </c>
      <c r="E92" s="6">
        <v>13.271168960218658</v>
      </c>
      <c r="F92" s="6">
        <v>13.4</v>
      </c>
      <c r="G92" s="6">
        <v>13.105624128105955</v>
      </c>
      <c r="H92" s="6">
        <v>13.084457479367506</v>
      </c>
      <c r="I92" s="6">
        <v>13.060049518012413</v>
      </c>
      <c r="J92" s="6">
        <v>13.068259396724674</v>
      </c>
      <c r="K92" s="6">
        <v>13.146692191063817</v>
      </c>
      <c r="L92" s="6">
        <v>13.184647961634756</v>
      </c>
      <c r="M92" s="6">
        <v>13.217545191684554</v>
      </c>
      <c r="N92" s="6">
        <v>13.013955552790842</v>
      </c>
      <c r="O92" s="6">
        <v>13.048608251156853</v>
      </c>
      <c r="P92" s="6">
        <v>13</v>
      </c>
      <c r="Q92" s="6">
        <v>13.378000763123872</v>
      </c>
      <c r="R92" s="6">
        <v>13.068210945625466</v>
      </c>
      <c r="S92" s="6">
        <v>13.132465421331492</v>
      </c>
      <c r="T92" s="6"/>
      <c r="U92" s="6">
        <v>13.20013072524301</v>
      </c>
      <c r="V92" s="6">
        <v>13.194077578397309</v>
      </c>
      <c r="W92" s="6">
        <v>13.164002395412869</v>
      </c>
      <c r="X92" s="6">
        <v>13.23149025449991</v>
      </c>
      <c r="Y92" s="6">
        <v>13.209521370731284</v>
      </c>
      <c r="Z92" s="6">
        <v>13.166843957939601</v>
      </c>
      <c r="AA92" s="6"/>
      <c r="AB92" s="6">
        <v>13.292508510098422</v>
      </c>
      <c r="AC92" s="6">
        <v>13.231357902653158</v>
      </c>
      <c r="AD92" s="6">
        <v>13.256187689034757</v>
      </c>
      <c r="AE92" s="6">
        <v>3.1</v>
      </c>
      <c r="AF92" s="6">
        <v>12.887447503310998</v>
      </c>
      <c r="AG92" s="6">
        <v>13.000515440224738</v>
      </c>
      <c r="AH92" s="6">
        <v>13.17163739509731</v>
      </c>
      <c r="AI92" s="6">
        <v>13.1084488754923</v>
      </c>
      <c r="AJ92" s="6">
        <v>13.059966690580879</v>
      </c>
      <c r="AK92" s="6">
        <v>13.2</v>
      </c>
      <c r="AL92" s="6">
        <v>13.361738575337824</v>
      </c>
      <c r="AM92" s="6">
        <v>13.066781493084019</v>
      </c>
      <c r="AN92" s="6">
        <v>13.176765706431729</v>
      </c>
      <c r="AO92" s="6"/>
      <c r="AP92" s="6">
        <v>13.137120860148222</v>
      </c>
      <c r="AQ92" s="6">
        <v>13.164017799238124</v>
      </c>
      <c r="AR92" s="6">
        <v>13.3</v>
      </c>
      <c r="AS92" s="6">
        <v>13.3</v>
      </c>
      <c r="AT92" s="6"/>
      <c r="AU92" s="6">
        <v>13.14648854534357</v>
      </c>
      <c r="AW92" s="6">
        <v>12.889142887616192</v>
      </c>
      <c r="AX92" s="6"/>
      <c r="AY92" s="6">
        <v>12.866916000614985</v>
      </c>
      <c r="AZ92" s="6">
        <v>12.919038641452136</v>
      </c>
      <c r="BA92" s="6">
        <v>13.1</v>
      </c>
      <c r="BB92" s="6" t="s">
        <v>227</v>
      </c>
      <c r="BC92" s="6"/>
      <c r="BD92" s="6">
        <v>12.958962709304734</v>
      </c>
      <c r="BE92" s="6"/>
      <c r="BF92" s="6">
        <v>13.010833062583153</v>
      </c>
      <c r="BG92" s="6">
        <v>13.099167238585412</v>
      </c>
      <c r="BH92">
        <v>13.1</v>
      </c>
      <c r="BI92">
        <v>13.1</v>
      </c>
      <c r="BJ92">
        <v>13.1</v>
      </c>
      <c r="BK92">
        <v>13.2</v>
      </c>
      <c r="BL92">
        <v>13.1</v>
      </c>
      <c r="BM92">
        <v>13.2</v>
      </c>
      <c r="BN92" s="6">
        <v>13</v>
      </c>
      <c r="BO92" s="6"/>
      <c r="BP92" s="6">
        <v>13</v>
      </c>
      <c r="BQ92" s="6">
        <v>13</v>
      </c>
      <c r="BR92" s="6">
        <v>13</v>
      </c>
      <c r="BS92" s="6">
        <v>13</v>
      </c>
      <c r="BT92" s="6">
        <v>13</v>
      </c>
      <c r="BU92" s="6">
        <v>13</v>
      </c>
      <c r="BV92" s="6">
        <v>13</v>
      </c>
      <c r="BX92" s="6">
        <v>13</v>
      </c>
      <c r="BZ92" s="6">
        <v>13.2</v>
      </c>
    </row>
    <row r="93" spans="2:78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N93" s="6"/>
      <c r="BO93" s="6"/>
      <c r="BP93" s="6"/>
      <c r="BQ93" s="6"/>
      <c r="BR93" s="6"/>
      <c r="BS93" s="6"/>
      <c r="BT93" s="6"/>
      <c r="BU93" s="6"/>
      <c r="BV93" s="6"/>
      <c r="BX93" s="6"/>
      <c r="BZ93" s="6"/>
    </row>
    <row r="94" spans="1:78" ht="12.75">
      <c r="A94" s="7" t="s">
        <v>209</v>
      </c>
      <c r="B94" t="s">
        <v>210</v>
      </c>
      <c r="D94" t="s">
        <v>211</v>
      </c>
      <c r="E94" t="s">
        <v>211</v>
      </c>
      <c r="F94" t="s">
        <v>211</v>
      </c>
      <c r="G94" t="s">
        <v>212</v>
      </c>
      <c r="K94" t="s">
        <v>211</v>
      </c>
      <c r="L94" t="s">
        <v>213</v>
      </c>
      <c r="N94" t="s">
        <v>214</v>
      </c>
      <c r="P94" t="s">
        <v>211</v>
      </c>
      <c r="Q94" t="s">
        <v>214</v>
      </c>
      <c r="S94" t="s">
        <v>211</v>
      </c>
      <c r="U94" t="s">
        <v>215</v>
      </c>
      <c r="W94" t="s">
        <v>216</v>
      </c>
      <c r="X94" t="s">
        <v>214</v>
      </c>
      <c r="Z94" t="s">
        <v>211</v>
      </c>
      <c r="AC94" t="s">
        <v>211</v>
      </c>
      <c r="AE94" t="s">
        <v>211</v>
      </c>
      <c r="AF94" t="s">
        <v>217</v>
      </c>
      <c r="AH94" t="s">
        <v>213</v>
      </c>
      <c r="AK94" t="s">
        <v>211</v>
      </c>
      <c r="AL94" t="s">
        <v>218</v>
      </c>
      <c r="AM94" t="s">
        <v>211</v>
      </c>
      <c r="AN94" t="s">
        <v>211</v>
      </c>
      <c r="AP94" t="s">
        <v>217</v>
      </c>
      <c r="AR94" t="s">
        <v>218</v>
      </c>
      <c r="AS94" t="s">
        <v>211</v>
      </c>
      <c r="AU94" t="s">
        <v>211</v>
      </c>
      <c r="AZ94" t="s">
        <v>219</v>
      </c>
      <c r="BD94" t="s">
        <v>220</v>
      </c>
      <c r="BF94" t="s">
        <v>211</v>
      </c>
      <c r="BG94" t="s">
        <v>211</v>
      </c>
      <c r="BH94" t="s">
        <v>211</v>
      </c>
      <c r="BI94" t="s">
        <v>221</v>
      </c>
      <c r="BJ94" t="s">
        <v>211</v>
      </c>
      <c r="BK94" t="s">
        <v>211</v>
      </c>
      <c r="BL94" t="s">
        <v>211</v>
      </c>
      <c r="BM94" t="s">
        <v>211</v>
      </c>
      <c r="BN94" t="s">
        <v>211</v>
      </c>
      <c r="BP94" t="s">
        <v>211</v>
      </c>
      <c r="BQ94" t="s">
        <v>211</v>
      </c>
      <c r="BR94" t="s">
        <v>211</v>
      </c>
      <c r="BS94" t="s">
        <v>211</v>
      </c>
      <c r="BT94" t="s">
        <v>211</v>
      </c>
      <c r="BU94" t="s">
        <v>211</v>
      </c>
      <c r="BV94" t="s">
        <v>211</v>
      </c>
      <c r="BX94" t="s">
        <v>218</v>
      </c>
      <c r="BZ94" t="s">
        <v>211</v>
      </c>
    </row>
    <row r="95" spans="1:78" ht="12.75">
      <c r="A95" t="s">
        <v>175</v>
      </c>
      <c r="B95">
        <v>1</v>
      </c>
      <c r="C95">
        <v>1</v>
      </c>
      <c r="D95">
        <v>2</v>
      </c>
      <c r="E95">
        <v>3</v>
      </c>
      <c r="F95">
        <v>4</v>
      </c>
      <c r="G95">
        <v>5</v>
      </c>
      <c r="H95">
        <v>5</v>
      </c>
      <c r="I95">
        <v>5</v>
      </c>
      <c r="J95">
        <v>5</v>
      </c>
      <c r="K95">
        <v>6</v>
      </c>
      <c r="L95">
        <v>7</v>
      </c>
      <c r="M95">
        <v>7</v>
      </c>
      <c r="N95">
        <v>8</v>
      </c>
      <c r="O95">
        <v>8</v>
      </c>
      <c r="P95">
        <v>4</v>
      </c>
      <c r="Q95">
        <v>9</v>
      </c>
      <c r="R95">
        <v>9</v>
      </c>
      <c r="S95">
        <v>10</v>
      </c>
      <c r="U95">
        <v>11</v>
      </c>
      <c r="V95">
        <v>11</v>
      </c>
      <c r="W95">
        <v>12</v>
      </c>
      <c r="X95">
        <v>13</v>
      </c>
      <c r="Y95">
        <v>13</v>
      </c>
      <c r="Z95">
        <v>14</v>
      </c>
      <c r="AB95">
        <v>15</v>
      </c>
      <c r="AC95">
        <v>15</v>
      </c>
      <c r="AD95">
        <v>15</v>
      </c>
      <c r="AE95">
        <v>4</v>
      </c>
      <c r="AF95">
        <v>16</v>
      </c>
      <c r="AG95">
        <v>16</v>
      </c>
      <c r="AH95">
        <v>16</v>
      </c>
      <c r="AI95">
        <v>16</v>
      </c>
      <c r="AJ95">
        <v>16</v>
      </c>
      <c r="AK95">
        <v>4</v>
      </c>
      <c r="AL95">
        <v>17</v>
      </c>
      <c r="AM95">
        <v>18</v>
      </c>
      <c r="AN95">
        <v>19</v>
      </c>
      <c r="AP95">
        <v>20</v>
      </c>
      <c r="AQ95">
        <v>20</v>
      </c>
      <c r="AR95">
        <v>4</v>
      </c>
      <c r="AS95">
        <v>4</v>
      </c>
      <c r="AU95">
        <v>21</v>
      </c>
      <c r="AW95">
        <v>22</v>
      </c>
      <c r="AY95">
        <v>23</v>
      </c>
      <c r="AZ95">
        <v>23</v>
      </c>
      <c r="BA95">
        <v>24</v>
      </c>
      <c r="BB95">
        <v>22</v>
      </c>
      <c r="BD95">
        <v>25</v>
      </c>
      <c r="BF95">
        <v>26</v>
      </c>
      <c r="BG95">
        <v>27</v>
      </c>
      <c r="BH95">
        <v>28</v>
      </c>
      <c r="BI95">
        <v>28</v>
      </c>
      <c r="BJ95">
        <v>28</v>
      </c>
      <c r="BK95">
        <v>28</v>
      </c>
      <c r="BL95">
        <v>28</v>
      </c>
      <c r="BM95">
        <v>28</v>
      </c>
      <c r="BN95">
        <v>28</v>
      </c>
      <c r="BP95">
        <v>28</v>
      </c>
      <c r="BQ95">
        <v>28</v>
      </c>
      <c r="BR95">
        <v>28</v>
      </c>
      <c r="BS95">
        <v>28</v>
      </c>
      <c r="BT95">
        <v>28</v>
      </c>
      <c r="BU95">
        <v>28</v>
      </c>
      <c r="BV95">
        <v>28</v>
      </c>
      <c r="BX95">
        <v>4</v>
      </c>
      <c r="BZ95">
        <v>4</v>
      </c>
    </row>
    <row r="96" s="9" customFormat="1" ht="12.75"/>
    <row r="97" s="10" customFormat="1" ht="12.75"/>
    <row r="98" spans="1:16" s="10" customFormat="1" ht="12.75">
      <c r="A98" s="10" t="s">
        <v>228</v>
      </c>
      <c r="P98" s="10" t="s">
        <v>229</v>
      </c>
    </row>
    <row r="99" ht="13.5">
      <c r="A99" s="13" t="s">
        <v>230</v>
      </c>
    </row>
    <row r="100" ht="12.75">
      <c r="A100" t="s">
        <v>231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60"/>
  <sheetViews>
    <sheetView workbookViewId="0" topLeftCell="A1">
      <selection activeCell="G131" sqref="G131"/>
    </sheetView>
  </sheetViews>
  <sheetFormatPr defaultColWidth="9.140625" defaultRowHeight="12.75"/>
  <sheetData>
    <row r="1" ht="12.75">
      <c r="A1" t="s">
        <v>98</v>
      </c>
    </row>
    <row r="4" spans="2:67" ht="12.75">
      <c r="B4" s="2" t="s">
        <v>105</v>
      </c>
      <c r="K4" s="2" t="s">
        <v>108</v>
      </c>
      <c r="O4" s="2" t="s">
        <v>114</v>
      </c>
      <c r="AD4" s="2" t="s">
        <v>109</v>
      </c>
      <c r="AF4" s="2" t="s">
        <v>110</v>
      </c>
      <c r="AI4" s="2" t="s">
        <v>106</v>
      </c>
      <c r="AM4" s="2" t="s">
        <v>111</v>
      </c>
      <c r="AU4" s="2" t="s">
        <v>115</v>
      </c>
      <c r="AV4" s="2"/>
      <c r="AW4" s="2" t="s">
        <v>112</v>
      </c>
      <c r="AY4" s="2" t="s">
        <v>107</v>
      </c>
      <c r="AZ4" s="2" t="s">
        <v>105</v>
      </c>
      <c r="BD4" s="2" t="s">
        <v>114</v>
      </c>
      <c r="BH4" s="2" t="s">
        <v>117</v>
      </c>
      <c r="BJ4" s="2" t="s">
        <v>105</v>
      </c>
      <c r="BN4" s="2" t="s">
        <v>113</v>
      </c>
      <c r="BO4" s="2" t="s">
        <v>116</v>
      </c>
    </row>
    <row r="5" spans="2:72" ht="12.75">
      <c r="B5" t="s">
        <v>33</v>
      </c>
      <c r="D5" t="s">
        <v>60</v>
      </c>
      <c r="E5" t="s">
        <v>156</v>
      </c>
      <c r="F5" t="s">
        <v>36</v>
      </c>
      <c r="H5" t="s">
        <v>100</v>
      </c>
      <c r="K5" t="s">
        <v>54</v>
      </c>
      <c r="L5" t="s">
        <v>64</v>
      </c>
      <c r="M5" t="s">
        <v>63</v>
      </c>
      <c r="O5" t="s">
        <v>46</v>
      </c>
      <c r="P5" t="s">
        <v>120</v>
      </c>
      <c r="R5" t="s">
        <v>144</v>
      </c>
      <c r="T5" t="s">
        <v>121</v>
      </c>
      <c r="AD5" t="s">
        <v>61</v>
      </c>
      <c r="AF5" t="s">
        <v>39</v>
      </c>
      <c r="AG5" t="s">
        <v>122</v>
      </c>
      <c r="AI5" t="s">
        <v>101</v>
      </c>
      <c r="AM5" t="s">
        <v>35</v>
      </c>
      <c r="AO5" t="s">
        <v>34</v>
      </c>
      <c r="AQ5" t="s">
        <v>40</v>
      </c>
      <c r="AS5" t="s">
        <v>43</v>
      </c>
      <c r="AT5" t="s">
        <v>57</v>
      </c>
      <c r="AU5" t="s">
        <v>58</v>
      </c>
      <c r="AW5" t="s">
        <v>56</v>
      </c>
      <c r="AX5" t="s">
        <v>42</v>
      </c>
      <c r="AY5" t="s">
        <v>47</v>
      </c>
      <c r="AZ5" t="s">
        <v>97</v>
      </c>
      <c r="BD5" t="s">
        <v>49</v>
      </c>
      <c r="BH5" t="s">
        <v>53</v>
      </c>
      <c r="BJ5" t="s">
        <v>97</v>
      </c>
      <c r="BM5" t="s">
        <v>59</v>
      </c>
      <c r="BN5" t="s">
        <v>103</v>
      </c>
      <c r="BO5" t="s">
        <v>38</v>
      </c>
      <c r="BP5" t="s">
        <v>102</v>
      </c>
      <c r="BR5" t="s">
        <v>143</v>
      </c>
      <c r="BT5" t="s">
        <v>123</v>
      </c>
    </row>
    <row r="6" spans="16:78" ht="12.75">
      <c r="P6" t="s">
        <v>125</v>
      </c>
      <c r="R6">
        <v>115898</v>
      </c>
      <c r="T6">
        <v>160132</v>
      </c>
      <c r="V6">
        <v>160132</v>
      </c>
      <c r="W6">
        <v>160132</v>
      </c>
      <c r="X6">
        <v>160132</v>
      </c>
      <c r="Z6">
        <v>160132</v>
      </c>
      <c r="AB6">
        <v>160125</v>
      </c>
      <c r="AG6">
        <v>31416</v>
      </c>
      <c r="AT6">
        <v>138797</v>
      </c>
      <c r="BR6" t="s">
        <v>124</v>
      </c>
      <c r="BT6" t="s">
        <v>126</v>
      </c>
      <c r="BU6" t="s">
        <v>126</v>
      </c>
      <c r="BV6" t="s">
        <v>126</v>
      </c>
      <c r="BW6" t="s">
        <v>126</v>
      </c>
      <c r="BX6" t="s">
        <v>126</v>
      </c>
      <c r="BY6" t="s">
        <v>126</v>
      </c>
      <c r="BZ6" t="s">
        <v>127</v>
      </c>
    </row>
    <row r="7" spans="2:70" ht="12.75">
      <c r="B7" t="s">
        <v>29</v>
      </c>
      <c r="C7" t="s">
        <v>30</v>
      </c>
      <c r="L7" t="s">
        <v>65</v>
      </c>
      <c r="O7" t="s">
        <v>99</v>
      </c>
      <c r="P7">
        <v>2</v>
      </c>
      <c r="R7" t="s">
        <v>130</v>
      </c>
      <c r="T7" t="s">
        <v>130</v>
      </c>
      <c r="V7" t="s">
        <v>130</v>
      </c>
      <c r="W7" t="s">
        <v>129</v>
      </c>
      <c r="X7" t="s">
        <v>128</v>
      </c>
      <c r="Z7" t="s">
        <v>130</v>
      </c>
      <c r="AB7" t="s">
        <v>131</v>
      </c>
      <c r="AD7" t="s">
        <v>62</v>
      </c>
      <c r="AG7">
        <v>1</v>
      </c>
      <c r="AM7">
        <v>1</v>
      </c>
      <c r="AN7">
        <v>2</v>
      </c>
      <c r="AO7" t="s">
        <v>31</v>
      </c>
      <c r="AP7" t="s">
        <v>32</v>
      </c>
      <c r="AQ7" t="s">
        <v>41</v>
      </c>
      <c r="AR7" t="s">
        <v>30</v>
      </c>
      <c r="AS7" t="s">
        <v>44</v>
      </c>
      <c r="AX7" t="s">
        <v>45</v>
      </c>
      <c r="BD7" t="s">
        <v>50</v>
      </c>
      <c r="BE7" t="s">
        <v>51</v>
      </c>
      <c r="BH7" t="s">
        <v>52</v>
      </c>
      <c r="BN7" t="s">
        <v>104</v>
      </c>
      <c r="BR7">
        <v>2</v>
      </c>
    </row>
    <row r="8" spans="1:70" ht="12.75">
      <c r="A8" t="s">
        <v>37</v>
      </c>
      <c r="B8">
        <v>4</v>
      </c>
      <c r="C8">
        <v>2</v>
      </c>
      <c r="D8">
        <v>14</v>
      </c>
      <c r="E8">
        <v>3</v>
      </c>
      <c r="F8">
        <v>4</v>
      </c>
      <c r="P8">
        <v>4</v>
      </c>
      <c r="R8">
        <v>2</v>
      </c>
      <c r="T8">
        <v>6</v>
      </c>
      <c r="V8">
        <v>3</v>
      </c>
      <c r="W8">
        <v>3</v>
      </c>
      <c r="X8">
        <v>7</v>
      </c>
      <c r="Z8">
        <v>6</v>
      </c>
      <c r="AB8">
        <v>6</v>
      </c>
      <c r="AD8">
        <v>2</v>
      </c>
      <c r="AE8">
        <v>1</v>
      </c>
      <c r="AG8">
        <v>12</v>
      </c>
      <c r="AM8">
        <v>6</v>
      </c>
      <c r="AN8">
        <v>9</v>
      </c>
      <c r="AO8">
        <v>3</v>
      </c>
      <c r="AP8">
        <v>3</v>
      </c>
      <c r="AQ8">
        <v>7</v>
      </c>
      <c r="AR8">
        <v>6</v>
      </c>
      <c r="AS8">
        <v>11</v>
      </c>
      <c r="BE8">
        <v>6</v>
      </c>
      <c r="BF8">
        <v>3</v>
      </c>
      <c r="BN8">
        <v>10</v>
      </c>
      <c r="BO8">
        <v>1</v>
      </c>
      <c r="BP8">
        <v>3</v>
      </c>
      <c r="BR8">
        <v>3</v>
      </c>
    </row>
    <row r="10" spans="1:78" ht="13.5">
      <c r="A10" t="s">
        <v>0</v>
      </c>
      <c r="B10">
        <v>20.25</v>
      </c>
      <c r="C10">
        <v>19.74</v>
      </c>
      <c r="D10" s="1">
        <v>21.5</v>
      </c>
      <c r="E10" s="1">
        <v>18.4</v>
      </c>
      <c r="F10" s="1">
        <v>19.6</v>
      </c>
      <c r="G10" s="1"/>
      <c r="H10" s="1">
        <v>21.25</v>
      </c>
      <c r="I10" s="1">
        <v>21.39</v>
      </c>
      <c r="J10" s="1">
        <v>21.36</v>
      </c>
      <c r="K10">
        <v>20.96</v>
      </c>
      <c r="L10" s="1">
        <v>21.07</v>
      </c>
      <c r="M10" s="1">
        <v>21.5</v>
      </c>
      <c r="N10" s="1">
        <v>24.12</v>
      </c>
      <c r="O10">
        <v>19.35</v>
      </c>
      <c r="P10">
        <v>20.53</v>
      </c>
      <c r="R10">
        <v>20.52</v>
      </c>
      <c r="T10" s="1">
        <v>20.4</v>
      </c>
      <c r="V10">
        <v>20.85</v>
      </c>
      <c r="W10">
        <v>20.75</v>
      </c>
      <c r="X10">
        <v>20.46</v>
      </c>
      <c r="Z10">
        <v>20.77</v>
      </c>
      <c r="AB10">
        <v>20.81</v>
      </c>
      <c r="AD10">
        <v>19.85</v>
      </c>
      <c r="AE10">
        <v>19.84</v>
      </c>
      <c r="AF10">
        <v>21.7</v>
      </c>
      <c r="AG10">
        <v>20.37</v>
      </c>
      <c r="AI10" s="1">
        <v>22.56</v>
      </c>
      <c r="AJ10" s="1">
        <v>22.66</v>
      </c>
      <c r="AK10" s="1">
        <v>23.32</v>
      </c>
      <c r="AL10" s="1">
        <v>22.83</v>
      </c>
      <c r="AM10">
        <v>19.93</v>
      </c>
      <c r="AN10">
        <v>19.74</v>
      </c>
      <c r="AO10">
        <v>20.91</v>
      </c>
      <c r="AP10">
        <v>21.25</v>
      </c>
      <c r="AQ10" s="1">
        <v>20.57</v>
      </c>
      <c r="AR10" s="1">
        <v>20.3</v>
      </c>
      <c r="AS10" s="1">
        <v>21.52</v>
      </c>
      <c r="AT10">
        <v>20.43</v>
      </c>
      <c r="AU10">
        <v>20.49</v>
      </c>
      <c r="AW10" s="1">
        <v>20.79</v>
      </c>
      <c r="AX10" s="1">
        <v>20.3</v>
      </c>
      <c r="AY10">
        <v>20.64</v>
      </c>
      <c r="AZ10" s="1">
        <v>19.66</v>
      </c>
      <c r="BA10" s="1">
        <v>18.34</v>
      </c>
      <c r="BB10" s="1">
        <v>18.67</v>
      </c>
      <c r="BC10" s="1"/>
      <c r="BD10" s="1">
        <v>22.6</v>
      </c>
      <c r="BE10" s="1">
        <v>22.58</v>
      </c>
      <c r="BF10" s="1">
        <v>22.04</v>
      </c>
      <c r="BG10" s="1"/>
      <c r="BH10" s="1">
        <v>20.45</v>
      </c>
      <c r="BI10" s="1">
        <v>19.71</v>
      </c>
      <c r="BJ10" s="1">
        <v>21.18</v>
      </c>
      <c r="BK10" s="1">
        <v>20.63</v>
      </c>
      <c r="BM10" s="1">
        <v>17.47</v>
      </c>
      <c r="BN10" s="1">
        <v>21.14</v>
      </c>
      <c r="BO10">
        <v>19.66</v>
      </c>
      <c r="BP10">
        <v>20.07</v>
      </c>
      <c r="BQ10" s="1"/>
      <c r="BR10">
        <v>19.92</v>
      </c>
      <c r="BT10" s="1">
        <v>19.53</v>
      </c>
      <c r="BU10" s="1">
        <v>19.62</v>
      </c>
      <c r="BV10" s="1">
        <v>19.69</v>
      </c>
      <c r="BW10" s="1">
        <v>19.76</v>
      </c>
      <c r="BX10" s="1">
        <v>19.67</v>
      </c>
      <c r="BY10" s="1">
        <v>20.67</v>
      </c>
      <c r="BZ10" s="1">
        <v>20.17</v>
      </c>
    </row>
    <row r="11" spans="1:78" ht="13.5">
      <c r="A11" t="s">
        <v>1</v>
      </c>
      <c r="B11">
        <v>18.41</v>
      </c>
      <c r="C11">
        <v>17.16</v>
      </c>
      <c r="D11">
        <v>18.5</v>
      </c>
      <c r="E11">
        <v>19.63</v>
      </c>
      <c r="F11">
        <v>17.6</v>
      </c>
      <c r="H11" s="1">
        <v>14</v>
      </c>
      <c r="I11" s="1">
        <v>14.51</v>
      </c>
      <c r="J11" s="1">
        <v>13.73</v>
      </c>
      <c r="K11">
        <v>18.56</v>
      </c>
      <c r="L11" s="1">
        <v>17.8</v>
      </c>
      <c r="M11" s="1">
        <v>16.31</v>
      </c>
      <c r="N11" s="1">
        <v>18.15</v>
      </c>
      <c r="O11">
        <v>19.06</v>
      </c>
      <c r="P11">
        <v>17.53</v>
      </c>
      <c r="R11">
        <v>19.08</v>
      </c>
      <c r="T11">
        <v>18.41</v>
      </c>
      <c r="V11">
        <v>18.59</v>
      </c>
      <c r="W11">
        <v>18.33</v>
      </c>
      <c r="X11">
        <v>17.74</v>
      </c>
      <c r="Z11">
        <v>18.43</v>
      </c>
      <c r="AB11">
        <v>17.78</v>
      </c>
      <c r="AD11">
        <v>16.02</v>
      </c>
      <c r="AE11">
        <v>17.07</v>
      </c>
      <c r="AF11">
        <v>18.81</v>
      </c>
      <c r="AG11">
        <v>17.47</v>
      </c>
      <c r="AI11" s="1">
        <v>19.53</v>
      </c>
      <c r="AJ11" s="1">
        <v>18.98</v>
      </c>
      <c r="AK11" s="1">
        <v>20.13</v>
      </c>
      <c r="AL11" s="1">
        <v>21.25</v>
      </c>
      <c r="AM11">
        <v>18.89</v>
      </c>
      <c r="AN11">
        <v>18.68</v>
      </c>
      <c r="AO11">
        <v>19.43</v>
      </c>
      <c r="AP11">
        <v>19.93</v>
      </c>
      <c r="AQ11" s="1">
        <v>19.49</v>
      </c>
      <c r="AR11" s="1">
        <v>19.13</v>
      </c>
      <c r="AS11" s="1">
        <v>19.01</v>
      </c>
      <c r="AT11">
        <v>18.81</v>
      </c>
      <c r="AU11">
        <v>18.52</v>
      </c>
      <c r="AW11" s="1">
        <v>20.17</v>
      </c>
      <c r="AX11" s="1">
        <v>22.09</v>
      </c>
      <c r="AY11">
        <v>19.15</v>
      </c>
      <c r="AZ11" s="1">
        <v>21.96</v>
      </c>
      <c r="BA11" s="1">
        <v>18.63</v>
      </c>
      <c r="BB11" s="1">
        <v>17.66</v>
      </c>
      <c r="BC11" s="1"/>
      <c r="BD11" s="1">
        <v>39.06</v>
      </c>
      <c r="BE11" s="1">
        <v>29.88</v>
      </c>
      <c r="BF11" s="1">
        <v>23.6</v>
      </c>
      <c r="BG11" s="1"/>
      <c r="BH11" s="1">
        <v>23.16</v>
      </c>
      <c r="BI11" s="1">
        <v>22.78</v>
      </c>
      <c r="BJ11" s="1">
        <v>28.51</v>
      </c>
      <c r="BK11" s="1">
        <v>25.87</v>
      </c>
      <c r="BM11" s="1">
        <v>17.6</v>
      </c>
      <c r="BN11" s="1">
        <v>17.7</v>
      </c>
      <c r="BO11">
        <v>17.42</v>
      </c>
      <c r="BP11">
        <v>14.55</v>
      </c>
      <c r="BQ11" s="1"/>
      <c r="BR11">
        <v>18.91</v>
      </c>
      <c r="BT11" s="1">
        <v>16.64</v>
      </c>
      <c r="BU11" s="1">
        <v>16.53</v>
      </c>
      <c r="BV11" s="1">
        <v>16.44</v>
      </c>
      <c r="BW11" s="1">
        <v>17.56</v>
      </c>
      <c r="BX11" s="1">
        <v>18.04</v>
      </c>
      <c r="BY11" s="1">
        <v>18.44</v>
      </c>
      <c r="BZ11" s="1">
        <v>16.87</v>
      </c>
    </row>
    <row r="12" spans="1:78" ht="13.5">
      <c r="A12" t="s">
        <v>2</v>
      </c>
      <c r="B12">
        <v>2.85</v>
      </c>
      <c r="C12" s="1">
        <v>2.05</v>
      </c>
      <c r="D12" s="1">
        <v>2.84</v>
      </c>
      <c r="E12" s="1">
        <v>2.59</v>
      </c>
      <c r="F12" s="1">
        <v>2.09</v>
      </c>
      <c r="G12" s="1"/>
      <c r="H12" s="1">
        <v>4.54</v>
      </c>
      <c r="I12" s="1">
        <v>5.23</v>
      </c>
      <c r="J12" s="1">
        <v>4.94</v>
      </c>
      <c r="K12" s="1">
        <v>2.59</v>
      </c>
      <c r="L12" s="1">
        <v>3</v>
      </c>
      <c r="M12" s="1">
        <v>2.15</v>
      </c>
      <c r="N12" s="1">
        <v>2.85</v>
      </c>
      <c r="O12" s="1">
        <v>6.13</v>
      </c>
      <c r="P12">
        <v>2.46</v>
      </c>
      <c r="R12">
        <v>3.27</v>
      </c>
      <c r="T12">
        <v>4.35</v>
      </c>
      <c r="V12">
        <v>4.56</v>
      </c>
      <c r="W12">
        <v>4.32</v>
      </c>
      <c r="X12" s="1">
        <v>4.1</v>
      </c>
      <c r="Y12" s="1"/>
      <c r="Z12">
        <v>4.67</v>
      </c>
      <c r="AB12">
        <v>4.23</v>
      </c>
      <c r="AD12" s="1">
        <v>3.26</v>
      </c>
      <c r="AE12" s="1">
        <v>2.98</v>
      </c>
      <c r="AF12" s="1">
        <v>2.89</v>
      </c>
      <c r="AG12">
        <v>3.82</v>
      </c>
      <c r="AH12" s="1"/>
      <c r="AI12" s="1">
        <v>3.15</v>
      </c>
      <c r="AJ12" s="1">
        <v>3.75</v>
      </c>
      <c r="AK12" s="1">
        <v>3.07</v>
      </c>
      <c r="AL12" s="1">
        <v>2.35</v>
      </c>
      <c r="AM12" s="1">
        <v>3.36</v>
      </c>
      <c r="AN12" s="1">
        <v>3.44</v>
      </c>
      <c r="AO12" s="1">
        <v>3.24</v>
      </c>
      <c r="AP12" s="1">
        <v>3.27</v>
      </c>
      <c r="AQ12" s="1">
        <v>3.01</v>
      </c>
      <c r="AR12" s="1">
        <v>3.18</v>
      </c>
      <c r="AS12" s="1">
        <v>3.3</v>
      </c>
      <c r="AT12">
        <v>3.93</v>
      </c>
      <c r="AU12">
        <v>2.52</v>
      </c>
      <c r="AW12" s="1">
        <v>4.42</v>
      </c>
      <c r="AX12" s="1">
        <v>0.48</v>
      </c>
      <c r="AY12" s="1">
        <v>0.38</v>
      </c>
      <c r="BA12">
        <v>0.38</v>
      </c>
      <c r="BB12">
        <v>0.56</v>
      </c>
      <c r="BC12" s="1"/>
      <c r="BD12" s="1">
        <v>0</v>
      </c>
      <c r="BE12" s="1">
        <v>0.2</v>
      </c>
      <c r="BF12" s="1">
        <v>1.7</v>
      </c>
      <c r="BG12" s="1"/>
      <c r="BH12" s="1">
        <v>0.11</v>
      </c>
      <c r="BI12" s="1">
        <v>0.11</v>
      </c>
      <c r="BM12" s="1">
        <v>4.5</v>
      </c>
      <c r="BN12" s="1">
        <v>2.03</v>
      </c>
      <c r="BO12">
        <v>7.22</v>
      </c>
      <c r="BP12">
        <v>8.1</v>
      </c>
      <c r="BR12">
        <v>2.06</v>
      </c>
      <c r="BT12" s="1">
        <v>1.59</v>
      </c>
      <c r="BU12" s="1">
        <v>1.9</v>
      </c>
      <c r="BV12" s="1">
        <v>1.89</v>
      </c>
      <c r="BW12" s="1">
        <v>1.45</v>
      </c>
      <c r="BX12" s="1">
        <v>1.27</v>
      </c>
      <c r="BY12" s="1">
        <v>1.84</v>
      </c>
      <c r="BZ12" s="1">
        <v>2.23</v>
      </c>
    </row>
    <row r="13" spans="1:78" ht="13.5">
      <c r="A13" t="s">
        <v>55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X13" s="1"/>
      <c r="Y13" s="1"/>
      <c r="AD13" s="1"/>
      <c r="AE13" s="1"/>
      <c r="AF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U13">
        <v>0.03</v>
      </c>
      <c r="AW13" s="1">
        <v>0.21</v>
      </c>
      <c r="AX13" s="1"/>
      <c r="AY13" s="1"/>
      <c r="BC13" s="1"/>
      <c r="BD13" s="1"/>
      <c r="BE13" s="1"/>
      <c r="BF13" s="1"/>
      <c r="BG13" s="1"/>
      <c r="BH13" s="1"/>
      <c r="BI13" s="1"/>
      <c r="BM13" s="1"/>
      <c r="BN13" s="1">
        <v>3.26</v>
      </c>
      <c r="BT13" s="1"/>
      <c r="BU13" s="1"/>
      <c r="BV13" s="1"/>
      <c r="BW13" s="1"/>
      <c r="BX13" s="1"/>
      <c r="BY13" s="1"/>
      <c r="BZ13" s="1"/>
    </row>
    <row r="14" spans="1:78" ht="12.75">
      <c r="A14" t="s">
        <v>3</v>
      </c>
      <c r="B14" s="1">
        <v>7.2</v>
      </c>
      <c r="C14" s="1">
        <v>9.34</v>
      </c>
      <c r="D14" s="1">
        <v>7.19</v>
      </c>
      <c r="E14" s="1">
        <v>4.81</v>
      </c>
      <c r="F14" s="1">
        <v>7.86</v>
      </c>
      <c r="G14" s="1"/>
      <c r="H14" s="1">
        <v>8.88</v>
      </c>
      <c r="I14" s="1">
        <v>7.28</v>
      </c>
      <c r="J14" s="1">
        <v>7.92</v>
      </c>
      <c r="K14" s="1">
        <v>7.53</v>
      </c>
      <c r="L14" s="1">
        <v>6.76</v>
      </c>
      <c r="M14" s="1">
        <v>9.33</v>
      </c>
      <c r="N14" s="1">
        <v>7.15</v>
      </c>
      <c r="O14" s="1">
        <v>7.39</v>
      </c>
      <c r="P14">
        <v>9.29</v>
      </c>
      <c r="R14">
        <v>7.43</v>
      </c>
      <c r="T14">
        <v>6.68</v>
      </c>
      <c r="V14">
        <v>6.48</v>
      </c>
      <c r="W14" s="1">
        <v>6.7</v>
      </c>
      <c r="X14">
        <v>7.23</v>
      </c>
      <c r="Z14">
        <v>6.63</v>
      </c>
      <c r="AA14" s="1"/>
      <c r="AB14">
        <v>7.63</v>
      </c>
      <c r="AD14" s="1">
        <v>7.48</v>
      </c>
      <c r="AE14" s="1">
        <v>7.59</v>
      </c>
      <c r="AF14" s="1">
        <v>8.26</v>
      </c>
      <c r="AG14">
        <v>6.81</v>
      </c>
      <c r="AH14" s="1"/>
      <c r="AI14" s="1">
        <v>7.31</v>
      </c>
      <c r="AJ14" s="1">
        <v>5.8</v>
      </c>
      <c r="AK14" s="1">
        <v>5.77</v>
      </c>
      <c r="AL14" s="1">
        <v>6.01</v>
      </c>
      <c r="AM14" s="1">
        <v>5.42</v>
      </c>
      <c r="AN14" s="1">
        <v>5.45</v>
      </c>
      <c r="AO14" s="1">
        <v>5.8</v>
      </c>
      <c r="AP14" s="1">
        <v>5.76</v>
      </c>
      <c r="AQ14" s="1">
        <v>7.11</v>
      </c>
      <c r="AR14" s="1">
        <v>7.22</v>
      </c>
      <c r="AS14" s="1">
        <v>5.58</v>
      </c>
      <c r="AT14">
        <v>5.41</v>
      </c>
      <c r="AU14">
        <v>7.89</v>
      </c>
      <c r="AW14" s="1">
        <v>4.32</v>
      </c>
      <c r="AX14" s="1">
        <v>6.13</v>
      </c>
      <c r="AY14" s="1">
        <v>8.17</v>
      </c>
      <c r="AZ14" s="1">
        <v>8.78</v>
      </c>
      <c r="BA14" s="1">
        <v>8.17</v>
      </c>
      <c r="BB14" s="1">
        <v>7.97</v>
      </c>
      <c r="BC14" s="1"/>
      <c r="BD14" s="1">
        <v>0</v>
      </c>
      <c r="BE14" s="1">
        <v>0.1</v>
      </c>
      <c r="BF14" s="1">
        <v>1.19</v>
      </c>
      <c r="BG14" s="1"/>
      <c r="BH14" s="1">
        <v>6.02</v>
      </c>
      <c r="BI14" s="1">
        <v>5.7</v>
      </c>
      <c r="BJ14" s="1">
        <v>2.18</v>
      </c>
      <c r="BK14" s="1">
        <v>2.29</v>
      </c>
      <c r="BM14" s="1">
        <v>6.45</v>
      </c>
      <c r="BN14" s="1">
        <v>6.68</v>
      </c>
      <c r="BO14">
        <v>0.31</v>
      </c>
      <c r="BP14">
        <v>2.73</v>
      </c>
      <c r="BQ14" s="1"/>
      <c r="BR14">
        <v>3.37</v>
      </c>
      <c r="BT14" s="1">
        <v>7.83</v>
      </c>
      <c r="BU14" s="1">
        <v>7.81</v>
      </c>
      <c r="BV14" s="1">
        <v>7.94</v>
      </c>
      <c r="BW14" s="1">
        <v>7.93</v>
      </c>
      <c r="BX14" s="1">
        <v>8.02</v>
      </c>
      <c r="BY14" s="1">
        <v>8.28</v>
      </c>
      <c r="BZ14" s="1">
        <v>7.4</v>
      </c>
    </row>
    <row r="15" spans="1:78" ht="12.75">
      <c r="A15" t="s">
        <v>4</v>
      </c>
      <c r="B15">
        <v>0.16</v>
      </c>
      <c r="C15" s="1">
        <v>0.93</v>
      </c>
      <c r="D15" s="1">
        <v>0.24</v>
      </c>
      <c r="E15" s="1"/>
      <c r="F15" s="1">
        <v>0.15</v>
      </c>
      <c r="G15" s="1"/>
      <c r="H15" s="1">
        <v>0.07</v>
      </c>
      <c r="I15" s="1">
        <v>0.07</v>
      </c>
      <c r="J15" s="1">
        <v>0.09</v>
      </c>
      <c r="K15" s="1">
        <v>0.18</v>
      </c>
      <c r="L15" s="1"/>
      <c r="M15" s="1">
        <v>0.26</v>
      </c>
      <c r="N15" s="1">
        <v>0.23</v>
      </c>
      <c r="O15" s="1">
        <v>0.7</v>
      </c>
      <c r="P15">
        <v>0.41</v>
      </c>
      <c r="R15">
        <v>0.05</v>
      </c>
      <c r="T15">
        <v>0.04</v>
      </c>
      <c r="V15">
        <v>0.02</v>
      </c>
      <c r="W15">
        <v>0.01</v>
      </c>
      <c r="X15">
        <v>0.04</v>
      </c>
      <c r="Z15">
        <v>0.04</v>
      </c>
      <c r="AB15">
        <v>0.08</v>
      </c>
      <c r="AD15" s="1">
        <v>0.85</v>
      </c>
      <c r="AE15" s="1">
        <v>0.78</v>
      </c>
      <c r="AF15" s="1"/>
      <c r="AG15">
        <v>0.04</v>
      </c>
      <c r="AH15" s="1"/>
      <c r="AI15" s="1"/>
      <c r="AJ15" s="1"/>
      <c r="AK15" s="1"/>
      <c r="AL15" s="1"/>
      <c r="AM15" s="1"/>
      <c r="AN15" s="1"/>
      <c r="AO15" s="1">
        <v>0.21</v>
      </c>
      <c r="AP15" s="1">
        <v>0.2</v>
      </c>
      <c r="AQ15" s="1"/>
      <c r="AR15" s="1"/>
      <c r="AS15" s="1">
        <v>0.33</v>
      </c>
      <c r="AT15">
        <v>0.04</v>
      </c>
      <c r="AU15">
        <v>0.16</v>
      </c>
      <c r="AW15" s="1">
        <v>0.22</v>
      </c>
      <c r="AX15" s="1">
        <v>0.93</v>
      </c>
      <c r="AY15" s="1">
        <v>1.7</v>
      </c>
      <c r="AZ15">
        <v>0.44</v>
      </c>
      <c r="BA15">
        <v>0.48</v>
      </c>
      <c r="BB15">
        <v>0.94</v>
      </c>
      <c r="BC15" s="1"/>
      <c r="BD15" s="1">
        <v>0</v>
      </c>
      <c r="BE15" s="1"/>
      <c r="BF15" s="1"/>
      <c r="BG15" s="1"/>
      <c r="BH15" s="1">
        <v>0.08</v>
      </c>
      <c r="BI15" s="1">
        <v>0.11</v>
      </c>
      <c r="BK15">
        <v>0.37</v>
      </c>
      <c r="BM15" s="1"/>
      <c r="BN15" s="1"/>
      <c r="BR15">
        <v>0.01</v>
      </c>
      <c r="BT15" s="1">
        <v>2.18</v>
      </c>
      <c r="BU15" s="1">
        <v>1.92</v>
      </c>
      <c r="BV15" s="1">
        <v>1.83</v>
      </c>
      <c r="BW15" s="1">
        <v>2.03</v>
      </c>
      <c r="BX15" s="1">
        <v>1.86</v>
      </c>
      <c r="BY15" s="1">
        <v>1.92</v>
      </c>
      <c r="BZ15" s="1">
        <v>1.67</v>
      </c>
    </row>
    <row r="16" spans="1:78" ht="12.75">
      <c r="A16" t="s">
        <v>5</v>
      </c>
      <c r="B16">
        <v>0.95</v>
      </c>
      <c r="C16" s="1">
        <v>0.52</v>
      </c>
      <c r="D16" s="1">
        <v>0.91</v>
      </c>
      <c r="E16" s="1">
        <v>0.95</v>
      </c>
      <c r="F16" s="1">
        <v>1.12</v>
      </c>
      <c r="G16" s="1"/>
      <c r="H16" s="1">
        <v>0.67</v>
      </c>
      <c r="I16" s="1">
        <v>0.74</v>
      </c>
      <c r="J16" s="1">
        <v>0.69</v>
      </c>
      <c r="K16" s="1">
        <v>0.69</v>
      </c>
      <c r="L16" s="1">
        <v>1.1</v>
      </c>
      <c r="M16" s="1">
        <v>0.72</v>
      </c>
      <c r="N16" s="1">
        <v>0.8</v>
      </c>
      <c r="O16" s="1">
        <v>0.2</v>
      </c>
      <c r="P16" s="1">
        <v>0.8</v>
      </c>
      <c r="R16">
        <v>0.37</v>
      </c>
      <c r="T16">
        <v>0.42</v>
      </c>
      <c r="V16">
        <v>0.41</v>
      </c>
      <c r="W16">
        <v>0.41</v>
      </c>
      <c r="X16">
        <v>0.43</v>
      </c>
      <c r="Z16">
        <v>0.41</v>
      </c>
      <c r="AB16">
        <v>0.68</v>
      </c>
      <c r="AD16" s="1">
        <v>0.44</v>
      </c>
      <c r="AE16" s="1">
        <v>0.4</v>
      </c>
      <c r="AF16" s="1"/>
      <c r="AG16">
        <v>0.9</v>
      </c>
      <c r="AH16" s="1"/>
      <c r="AI16" s="1">
        <v>0.5</v>
      </c>
      <c r="AJ16" s="1">
        <v>0.26</v>
      </c>
      <c r="AK16" s="1">
        <v>0.32</v>
      </c>
      <c r="AL16" s="1">
        <v>0.28</v>
      </c>
      <c r="AM16" s="1">
        <v>0.66</v>
      </c>
      <c r="AN16" s="1">
        <v>0.84</v>
      </c>
      <c r="AO16" s="1">
        <v>0.43</v>
      </c>
      <c r="AP16" s="1">
        <v>0.42</v>
      </c>
      <c r="AQ16" s="1">
        <v>0.96</v>
      </c>
      <c r="AR16" s="1">
        <v>1.07</v>
      </c>
      <c r="AS16" s="1">
        <v>0.51</v>
      </c>
      <c r="AT16">
        <v>0.87</v>
      </c>
      <c r="AU16">
        <v>0.84</v>
      </c>
      <c r="AW16" s="1">
        <v>0.36</v>
      </c>
      <c r="AX16" s="1">
        <v>0.11</v>
      </c>
      <c r="AY16" s="1">
        <v>0.4</v>
      </c>
      <c r="BB16">
        <v>0.05</v>
      </c>
      <c r="BC16" s="1"/>
      <c r="BD16" s="1">
        <v>0</v>
      </c>
      <c r="BE16" s="1">
        <v>0</v>
      </c>
      <c r="BF16" s="1">
        <v>0</v>
      </c>
      <c r="BG16" s="1"/>
      <c r="BH16" s="1"/>
      <c r="BJ16">
        <v>0.01</v>
      </c>
      <c r="BM16" s="1"/>
      <c r="BN16" s="1"/>
      <c r="BO16">
        <v>2.74</v>
      </c>
      <c r="BP16">
        <v>2.43</v>
      </c>
      <c r="BR16">
        <v>2.99</v>
      </c>
      <c r="BT16" s="1">
        <v>0.67</v>
      </c>
      <c r="BU16" s="1">
        <v>0.66</v>
      </c>
      <c r="BV16" s="1">
        <v>0.7</v>
      </c>
      <c r="BW16" s="1">
        <v>0.61</v>
      </c>
      <c r="BX16" s="1">
        <v>0.51</v>
      </c>
      <c r="BY16" s="1">
        <v>0.47</v>
      </c>
      <c r="BZ16" s="1">
        <v>0.48</v>
      </c>
    </row>
    <row r="17" spans="1:78" ht="12.75">
      <c r="A17" t="s">
        <v>6</v>
      </c>
      <c r="B17">
        <v>5.41</v>
      </c>
      <c r="C17" s="1">
        <v>4.27</v>
      </c>
      <c r="D17" s="1">
        <v>5.56</v>
      </c>
      <c r="E17" s="1">
        <v>4.76</v>
      </c>
      <c r="F17" s="1">
        <v>4.56</v>
      </c>
      <c r="G17" s="1"/>
      <c r="H17" s="1">
        <v>4.21</v>
      </c>
      <c r="I17" s="1">
        <v>4.59</v>
      </c>
      <c r="J17" s="1">
        <v>4.3</v>
      </c>
      <c r="K17" s="1">
        <v>5.52</v>
      </c>
      <c r="L17" s="1">
        <v>5.21</v>
      </c>
      <c r="M17" s="1">
        <v>5.24</v>
      </c>
      <c r="N17" s="1">
        <v>5.4</v>
      </c>
      <c r="O17" s="1">
        <v>4.71</v>
      </c>
      <c r="P17">
        <v>5.42</v>
      </c>
      <c r="R17" s="1">
        <v>3.89</v>
      </c>
      <c r="S17" s="1"/>
      <c r="T17" s="1">
        <v>4.08</v>
      </c>
      <c r="U17" s="1"/>
      <c r="V17" s="1">
        <v>4.92</v>
      </c>
      <c r="W17" s="1">
        <v>4.35</v>
      </c>
      <c r="X17" s="1">
        <v>3.37</v>
      </c>
      <c r="Y17" s="1"/>
      <c r="Z17" s="1">
        <v>4.98</v>
      </c>
      <c r="AA17" s="1"/>
      <c r="AB17" s="1">
        <v>4.93</v>
      </c>
      <c r="AC17" s="1"/>
      <c r="AD17" s="1">
        <v>3.73</v>
      </c>
      <c r="AE17" s="1">
        <v>4.61</v>
      </c>
      <c r="AF17" s="1">
        <v>4.69</v>
      </c>
      <c r="AG17" s="1">
        <v>4.5</v>
      </c>
      <c r="AH17" s="1"/>
      <c r="AI17" s="1">
        <v>6.61</v>
      </c>
      <c r="AJ17" s="1">
        <v>8.3</v>
      </c>
      <c r="AK17" s="1">
        <v>9.02</v>
      </c>
      <c r="AL17" s="1">
        <v>10.23</v>
      </c>
      <c r="AM17" s="1">
        <v>4.71</v>
      </c>
      <c r="AN17" s="1">
        <v>4.7</v>
      </c>
      <c r="AO17" s="1">
        <v>9.54</v>
      </c>
      <c r="AP17" s="1">
        <v>9.89</v>
      </c>
      <c r="AQ17" s="1">
        <v>5.61</v>
      </c>
      <c r="AR17" s="1">
        <v>4.83</v>
      </c>
      <c r="AS17" s="1">
        <v>8.72</v>
      </c>
      <c r="AT17" s="1">
        <v>4.26</v>
      </c>
      <c r="AU17">
        <v>3.55</v>
      </c>
      <c r="AW17" s="1">
        <v>4.49</v>
      </c>
      <c r="AX17" s="1">
        <v>3.06</v>
      </c>
      <c r="AY17" s="1">
        <v>3.94</v>
      </c>
      <c r="AZ17" s="1">
        <v>1.04</v>
      </c>
      <c r="BA17" s="1">
        <v>1.26</v>
      </c>
      <c r="BB17" s="1">
        <v>0.76</v>
      </c>
      <c r="BC17" s="1"/>
      <c r="BD17" s="1">
        <v>0</v>
      </c>
      <c r="BE17" s="1">
        <v>0.43</v>
      </c>
      <c r="BF17" s="1">
        <v>0.52</v>
      </c>
      <c r="BG17" s="1"/>
      <c r="BH17" s="1">
        <v>2.05</v>
      </c>
      <c r="BI17" s="1">
        <v>1.78</v>
      </c>
      <c r="BJ17" s="1">
        <v>0.7</v>
      </c>
      <c r="BK17" s="1">
        <v>0.86</v>
      </c>
      <c r="BM17" s="1">
        <v>8.43</v>
      </c>
      <c r="BN17" s="1">
        <v>4.73</v>
      </c>
      <c r="BO17">
        <v>4.34</v>
      </c>
      <c r="BP17">
        <v>1.44</v>
      </c>
      <c r="BQ17" s="1"/>
      <c r="BR17">
        <v>2.52</v>
      </c>
      <c r="BT17" s="1">
        <v>2.17</v>
      </c>
      <c r="BU17" s="1">
        <v>2.37</v>
      </c>
      <c r="BV17" s="1">
        <v>2.06</v>
      </c>
      <c r="BW17" s="1">
        <v>2.28</v>
      </c>
      <c r="BX17" s="1">
        <v>2.41</v>
      </c>
      <c r="BY17" s="1">
        <v>3.08</v>
      </c>
      <c r="BZ17" s="1">
        <v>2.61</v>
      </c>
    </row>
    <row r="18" spans="1:78" ht="12.75">
      <c r="A18" t="s">
        <v>8</v>
      </c>
      <c r="B18">
        <v>0.05</v>
      </c>
      <c r="C18" s="1">
        <v>0.03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v>0</v>
      </c>
      <c r="R18" s="1">
        <v>0</v>
      </c>
      <c r="S18" s="1"/>
      <c r="T18" s="1">
        <v>0.01</v>
      </c>
      <c r="U18" s="1"/>
      <c r="V18" s="1">
        <v>0.02</v>
      </c>
      <c r="W18" s="1">
        <v>0</v>
      </c>
      <c r="X18" s="1">
        <v>0</v>
      </c>
      <c r="Y18" s="1"/>
      <c r="Z18" s="1">
        <v>0.01</v>
      </c>
      <c r="AA18" s="1"/>
      <c r="AB18" s="1">
        <v>0.01</v>
      </c>
      <c r="AC18" s="1"/>
      <c r="AD18" s="1"/>
      <c r="AE18" s="1"/>
      <c r="AF18" s="1"/>
      <c r="AG18" s="1">
        <v>0.01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>
        <v>0.03</v>
      </c>
      <c r="AW18" s="1">
        <v>0.71</v>
      </c>
      <c r="AX18" s="1">
        <v>7.73</v>
      </c>
      <c r="AY18" s="1">
        <v>1.28</v>
      </c>
      <c r="AZ18" s="1">
        <v>9.96</v>
      </c>
      <c r="BA18" s="1">
        <v>4.36</v>
      </c>
      <c r="BB18" s="1">
        <v>2.8</v>
      </c>
      <c r="BC18" s="1"/>
      <c r="BD18" s="1">
        <v>38.84</v>
      </c>
      <c r="BE18" s="1">
        <v>34.32</v>
      </c>
      <c r="BF18" s="1">
        <v>28.24</v>
      </c>
      <c r="BG18" s="1"/>
      <c r="BH18" s="1">
        <v>19.6</v>
      </c>
      <c r="BI18" s="1">
        <v>20.48</v>
      </c>
      <c r="BJ18" s="1">
        <v>25.07</v>
      </c>
      <c r="BK18" s="1">
        <v>23.31</v>
      </c>
      <c r="BM18" s="1">
        <v>0.43</v>
      </c>
      <c r="BN18" s="1">
        <v>2.41</v>
      </c>
      <c r="BQ18" s="1"/>
      <c r="BR18">
        <v>0.12</v>
      </c>
      <c r="BT18" s="1">
        <v>2.1</v>
      </c>
      <c r="BU18" s="1">
        <v>2.48</v>
      </c>
      <c r="BV18" s="1">
        <v>2.32</v>
      </c>
      <c r="BW18" s="1">
        <v>2.67</v>
      </c>
      <c r="BX18" s="1">
        <v>3.34</v>
      </c>
      <c r="BY18" s="1">
        <v>3.92</v>
      </c>
      <c r="BZ18" s="1">
        <v>3.42</v>
      </c>
    </row>
    <row r="19" spans="1:78" ht="12.75">
      <c r="A19" t="s">
        <v>25</v>
      </c>
      <c r="B19">
        <v>0.08</v>
      </c>
      <c r="C19" s="1">
        <v>0.19</v>
      </c>
      <c r="D19" s="1"/>
      <c r="E19" s="1"/>
      <c r="F19" s="1"/>
      <c r="G19" s="1"/>
      <c r="H19" s="1">
        <v>0.09</v>
      </c>
      <c r="I19" s="1">
        <v>0.07</v>
      </c>
      <c r="J19" s="1">
        <v>0.07</v>
      </c>
      <c r="K19" s="1"/>
      <c r="L19" s="1"/>
      <c r="M19" s="1"/>
      <c r="N19" s="1"/>
      <c r="O19" s="1"/>
      <c r="P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>
        <v>0.06</v>
      </c>
      <c r="AW19" s="1"/>
      <c r="AX19" s="1"/>
      <c r="AY19" s="1"/>
      <c r="BC19" s="1"/>
      <c r="BD19" s="1">
        <v>0</v>
      </c>
      <c r="BE19" s="1">
        <v>0.13</v>
      </c>
      <c r="BF19" s="1">
        <v>0.16</v>
      </c>
      <c r="BG19" s="1"/>
      <c r="BH19" s="1">
        <v>0.38</v>
      </c>
      <c r="BI19" s="1">
        <v>0.31</v>
      </c>
      <c r="BM19" s="1">
        <v>2.06</v>
      </c>
      <c r="BN19" s="1"/>
      <c r="BT19" s="1"/>
      <c r="BU19" s="1"/>
      <c r="BV19" s="1"/>
      <c r="BW19" s="1"/>
      <c r="BX19" s="1"/>
      <c r="BY19" s="1"/>
      <c r="BZ19" s="1"/>
    </row>
    <row r="20" spans="1:78" ht="13.5">
      <c r="A20" t="s">
        <v>7</v>
      </c>
      <c r="C20" s="1"/>
      <c r="D20" s="1"/>
      <c r="E20" s="1"/>
      <c r="F20" s="1">
        <v>0</v>
      </c>
      <c r="G20" s="1"/>
      <c r="H20" s="1"/>
      <c r="I20" s="1"/>
      <c r="J20" s="1"/>
      <c r="K20" s="1"/>
      <c r="L20" s="1"/>
      <c r="M20" s="1"/>
      <c r="N20" s="1"/>
      <c r="O20" s="1"/>
      <c r="P20" s="1">
        <v>0</v>
      </c>
      <c r="R20" s="1">
        <v>0</v>
      </c>
      <c r="S20" s="1"/>
      <c r="T20" s="1">
        <v>0</v>
      </c>
      <c r="U20" s="1"/>
      <c r="V20" s="1">
        <v>0</v>
      </c>
      <c r="W20" s="1">
        <v>0</v>
      </c>
      <c r="X20" s="1">
        <v>0</v>
      </c>
      <c r="Y20" s="1"/>
      <c r="Z20" s="1">
        <v>0</v>
      </c>
      <c r="AA20" s="1"/>
      <c r="AB20" s="1">
        <v>0</v>
      </c>
      <c r="AC20" s="1"/>
      <c r="AD20" s="1"/>
      <c r="AE20" s="1"/>
      <c r="AF20" s="1"/>
      <c r="AG20" s="1">
        <v>0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>
        <v>0</v>
      </c>
      <c r="AW20" s="1"/>
      <c r="AX20" s="1">
        <v>0.72</v>
      </c>
      <c r="AY20" s="1">
        <v>0.47</v>
      </c>
      <c r="BC20" s="1"/>
      <c r="BD20" s="1">
        <v>0</v>
      </c>
      <c r="BE20" s="1"/>
      <c r="BF20" s="1"/>
      <c r="BG20" s="1"/>
      <c r="BH20" s="1">
        <v>0.02</v>
      </c>
      <c r="BI20" s="1">
        <v>0.05</v>
      </c>
      <c r="BJ20" s="1">
        <v>0.3</v>
      </c>
      <c r="BK20" s="1">
        <v>0.49</v>
      </c>
      <c r="BM20" s="1">
        <v>0.2</v>
      </c>
      <c r="BN20" s="1"/>
      <c r="BR20" s="1">
        <v>0</v>
      </c>
      <c r="BT20" s="1">
        <v>0.04</v>
      </c>
      <c r="BU20" s="1"/>
      <c r="BV20" s="1"/>
      <c r="BW20" s="1"/>
      <c r="BX20" s="1"/>
      <c r="BY20" s="1">
        <v>0.11</v>
      </c>
      <c r="BZ20" s="1">
        <v>0.02</v>
      </c>
    </row>
    <row r="21" spans="1:78" ht="13.5">
      <c r="A21" t="s">
        <v>118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0</v>
      </c>
      <c r="R21" s="1">
        <v>0</v>
      </c>
      <c r="S21" s="1"/>
      <c r="T21" s="1">
        <v>0</v>
      </c>
      <c r="U21" s="1"/>
      <c r="V21" s="1">
        <v>0</v>
      </c>
      <c r="W21" s="1">
        <v>0</v>
      </c>
      <c r="X21" s="1">
        <v>0</v>
      </c>
      <c r="Y21" s="1"/>
      <c r="Z21" s="1">
        <v>0</v>
      </c>
      <c r="AA21" s="1"/>
      <c r="AB21" s="1">
        <v>0</v>
      </c>
      <c r="AC21" s="1"/>
      <c r="AD21" s="1"/>
      <c r="AE21" s="1"/>
      <c r="AF21" s="1"/>
      <c r="AG21" s="1">
        <v>0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>
        <v>0</v>
      </c>
      <c r="AW21" s="1"/>
      <c r="AX21" s="1"/>
      <c r="AY21" s="1"/>
      <c r="BC21" s="1"/>
      <c r="BD21" s="1"/>
      <c r="BE21" s="1"/>
      <c r="BF21" s="1"/>
      <c r="BG21" s="1"/>
      <c r="BH21" s="1"/>
      <c r="BI21" s="1"/>
      <c r="BJ21" s="1"/>
      <c r="BK21" s="1"/>
      <c r="BM21" s="1"/>
      <c r="BN21" s="1"/>
      <c r="BR21" s="1">
        <v>0.02</v>
      </c>
      <c r="BT21" s="1"/>
      <c r="BU21" s="1"/>
      <c r="BV21" s="1"/>
      <c r="BW21" s="1"/>
      <c r="BX21" s="1"/>
      <c r="BY21" s="1"/>
      <c r="BZ21" s="1"/>
    </row>
    <row r="22" spans="1:78" ht="13.5">
      <c r="A22" t="s">
        <v>9</v>
      </c>
      <c r="B22">
        <v>10.98</v>
      </c>
      <c r="C22" s="1">
        <v>15.12</v>
      </c>
      <c r="D22" s="1">
        <v>11.3</v>
      </c>
      <c r="E22" s="1">
        <v>11.35</v>
      </c>
      <c r="F22" s="1">
        <v>10.05</v>
      </c>
      <c r="G22" s="1"/>
      <c r="H22" s="1">
        <v>9.76</v>
      </c>
      <c r="I22" s="1">
        <v>8.63</v>
      </c>
      <c r="J22" s="1">
        <v>9.14</v>
      </c>
      <c r="K22" s="1">
        <v>10.65</v>
      </c>
      <c r="L22" s="1">
        <v>8.62</v>
      </c>
      <c r="M22" s="1">
        <v>16.49</v>
      </c>
      <c r="N22" s="1">
        <v>13.99</v>
      </c>
      <c r="O22" s="1"/>
      <c r="P22">
        <v>11.96</v>
      </c>
      <c r="R22">
        <v>9.26</v>
      </c>
      <c r="T22">
        <v>9.26</v>
      </c>
      <c r="V22">
        <v>8.79</v>
      </c>
      <c r="W22">
        <v>9.22</v>
      </c>
      <c r="X22">
        <v>9.66</v>
      </c>
      <c r="Z22">
        <v>8.97</v>
      </c>
      <c r="AB22">
        <v>10.87</v>
      </c>
      <c r="AD22" s="1">
        <v>14.65</v>
      </c>
      <c r="AE22" s="1">
        <v>15.23</v>
      </c>
      <c r="AF22" s="1">
        <v>12.67</v>
      </c>
      <c r="AG22" s="1">
        <v>7.81</v>
      </c>
      <c r="AH22" s="1"/>
      <c r="AI22" s="1">
        <v>12.22</v>
      </c>
      <c r="AJ22" s="1">
        <v>10.75</v>
      </c>
      <c r="AK22" s="1">
        <v>11.8</v>
      </c>
      <c r="AL22" s="1">
        <v>10.48</v>
      </c>
      <c r="AM22" s="1">
        <v>9.91</v>
      </c>
      <c r="AN22" s="1">
        <v>9.28</v>
      </c>
      <c r="AO22" s="1">
        <v>10.42</v>
      </c>
      <c r="AP22" s="1">
        <v>9.95</v>
      </c>
      <c r="AQ22" s="1">
        <v>8.32</v>
      </c>
      <c r="AR22" s="1">
        <v>8.8</v>
      </c>
      <c r="AS22" s="1">
        <v>12.27</v>
      </c>
      <c r="AT22">
        <v>11.01</v>
      </c>
      <c r="AU22">
        <v>15.85</v>
      </c>
      <c r="AW22" s="1">
        <v>16.08</v>
      </c>
      <c r="AX22" s="1">
        <v>11.63</v>
      </c>
      <c r="AY22" s="1">
        <v>21.01</v>
      </c>
      <c r="AZ22" s="1">
        <v>13.83</v>
      </c>
      <c r="BA22" s="1">
        <v>16.44</v>
      </c>
      <c r="BB22" s="1">
        <v>17.79</v>
      </c>
      <c r="BC22" s="1"/>
      <c r="BD22" s="1">
        <v>0</v>
      </c>
      <c r="BE22" s="1">
        <v>0</v>
      </c>
      <c r="BF22" s="1">
        <v>2.73</v>
      </c>
      <c r="BG22" s="1"/>
      <c r="BH22" s="1">
        <v>9.18</v>
      </c>
      <c r="BI22" s="1">
        <v>8.79</v>
      </c>
      <c r="BJ22" s="1">
        <v>4.34</v>
      </c>
      <c r="BK22" s="1">
        <v>5.2</v>
      </c>
      <c r="BM22" s="1">
        <v>13.05</v>
      </c>
      <c r="BN22" s="1">
        <v>8.31</v>
      </c>
      <c r="BO22">
        <v>8.95</v>
      </c>
      <c r="BP22">
        <v>10.62</v>
      </c>
      <c r="BQ22" s="1"/>
      <c r="BR22" s="1">
        <v>22.83</v>
      </c>
      <c r="BT22" s="1">
        <v>22.45</v>
      </c>
      <c r="BU22" s="1">
        <v>20.12</v>
      </c>
      <c r="BV22" s="1">
        <v>20.22</v>
      </c>
      <c r="BW22" s="1">
        <v>20.27</v>
      </c>
      <c r="BX22" s="1">
        <v>20.17</v>
      </c>
      <c r="BY22" s="1">
        <v>18.33</v>
      </c>
      <c r="BZ22" s="1">
        <v>17.43</v>
      </c>
    </row>
    <row r="23" spans="1:78" ht="13.5">
      <c r="A23" t="s">
        <v>10</v>
      </c>
      <c r="B23">
        <v>17.81</v>
      </c>
      <c r="C23" s="1">
        <v>10.24</v>
      </c>
      <c r="D23" s="1">
        <v>19.3</v>
      </c>
      <c r="E23" s="1">
        <v>23.32</v>
      </c>
      <c r="F23" s="1">
        <v>20.1</v>
      </c>
      <c r="G23" s="1"/>
      <c r="H23" s="1">
        <v>19.5</v>
      </c>
      <c r="I23" s="1">
        <v>19.21</v>
      </c>
      <c r="J23" s="1">
        <v>19.68</v>
      </c>
      <c r="K23" s="1">
        <v>17.68</v>
      </c>
      <c r="L23" s="1">
        <v>19.99</v>
      </c>
      <c r="M23" s="1">
        <v>25.96</v>
      </c>
      <c r="N23" s="1">
        <v>22.86</v>
      </c>
      <c r="O23" s="1">
        <v>19.02</v>
      </c>
      <c r="P23">
        <v>20.73</v>
      </c>
      <c r="R23">
        <v>22.62</v>
      </c>
      <c r="T23">
        <v>21.77</v>
      </c>
      <c r="V23">
        <v>20.73</v>
      </c>
      <c r="W23">
        <v>21.55</v>
      </c>
      <c r="X23">
        <v>22.73</v>
      </c>
      <c r="Z23">
        <v>20.78</v>
      </c>
      <c r="AA23" s="1"/>
      <c r="AB23">
        <v>21.59</v>
      </c>
      <c r="AD23" s="1">
        <v>21.38</v>
      </c>
      <c r="AE23" s="1">
        <v>19.71</v>
      </c>
      <c r="AF23" s="1">
        <v>19.69</v>
      </c>
      <c r="AG23" s="1">
        <v>19.48</v>
      </c>
      <c r="AH23" s="1"/>
      <c r="AI23" s="1">
        <v>17.76</v>
      </c>
      <c r="AJ23" s="1">
        <v>16.11</v>
      </c>
      <c r="AK23" s="1">
        <v>14.93</v>
      </c>
      <c r="AL23" s="1">
        <v>14.24</v>
      </c>
      <c r="AM23" s="1">
        <v>20.13</v>
      </c>
      <c r="AN23" s="1">
        <v>20.03</v>
      </c>
      <c r="AO23" s="1">
        <v>14.39</v>
      </c>
      <c r="AP23" s="1">
        <v>14.26</v>
      </c>
      <c r="AQ23" s="1">
        <v>20.8</v>
      </c>
      <c r="AR23" s="1">
        <v>19.64</v>
      </c>
      <c r="AS23" s="1">
        <v>16.34</v>
      </c>
      <c r="AT23">
        <v>21.53</v>
      </c>
      <c r="AU23">
        <v>22.77</v>
      </c>
      <c r="AW23" s="1">
        <v>19.63</v>
      </c>
      <c r="AX23" s="1">
        <v>16.27</v>
      </c>
      <c r="AY23" s="1">
        <v>18.24</v>
      </c>
      <c r="AZ23" s="1">
        <v>19.14</v>
      </c>
      <c r="BA23" s="1">
        <v>21.51</v>
      </c>
      <c r="BB23" s="1">
        <v>23.24</v>
      </c>
      <c r="BC23" s="1"/>
      <c r="BD23" s="1">
        <v>0</v>
      </c>
      <c r="BE23" s="1">
        <v>0.38</v>
      </c>
      <c r="BF23" s="1">
        <v>4.81</v>
      </c>
      <c r="BG23" s="1"/>
      <c r="BH23" s="1">
        <v>9.35</v>
      </c>
      <c r="BI23" s="1">
        <v>8.33</v>
      </c>
      <c r="BJ23" s="1">
        <v>7.39</v>
      </c>
      <c r="BK23" s="1">
        <v>8.27</v>
      </c>
      <c r="BM23" s="1">
        <v>20.29</v>
      </c>
      <c r="BN23" s="1">
        <v>19.81</v>
      </c>
      <c r="BO23">
        <v>22.08</v>
      </c>
      <c r="BP23">
        <v>21.29</v>
      </c>
      <c r="BQ23" s="1"/>
      <c r="BR23" s="1">
        <v>21</v>
      </c>
      <c r="BT23" s="1">
        <v>19.74</v>
      </c>
      <c r="BU23" s="1">
        <v>19.65</v>
      </c>
      <c r="BV23" s="1">
        <v>20.26</v>
      </c>
      <c r="BW23" s="1">
        <v>18.85</v>
      </c>
      <c r="BX23" s="1">
        <v>18.53</v>
      </c>
      <c r="BY23" s="1">
        <v>17.86</v>
      </c>
      <c r="BZ23" s="1">
        <v>19.68</v>
      </c>
    </row>
    <row r="24" spans="1:78" ht="13.5">
      <c r="A24" t="s">
        <v>11</v>
      </c>
      <c r="B24">
        <v>1.55</v>
      </c>
      <c r="C24" s="1">
        <v>0.88</v>
      </c>
      <c r="D24" s="1">
        <v>4.07</v>
      </c>
      <c r="E24" s="1">
        <v>2.11</v>
      </c>
      <c r="F24" s="1">
        <v>2.33</v>
      </c>
      <c r="G24" s="1"/>
      <c r="H24" s="1">
        <v>2.14</v>
      </c>
      <c r="I24" s="1">
        <v>2</v>
      </c>
      <c r="J24" s="1">
        <v>2.15</v>
      </c>
      <c r="K24" s="1">
        <v>0.88</v>
      </c>
      <c r="L24" s="1">
        <v>1.31</v>
      </c>
      <c r="M24" s="1"/>
      <c r="N24" s="1"/>
      <c r="O24" s="1"/>
      <c r="P24">
        <v>1.81</v>
      </c>
      <c r="R24" s="1">
        <v>2.49</v>
      </c>
      <c r="S24" s="1"/>
      <c r="T24" s="1">
        <v>2.45</v>
      </c>
      <c r="U24" s="1"/>
      <c r="V24" s="1">
        <v>2.33</v>
      </c>
      <c r="W24" s="1">
        <v>2.3</v>
      </c>
      <c r="X24" s="1">
        <v>2.58</v>
      </c>
      <c r="Y24" s="1"/>
      <c r="Z24" s="1">
        <v>2.29</v>
      </c>
      <c r="AA24" s="1"/>
      <c r="AB24" s="1">
        <v>1.99</v>
      </c>
      <c r="AC24" s="1"/>
      <c r="AD24" s="1">
        <v>1.87</v>
      </c>
      <c r="AE24" s="1">
        <v>1.6</v>
      </c>
      <c r="AF24" s="1"/>
      <c r="AG24" s="1">
        <v>2.25</v>
      </c>
      <c r="AH24" s="1"/>
      <c r="AI24" s="1">
        <v>3.05</v>
      </c>
      <c r="AJ24" s="1">
        <v>2.53</v>
      </c>
      <c r="AK24" s="1">
        <v>2.62</v>
      </c>
      <c r="AL24" s="1">
        <v>1.19</v>
      </c>
      <c r="AM24" s="1">
        <v>2.14</v>
      </c>
      <c r="AN24" s="1">
        <v>2.18</v>
      </c>
      <c r="AO24" s="1">
        <v>1.1</v>
      </c>
      <c r="AP24" s="1">
        <v>1.03</v>
      </c>
      <c r="AQ24" s="1">
        <v>1.88</v>
      </c>
      <c r="AR24" s="1">
        <v>1.9</v>
      </c>
      <c r="AS24" s="1">
        <v>1</v>
      </c>
      <c r="AT24" s="1">
        <v>1.95</v>
      </c>
      <c r="AU24">
        <v>1.32</v>
      </c>
      <c r="AW24" s="1">
        <v>1</v>
      </c>
      <c r="AX24" s="1">
        <v>0.92</v>
      </c>
      <c r="AY24" s="1">
        <v>2.16</v>
      </c>
      <c r="AZ24" s="1">
        <v>1.18</v>
      </c>
      <c r="BA24" s="1">
        <v>3.11</v>
      </c>
      <c r="BB24" s="1">
        <v>2.74</v>
      </c>
      <c r="BC24" s="1"/>
      <c r="BD24" s="1">
        <v>0</v>
      </c>
      <c r="BE24" s="1">
        <v>0.1</v>
      </c>
      <c r="BF24" s="1">
        <v>0.63</v>
      </c>
      <c r="BG24" s="1"/>
      <c r="BH24" s="1"/>
      <c r="BJ24" s="1">
        <v>0.66</v>
      </c>
      <c r="BK24" s="1">
        <v>0.73</v>
      </c>
      <c r="BM24" s="1">
        <v>1.86</v>
      </c>
      <c r="BN24" s="1">
        <v>2.27</v>
      </c>
      <c r="BO24">
        <v>2.12</v>
      </c>
      <c r="BP24">
        <v>2.71</v>
      </c>
      <c r="BQ24" s="1"/>
      <c r="BR24" s="1">
        <v>1.2</v>
      </c>
      <c r="BT24" s="1">
        <v>0.67</v>
      </c>
      <c r="BU24" s="1">
        <v>0.74</v>
      </c>
      <c r="BV24" s="1">
        <v>0.69</v>
      </c>
      <c r="BW24" s="1">
        <v>0.56</v>
      </c>
      <c r="BX24" s="1">
        <v>0.64</v>
      </c>
      <c r="BY24" s="1">
        <v>0.51</v>
      </c>
      <c r="BZ24" s="1">
        <v>0.85</v>
      </c>
    </row>
    <row r="25" spans="1:78" ht="13.5">
      <c r="A25" t="s">
        <v>12</v>
      </c>
      <c r="B25">
        <v>5.66</v>
      </c>
      <c r="C25" s="1">
        <v>4.32</v>
      </c>
      <c r="D25" s="1">
        <v>6.15</v>
      </c>
      <c r="E25" s="1">
        <v>5.09</v>
      </c>
      <c r="F25" s="1">
        <v>5.03</v>
      </c>
      <c r="G25" s="1"/>
      <c r="H25" s="1">
        <v>7.8</v>
      </c>
      <c r="I25" s="1">
        <v>7.6</v>
      </c>
      <c r="J25" s="1">
        <v>7.63</v>
      </c>
      <c r="K25" s="1">
        <v>3.82</v>
      </c>
      <c r="L25" s="1">
        <v>8.14</v>
      </c>
      <c r="M25" s="1"/>
      <c r="N25" s="1"/>
      <c r="O25" s="1"/>
      <c r="P25">
        <v>5.34</v>
      </c>
      <c r="R25" s="1">
        <v>8.32</v>
      </c>
      <c r="S25" s="1"/>
      <c r="T25" s="1">
        <v>7.94</v>
      </c>
      <c r="U25" s="1"/>
      <c r="V25" s="1">
        <v>7.67</v>
      </c>
      <c r="W25" s="1">
        <v>8.1</v>
      </c>
      <c r="X25" s="1">
        <v>8.43</v>
      </c>
      <c r="Y25" s="1"/>
      <c r="Z25" s="1">
        <v>7.77</v>
      </c>
      <c r="AA25" s="1"/>
      <c r="AB25" s="1">
        <v>5.74</v>
      </c>
      <c r="AC25" s="1"/>
      <c r="AD25" s="1">
        <v>4.46</v>
      </c>
      <c r="AE25" s="1">
        <v>3.32</v>
      </c>
      <c r="AF25" s="1">
        <v>6.69</v>
      </c>
      <c r="AG25" s="1">
        <v>8.11</v>
      </c>
      <c r="AH25" s="1"/>
      <c r="AI25" s="1">
        <v>2.58</v>
      </c>
      <c r="AJ25" s="1">
        <v>2.71</v>
      </c>
      <c r="AK25" s="1">
        <v>1.45</v>
      </c>
      <c r="AL25" s="1">
        <v>1.74</v>
      </c>
      <c r="AM25" s="1">
        <v>6.74</v>
      </c>
      <c r="AN25" s="1">
        <v>7.08</v>
      </c>
      <c r="AO25" s="1">
        <v>3</v>
      </c>
      <c r="AP25" s="1">
        <v>3</v>
      </c>
      <c r="AQ25" s="1">
        <v>8.96</v>
      </c>
      <c r="AR25" s="1">
        <v>9.03</v>
      </c>
      <c r="AS25" s="1">
        <v>2.3</v>
      </c>
      <c r="AT25" s="1">
        <v>6.22</v>
      </c>
      <c r="AU25" s="1">
        <v>4.6</v>
      </c>
      <c r="AV25" s="1"/>
      <c r="AW25" s="1">
        <v>3.66</v>
      </c>
      <c r="AX25" s="1">
        <v>2.17</v>
      </c>
      <c r="AY25" s="1">
        <v>2.25</v>
      </c>
      <c r="AZ25" s="1">
        <v>2.41</v>
      </c>
      <c r="BA25" s="1">
        <v>3.79</v>
      </c>
      <c r="BB25" s="1">
        <v>4.2</v>
      </c>
      <c r="BC25" s="1"/>
      <c r="BD25" s="1">
        <v>0</v>
      </c>
      <c r="BE25" s="1">
        <v>0.29</v>
      </c>
      <c r="BF25" s="1">
        <v>1.4</v>
      </c>
      <c r="BG25" s="1"/>
      <c r="BH25" s="1"/>
      <c r="BJ25" s="1">
        <v>0.75</v>
      </c>
      <c r="BK25" s="1">
        <v>1.33</v>
      </c>
      <c r="BM25" s="1">
        <v>4.4</v>
      </c>
      <c r="BN25" s="1">
        <v>7.2</v>
      </c>
      <c r="BO25">
        <v>8.94</v>
      </c>
      <c r="BP25">
        <v>8.8</v>
      </c>
      <c r="BQ25" s="1"/>
      <c r="BR25" s="1">
        <v>3.17</v>
      </c>
      <c r="BT25" s="1">
        <v>2.48</v>
      </c>
      <c r="BU25" s="1">
        <v>2.41</v>
      </c>
      <c r="BV25" s="1">
        <v>2.83</v>
      </c>
      <c r="BW25" s="1">
        <v>2.45</v>
      </c>
      <c r="BX25" s="1">
        <v>2.18</v>
      </c>
      <c r="BY25" s="1">
        <v>2.43</v>
      </c>
      <c r="BZ25" s="1">
        <v>2.99</v>
      </c>
    </row>
    <row r="26" spans="1:78" ht="13.5">
      <c r="A26" t="s">
        <v>13</v>
      </c>
      <c r="B26">
        <v>0.88</v>
      </c>
      <c r="C26" s="1">
        <v>0.6</v>
      </c>
      <c r="D26" s="1"/>
      <c r="E26" s="1">
        <v>0.66</v>
      </c>
      <c r="F26" s="1">
        <v>0.73</v>
      </c>
      <c r="G26" s="1"/>
      <c r="H26" s="1"/>
      <c r="I26" s="1">
        <v>1.13</v>
      </c>
      <c r="J26" s="1">
        <v>0.99</v>
      </c>
      <c r="K26" s="1">
        <v>0.33</v>
      </c>
      <c r="L26" s="1"/>
      <c r="M26" s="1"/>
      <c r="N26" s="1"/>
      <c r="O26" s="1"/>
      <c r="P26">
        <v>0.43</v>
      </c>
      <c r="R26" s="1">
        <v>0.97</v>
      </c>
      <c r="S26" s="1"/>
      <c r="T26" s="1">
        <v>0.79</v>
      </c>
      <c r="U26" s="1"/>
      <c r="V26" s="1">
        <v>0.91</v>
      </c>
      <c r="W26" s="1">
        <v>0.88</v>
      </c>
      <c r="X26" s="1">
        <v>0.96</v>
      </c>
      <c r="Y26" s="1"/>
      <c r="Z26" s="1">
        <v>0.88</v>
      </c>
      <c r="AA26" s="1"/>
      <c r="AB26" s="1">
        <v>0.41</v>
      </c>
      <c r="AC26" s="1"/>
      <c r="AD26" s="1">
        <v>0.15</v>
      </c>
      <c r="AE26" s="1">
        <v>0</v>
      </c>
      <c r="AF26" s="1"/>
      <c r="AG26" s="1">
        <v>1.19</v>
      </c>
      <c r="AH26" s="1"/>
      <c r="AI26" s="1">
        <v>0.79</v>
      </c>
      <c r="AJ26" s="1">
        <v>0.26</v>
      </c>
      <c r="AK26" s="1">
        <v>0.16</v>
      </c>
      <c r="AL26" s="1"/>
      <c r="AM26" s="1">
        <v>0.74</v>
      </c>
      <c r="AN26" s="1">
        <v>0.72</v>
      </c>
      <c r="AO26" s="1">
        <v>0.11</v>
      </c>
      <c r="AP26" s="1">
        <v>0.16</v>
      </c>
      <c r="AQ26" s="1">
        <v>1.21</v>
      </c>
      <c r="AR26" s="1">
        <v>1.07</v>
      </c>
      <c r="AS26" s="1"/>
      <c r="AT26" s="1">
        <v>0.58</v>
      </c>
      <c r="AU26" s="1">
        <v>0.57</v>
      </c>
      <c r="AV26" s="1"/>
      <c r="AW26" s="1">
        <v>0.11</v>
      </c>
      <c r="AX26" s="1"/>
      <c r="AY26" s="1"/>
      <c r="BC26" s="1"/>
      <c r="BD26" s="1">
        <v>0</v>
      </c>
      <c r="BE26" s="1">
        <v>0.04</v>
      </c>
      <c r="BF26" s="1">
        <v>0.06</v>
      </c>
      <c r="BG26" s="1"/>
      <c r="BH26" s="1"/>
      <c r="BM26" s="1">
        <v>0.35</v>
      </c>
      <c r="BN26" s="1">
        <v>0.4</v>
      </c>
      <c r="BO26">
        <v>1.04</v>
      </c>
      <c r="BP26">
        <v>1.45</v>
      </c>
      <c r="BR26" s="1">
        <v>0</v>
      </c>
      <c r="BT26" s="1"/>
      <c r="BU26" s="1"/>
      <c r="BV26" s="1"/>
      <c r="BW26" s="1"/>
      <c r="BX26" s="1"/>
      <c r="BY26" s="1"/>
      <c r="BZ26" s="1"/>
    </row>
    <row r="27" spans="1:78" ht="13.5">
      <c r="A27" t="s">
        <v>14</v>
      </c>
      <c r="C27" s="1"/>
      <c r="D27" s="1"/>
      <c r="E27" s="1">
        <v>0.3</v>
      </c>
      <c r="F27" s="1"/>
      <c r="G27" s="1"/>
      <c r="H27" s="1"/>
      <c r="I27" s="1"/>
      <c r="J27" s="1"/>
      <c r="K27" s="1"/>
      <c r="L27" s="1"/>
      <c r="M27" s="1"/>
      <c r="N27" s="1"/>
      <c r="O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>
        <v>0.14</v>
      </c>
      <c r="AV27" s="1"/>
      <c r="AW27" s="1"/>
      <c r="AX27" s="1"/>
      <c r="AY27" s="1"/>
      <c r="BC27" s="1"/>
      <c r="BD27" s="1"/>
      <c r="BE27" s="1"/>
      <c r="BF27" s="1"/>
      <c r="BG27" s="1"/>
      <c r="BH27" s="1"/>
      <c r="BM27" s="1">
        <v>0.03</v>
      </c>
      <c r="BN27" s="1"/>
      <c r="BR27" s="1"/>
      <c r="BT27" s="1"/>
      <c r="BU27" s="1"/>
      <c r="BV27" s="1"/>
      <c r="BW27" s="1"/>
      <c r="BX27" s="1"/>
      <c r="BY27" s="1"/>
      <c r="BZ27" s="1"/>
    </row>
    <row r="28" spans="1:78" ht="13.5">
      <c r="A28" t="s">
        <v>15</v>
      </c>
      <c r="B28">
        <v>0.43</v>
      </c>
      <c r="C28" s="1">
        <v>0.18</v>
      </c>
      <c r="D28" s="1"/>
      <c r="E28" s="1">
        <v>1.48</v>
      </c>
      <c r="F28" s="1"/>
      <c r="G28" s="1"/>
      <c r="H28" s="1">
        <v>0.59</v>
      </c>
      <c r="I28" s="1">
        <v>0.79</v>
      </c>
      <c r="J28" s="1">
        <v>0.72</v>
      </c>
      <c r="K28" s="1"/>
      <c r="L28" s="1"/>
      <c r="M28" s="1"/>
      <c r="N28" s="1"/>
      <c r="O28" s="1"/>
      <c r="P28">
        <v>0.23</v>
      </c>
      <c r="R28" s="1">
        <v>0.46</v>
      </c>
      <c r="S28" s="1"/>
      <c r="T28" s="1">
        <v>0.46</v>
      </c>
      <c r="U28" s="1"/>
      <c r="V28" s="1">
        <v>0.45</v>
      </c>
      <c r="W28" s="1">
        <v>0.54</v>
      </c>
      <c r="X28" s="1">
        <v>0.5</v>
      </c>
      <c r="Y28" s="1"/>
      <c r="Z28" s="1">
        <v>0.46</v>
      </c>
      <c r="AA28" s="1"/>
      <c r="AB28" s="1">
        <v>0.22</v>
      </c>
      <c r="AC28" s="1"/>
      <c r="AD28" s="1"/>
      <c r="AE28" s="1"/>
      <c r="AF28" s="1"/>
      <c r="AG28" s="1">
        <v>0.83</v>
      </c>
      <c r="AH28" s="1"/>
      <c r="AI28" s="1">
        <v>0.15</v>
      </c>
      <c r="AJ28" s="1">
        <v>0.42</v>
      </c>
      <c r="AK28" s="1"/>
      <c r="AL28" s="1">
        <v>0.1</v>
      </c>
      <c r="AM28" s="1">
        <v>0.45</v>
      </c>
      <c r="AN28" s="1">
        <v>0.44</v>
      </c>
      <c r="AO28" s="1"/>
      <c r="AP28" s="1"/>
      <c r="AQ28" s="1"/>
      <c r="AR28" s="1"/>
      <c r="AS28" s="1"/>
      <c r="AT28" s="1">
        <v>0.27</v>
      </c>
      <c r="AU28" s="1"/>
      <c r="AV28" s="1"/>
      <c r="AW28" s="1"/>
      <c r="AX28" s="1">
        <v>0.04</v>
      </c>
      <c r="AY28" s="1"/>
      <c r="BC28" s="1"/>
      <c r="BD28" s="1"/>
      <c r="BE28" s="1"/>
      <c r="BF28" s="1"/>
      <c r="BG28" s="1"/>
      <c r="BH28" s="1"/>
      <c r="BM28" s="1">
        <v>0.02</v>
      </c>
      <c r="BN28" s="1">
        <v>0.15</v>
      </c>
      <c r="BO28">
        <v>0.54</v>
      </c>
      <c r="BP28">
        <v>1.23</v>
      </c>
      <c r="BR28" s="1">
        <v>0</v>
      </c>
      <c r="BT28" s="1"/>
      <c r="BU28" s="1"/>
      <c r="BV28" s="1"/>
      <c r="BW28" s="1"/>
      <c r="BX28" s="1"/>
      <c r="BY28" s="1"/>
      <c r="BZ28" s="1"/>
    </row>
    <row r="29" spans="1:78" ht="13.5">
      <c r="A29" t="s">
        <v>48</v>
      </c>
      <c r="C29" s="1"/>
      <c r="D29" s="1"/>
      <c r="E29" s="1"/>
      <c r="F29" s="1"/>
      <c r="G29" s="1"/>
      <c r="H29" s="1"/>
      <c r="I29" s="1"/>
      <c r="J29" s="1"/>
      <c r="K29" s="1">
        <v>0.32</v>
      </c>
      <c r="L29" s="1"/>
      <c r="M29" s="1"/>
      <c r="N29" s="1"/>
      <c r="O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0.13</v>
      </c>
      <c r="BC29" s="1"/>
      <c r="BD29" s="1">
        <v>0</v>
      </c>
      <c r="BE29" s="1"/>
      <c r="BF29" s="1"/>
      <c r="BG29" s="1"/>
      <c r="BH29" s="1"/>
      <c r="BM29" s="1"/>
      <c r="BN29" s="1"/>
      <c r="BR29" s="1"/>
      <c r="BT29" s="1"/>
      <c r="BU29" s="1"/>
      <c r="BV29" s="1"/>
      <c r="BW29" s="1"/>
      <c r="BX29" s="1"/>
      <c r="BY29" s="1"/>
      <c r="BZ29" s="1"/>
    </row>
    <row r="30" spans="1:78" ht="13.5">
      <c r="A30" t="s">
        <v>16</v>
      </c>
      <c r="B30">
        <v>0.13</v>
      </c>
      <c r="C30" s="1">
        <v>0.22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v>0</v>
      </c>
      <c r="R30" s="1">
        <v>0.1</v>
      </c>
      <c r="S30" s="1"/>
      <c r="T30" s="1">
        <v>0.03</v>
      </c>
      <c r="U30" s="1"/>
      <c r="V30" s="1">
        <v>0</v>
      </c>
      <c r="W30" s="1">
        <v>0</v>
      </c>
      <c r="X30" s="1">
        <v>0.03</v>
      </c>
      <c r="Y30" s="1"/>
      <c r="Z30" s="1">
        <v>0.03</v>
      </c>
      <c r="AA30" s="1"/>
      <c r="AB30" s="1">
        <v>0</v>
      </c>
      <c r="AC30" s="1"/>
      <c r="AD30" s="1"/>
      <c r="AE30" s="1"/>
      <c r="AF30" s="1"/>
      <c r="AG30" s="1">
        <v>0.31</v>
      </c>
      <c r="AH30" s="1"/>
      <c r="AI30" s="1">
        <v>0.07</v>
      </c>
      <c r="AJ30" s="1">
        <v>0.28</v>
      </c>
      <c r="AK30" s="1"/>
      <c r="AL30" s="1">
        <v>0.1</v>
      </c>
      <c r="AM30" s="1"/>
      <c r="AN30" s="1"/>
      <c r="AO30" s="1"/>
      <c r="AP30" s="1"/>
      <c r="AQ30" s="1"/>
      <c r="AR30" s="1"/>
      <c r="AS30" s="1"/>
      <c r="AT30" s="1">
        <v>0</v>
      </c>
      <c r="AU30" s="1"/>
      <c r="AV30" s="1"/>
      <c r="AW30" s="1">
        <v>0.1</v>
      </c>
      <c r="AX30" s="1"/>
      <c r="AY30" s="1"/>
      <c r="BC30" s="1"/>
      <c r="BD30" s="1"/>
      <c r="BE30" s="1"/>
      <c r="BF30" s="1"/>
      <c r="BG30" s="1"/>
      <c r="BH30" s="1"/>
      <c r="BM30" s="1"/>
      <c r="BN30" s="1">
        <v>0.05</v>
      </c>
      <c r="BO30">
        <v>0.28</v>
      </c>
      <c r="BP30">
        <v>0.67</v>
      </c>
      <c r="BR30" s="1">
        <v>0</v>
      </c>
      <c r="BT30" s="1"/>
      <c r="BU30" s="1"/>
      <c r="BV30" s="1"/>
      <c r="BW30" s="1"/>
      <c r="BX30" s="1"/>
      <c r="BY30" s="1"/>
      <c r="BZ30" s="1"/>
    </row>
    <row r="31" spans="1:78" ht="13.5">
      <c r="A31" t="s">
        <v>17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>
        <v>0.42</v>
      </c>
      <c r="AK31" s="1">
        <v>0.22</v>
      </c>
      <c r="AL31" s="1">
        <v>0.33</v>
      </c>
      <c r="AM31" s="1"/>
      <c r="AN31" s="1"/>
      <c r="AO31" s="1"/>
      <c r="AP31" s="1"/>
      <c r="AQ31" s="1"/>
      <c r="AR31" s="1"/>
      <c r="AS31" s="1"/>
      <c r="AT31" s="1"/>
      <c r="AU31" s="1">
        <v>0.07</v>
      </c>
      <c r="AV31" s="1"/>
      <c r="AW31" s="1"/>
      <c r="AX31" s="1">
        <v>0.19</v>
      </c>
      <c r="AY31" s="1"/>
      <c r="BC31" s="1"/>
      <c r="BD31" s="1"/>
      <c r="BE31" s="1"/>
      <c r="BF31" s="1"/>
      <c r="BG31" s="1"/>
      <c r="BH31" s="1"/>
      <c r="BM31" s="1"/>
      <c r="BN31" s="1"/>
      <c r="BO31">
        <v>0.16</v>
      </c>
      <c r="BP31">
        <v>0.01</v>
      </c>
      <c r="BR31" s="1"/>
      <c r="BT31" s="1"/>
      <c r="BU31" s="1"/>
      <c r="BV31" s="1"/>
      <c r="BW31" s="1"/>
      <c r="BX31" s="1"/>
      <c r="BY31" s="1"/>
      <c r="BZ31" s="1"/>
    </row>
    <row r="32" spans="1:78" ht="13.5">
      <c r="A32" t="s">
        <v>18</v>
      </c>
      <c r="B32">
        <v>0.07</v>
      </c>
      <c r="C32" s="1"/>
      <c r="D32" s="1"/>
      <c r="E32" s="1"/>
      <c r="F32" s="1"/>
      <c r="G32" s="1"/>
      <c r="H32" s="1"/>
      <c r="I32" s="1"/>
      <c r="J32" s="1"/>
      <c r="K32" s="1">
        <v>0.24</v>
      </c>
      <c r="L32" s="1"/>
      <c r="M32" s="1"/>
      <c r="N32" s="1"/>
      <c r="O32" s="1"/>
      <c r="P32">
        <v>0.08</v>
      </c>
      <c r="R32" s="1">
        <v>0.04</v>
      </c>
      <c r="S32" s="1"/>
      <c r="T32" s="1">
        <v>0</v>
      </c>
      <c r="U32" s="1"/>
      <c r="V32" s="1">
        <v>0</v>
      </c>
      <c r="W32" s="1">
        <v>0</v>
      </c>
      <c r="X32" s="1">
        <v>0.03</v>
      </c>
      <c r="Y32" s="1"/>
      <c r="Z32" s="1">
        <v>0.04</v>
      </c>
      <c r="AA32" s="1"/>
      <c r="AB32" s="1">
        <v>0</v>
      </c>
      <c r="AC32" s="1"/>
      <c r="AD32" s="1">
        <v>0.23</v>
      </c>
      <c r="AE32" s="1">
        <v>0.15</v>
      </c>
      <c r="AF32" s="1"/>
      <c r="AG32" s="1">
        <v>0.09</v>
      </c>
      <c r="AH32" s="1"/>
      <c r="AI32" s="1">
        <v>0.05</v>
      </c>
      <c r="AJ32" s="1">
        <v>0.56</v>
      </c>
      <c r="AK32" s="1"/>
      <c r="AL32" s="1"/>
      <c r="AM32" s="1"/>
      <c r="AN32" s="1"/>
      <c r="AO32" s="1"/>
      <c r="AP32" s="1"/>
      <c r="AQ32" s="1"/>
      <c r="AR32" s="1"/>
      <c r="AS32" s="1"/>
      <c r="AT32" s="1">
        <v>0.01</v>
      </c>
      <c r="AU32" s="1">
        <v>0.19</v>
      </c>
      <c r="AV32" s="1"/>
      <c r="AW32" s="1"/>
      <c r="AX32" s="1">
        <v>0.04</v>
      </c>
      <c r="AY32" s="1">
        <v>0.11</v>
      </c>
      <c r="BC32" s="1"/>
      <c r="BD32" s="1">
        <v>0</v>
      </c>
      <c r="BE32" s="1"/>
      <c r="BF32" s="1"/>
      <c r="BG32" s="1"/>
      <c r="BH32" s="1"/>
      <c r="BM32" s="1">
        <v>0.02</v>
      </c>
      <c r="BN32" s="1"/>
      <c r="BO32">
        <v>0.16</v>
      </c>
      <c r="BP32">
        <v>0.08</v>
      </c>
      <c r="BR32" s="1">
        <v>0</v>
      </c>
      <c r="BT32" s="1"/>
      <c r="BU32" s="1"/>
      <c r="BV32" s="1"/>
      <c r="BW32" s="1"/>
      <c r="BX32" s="1"/>
      <c r="BY32" s="1"/>
      <c r="BZ32" s="1"/>
    </row>
    <row r="33" spans="1:78" ht="13.5">
      <c r="A33" t="s">
        <v>27</v>
      </c>
      <c r="B33">
        <v>0.17</v>
      </c>
      <c r="C33" s="1">
        <v>0.11</v>
      </c>
      <c r="D33" s="1"/>
      <c r="E33" s="1">
        <v>0.51</v>
      </c>
      <c r="F33" s="1">
        <v>0.25</v>
      </c>
      <c r="G33" s="1"/>
      <c r="H33" s="1">
        <v>1.4</v>
      </c>
      <c r="I33" s="1">
        <v>1.51</v>
      </c>
      <c r="J33" s="1">
        <v>1.3</v>
      </c>
      <c r="K33" s="1">
        <v>0.18</v>
      </c>
      <c r="L33" s="1">
        <v>0.67</v>
      </c>
      <c r="M33" s="1">
        <v>0.36</v>
      </c>
      <c r="N33" s="1">
        <v>0.23</v>
      </c>
      <c r="O33" s="1">
        <v>3.49</v>
      </c>
      <c r="P33">
        <v>0.55</v>
      </c>
      <c r="R33" s="1">
        <v>0.66</v>
      </c>
      <c r="S33" s="1"/>
      <c r="T33" s="1">
        <v>0.63</v>
      </c>
      <c r="U33" s="1"/>
      <c r="V33" s="1">
        <v>0.65</v>
      </c>
      <c r="W33" s="1">
        <v>0.69</v>
      </c>
      <c r="X33" s="1">
        <v>0.67</v>
      </c>
      <c r="Y33" s="1"/>
      <c r="Z33" s="1">
        <v>0.67</v>
      </c>
      <c r="AA33" s="1"/>
      <c r="AB33" s="1">
        <v>0.39</v>
      </c>
      <c r="AC33" s="1"/>
      <c r="AD33" s="1"/>
      <c r="AE33" s="1"/>
      <c r="AF33" s="1">
        <v>1.46</v>
      </c>
      <c r="AG33" s="1">
        <v>1.48</v>
      </c>
      <c r="AH33" s="1"/>
      <c r="AI33" s="1">
        <v>0.28</v>
      </c>
      <c r="AJ33" s="1">
        <v>0.43</v>
      </c>
      <c r="AK33" s="1">
        <v>0.2</v>
      </c>
      <c r="AL33" s="1"/>
      <c r="AM33" s="1">
        <v>0.36</v>
      </c>
      <c r="AN33" s="1">
        <v>0.39</v>
      </c>
      <c r="AO33" s="1">
        <v>0.26</v>
      </c>
      <c r="AP33" s="1">
        <v>0.2</v>
      </c>
      <c r="AQ33" s="1">
        <v>0.59</v>
      </c>
      <c r="AR33" s="1">
        <v>0.61</v>
      </c>
      <c r="AS33" s="1">
        <v>0.2</v>
      </c>
      <c r="AT33" s="1">
        <v>0.35</v>
      </c>
      <c r="AU33" s="1">
        <v>0.59</v>
      </c>
      <c r="AV33" s="1"/>
      <c r="AW33" s="1">
        <v>0.2</v>
      </c>
      <c r="AX33" s="1">
        <v>0.9</v>
      </c>
      <c r="AY33" s="1">
        <v>0.4</v>
      </c>
      <c r="BC33" s="1"/>
      <c r="BD33" s="1">
        <v>0</v>
      </c>
      <c r="BE33" s="1"/>
      <c r="BF33" s="1"/>
      <c r="BG33" s="1"/>
      <c r="BH33" s="1">
        <v>0.05</v>
      </c>
      <c r="BM33" s="1"/>
      <c r="BN33" s="1"/>
      <c r="BO33">
        <v>1.35</v>
      </c>
      <c r="BP33" s="1">
        <v>2.62</v>
      </c>
      <c r="BR33" s="1">
        <v>0.09</v>
      </c>
      <c r="BT33" s="1"/>
      <c r="BU33" s="1"/>
      <c r="BV33" s="1"/>
      <c r="BW33" s="1"/>
      <c r="BX33" s="1"/>
      <c r="BY33" s="1"/>
      <c r="BZ33" s="1"/>
    </row>
    <row r="34" spans="1:78" ht="13.5">
      <c r="A34" t="s">
        <v>20</v>
      </c>
      <c r="B34">
        <v>0.09</v>
      </c>
      <c r="C34" s="1">
        <v>0.23</v>
      </c>
      <c r="D34" s="1"/>
      <c r="E34" s="1"/>
      <c r="F34" s="1"/>
      <c r="G34" s="1"/>
      <c r="H34" s="1">
        <v>1.49</v>
      </c>
      <c r="I34" s="1">
        <v>1.25</v>
      </c>
      <c r="J34" s="1">
        <v>1.44</v>
      </c>
      <c r="K34" s="1"/>
      <c r="L34" s="1"/>
      <c r="M34" s="1">
        <v>0.13</v>
      </c>
      <c r="N34" s="1">
        <v>0.18</v>
      </c>
      <c r="O34" s="1">
        <v>0.23</v>
      </c>
      <c r="P34">
        <v>0.11</v>
      </c>
      <c r="R34" s="1">
        <v>0.09</v>
      </c>
      <c r="S34" s="1"/>
      <c r="T34" s="1">
        <v>0.18</v>
      </c>
      <c r="U34" s="1"/>
      <c r="V34" s="1">
        <v>0.3</v>
      </c>
      <c r="W34" s="1">
        <v>0.22</v>
      </c>
      <c r="X34" s="1">
        <v>0.24</v>
      </c>
      <c r="Y34" s="1"/>
      <c r="Z34" s="1">
        <v>0.29</v>
      </c>
      <c r="AA34" s="1"/>
      <c r="AB34" s="1">
        <v>0.14</v>
      </c>
      <c r="AC34" s="1"/>
      <c r="AD34" s="1">
        <v>0.86</v>
      </c>
      <c r="AE34" s="1">
        <v>0.75</v>
      </c>
      <c r="AF34" s="1"/>
      <c r="AG34" s="1">
        <v>0.27</v>
      </c>
      <c r="AH34" s="1"/>
      <c r="AI34" s="1">
        <v>0.82</v>
      </c>
      <c r="AJ34" s="1">
        <v>0.43</v>
      </c>
      <c r="AK34" s="1">
        <v>0.31</v>
      </c>
      <c r="AL34" s="1">
        <v>0.78</v>
      </c>
      <c r="AM34" s="1"/>
      <c r="AN34" s="1"/>
      <c r="AO34" s="1">
        <v>0.24</v>
      </c>
      <c r="AP34" s="1">
        <v>0.26</v>
      </c>
      <c r="AQ34" s="1"/>
      <c r="AR34" s="1"/>
      <c r="AS34" s="1">
        <v>0.27</v>
      </c>
      <c r="AT34" s="1">
        <v>0.08</v>
      </c>
      <c r="AU34" s="1">
        <v>0.66</v>
      </c>
      <c r="AV34" s="1"/>
      <c r="AW34" s="1">
        <v>0.06</v>
      </c>
      <c r="AX34" s="1"/>
      <c r="AY34" s="1"/>
      <c r="BA34" s="1">
        <v>0.2</v>
      </c>
      <c r="BB34" s="1">
        <v>0.2</v>
      </c>
      <c r="BC34" s="1"/>
      <c r="BD34" s="1">
        <v>0</v>
      </c>
      <c r="BE34" s="1">
        <v>0.24</v>
      </c>
      <c r="BF34" s="1">
        <v>1.33</v>
      </c>
      <c r="BG34" s="1"/>
      <c r="BH34" s="1"/>
      <c r="BJ34">
        <v>1.32</v>
      </c>
      <c r="BK34">
        <v>0.47</v>
      </c>
      <c r="BM34" s="1">
        <v>0.2</v>
      </c>
      <c r="BN34" s="1">
        <v>0.49</v>
      </c>
      <c r="BO34">
        <v>0</v>
      </c>
      <c r="BQ34" s="1"/>
      <c r="BR34" s="1">
        <v>0</v>
      </c>
      <c r="BT34" s="1"/>
      <c r="BU34" s="1"/>
      <c r="BV34" s="1"/>
      <c r="BW34" s="1"/>
      <c r="BX34" s="1"/>
      <c r="BY34" s="1"/>
      <c r="BZ34" s="1"/>
    </row>
    <row r="35" spans="1:78" ht="13.5">
      <c r="A35" t="s">
        <v>19</v>
      </c>
      <c r="B35">
        <v>0.06</v>
      </c>
      <c r="C35" s="1">
        <v>0.06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>
        <v>0.34</v>
      </c>
      <c r="AE35" s="1">
        <v>0.23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BC35" s="1"/>
      <c r="BD35" s="1">
        <v>0</v>
      </c>
      <c r="BE35" s="1">
        <v>0.07</v>
      </c>
      <c r="BF35" s="1">
        <v>0.01</v>
      </c>
      <c r="BG35" s="1"/>
      <c r="BH35" s="1"/>
      <c r="BM35" s="1"/>
      <c r="BN35" s="1"/>
      <c r="BO35">
        <v>0</v>
      </c>
      <c r="BR35" s="1"/>
      <c r="BT35" s="1"/>
      <c r="BU35" s="1"/>
      <c r="BV35" s="1"/>
      <c r="BW35" s="1"/>
      <c r="BX35" s="1"/>
      <c r="BY35" s="1"/>
      <c r="BZ35" s="1"/>
    </row>
    <row r="36" spans="1:78" ht="13.5">
      <c r="A36" t="s">
        <v>21</v>
      </c>
      <c r="B36">
        <v>0.79</v>
      </c>
      <c r="C36" s="1">
        <v>0.41</v>
      </c>
      <c r="D36" s="1">
        <v>1.02</v>
      </c>
      <c r="E36" s="1"/>
      <c r="F36" s="1"/>
      <c r="G36" s="1"/>
      <c r="H36" s="1">
        <v>0.48</v>
      </c>
      <c r="I36" s="1">
        <v>0.39</v>
      </c>
      <c r="J36" s="1">
        <v>0.5</v>
      </c>
      <c r="K36" s="1">
        <v>0.79</v>
      </c>
      <c r="L36" s="1">
        <v>0.63</v>
      </c>
      <c r="M36" s="1">
        <v>0.42</v>
      </c>
      <c r="N36" s="1">
        <v>0.58</v>
      </c>
      <c r="O36" s="1"/>
      <c r="P36" s="1">
        <v>0.6</v>
      </c>
      <c r="R36">
        <v>0.74</v>
      </c>
      <c r="T36">
        <v>0.59</v>
      </c>
      <c r="V36">
        <v>0.88</v>
      </c>
      <c r="W36">
        <v>0.77</v>
      </c>
      <c r="X36">
        <v>0.34</v>
      </c>
      <c r="Z36">
        <v>0.86</v>
      </c>
      <c r="AB36" s="1">
        <v>0.5</v>
      </c>
      <c r="AC36" s="1"/>
      <c r="AD36" s="1"/>
      <c r="AE36" s="1"/>
      <c r="AF36" s="1">
        <v>1.29</v>
      </c>
      <c r="AG36">
        <v>0.48</v>
      </c>
      <c r="AH36" s="1"/>
      <c r="AI36" s="1">
        <v>1.64</v>
      </c>
      <c r="AJ36" s="1">
        <v>4.82</v>
      </c>
      <c r="AK36" s="1">
        <v>4.86</v>
      </c>
      <c r="AL36" s="1">
        <v>6.53</v>
      </c>
      <c r="AM36" s="1">
        <v>0.8</v>
      </c>
      <c r="AN36" s="1">
        <v>0.71</v>
      </c>
      <c r="AO36" s="1">
        <v>5.34</v>
      </c>
      <c r="AP36" s="1">
        <v>5.63</v>
      </c>
      <c r="AQ36" s="1"/>
      <c r="AR36" s="1"/>
      <c r="AS36" s="1">
        <v>4.81</v>
      </c>
      <c r="AT36">
        <v>0.62</v>
      </c>
      <c r="AU36" s="1">
        <v>0.11</v>
      </c>
      <c r="AV36" s="1"/>
      <c r="AW36" s="1">
        <v>2.48</v>
      </c>
      <c r="AX36" s="1">
        <v>4.85</v>
      </c>
      <c r="AY36" s="1"/>
      <c r="BA36" s="1">
        <v>0.15</v>
      </c>
      <c r="BC36" s="1"/>
      <c r="BD36" s="1"/>
      <c r="BE36" s="1">
        <v>9.49</v>
      </c>
      <c r="BF36" s="1">
        <v>10.11</v>
      </c>
      <c r="BG36" s="1"/>
      <c r="BH36" s="1">
        <v>10.3</v>
      </c>
      <c r="BI36" s="1">
        <v>10.6</v>
      </c>
      <c r="BJ36" s="1">
        <v>5.7</v>
      </c>
      <c r="BK36" s="1">
        <v>7.81</v>
      </c>
      <c r="BM36" s="1"/>
      <c r="BN36" s="1"/>
      <c r="BO36">
        <v>1.07</v>
      </c>
      <c r="BR36" s="1">
        <v>0.03</v>
      </c>
      <c r="BT36" s="1"/>
      <c r="BU36" s="1"/>
      <c r="BV36" s="1"/>
      <c r="BW36" s="1"/>
      <c r="BX36" s="1"/>
      <c r="BY36" s="1"/>
      <c r="BZ36" s="1"/>
    </row>
    <row r="37" spans="1:78" ht="13.5">
      <c r="A37" t="s">
        <v>22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AB37" s="1"/>
      <c r="AC37" s="1"/>
      <c r="AD37" s="1"/>
      <c r="AE37" s="1"/>
      <c r="AF37" s="1"/>
      <c r="AH37" s="1"/>
      <c r="AI37" s="1">
        <v>0.03</v>
      </c>
      <c r="AJ37" s="1">
        <v>0.03</v>
      </c>
      <c r="AK37" s="1">
        <v>0.17</v>
      </c>
      <c r="AL37" s="1">
        <v>0.14</v>
      </c>
      <c r="AM37" s="1"/>
      <c r="AN37" s="1"/>
      <c r="AO37" s="1"/>
      <c r="AP37" s="1"/>
      <c r="AQ37" s="1"/>
      <c r="AR37" s="1"/>
      <c r="AS37" s="1">
        <v>0.14</v>
      </c>
      <c r="AU37" s="1"/>
      <c r="AV37" s="1"/>
      <c r="AW37" s="1"/>
      <c r="AX37" s="1"/>
      <c r="AY37" s="1"/>
      <c r="BC37" s="1"/>
      <c r="BD37" s="1"/>
      <c r="BE37" s="1"/>
      <c r="BF37" s="1"/>
      <c r="BG37" s="1"/>
      <c r="BH37" s="1"/>
      <c r="BM37" s="1"/>
      <c r="BN37" s="1"/>
      <c r="BO37">
        <v>0.13</v>
      </c>
      <c r="BR37" s="1"/>
      <c r="BT37" s="1"/>
      <c r="BU37" s="1"/>
      <c r="BV37" s="1"/>
      <c r="BW37" s="1"/>
      <c r="BX37" s="1"/>
      <c r="BY37" s="1"/>
      <c r="BZ37" s="1"/>
    </row>
    <row r="38" spans="1:78" ht="13.5">
      <c r="A38" t="s">
        <v>23</v>
      </c>
      <c r="B38">
        <v>1.08</v>
      </c>
      <c r="C38" s="1">
        <v>0.97</v>
      </c>
      <c r="D38" s="1"/>
      <c r="E38" s="1">
        <v>3.4</v>
      </c>
      <c r="F38" s="1">
        <v>1.18</v>
      </c>
      <c r="G38" s="1"/>
      <c r="H38" s="1">
        <v>1.51</v>
      </c>
      <c r="I38" s="1">
        <v>1.47</v>
      </c>
      <c r="J38" s="1">
        <v>1.54</v>
      </c>
      <c r="K38" s="1">
        <v>2.46</v>
      </c>
      <c r="L38" s="1">
        <v>3.11</v>
      </c>
      <c r="M38" s="1"/>
      <c r="N38" s="1"/>
      <c r="O38" s="1">
        <v>0.59</v>
      </c>
      <c r="P38">
        <v>1.33</v>
      </c>
      <c r="R38" s="1">
        <v>0.5</v>
      </c>
      <c r="S38" s="1"/>
      <c r="T38">
        <v>0.77</v>
      </c>
      <c r="V38">
        <v>0.79</v>
      </c>
      <c r="W38">
        <v>0.85</v>
      </c>
      <c r="X38">
        <v>0.56</v>
      </c>
      <c r="Z38">
        <v>0.88</v>
      </c>
      <c r="AB38">
        <v>2.15</v>
      </c>
      <c r="AD38" s="1">
        <v>1.15</v>
      </c>
      <c r="AE38" s="1">
        <v>0.28</v>
      </c>
      <c r="AF38" s="1">
        <v>0.13</v>
      </c>
      <c r="AG38">
        <v>1.24</v>
      </c>
      <c r="AH38" s="1"/>
      <c r="AI38" s="1">
        <v>0.18</v>
      </c>
      <c r="AJ38" s="1">
        <v>0.53</v>
      </c>
      <c r="AK38" s="1">
        <v>0.41</v>
      </c>
      <c r="AL38" s="1">
        <v>0.24</v>
      </c>
      <c r="AM38" s="1">
        <v>2.6</v>
      </c>
      <c r="AN38" s="1">
        <v>2.9</v>
      </c>
      <c r="AO38" s="1">
        <v>2.95</v>
      </c>
      <c r="AP38" s="1">
        <v>2.09</v>
      </c>
      <c r="AQ38" s="1">
        <v>0.74</v>
      </c>
      <c r="AR38" s="1">
        <v>0.39</v>
      </c>
      <c r="AS38" s="1">
        <v>1.7</v>
      </c>
      <c r="AT38">
        <v>2.87</v>
      </c>
      <c r="AU38" s="1">
        <v>0.41</v>
      </c>
      <c r="AV38" s="1"/>
      <c r="AW38" s="1">
        <v>0.77</v>
      </c>
      <c r="AX38" s="1">
        <v>0.54</v>
      </c>
      <c r="AY38" s="1">
        <v>0.68</v>
      </c>
      <c r="AZ38" s="1">
        <v>1.9</v>
      </c>
      <c r="BA38">
        <v>0.62</v>
      </c>
      <c r="BB38">
        <v>0.54</v>
      </c>
      <c r="BC38" s="1"/>
      <c r="BD38" s="1">
        <v>0</v>
      </c>
      <c r="BE38" s="1"/>
      <c r="BF38" s="1"/>
      <c r="BG38" s="1"/>
      <c r="BH38" s="1"/>
      <c r="BJ38">
        <v>0.56</v>
      </c>
      <c r="BK38">
        <v>1.19</v>
      </c>
      <c r="BM38" s="1">
        <v>1.62</v>
      </c>
      <c r="BN38" s="1">
        <v>0.08</v>
      </c>
      <c r="BO38">
        <v>0.45</v>
      </c>
      <c r="BP38" s="1">
        <v>1.54</v>
      </c>
      <c r="BR38" s="1">
        <v>0</v>
      </c>
      <c r="BT38" s="1">
        <v>0.03</v>
      </c>
      <c r="BU38" s="1">
        <v>0.02</v>
      </c>
      <c r="BV38" s="1">
        <v>0.06</v>
      </c>
      <c r="BW38" s="1">
        <v>0</v>
      </c>
      <c r="BX38" s="1">
        <v>0</v>
      </c>
      <c r="BY38" s="1">
        <v>0.06</v>
      </c>
      <c r="BZ38" s="1">
        <v>0.04</v>
      </c>
    </row>
    <row r="39" spans="1:78" ht="13.5">
      <c r="A39" t="s">
        <v>24</v>
      </c>
      <c r="B39">
        <v>0.04</v>
      </c>
      <c r="C39" s="1">
        <v>0.14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R39" s="1"/>
      <c r="S39" s="1"/>
      <c r="AD39" s="1"/>
      <c r="AE39" s="1"/>
      <c r="AF39" s="1">
        <v>0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U39" s="1"/>
      <c r="AV39" s="1"/>
      <c r="AW39" s="1"/>
      <c r="AX39" s="1"/>
      <c r="AY39" s="1"/>
      <c r="BC39" s="1"/>
      <c r="BD39" s="1"/>
      <c r="BE39" s="1"/>
      <c r="BF39" s="1"/>
      <c r="BG39" s="1"/>
      <c r="BH39" s="1"/>
      <c r="BM39" s="1"/>
      <c r="BN39" s="1"/>
      <c r="BO39">
        <v>0.12</v>
      </c>
      <c r="BP39">
        <v>0.11</v>
      </c>
      <c r="BR39" s="1"/>
      <c r="BT39" s="1"/>
      <c r="BU39" s="1"/>
      <c r="BV39" s="1"/>
      <c r="BW39" s="1"/>
      <c r="BX39" s="1"/>
      <c r="BY39" s="1"/>
      <c r="BZ39" s="1"/>
    </row>
    <row r="40" spans="1:78" ht="12.75">
      <c r="A40" t="s">
        <v>26</v>
      </c>
      <c r="B40">
        <v>0.02</v>
      </c>
      <c r="C40" s="1">
        <v>0.1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R40" s="1"/>
      <c r="S40" s="1"/>
      <c r="AD40" s="1"/>
      <c r="AE40" s="1"/>
      <c r="AF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U40" s="1"/>
      <c r="AV40" s="1"/>
      <c r="AW40" s="1"/>
      <c r="AX40" s="1"/>
      <c r="AY40" s="1"/>
      <c r="BC40" s="1"/>
      <c r="BI40">
        <v>0.02</v>
      </c>
      <c r="BM40" s="1"/>
      <c r="BN40" s="1"/>
      <c r="BP40">
        <v>0.22</v>
      </c>
      <c r="BR40" s="1"/>
      <c r="BT40" s="1"/>
      <c r="BU40" s="1"/>
      <c r="BV40" s="1"/>
      <c r="BW40" s="1"/>
      <c r="BX40" s="1"/>
      <c r="BY40" s="1"/>
      <c r="BZ40" s="1"/>
    </row>
    <row r="41" spans="1:78" ht="13.5">
      <c r="A41" t="s">
        <v>28</v>
      </c>
      <c r="B41">
        <v>0.07</v>
      </c>
      <c r="C41" s="1">
        <v>0.02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R41" s="1"/>
      <c r="S41" s="1"/>
      <c r="AD41" s="1"/>
      <c r="AE41" s="1"/>
      <c r="AF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W41" s="1"/>
      <c r="AX41" s="1"/>
      <c r="AY41" s="1"/>
      <c r="BC41" s="1"/>
      <c r="BM41" s="1"/>
      <c r="BN41" s="1"/>
      <c r="BO41">
        <v>1.03</v>
      </c>
      <c r="BP41">
        <v>0.08</v>
      </c>
      <c r="BR41" s="1"/>
      <c r="BT41" s="1"/>
      <c r="BU41" s="1"/>
      <c r="BV41" s="1"/>
      <c r="BW41" s="1"/>
      <c r="BX41" s="1"/>
      <c r="BY41" s="1"/>
      <c r="BZ41" s="1"/>
    </row>
    <row r="42" spans="1:78" ht="12.75">
      <c r="A42" t="s">
        <v>119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>
        <f>SUM(P10:P38)</f>
        <v>99.61000000000001</v>
      </c>
      <c r="R42">
        <f>SUM(R10:R38)</f>
        <v>100.85999999999997</v>
      </c>
      <c r="T42" s="1">
        <f aca="true" t="shared" si="0" ref="T42:Z42">SUM(T10:T38)</f>
        <v>99.26</v>
      </c>
      <c r="V42">
        <f t="shared" si="0"/>
        <v>99.35000000000002</v>
      </c>
      <c r="W42">
        <f t="shared" si="0"/>
        <v>99.98999999999998</v>
      </c>
      <c r="X42" s="1">
        <f t="shared" si="0"/>
        <v>100.10000000000001</v>
      </c>
      <c r="Y42" s="1"/>
      <c r="Z42">
        <f t="shared" si="0"/>
        <v>99.86000000000001</v>
      </c>
      <c r="AB42">
        <f>SUM(AB10:AB38)</f>
        <v>100.15</v>
      </c>
      <c r="AD42" s="1"/>
      <c r="AE42" s="1"/>
      <c r="AF42" s="1"/>
      <c r="AG42">
        <f>SUM(AG10:AG38)</f>
        <v>97.46000000000001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>
        <f>SUM(AT10:AT38)</f>
        <v>99.27</v>
      </c>
      <c r="AW42" s="1"/>
      <c r="AX42" s="1"/>
      <c r="AY42" s="1"/>
      <c r="BC42" s="1"/>
      <c r="BM42" s="1"/>
      <c r="BN42" s="1"/>
      <c r="BR42">
        <f>SUM(BR10:BR38)</f>
        <v>98.24000000000001</v>
      </c>
      <c r="BT42" s="1">
        <f aca="true" t="shared" si="1" ref="BT42:BZ42">SUM(BT10:BT38)</f>
        <v>98.12</v>
      </c>
      <c r="BU42" s="1">
        <f t="shared" si="1"/>
        <v>96.22999999999999</v>
      </c>
      <c r="BV42" s="1">
        <f t="shared" si="1"/>
        <v>96.93</v>
      </c>
      <c r="BW42" s="1">
        <f t="shared" si="1"/>
        <v>96.42</v>
      </c>
      <c r="BX42" s="1">
        <f t="shared" si="1"/>
        <v>96.64000000000001</v>
      </c>
      <c r="BY42" s="1">
        <f t="shared" si="1"/>
        <v>97.92000000000002</v>
      </c>
      <c r="BZ42" s="1">
        <f t="shared" si="1"/>
        <v>95.86000000000001</v>
      </c>
    </row>
    <row r="43" spans="3:66" ht="12.75">
      <c r="C43" s="1"/>
      <c r="D43" s="1"/>
      <c r="E43" s="1"/>
      <c r="F43" s="1"/>
      <c r="G43" s="1"/>
      <c r="H43" s="1"/>
      <c r="I43" s="1"/>
      <c r="J43" s="1"/>
      <c r="K43" s="1"/>
      <c r="L43" s="1"/>
      <c r="N43" s="1"/>
      <c r="O43" s="1"/>
      <c r="AD43" s="1"/>
      <c r="AE43" s="1"/>
      <c r="AF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W43" s="1"/>
      <c r="AX43" s="1"/>
      <c r="AY43" s="1"/>
      <c r="BC43" s="1"/>
      <c r="BM43" s="1"/>
      <c r="BN43" s="1"/>
    </row>
    <row r="44" spans="12:66" ht="12.75">
      <c r="L44" s="1"/>
      <c r="AQ44" s="1"/>
      <c r="AR44" s="1"/>
      <c r="AS44" s="1"/>
      <c r="AW44" s="1"/>
      <c r="AX44" s="1"/>
      <c r="BC44" s="1"/>
      <c r="BM44" s="1"/>
      <c r="BN44" s="1"/>
    </row>
    <row r="45" spans="1:78" ht="12.75">
      <c r="A45" t="s">
        <v>66</v>
      </c>
      <c r="B45">
        <f aca="true" t="shared" si="2" ref="B45:R45">(B10/60.09)</f>
        <v>0.33699450823764354</v>
      </c>
      <c r="C45">
        <f t="shared" si="2"/>
        <v>0.32850723914128804</v>
      </c>
      <c r="D45">
        <f t="shared" si="2"/>
        <v>0.35779663837576964</v>
      </c>
      <c r="E45">
        <v>0.3062</v>
      </c>
      <c r="F45">
        <f t="shared" si="2"/>
        <v>0.32617740056581795</v>
      </c>
      <c r="H45">
        <f t="shared" si="2"/>
        <v>0.3536362123481444</v>
      </c>
      <c r="I45">
        <f t="shared" si="2"/>
        <v>0.35596605092361455</v>
      </c>
      <c r="J45">
        <f t="shared" si="2"/>
        <v>0.3554667998002995</v>
      </c>
      <c r="K45">
        <f t="shared" si="2"/>
        <v>0.3488101181560992</v>
      </c>
      <c r="L45">
        <f t="shared" si="2"/>
        <v>0.3506407056082543</v>
      </c>
      <c r="M45">
        <f t="shared" si="2"/>
        <v>0.35779663837576964</v>
      </c>
      <c r="N45">
        <f t="shared" si="2"/>
        <v>0.40139790314528206</v>
      </c>
      <c r="O45">
        <f t="shared" si="2"/>
        <v>0.3220169745381927</v>
      </c>
      <c r="P45">
        <f t="shared" si="2"/>
        <v>0.3416541853885838</v>
      </c>
      <c r="R45">
        <f t="shared" si="2"/>
        <v>0.34148776834747874</v>
      </c>
      <c r="T45">
        <f>(T10/60.09)</f>
        <v>0.3394907638542186</v>
      </c>
      <c r="V45">
        <f>(V10/60.09)</f>
        <v>0.3469795307039441</v>
      </c>
      <c r="W45">
        <f>(W10/60.09)</f>
        <v>0.34531536029289395</v>
      </c>
      <c r="X45">
        <f>(X10/60.09)</f>
        <v>0.34048926610084873</v>
      </c>
      <c r="Z45">
        <f>(Z10/60.09)</f>
        <v>0.34564819437510397</v>
      </c>
      <c r="AB45">
        <f>(AB10/60.09)</f>
        <v>0.346313862539524</v>
      </c>
      <c r="AD45">
        <f>(AD10/60.09)</f>
        <v>0.3303378265934432</v>
      </c>
      <c r="AE45">
        <f>(AE10/60.09)</f>
        <v>0.33017140955233815</v>
      </c>
      <c r="AF45">
        <f>(AF10/60.09)</f>
        <v>0.36112497919786984</v>
      </c>
      <c r="AG45">
        <f>(AG10/60.09)</f>
        <v>0.33899151273090367</v>
      </c>
      <c r="AI45">
        <f aca="true" t="shared" si="3" ref="AI45:AU45">(AI10/60.09)</f>
        <v>0.3754368447329006</v>
      </c>
      <c r="AJ45">
        <f t="shared" si="3"/>
        <v>0.3771010151439507</v>
      </c>
      <c r="AK45">
        <f t="shared" si="3"/>
        <v>0.38808453985688135</v>
      </c>
      <c r="AL45">
        <f t="shared" si="3"/>
        <v>0.37993010484273587</v>
      </c>
      <c r="AM45">
        <f t="shared" si="3"/>
        <v>0.3316691629222832</v>
      </c>
      <c r="AN45">
        <f t="shared" si="3"/>
        <v>0.32850723914128804</v>
      </c>
      <c r="AO45">
        <f t="shared" si="3"/>
        <v>0.3479780329505741</v>
      </c>
      <c r="AP45">
        <f t="shared" si="3"/>
        <v>0.3536362123481444</v>
      </c>
      <c r="AQ45">
        <f t="shared" si="3"/>
        <v>0.3423198535530038</v>
      </c>
      <c r="AR45">
        <f t="shared" si="3"/>
        <v>0.33782659344316857</v>
      </c>
      <c r="AS45">
        <f t="shared" si="3"/>
        <v>0.35812947245797966</v>
      </c>
      <c r="AT45">
        <f t="shared" si="3"/>
        <v>0.33999001497753367</v>
      </c>
      <c r="AU45">
        <f t="shared" si="3"/>
        <v>0.34098851722416373</v>
      </c>
      <c r="AW45">
        <f aca="true" t="shared" si="4" ref="AW45:BB45">(AW10/60.09)</f>
        <v>0.345981028457314</v>
      </c>
      <c r="AX45">
        <f t="shared" si="4"/>
        <v>0.33782659344316857</v>
      </c>
      <c r="AY45">
        <f t="shared" si="4"/>
        <v>0.34348477284073886</v>
      </c>
      <c r="AZ45">
        <f t="shared" si="4"/>
        <v>0.32717590281244796</v>
      </c>
      <c r="BA45">
        <f t="shared" si="4"/>
        <v>0.30520885338658676</v>
      </c>
      <c r="BB45">
        <f t="shared" si="4"/>
        <v>0.3107006157430521</v>
      </c>
      <c r="BD45">
        <f>(BD10/60.09)</f>
        <v>0.37610251289732066</v>
      </c>
      <c r="BE45">
        <f>(BE10/60.09)</f>
        <v>0.37576967881511064</v>
      </c>
      <c r="BF45">
        <f>(BF10/60.09)</f>
        <v>0.36678315859544014</v>
      </c>
      <c r="BH45">
        <f>(BH10/60.09)</f>
        <v>0.3403228490597437</v>
      </c>
      <c r="BI45">
        <f>(BI10/60.09)</f>
        <v>0.32800798801797304</v>
      </c>
      <c r="BJ45">
        <f>(BJ10/60.09)</f>
        <v>0.35247129306040936</v>
      </c>
      <c r="BK45">
        <f>(BK10/60.09)</f>
        <v>0.3433183557996338</v>
      </c>
      <c r="BM45">
        <f>(BM10/60.09)</f>
        <v>0.29073057081045095</v>
      </c>
      <c r="BN45">
        <f>(BN10/60.09)</f>
        <v>0.3518056248959893</v>
      </c>
      <c r="BO45">
        <f>(BO10/60.09)</f>
        <v>0.32717590281244796</v>
      </c>
      <c r="BP45">
        <f>(BP10/60.09)</f>
        <v>0.33399900149775336</v>
      </c>
      <c r="BR45">
        <f>(BR10/60.09)</f>
        <v>0.33150274588117823</v>
      </c>
      <c r="BT45">
        <f aca="true" t="shared" si="5" ref="BT45:BZ45">(BT10/60.09)</f>
        <v>0.32501248127808285</v>
      </c>
      <c r="BU45">
        <f t="shared" si="5"/>
        <v>0.326510234648028</v>
      </c>
      <c r="BV45">
        <f t="shared" si="5"/>
        <v>0.327675153935763</v>
      </c>
      <c r="BW45">
        <f t="shared" si="5"/>
        <v>0.3288400732234981</v>
      </c>
      <c r="BX45">
        <f t="shared" si="5"/>
        <v>0.327342319853553</v>
      </c>
      <c r="BY45">
        <f t="shared" si="5"/>
        <v>0.3439840239640539</v>
      </c>
      <c r="BZ45">
        <f t="shared" si="5"/>
        <v>0.33566317190880346</v>
      </c>
    </row>
    <row r="46" spans="1:78" ht="12.75">
      <c r="A46" t="s">
        <v>67</v>
      </c>
      <c r="B46">
        <f aca="true" t="shared" si="6" ref="B46:R46">(B11/79.9)</f>
        <v>0.23041301627033792</v>
      </c>
      <c r="C46">
        <f t="shared" si="6"/>
        <v>0.21476846057571963</v>
      </c>
      <c r="D46">
        <f t="shared" si="6"/>
        <v>0.23153942428035043</v>
      </c>
      <c r="E46">
        <v>0.2457</v>
      </c>
      <c r="F46">
        <f t="shared" si="6"/>
        <v>0.2202753441802253</v>
      </c>
      <c r="H46">
        <f t="shared" si="6"/>
        <v>0.17521902377972465</v>
      </c>
      <c r="I46">
        <f t="shared" si="6"/>
        <v>0.18160200250312888</v>
      </c>
      <c r="J46">
        <f t="shared" si="6"/>
        <v>0.1718397997496871</v>
      </c>
      <c r="K46">
        <f t="shared" si="6"/>
        <v>0.23229036295369207</v>
      </c>
      <c r="L46">
        <f t="shared" si="6"/>
        <v>0.2227784730913642</v>
      </c>
      <c r="M46">
        <f t="shared" si="6"/>
        <v>0.2041301627033792</v>
      </c>
      <c r="N46">
        <f t="shared" si="6"/>
        <v>0.2271589486858573</v>
      </c>
      <c r="O46">
        <f t="shared" si="6"/>
        <v>0.2385481852315394</v>
      </c>
      <c r="P46">
        <f t="shared" si="6"/>
        <v>0.21939924906132666</v>
      </c>
      <c r="R46">
        <f t="shared" si="6"/>
        <v>0.23879849812265327</v>
      </c>
      <c r="T46">
        <f>(T11/79.9)</f>
        <v>0.23041301627033792</v>
      </c>
      <c r="V46">
        <f>(V11/79.9)</f>
        <v>0.23266583229036295</v>
      </c>
      <c r="W46">
        <f>(W11/79.9)</f>
        <v>0.22941176470588232</v>
      </c>
      <c r="X46">
        <f>(X11/79.9)</f>
        <v>0.2220275344180225</v>
      </c>
      <c r="Z46">
        <f>(Z11/79.9)</f>
        <v>0.2306633291614518</v>
      </c>
      <c r="AB46">
        <f>(AB11/79.9)</f>
        <v>0.22252816020025032</v>
      </c>
      <c r="AD46">
        <f>(AD11/79.9)</f>
        <v>0.20050062578222777</v>
      </c>
      <c r="AE46">
        <f>(AE11/79.9)</f>
        <v>0.21364205256570712</v>
      </c>
      <c r="AF46">
        <f>(AF11/79.9)</f>
        <v>0.23541927409261573</v>
      </c>
      <c r="AG46">
        <f>(AG11/79.9)</f>
        <v>0.21864831038798496</v>
      </c>
      <c r="AI46">
        <f aca="true" t="shared" si="7" ref="AI46:AU46">(AI11/79.9)</f>
        <v>0.2444305381727159</v>
      </c>
      <c r="AJ46">
        <f t="shared" si="7"/>
        <v>0.23754693366708385</v>
      </c>
      <c r="AK46">
        <f t="shared" si="7"/>
        <v>0.25193992490613265</v>
      </c>
      <c r="AL46">
        <f t="shared" si="7"/>
        <v>0.26595744680851063</v>
      </c>
      <c r="AM46">
        <f t="shared" si="7"/>
        <v>0.23642052565707133</v>
      </c>
      <c r="AN46">
        <f t="shared" si="7"/>
        <v>0.23379224030037546</v>
      </c>
      <c r="AO46">
        <f t="shared" si="7"/>
        <v>0.24317897371714642</v>
      </c>
      <c r="AP46">
        <f t="shared" si="7"/>
        <v>0.24943679599499372</v>
      </c>
      <c r="AQ46">
        <f t="shared" si="7"/>
        <v>0.24392991239048809</v>
      </c>
      <c r="AR46">
        <f t="shared" si="7"/>
        <v>0.23942428035043803</v>
      </c>
      <c r="AS46">
        <f t="shared" si="7"/>
        <v>0.2379224030037547</v>
      </c>
      <c r="AT46">
        <f t="shared" si="7"/>
        <v>0.23541927409261573</v>
      </c>
      <c r="AU46">
        <f t="shared" si="7"/>
        <v>0.2317897371714643</v>
      </c>
      <c r="AW46">
        <f aca="true" t="shared" si="8" ref="AW46:BB46">(AW11/79.9)</f>
        <v>0.25244055068836047</v>
      </c>
      <c r="AX46">
        <f t="shared" si="8"/>
        <v>0.2764705882352941</v>
      </c>
      <c r="AY46">
        <f t="shared" si="8"/>
        <v>0.2396745932415519</v>
      </c>
      <c r="AZ46">
        <f t="shared" si="8"/>
        <v>0.2748435544430538</v>
      </c>
      <c r="BA46">
        <f t="shared" si="8"/>
        <v>0.2331664580725907</v>
      </c>
      <c r="BB46">
        <f t="shared" si="8"/>
        <v>0.22102628285356696</v>
      </c>
      <c r="BD46">
        <f>(BD11/79.9)</f>
        <v>0.4888610763454318</v>
      </c>
      <c r="BE46">
        <f>(BE11/79.9)</f>
        <v>0.37396745932415515</v>
      </c>
      <c r="BF46">
        <f>(BF11/79.9)</f>
        <v>0.295369211514393</v>
      </c>
      <c r="BH46">
        <f>(BH11/79.9)</f>
        <v>0.28986232790988736</v>
      </c>
      <c r="BI46">
        <f>(BI11/79.9)</f>
        <v>0.28510638297872337</v>
      </c>
      <c r="BJ46">
        <f>(BJ11/79.9)</f>
        <v>0.35682102628285356</v>
      </c>
      <c r="BK46">
        <f>(BK11/79.9)</f>
        <v>0.3237797246558198</v>
      </c>
      <c r="BM46">
        <f>(BM11/79.9)</f>
        <v>0.2202753441802253</v>
      </c>
      <c r="BN46">
        <f>(BN11/79.9)</f>
        <v>0.22152690863579472</v>
      </c>
      <c r="BO46">
        <f>(BO11/79.9)</f>
        <v>0.21802252816020026</v>
      </c>
      <c r="BP46">
        <f>(BP11/79.9)</f>
        <v>0.1821026282853567</v>
      </c>
      <c r="BR46">
        <f>(BR11/79.9)</f>
        <v>0.23667083854818521</v>
      </c>
      <c r="BT46">
        <f aca="true" t="shared" si="9" ref="BT46:BZ46">(BT11/79.9)</f>
        <v>0.20826032540675843</v>
      </c>
      <c r="BU46">
        <f t="shared" si="9"/>
        <v>0.20688360450563203</v>
      </c>
      <c r="BV46">
        <f t="shared" si="9"/>
        <v>0.20575719649561952</v>
      </c>
      <c r="BW46">
        <f t="shared" si="9"/>
        <v>0.21977471839799748</v>
      </c>
      <c r="BX46">
        <f t="shared" si="9"/>
        <v>0.2257822277847309</v>
      </c>
      <c r="BY46">
        <f t="shared" si="9"/>
        <v>0.23078848560700876</v>
      </c>
      <c r="BZ46">
        <f t="shared" si="9"/>
        <v>0.2111389236545682</v>
      </c>
    </row>
    <row r="47" spans="1:78" ht="12.75">
      <c r="A47" t="s">
        <v>68</v>
      </c>
      <c r="B47">
        <f aca="true" t="shared" si="10" ref="B47:R47">(B12/50.98)</f>
        <v>0.055904276186739904</v>
      </c>
      <c r="C47">
        <f t="shared" si="10"/>
        <v>0.040211847783444485</v>
      </c>
      <c r="D47">
        <f t="shared" si="10"/>
        <v>0.0557081208316987</v>
      </c>
      <c r="E47">
        <v>0.0508</v>
      </c>
      <c r="F47">
        <f t="shared" si="10"/>
        <v>0.040996469203609255</v>
      </c>
      <c r="H47">
        <f t="shared" si="10"/>
        <v>0.08905453118870146</v>
      </c>
      <c r="I47">
        <f t="shared" si="10"/>
        <v>0.10258925068654376</v>
      </c>
      <c r="J47">
        <f t="shared" si="10"/>
        <v>0.09690074539034917</v>
      </c>
      <c r="K47">
        <f t="shared" si="10"/>
        <v>0.05080423695566889</v>
      </c>
      <c r="L47">
        <f t="shared" si="10"/>
        <v>0.05884660651235779</v>
      </c>
      <c r="M47">
        <f t="shared" si="10"/>
        <v>0.042173401333856414</v>
      </c>
      <c r="N47">
        <f t="shared" si="10"/>
        <v>0.055904276186739904</v>
      </c>
      <c r="O47">
        <f t="shared" si="10"/>
        <v>0.12024323264025108</v>
      </c>
      <c r="P47">
        <f t="shared" si="10"/>
        <v>0.04825421734013339</v>
      </c>
      <c r="R47">
        <f t="shared" si="10"/>
        <v>0.06414280109847</v>
      </c>
      <c r="T47">
        <f>(T12/50.98)</f>
        <v>0.08532757944291879</v>
      </c>
      <c r="V47">
        <f>(V12/50.98)</f>
        <v>0.08944684189878384</v>
      </c>
      <c r="W47">
        <f>(W12/50.98)</f>
        <v>0.08473911337779523</v>
      </c>
      <c r="X47">
        <f>(X12/50.98)</f>
        <v>0.08042369556688897</v>
      </c>
      <c r="Z47">
        <f>(Z12/50.98)</f>
        <v>0.09160455080423696</v>
      </c>
      <c r="AB47">
        <f>(AB12/50.98)</f>
        <v>0.0829737151824245</v>
      </c>
      <c r="AD47">
        <f>(AD12/50.98)</f>
        <v>0.0639466457434288</v>
      </c>
      <c r="AE47">
        <f>(AE12/50.98)</f>
        <v>0.0584542958022754</v>
      </c>
      <c r="AF47">
        <f>(AF12/50.98)</f>
        <v>0.056688897606904674</v>
      </c>
      <c r="AG47">
        <f>(AG12/50.98)</f>
        <v>0.07493134562573558</v>
      </c>
      <c r="AI47">
        <f aca="true" t="shared" si="11" ref="AI47:AU47">(AI12/50.98)</f>
        <v>0.06178893683797568</v>
      </c>
      <c r="AJ47">
        <f t="shared" si="11"/>
        <v>0.07355825814044724</v>
      </c>
      <c r="AK47">
        <f t="shared" si="11"/>
        <v>0.06021969399764614</v>
      </c>
      <c r="AL47">
        <f t="shared" si="11"/>
        <v>0.04609650843468027</v>
      </c>
      <c r="AM47">
        <f t="shared" si="11"/>
        <v>0.06590819929384073</v>
      </c>
      <c r="AN47">
        <f t="shared" si="11"/>
        <v>0.06747744213417027</v>
      </c>
      <c r="AO47">
        <f t="shared" si="11"/>
        <v>0.06355433503334641</v>
      </c>
      <c r="AP47">
        <f t="shared" si="11"/>
        <v>0.06414280109847</v>
      </c>
      <c r="AQ47">
        <f t="shared" si="11"/>
        <v>0.05904276186739898</v>
      </c>
      <c r="AR47">
        <f t="shared" si="11"/>
        <v>0.06237740290309926</v>
      </c>
      <c r="AS47">
        <f t="shared" si="11"/>
        <v>0.06473126716359356</v>
      </c>
      <c r="AT47">
        <f t="shared" si="11"/>
        <v>0.07708905453118871</v>
      </c>
      <c r="AU47">
        <f t="shared" si="11"/>
        <v>0.04943114947038055</v>
      </c>
      <c r="AW47">
        <f aca="true" t="shared" si="12" ref="AW47:BB47">(AW12/50.98)</f>
        <v>0.08670066692820715</v>
      </c>
      <c r="AX47">
        <f t="shared" si="12"/>
        <v>0.009415457041977247</v>
      </c>
      <c r="AY47">
        <f t="shared" si="12"/>
        <v>0.00745390349156532</v>
      </c>
      <c r="AZ47">
        <f t="shared" si="12"/>
        <v>0</v>
      </c>
      <c r="BA47">
        <f t="shared" si="12"/>
        <v>0.00745390349156532</v>
      </c>
      <c r="BB47">
        <f t="shared" si="12"/>
        <v>0.010984699882306789</v>
      </c>
      <c r="BD47">
        <f>(BD12/50.98)</f>
        <v>0</v>
      </c>
      <c r="BE47">
        <f>(BE12/50.98)</f>
        <v>0.003923107100823853</v>
      </c>
      <c r="BF47">
        <f>(BF12/50.98)</f>
        <v>0.03334641035700275</v>
      </c>
      <c r="BH47">
        <f>(BH12/50.98)</f>
        <v>0.002157708905453119</v>
      </c>
      <c r="BI47">
        <f>(BI12/50.98)</f>
        <v>0.002157708905453119</v>
      </c>
      <c r="BJ47">
        <f>(BJ12/50.98)</f>
        <v>0</v>
      </c>
      <c r="BK47">
        <f>(BK12/50.98)</f>
        <v>0</v>
      </c>
      <c r="BM47">
        <f>(BM12/50.98)</f>
        <v>0.08826990976853669</v>
      </c>
      <c r="BN47">
        <f>(BN12/50.98)</f>
        <v>0.0398195370733621</v>
      </c>
      <c r="BO47">
        <f>(BO12/50.98)</f>
        <v>0.1416241663397411</v>
      </c>
      <c r="BP47">
        <f>(BP12/50.98)</f>
        <v>0.15888583758336602</v>
      </c>
      <c r="BR47">
        <f>(BR12/50.98)</f>
        <v>0.040408003138485686</v>
      </c>
      <c r="BT47">
        <f aca="true" t="shared" si="13" ref="BT47:BZ47">(BT12/50.98)</f>
        <v>0.03118870145154963</v>
      </c>
      <c r="BU47">
        <f t="shared" si="13"/>
        <v>0.0372695174578266</v>
      </c>
      <c r="BV47">
        <f t="shared" si="13"/>
        <v>0.037073362102785404</v>
      </c>
      <c r="BW47">
        <f t="shared" si="13"/>
        <v>0.02844252648097293</v>
      </c>
      <c r="BX47">
        <f t="shared" si="13"/>
        <v>0.024911730090231465</v>
      </c>
      <c r="BY47">
        <f t="shared" si="13"/>
        <v>0.036092585327579446</v>
      </c>
      <c r="BZ47">
        <f t="shared" si="13"/>
        <v>0.043742644174185955</v>
      </c>
    </row>
    <row r="48" spans="1:78" ht="12.75">
      <c r="A48" t="s">
        <v>69</v>
      </c>
      <c r="B48">
        <f aca="true" t="shared" si="14" ref="B48:R48">(B13/68.96)</f>
        <v>0</v>
      </c>
      <c r="C48">
        <f t="shared" si="14"/>
        <v>0</v>
      </c>
      <c r="D48">
        <f t="shared" si="14"/>
        <v>0</v>
      </c>
      <c r="F48">
        <f t="shared" si="14"/>
        <v>0</v>
      </c>
      <c r="H48">
        <f t="shared" si="14"/>
        <v>0</v>
      </c>
      <c r="I48">
        <f t="shared" si="14"/>
        <v>0</v>
      </c>
      <c r="J48">
        <f t="shared" si="14"/>
        <v>0</v>
      </c>
      <c r="K48">
        <f t="shared" si="14"/>
        <v>0</v>
      </c>
      <c r="L48">
        <f t="shared" si="14"/>
        <v>0</v>
      </c>
      <c r="M48">
        <f t="shared" si="14"/>
        <v>0</v>
      </c>
      <c r="N48">
        <f t="shared" si="14"/>
        <v>0</v>
      </c>
      <c r="O48">
        <f t="shared" si="14"/>
        <v>0</v>
      </c>
      <c r="P48">
        <f t="shared" si="14"/>
        <v>0</v>
      </c>
      <c r="R48">
        <f t="shared" si="14"/>
        <v>0</v>
      </c>
      <c r="T48">
        <f>(T13/68.96)</f>
        <v>0</v>
      </c>
      <c r="V48">
        <f>(V13/68.96)</f>
        <v>0</v>
      </c>
      <c r="W48">
        <f>(W13/68.96)</f>
        <v>0</v>
      </c>
      <c r="X48">
        <f>(X13/68.96)</f>
        <v>0</v>
      </c>
      <c r="Z48">
        <f>(Z13/68.96)</f>
        <v>0</v>
      </c>
      <c r="AB48">
        <f>(AB13/68.96)</f>
        <v>0</v>
      </c>
      <c r="AD48">
        <f>(AD13/68.96)</f>
        <v>0</v>
      </c>
      <c r="AE48">
        <f>(AE13/68.96)</f>
        <v>0</v>
      </c>
      <c r="AF48">
        <f>(AF13/68.96)</f>
        <v>0</v>
      </c>
      <c r="AG48">
        <f>(AG13/68.96)</f>
        <v>0</v>
      </c>
      <c r="AI48">
        <f aca="true" t="shared" si="15" ref="AI48:AU48">(AI13/68.96)</f>
        <v>0</v>
      </c>
      <c r="AJ48">
        <f t="shared" si="15"/>
        <v>0</v>
      </c>
      <c r="AK48">
        <f t="shared" si="15"/>
        <v>0</v>
      </c>
      <c r="AL48">
        <f t="shared" si="15"/>
        <v>0</v>
      </c>
      <c r="AM48">
        <f t="shared" si="15"/>
        <v>0</v>
      </c>
      <c r="AN48">
        <f t="shared" si="15"/>
        <v>0</v>
      </c>
      <c r="AO48">
        <f t="shared" si="15"/>
        <v>0</v>
      </c>
      <c r="AP48">
        <f t="shared" si="15"/>
        <v>0</v>
      </c>
      <c r="AQ48">
        <f t="shared" si="15"/>
        <v>0</v>
      </c>
      <c r="AR48">
        <f t="shared" si="15"/>
        <v>0</v>
      </c>
      <c r="AS48">
        <f t="shared" si="15"/>
        <v>0</v>
      </c>
      <c r="AT48">
        <f t="shared" si="15"/>
        <v>0</v>
      </c>
      <c r="AU48">
        <f t="shared" si="15"/>
        <v>0.0004350348027842228</v>
      </c>
      <c r="AW48">
        <f aca="true" t="shared" si="16" ref="AW48:BB48">(AW13/68.96)</f>
        <v>0.0030452436194895595</v>
      </c>
      <c r="AX48">
        <f t="shared" si="16"/>
        <v>0</v>
      </c>
      <c r="AY48">
        <f t="shared" si="16"/>
        <v>0</v>
      </c>
      <c r="AZ48">
        <f t="shared" si="16"/>
        <v>0</v>
      </c>
      <c r="BA48">
        <f t="shared" si="16"/>
        <v>0</v>
      </c>
      <c r="BB48">
        <f t="shared" si="16"/>
        <v>0</v>
      </c>
      <c r="BD48">
        <f>(BD13/68.96)</f>
        <v>0</v>
      </c>
      <c r="BE48">
        <f>(BE13/68.96)</f>
        <v>0</v>
      </c>
      <c r="BF48">
        <f>(BF13/68.96)</f>
        <v>0</v>
      </c>
      <c r="BH48">
        <f>(BH13/68.96)</f>
        <v>0</v>
      </c>
      <c r="BI48">
        <f>(BI13/68.96)</f>
        <v>0</v>
      </c>
      <c r="BJ48">
        <f>(BJ13/68.96)</f>
        <v>0</v>
      </c>
      <c r="BK48">
        <f>(BK13/68.96)</f>
        <v>0</v>
      </c>
      <c r="BM48">
        <f>(BM13/68.96)</f>
        <v>0</v>
      </c>
      <c r="BN48">
        <f>(BN13/68.96)</f>
        <v>0.04727378190255221</v>
      </c>
      <c r="BO48">
        <f>(BO13/68.96)</f>
        <v>0</v>
      </c>
      <c r="BP48">
        <f>(BP13/68.96)</f>
        <v>0</v>
      </c>
      <c r="BR48">
        <f>(BR13/68.96)</f>
        <v>0</v>
      </c>
      <c r="BT48">
        <f aca="true" t="shared" si="17" ref="BT48:BZ48">(BT13/68.96)</f>
        <v>0</v>
      </c>
      <c r="BU48">
        <f t="shared" si="17"/>
        <v>0</v>
      </c>
      <c r="BV48">
        <f t="shared" si="17"/>
        <v>0</v>
      </c>
      <c r="BW48">
        <f t="shared" si="17"/>
        <v>0</v>
      </c>
      <c r="BX48">
        <f t="shared" si="17"/>
        <v>0</v>
      </c>
      <c r="BY48">
        <f t="shared" si="17"/>
        <v>0</v>
      </c>
      <c r="BZ48">
        <f t="shared" si="17"/>
        <v>0</v>
      </c>
    </row>
    <row r="49" spans="1:78" ht="12.75">
      <c r="A49" t="s">
        <v>70</v>
      </c>
      <c r="B49">
        <f aca="true" t="shared" si="18" ref="B49:R49">(B14/71.85)</f>
        <v>0.10020876826722339</v>
      </c>
      <c r="C49">
        <f t="shared" si="18"/>
        <v>0.12999304105775922</v>
      </c>
      <c r="D49">
        <f t="shared" si="18"/>
        <v>0.1000695894224078</v>
      </c>
      <c r="E49">
        <v>0.0669</v>
      </c>
      <c r="F49">
        <f t="shared" si="18"/>
        <v>0.1093945720250522</v>
      </c>
      <c r="H49">
        <f t="shared" si="18"/>
        <v>0.1235908141962422</v>
      </c>
      <c r="I49">
        <f t="shared" si="18"/>
        <v>0.1013221990257481</v>
      </c>
      <c r="J49">
        <f t="shared" si="18"/>
        <v>0.11022964509394573</v>
      </c>
      <c r="K49">
        <f t="shared" si="18"/>
        <v>0.1048016701461378</v>
      </c>
      <c r="L49">
        <f t="shared" si="18"/>
        <v>0.09408489909533752</v>
      </c>
      <c r="M49">
        <f t="shared" si="18"/>
        <v>0.12985386221294365</v>
      </c>
      <c r="N49">
        <f t="shared" si="18"/>
        <v>0.09951287404314546</v>
      </c>
      <c r="O49">
        <f t="shared" si="18"/>
        <v>0.10285316631871956</v>
      </c>
      <c r="P49">
        <f t="shared" si="18"/>
        <v>0.1292971468336813</v>
      </c>
      <c r="R49">
        <f t="shared" si="18"/>
        <v>0.10340988169798192</v>
      </c>
      <c r="T49">
        <f>(T14/71.85)</f>
        <v>0.0929714683368128</v>
      </c>
      <c r="V49">
        <f>(V14/71.85)</f>
        <v>0.09018789144050106</v>
      </c>
      <c r="W49">
        <f>(W14/71.85)</f>
        <v>0.093249826026444</v>
      </c>
      <c r="X49">
        <f>(X14/71.85)</f>
        <v>0.10062630480167016</v>
      </c>
      <c r="Z49">
        <f>(Z14/71.85)</f>
        <v>0.09227557411273488</v>
      </c>
      <c r="AB49">
        <f>(AB14/71.85)</f>
        <v>0.10619345859429367</v>
      </c>
      <c r="AD49">
        <f>(AD14/71.85)</f>
        <v>0.10410577592205986</v>
      </c>
      <c r="AE49">
        <f>(AE14/71.85)</f>
        <v>0.10563674321503132</v>
      </c>
      <c r="AF49">
        <f>(AF14/71.85)</f>
        <v>0.11496172581767572</v>
      </c>
      <c r="AG49">
        <f>(AG14/71.85)</f>
        <v>0.09478079331941545</v>
      </c>
      <c r="AI49">
        <f aca="true" t="shared" si="19" ref="AI49:AU49">(AI14/71.85)</f>
        <v>0.10173973556019485</v>
      </c>
      <c r="AJ49">
        <f t="shared" si="19"/>
        <v>0.08072372999304106</v>
      </c>
      <c r="AK49">
        <f t="shared" si="19"/>
        <v>0.0803061934585943</v>
      </c>
      <c r="AL49">
        <f t="shared" si="19"/>
        <v>0.08364648573416841</v>
      </c>
      <c r="AM49">
        <f t="shared" si="19"/>
        <v>0.07543493389004871</v>
      </c>
      <c r="AN49">
        <f t="shared" si="19"/>
        <v>0.07585247042449549</v>
      </c>
      <c r="AO49">
        <f t="shared" si="19"/>
        <v>0.08072372999304106</v>
      </c>
      <c r="AP49">
        <f t="shared" si="19"/>
        <v>0.0801670146137787</v>
      </c>
      <c r="AQ49">
        <f t="shared" si="19"/>
        <v>0.0989561586638831</v>
      </c>
      <c r="AR49">
        <f t="shared" si="19"/>
        <v>0.10048712595685456</v>
      </c>
      <c r="AS49">
        <f t="shared" si="19"/>
        <v>0.07766179540709812</v>
      </c>
      <c r="AT49">
        <f t="shared" si="19"/>
        <v>0.07529575504523313</v>
      </c>
      <c r="AU49">
        <f t="shared" si="19"/>
        <v>0.10981210855949897</v>
      </c>
      <c r="AW49">
        <f aca="true" t="shared" si="20" ref="AW49:BB49">(AW14/71.85)</f>
        <v>0.06012526096033404</v>
      </c>
      <c r="AX49">
        <f t="shared" si="20"/>
        <v>0.08531663187195547</v>
      </c>
      <c r="AY49">
        <f t="shared" si="20"/>
        <v>0.11370911621433542</v>
      </c>
      <c r="AZ49">
        <f t="shared" si="20"/>
        <v>0.12219902574808629</v>
      </c>
      <c r="BA49">
        <f t="shared" si="20"/>
        <v>0.11370911621433542</v>
      </c>
      <c r="BB49">
        <f t="shared" si="20"/>
        <v>0.11092553931802367</v>
      </c>
      <c r="BD49">
        <f>(BD14/71.85)</f>
        <v>0</v>
      </c>
      <c r="BE49">
        <f>(BE14/71.85)</f>
        <v>0.0013917884481558806</v>
      </c>
      <c r="BF49">
        <f>(BF14/71.85)</f>
        <v>0.016562282533054976</v>
      </c>
      <c r="BH49">
        <f>(BH14/71.85)</f>
        <v>0.083785664578984</v>
      </c>
      <c r="BI49">
        <f>(BI14/71.85)</f>
        <v>0.07933194154488518</v>
      </c>
      <c r="BJ49">
        <f>(BJ14/71.85)</f>
        <v>0.030340988169798196</v>
      </c>
      <c r="BK49">
        <f>(BK14/71.85)</f>
        <v>0.03187195546276966</v>
      </c>
      <c r="BM49">
        <f>(BM14/71.85)</f>
        <v>0.08977035490605428</v>
      </c>
      <c r="BN49">
        <f>(BN14/71.85)</f>
        <v>0.0929714683368128</v>
      </c>
      <c r="BO49">
        <f>(BO14/71.85)</f>
        <v>0.004314544189283229</v>
      </c>
      <c r="BP49">
        <f>(BP14/71.85)</f>
        <v>0.037995824634655534</v>
      </c>
      <c r="BR49">
        <f>(BR14/71.85)</f>
        <v>0.04690327070285317</v>
      </c>
      <c r="BT49">
        <f aca="true" t="shared" si="21" ref="BT49:BZ49">(BT14/71.85)</f>
        <v>0.10897703549060543</v>
      </c>
      <c r="BU49">
        <f t="shared" si="21"/>
        <v>0.10869867780097425</v>
      </c>
      <c r="BV49">
        <f t="shared" si="21"/>
        <v>0.1105080027835769</v>
      </c>
      <c r="BW49">
        <f t="shared" si="21"/>
        <v>0.11036882393876131</v>
      </c>
      <c r="BX49">
        <f t="shared" si="21"/>
        <v>0.1116214335421016</v>
      </c>
      <c r="BY49">
        <f t="shared" si="21"/>
        <v>0.11524008350730688</v>
      </c>
      <c r="BZ49">
        <f t="shared" si="21"/>
        <v>0.10299234516353516</v>
      </c>
    </row>
    <row r="50" spans="1:78" ht="12.75">
      <c r="A50" t="s">
        <v>71</v>
      </c>
      <c r="B50">
        <f aca="true" t="shared" si="22" ref="B50:R50">(B15/70.95)</f>
        <v>0.002255109231853418</v>
      </c>
      <c r="C50">
        <f t="shared" si="22"/>
        <v>0.013107822410147992</v>
      </c>
      <c r="D50">
        <f t="shared" si="22"/>
        <v>0.0033826638477801266</v>
      </c>
      <c r="F50">
        <f t="shared" si="22"/>
        <v>0.002114164904862579</v>
      </c>
      <c r="H50">
        <f t="shared" si="22"/>
        <v>0.0009866102889358704</v>
      </c>
      <c r="I50">
        <f t="shared" si="22"/>
        <v>0.0009866102889358704</v>
      </c>
      <c r="J50">
        <f t="shared" si="22"/>
        <v>0.0012684989429175475</v>
      </c>
      <c r="K50">
        <f t="shared" si="22"/>
        <v>0.002536997885835095</v>
      </c>
      <c r="L50">
        <f t="shared" si="22"/>
        <v>0</v>
      </c>
      <c r="M50">
        <f t="shared" si="22"/>
        <v>0.003664552501761804</v>
      </c>
      <c r="N50">
        <f t="shared" si="22"/>
        <v>0.003241719520789288</v>
      </c>
      <c r="O50">
        <f t="shared" si="22"/>
        <v>0.009866102889358703</v>
      </c>
      <c r="P50">
        <f t="shared" si="22"/>
        <v>0.005778717406624383</v>
      </c>
      <c r="R50">
        <f t="shared" si="22"/>
        <v>0.0007047216349541931</v>
      </c>
      <c r="T50">
        <f>(T15/70.95)</f>
        <v>0.0005637773079633545</v>
      </c>
      <c r="V50">
        <f>(V15/70.95)</f>
        <v>0.00028188865398167724</v>
      </c>
      <c r="W50">
        <f>(W15/70.95)</f>
        <v>0.00014094432699083862</v>
      </c>
      <c r="X50">
        <f>(X15/70.95)</f>
        <v>0.0005637773079633545</v>
      </c>
      <c r="Z50">
        <f>(Z15/70.95)</f>
        <v>0.0005637773079633545</v>
      </c>
      <c r="AB50">
        <f>(AB15/70.95)</f>
        <v>0.001127554615926709</v>
      </c>
      <c r="AD50">
        <f>(AD15/70.95)</f>
        <v>0.011980267794221282</v>
      </c>
      <c r="AE50">
        <f>(AE15/70.95)</f>
        <v>0.010993657505285413</v>
      </c>
      <c r="AF50">
        <f>(AF15/70.95)</f>
        <v>0</v>
      </c>
      <c r="AG50">
        <f>(AG15/70.95)</f>
        <v>0.0005637773079633545</v>
      </c>
      <c r="AI50">
        <f aca="true" t="shared" si="23" ref="AI50:AU50">(AI15/70.95)</f>
        <v>0</v>
      </c>
      <c r="AJ50">
        <f t="shared" si="23"/>
        <v>0</v>
      </c>
      <c r="AK50">
        <f t="shared" si="23"/>
        <v>0</v>
      </c>
      <c r="AL50">
        <f t="shared" si="23"/>
        <v>0</v>
      </c>
      <c r="AM50">
        <f t="shared" si="23"/>
        <v>0</v>
      </c>
      <c r="AN50">
        <f t="shared" si="23"/>
        <v>0</v>
      </c>
      <c r="AO50">
        <f t="shared" si="23"/>
        <v>0.0029598308668076106</v>
      </c>
      <c r="AP50">
        <f t="shared" si="23"/>
        <v>0.0028188865398167725</v>
      </c>
      <c r="AQ50">
        <f t="shared" si="23"/>
        <v>0</v>
      </c>
      <c r="AR50">
        <f t="shared" si="23"/>
        <v>0</v>
      </c>
      <c r="AS50">
        <f t="shared" si="23"/>
        <v>0.004651162790697674</v>
      </c>
      <c r="AT50">
        <f t="shared" si="23"/>
        <v>0.0005637773079633545</v>
      </c>
      <c r="AU50">
        <f t="shared" si="23"/>
        <v>0.002255109231853418</v>
      </c>
      <c r="AW50">
        <f aca="true" t="shared" si="24" ref="AW50:BB50">(AW15/70.95)</f>
        <v>0.0031007751937984496</v>
      </c>
      <c r="AX50">
        <f t="shared" si="24"/>
        <v>0.013107822410147992</v>
      </c>
      <c r="AY50">
        <f t="shared" si="24"/>
        <v>0.023960535588442564</v>
      </c>
      <c r="AZ50">
        <f t="shared" si="24"/>
        <v>0.006201550387596899</v>
      </c>
      <c r="BA50">
        <f t="shared" si="24"/>
        <v>0.006765327695560253</v>
      </c>
      <c r="BB50">
        <f t="shared" si="24"/>
        <v>0.01324876673713883</v>
      </c>
      <c r="BD50">
        <f>(BD15/70.95)</f>
        <v>0</v>
      </c>
      <c r="BE50">
        <f>(BE15/70.95)</f>
        <v>0</v>
      </c>
      <c r="BF50">
        <f>(BF15/70.95)</f>
        <v>0</v>
      </c>
      <c r="BH50">
        <f>(BH15/70.95)</f>
        <v>0.001127554615926709</v>
      </c>
      <c r="BI50">
        <f>(BI15/70.95)</f>
        <v>0.0015503875968992248</v>
      </c>
      <c r="BJ50">
        <f>(BJ15/70.95)</f>
        <v>0</v>
      </c>
      <c r="BK50">
        <f>(BK15/70.95)</f>
        <v>0.0052149400986610285</v>
      </c>
      <c r="BM50">
        <f>(BM15/70.95)</f>
        <v>0</v>
      </c>
      <c r="BN50">
        <f>(BN15/70.95)</f>
        <v>0</v>
      </c>
      <c r="BO50">
        <f>(BO15/70.95)</f>
        <v>0</v>
      </c>
      <c r="BP50">
        <f>(BP15/70.95)</f>
        <v>0</v>
      </c>
      <c r="BR50">
        <f>(BR15/70.95)</f>
        <v>0.00014094432699083862</v>
      </c>
      <c r="BT50">
        <f aca="true" t="shared" si="25" ref="BT50:BZ50">(BT15/70.95)</f>
        <v>0.03072586328400282</v>
      </c>
      <c r="BU50">
        <f t="shared" si="25"/>
        <v>0.027061310782241013</v>
      </c>
      <c r="BV50">
        <f t="shared" si="25"/>
        <v>0.025792811839323467</v>
      </c>
      <c r="BW50">
        <f t="shared" si="25"/>
        <v>0.028611698379140234</v>
      </c>
      <c r="BX50">
        <f t="shared" si="25"/>
        <v>0.026215644820295984</v>
      </c>
      <c r="BY50">
        <f t="shared" si="25"/>
        <v>0.027061310782241013</v>
      </c>
      <c r="BZ50">
        <f t="shared" si="25"/>
        <v>0.023537702607470047</v>
      </c>
    </row>
    <row r="51" spans="1:78" ht="12.75">
      <c r="A51" t="s">
        <v>72</v>
      </c>
      <c r="B51">
        <f aca="true" t="shared" si="26" ref="B51:R51">(B16/40.32)</f>
        <v>0.023561507936507936</v>
      </c>
      <c r="C51">
        <f t="shared" si="26"/>
        <v>0.012896825396825398</v>
      </c>
      <c r="D51">
        <f t="shared" si="26"/>
        <v>0.022569444444444444</v>
      </c>
      <c r="E51">
        <v>0.0236</v>
      </c>
      <c r="F51">
        <f t="shared" si="26"/>
        <v>0.02777777777777778</v>
      </c>
      <c r="H51">
        <f t="shared" si="26"/>
        <v>0.016617063492063492</v>
      </c>
      <c r="I51">
        <f t="shared" si="26"/>
        <v>0.018353174603174604</v>
      </c>
      <c r="J51">
        <f t="shared" si="26"/>
        <v>0.017113095238095236</v>
      </c>
      <c r="K51">
        <f t="shared" si="26"/>
        <v>0.017113095238095236</v>
      </c>
      <c r="L51">
        <f t="shared" si="26"/>
        <v>0.027281746031746035</v>
      </c>
      <c r="M51">
        <f t="shared" si="26"/>
        <v>0.017857142857142856</v>
      </c>
      <c r="N51">
        <f t="shared" si="26"/>
        <v>0.019841269841269844</v>
      </c>
      <c r="O51">
        <f t="shared" si="26"/>
        <v>0.004960317460317461</v>
      </c>
      <c r="P51">
        <f t="shared" si="26"/>
        <v>0.019841269841269844</v>
      </c>
      <c r="R51">
        <f t="shared" si="26"/>
        <v>0.009176587301587302</v>
      </c>
      <c r="T51">
        <f>(T16/40.32)</f>
        <v>0.010416666666666666</v>
      </c>
      <c r="V51">
        <f>(V16/40.32)</f>
        <v>0.010168650793650792</v>
      </c>
      <c r="W51">
        <f>(W16/40.32)</f>
        <v>0.010168650793650792</v>
      </c>
      <c r="X51">
        <f>(X16/40.32)</f>
        <v>0.01066468253968254</v>
      </c>
      <c r="Z51">
        <f>(Z16/40.32)</f>
        <v>0.010168650793650792</v>
      </c>
      <c r="AB51">
        <f>(AB16/40.32)</f>
        <v>0.016865079365079368</v>
      </c>
      <c r="AD51">
        <f>(AD16/40.32)</f>
        <v>0.010912698412698412</v>
      </c>
      <c r="AE51">
        <f>(AE16/40.32)</f>
        <v>0.009920634920634922</v>
      </c>
      <c r="AF51">
        <f>(AF16/40.32)</f>
        <v>0</v>
      </c>
      <c r="AG51">
        <f>(AG16/40.32)</f>
        <v>0.022321428571428572</v>
      </c>
      <c r="AI51">
        <f aca="true" t="shared" si="27" ref="AI51:AU51">(AI16/40.32)</f>
        <v>0.01240079365079365</v>
      </c>
      <c r="AJ51">
        <f t="shared" si="27"/>
        <v>0.006448412698412699</v>
      </c>
      <c r="AK51">
        <f t="shared" si="27"/>
        <v>0.007936507936507936</v>
      </c>
      <c r="AL51">
        <f t="shared" si="27"/>
        <v>0.006944444444444445</v>
      </c>
      <c r="AM51">
        <f t="shared" si="27"/>
        <v>0.01636904761904762</v>
      </c>
      <c r="AN51">
        <f t="shared" si="27"/>
        <v>0.020833333333333332</v>
      </c>
      <c r="AO51">
        <f t="shared" si="27"/>
        <v>0.01066468253968254</v>
      </c>
      <c r="AP51">
        <f t="shared" si="27"/>
        <v>0.010416666666666666</v>
      </c>
      <c r="AQ51">
        <f t="shared" si="27"/>
        <v>0.023809523809523808</v>
      </c>
      <c r="AR51">
        <f t="shared" si="27"/>
        <v>0.026537698412698416</v>
      </c>
      <c r="AS51">
        <f t="shared" si="27"/>
        <v>0.012648809523809524</v>
      </c>
      <c r="AT51">
        <f t="shared" si="27"/>
        <v>0.021577380952380952</v>
      </c>
      <c r="AU51">
        <f t="shared" si="27"/>
        <v>0.020833333333333332</v>
      </c>
      <c r="AW51">
        <f aca="true" t="shared" si="28" ref="AW51:BB51">(AW16/40.32)</f>
        <v>0.008928571428571428</v>
      </c>
      <c r="AX51">
        <f t="shared" si="28"/>
        <v>0.002728174603174603</v>
      </c>
      <c r="AY51">
        <f t="shared" si="28"/>
        <v>0.009920634920634922</v>
      </c>
      <c r="AZ51">
        <f t="shared" si="28"/>
        <v>0</v>
      </c>
      <c r="BA51">
        <f t="shared" si="28"/>
        <v>0</v>
      </c>
      <c r="BB51">
        <f t="shared" si="28"/>
        <v>0.0012400793650793652</v>
      </c>
      <c r="BD51">
        <f>(BD16/40.32)</f>
        <v>0</v>
      </c>
      <c r="BE51">
        <f>(BE16/40.32)</f>
        <v>0</v>
      </c>
      <c r="BF51">
        <f>(BF16/40.32)</f>
        <v>0</v>
      </c>
      <c r="BH51">
        <f>(BH16/40.32)</f>
        <v>0</v>
      </c>
      <c r="BI51">
        <f>(BI16/40.32)</f>
        <v>0</v>
      </c>
      <c r="BJ51">
        <f>(BJ16/40.32)</f>
        <v>0.000248015873015873</v>
      </c>
      <c r="BK51">
        <f>(BK16/40.32)</f>
        <v>0</v>
      </c>
      <c r="BM51">
        <f>(BM16/40.32)</f>
        <v>0</v>
      </c>
      <c r="BN51">
        <f>(BN16/40.32)</f>
        <v>0</v>
      </c>
      <c r="BO51">
        <f>(BO16/40.32)</f>
        <v>0.06795634920634921</v>
      </c>
      <c r="BP51">
        <f>(BP16/40.32)</f>
        <v>0.060267857142857144</v>
      </c>
      <c r="BR51">
        <f>(BR16/40.32)</f>
        <v>0.07415674603174603</v>
      </c>
      <c r="BT51">
        <f aca="true" t="shared" si="29" ref="BT51:BZ51">(BT16/40.32)</f>
        <v>0.016617063492063492</v>
      </c>
      <c r="BU51">
        <f t="shared" si="29"/>
        <v>0.01636904761904762</v>
      </c>
      <c r="BV51">
        <f t="shared" si="29"/>
        <v>0.01736111111111111</v>
      </c>
      <c r="BW51">
        <f t="shared" si="29"/>
        <v>0.015128968253968254</v>
      </c>
      <c r="BX51">
        <f t="shared" si="29"/>
        <v>0.012648809523809524</v>
      </c>
      <c r="BY51">
        <f t="shared" si="29"/>
        <v>0.01165674603174603</v>
      </c>
      <c r="BZ51">
        <f t="shared" si="29"/>
        <v>0.011904761904761904</v>
      </c>
    </row>
    <row r="52" spans="1:78" ht="12.75">
      <c r="A52" t="s">
        <v>73</v>
      </c>
      <c r="B52">
        <f aca="true" t="shared" si="30" ref="B52:R52">(B17/56.08)</f>
        <v>0.09646932952924395</v>
      </c>
      <c r="C52">
        <f t="shared" si="30"/>
        <v>0.07614122681883023</v>
      </c>
      <c r="D52">
        <f t="shared" si="30"/>
        <v>0.09914407988587731</v>
      </c>
      <c r="E52">
        <v>0.0849</v>
      </c>
      <c r="F52">
        <f t="shared" si="30"/>
        <v>0.08131241084165478</v>
      </c>
      <c r="H52">
        <f t="shared" si="30"/>
        <v>0.07507132667617689</v>
      </c>
      <c r="I52">
        <f t="shared" si="30"/>
        <v>0.08184736091298145</v>
      </c>
      <c r="J52">
        <f t="shared" si="30"/>
        <v>0.07667617689015692</v>
      </c>
      <c r="K52">
        <f t="shared" si="30"/>
        <v>0.09843081312410841</v>
      </c>
      <c r="L52">
        <f t="shared" si="30"/>
        <v>0.09290299572039944</v>
      </c>
      <c r="M52">
        <f t="shared" si="30"/>
        <v>0.09343794579172611</v>
      </c>
      <c r="N52">
        <f t="shared" si="30"/>
        <v>0.09629101283880172</v>
      </c>
      <c r="O52">
        <f t="shared" si="30"/>
        <v>0.08398716119828817</v>
      </c>
      <c r="P52">
        <f t="shared" si="30"/>
        <v>0.09664764621968616</v>
      </c>
      <c r="R52">
        <f t="shared" si="30"/>
        <v>0.06936519258202568</v>
      </c>
      <c r="T52">
        <f>(T17/56.08)</f>
        <v>0.07275320970042796</v>
      </c>
      <c r="V52">
        <f>(V17/56.08)</f>
        <v>0.0877318116975749</v>
      </c>
      <c r="W52">
        <f>(W17/56.08)</f>
        <v>0.07756776034236804</v>
      </c>
      <c r="X52">
        <f>(X17/56.08)</f>
        <v>0.060092724679029964</v>
      </c>
      <c r="Z52">
        <f>(Z17/56.08)</f>
        <v>0.08880171184022825</v>
      </c>
      <c r="AB52">
        <f>(AB17/56.08)</f>
        <v>0.08791012838801712</v>
      </c>
      <c r="AD52">
        <f>(AD17/56.08)</f>
        <v>0.06651212553495008</v>
      </c>
      <c r="AE52">
        <f>(AE17/56.08)</f>
        <v>0.08220399429386592</v>
      </c>
      <c r="AF52">
        <f>(AF17/56.08)</f>
        <v>0.08363052781740372</v>
      </c>
      <c r="AG52">
        <f>(AG17/56.08)</f>
        <v>0.08024251069900143</v>
      </c>
      <c r="AI52">
        <f aca="true" t="shared" si="31" ref="AI52:AU52">(AI17/56.08)</f>
        <v>0.117867332382311</v>
      </c>
      <c r="AJ52">
        <f t="shared" si="31"/>
        <v>0.14800285306704708</v>
      </c>
      <c r="AK52">
        <f t="shared" si="31"/>
        <v>0.1608416547788873</v>
      </c>
      <c r="AL52">
        <f t="shared" si="31"/>
        <v>0.1824179743223966</v>
      </c>
      <c r="AM52">
        <f t="shared" si="31"/>
        <v>0.08398716119828817</v>
      </c>
      <c r="AN52">
        <f t="shared" si="31"/>
        <v>0.08380884450784594</v>
      </c>
      <c r="AO52">
        <f t="shared" si="31"/>
        <v>0.170114122681883</v>
      </c>
      <c r="AP52">
        <f t="shared" si="31"/>
        <v>0.17635520684736092</v>
      </c>
      <c r="AQ52">
        <f t="shared" si="31"/>
        <v>0.10003566333808846</v>
      </c>
      <c r="AR52">
        <f t="shared" si="31"/>
        <v>0.08612696148359487</v>
      </c>
      <c r="AS52">
        <f t="shared" si="31"/>
        <v>0.15549215406562056</v>
      </c>
      <c r="AT52">
        <f t="shared" si="31"/>
        <v>0.07596291012838802</v>
      </c>
      <c r="AU52">
        <f t="shared" si="31"/>
        <v>0.06330242510699001</v>
      </c>
      <c r="AW52">
        <f aca="true" t="shared" si="32" ref="AW52:BB52">(AW17/56.08)</f>
        <v>0.08006419400855921</v>
      </c>
      <c r="AX52">
        <f t="shared" si="32"/>
        <v>0.05456490727532097</v>
      </c>
      <c r="AY52">
        <f t="shared" si="32"/>
        <v>0.0702567760342368</v>
      </c>
      <c r="AZ52">
        <f t="shared" si="32"/>
        <v>0.018544935805991442</v>
      </c>
      <c r="BA52">
        <f t="shared" si="32"/>
        <v>0.0224679029957204</v>
      </c>
      <c r="BB52">
        <f t="shared" si="32"/>
        <v>0.01355206847360913</v>
      </c>
      <c r="BD52">
        <f>(BD17/56.08)</f>
        <v>0</v>
      </c>
      <c r="BE52">
        <f>(BE17/56.08)</f>
        <v>0.0076676176890156916</v>
      </c>
      <c r="BF52">
        <f>(BF17/56.08)</f>
        <v>0.009272467902995721</v>
      </c>
      <c r="BH52">
        <f>(BH17/56.08)</f>
        <v>0.036554921540656204</v>
      </c>
      <c r="BI52">
        <f>(BI17/56.08)</f>
        <v>0.03174037089871612</v>
      </c>
      <c r="BJ52">
        <f>(BJ17/56.08)</f>
        <v>0.012482168330955777</v>
      </c>
      <c r="BK52">
        <f>(BK17/56.08)</f>
        <v>0.015335235378031383</v>
      </c>
      <c r="BM52">
        <f>(BM17/56.08)</f>
        <v>0.15032097004279601</v>
      </c>
      <c r="BN52">
        <f>(BN17/56.08)</f>
        <v>0.08434379457917263</v>
      </c>
      <c r="BO52">
        <f>(BO17/56.08)</f>
        <v>0.07738944365192582</v>
      </c>
      <c r="BP52">
        <f>(BP17/56.08)</f>
        <v>0.025677603423680456</v>
      </c>
      <c r="BR52">
        <f>(BR17/56.08)</f>
        <v>0.0449358059914408</v>
      </c>
      <c r="BT52">
        <f aca="true" t="shared" si="33" ref="BT52:BZ52">(BT17/56.08)</f>
        <v>0.03869472182596291</v>
      </c>
      <c r="BU52">
        <f t="shared" si="33"/>
        <v>0.04226105563480742</v>
      </c>
      <c r="BV52">
        <f t="shared" si="33"/>
        <v>0.03673323823109843</v>
      </c>
      <c r="BW52">
        <f t="shared" si="33"/>
        <v>0.04065620542082739</v>
      </c>
      <c r="BX52">
        <f t="shared" si="33"/>
        <v>0.04297432239657632</v>
      </c>
      <c r="BY52">
        <f t="shared" si="33"/>
        <v>0.05492154065620542</v>
      </c>
      <c r="BZ52">
        <f t="shared" si="33"/>
        <v>0.046540656205420826</v>
      </c>
    </row>
    <row r="53" spans="1:78" ht="12.75">
      <c r="A53" t="s">
        <v>74</v>
      </c>
      <c r="B53">
        <f aca="true" t="shared" si="34" ref="B53:R53">(B18/103.62)</f>
        <v>0.00048253232966608765</v>
      </c>
      <c r="C53">
        <f t="shared" si="34"/>
        <v>0.00028951939779965256</v>
      </c>
      <c r="D53">
        <f t="shared" si="34"/>
        <v>0</v>
      </c>
      <c r="F53">
        <f t="shared" si="34"/>
        <v>0</v>
      </c>
      <c r="H53">
        <f t="shared" si="34"/>
        <v>0</v>
      </c>
      <c r="I53">
        <f t="shared" si="34"/>
        <v>0</v>
      </c>
      <c r="J53">
        <f t="shared" si="34"/>
        <v>0</v>
      </c>
      <c r="K53">
        <f t="shared" si="34"/>
        <v>0</v>
      </c>
      <c r="L53">
        <f t="shared" si="34"/>
        <v>0</v>
      </c>
      <c r="M53">
        <f t="shared" si="34"/>
        <v>0</v>
      </c>
      <c r="N53">
        <f t="shared" si="34"/>
        <v>0</v>
      </c>
      <c r="O53">
        <f t="shared" si="34"/>
        <v>0</v>
      </c>
      <c r="P53">
        <f t="shared" si="34"/>
        <v>0</v>
      </c>
      <c r="R53">
        <f t="shared" si="34"/>
        <v>0</v>
      </c>
      <c r="T53">
        <f>(T18/103.62)</f>
        <v>9.650646593321752E-05</v>
      </c>
      <c r="V53">
        <f>(V18/103.62)</f>
        <v>0.00019301293186643504</v>
      </c>
      <c r="W53">
        <f>(W18/103.62)</f>
        <v>0</v>
      </c>
      <c r="X53">
        <f>(X18/103.62)</f>
        <v>0</v>
      </c>
      <c r="Z53">
        <f>(Z18/103.62)</f>
        <v>9.650646593321752E-05</v>
      </c>
      <c r="AB53">
        <f>(AB18/103.62)</f>
        <v>9.650646593321752E-05</v>
      </c>
      <c r="AD53">
        <f>(AD18/103.62)</f>
        <v>0</v>
      </c>
      <c r="AE53">
        <f>(AE18/103.62)</f>
        <v>0</v>
      </c>
      <c r="AF53">
        <f>(AF18/103.62)</f>
        <v>0</v>
      </c>
      <c r="AG53">
        <f>(AG18/103.62)</f>
        <v>9.650646593321752E-05</v>
      </c>
      <c r="AI53">
        <f aca="true" t="shared" si="35" ref="AI53:AU53">(AI18/103.62)</f>
        <v>0</v>
      </c>
      <c r="AJ53">
        <f t="shared" si="35"/>
        <v>0</v>
      </c>
      <c r="AK53">
        <f t="shared" si="35"/>
        <v>0</v>
      </c>
      <c r="AL53">
        <f t="shared" si="35"/>
        <v>0</v>
      </c>
      <c r="AM53">
        <f t="shared" si="35"/>
        <v>0</v>
      </c>
      <c r="AN53">
        <f t="shared" si="35"/>
        <v>0</v>
      </c>
      <c r="AO53">
        <f t="shared" si="35"/>
        <v>0</v>
      </c>
      <c r="AP53">
        <f t="shared" si="35"/>
        <v>0</v>
      </c>
      <c r="AQ53">
        <f t="shared" si="35"/>
        <v>0</v>
      </c>
      <c r="AR53">
        <f t="shared" si="35"/>
        <v>0</v>
      </c>
      <c r="AS53">
        <f t="shared" si="35"/>
        <v>0</v>
      </c>
      <c r="AT53">
        <f t="shared" si="35"/>
        <v>0.00028951939779965256</v>
      </c>
      <c r="AU53">
        <f t="shared" si="35"/>
        <v>0</v>
      </c>
      <c r="AW53">
        <f aca="true" t="shared" si="36" ref="AW53:BB53">(AW18/103.62)</f>
        <v>0.006851959081258444</v>
      </c>
      <c r="AX53">
        <f t="shared" si="36"/>
        <v>0.07459949816637715</v>
      </c>
      <c r="AY53">
        <f t="shared" si="36"/>
        <v>0.012352827639451842</v>
      </c>
      <c r="AZ53">
        <f t="shared" si="36"/>
        <v>0.09612044006948466</v>
      </c>
      <c r="BA53">
        <f t="shared" si="36"/>
        <v>0.04207681914688284</v>
      </c>
      <c r="BB53">
        <f t="shared" si="36"/>
        <v>0.027021810461300904</v>
      </c>
      <c r="BD53">
        <f>(BD18/103.62)</f>
        <v>0.3748311136846169</v>
      </c>
      <c r="BE53">
        <f>(BE18/103.62)</f>
        <v>0.33121019108280253</v>
      </c>
      <c r="BF53">
        <f>(BF18/103.62)</f>
        <v>0.27253425979540624</v>
      </c>
      <c r="BH53">
        <f>(BH18/103.62)</f>
        <v>0.18915267322910637</v>
      </c>
      <c r="BI53">
        <f>(BI18/103.62)</f>
        <v>0.19764524223122948</v>
      </c>
      <c r="BJ53">
        <f>(BJ18/103.62)</f>
        <v>0.24194171009457632</v>
      </c>
      <c r="BK53">
        <f>(BK18/103.62)</f>
        <v>0.22495657209033004</v>
      </c>
      <c r="BM53">
        <f>(BM18/103.62)</f>
        <v>0.004149778035128353</v>
      </c>
      <c r="BN53">
        <f>(BN18/103.62)</f>
        <v>0.023258058289905424</v>
      </c>
      <c r="BO53">
        <f>(BO18/103.62)</f>
        <v>0</v>
      </c>
      <c r="BP53">
        <f>(BP18/103.62)</f>
        <v>0</v>
      </c>
      <c r="BR53">
        <f>(BR18/103.62)</f>
        <v>0.0011580775911986102</v>
      </c>
      <c r="BT53">
        <f aca="true" t="shared" si="37" ref="BT53:BZ53">(BT18/103.62)</f>
        <v>0.02026635784597568</v>
      </c>
      <c r="BU53">
        <f t="shared" si="37"/>
        <v>0.023933603551437945</v>
      </c>
      <c r="BV53">
        <f t="shared" si="37"/>
        <v>0.022389500096506462</v>
      </c>
      <c r="BW53">
        <f t="shared" si="37"/>
        <v>0.025767226404169077</v>
      </c>
      <c r="BX53">
        <f t="shared" si="37"/>
        <v>0.03223315962169465</v>
      </c>
      <c r="BY53">
        <f t="shared" si="37"/>
        <v>0.03783053464582127</v>
      </c>
      <c r="BZ53">
        <f t="shared" si="37"/>
        <v>0.033005211349160395</v>
      </c>
    </row>
    <row r="54" spans="1:78" ht="12.75">
      <c r="A54" t="s">
        <v>75</v>
      </c>
      <c r="B54">
        <f aca="true" t="shared" si="38" ref="B54:R54">(B19/153.3)</f>
        <v>0.0005218525766470972</v>
      </c>
      <c r="C54">
        <f t="shared" si="38"/>
        <v>0.0012393998695368557</v>
      </c>
      <c r="D54">
        <f t="shared" si="38"/>
        <v>0</v>
      </c>
      <c r="F54">
        <f t="shared" si="38"/>
        <v>0</v>
      </c>
      <c r="H54">
        <f t="shared" si="38"/>
        <v>0.0005870841487279842</v>
      </c>
      <c r="I54">
        <f t="shared" si="38"/>
        <v>0.00045662100456621003</v>
      </c>
      <c r="J54">
        <f t="shared" si="38"/>
        <v>0.00045662100456621003</v>
      </c>
      <c r="K54">
        <f t="shared" si="38"/>
        <v>0</v>
      </c>
      <c r="L54">
        <f t="shared" si="38"/>
        <v>0</v>
      </c>
      <c r="M54">
        <f t="shared" si="38"/>
        <v>0</v>
      </c>
      <c r="N54">
        <f t="shared" si="38"/>
        <v>0</v>
      </c>
      <c r="O54">
        <f t="shared" si="38"/>
        <v>0</v>
      </c>
      <c r="P54">
        <f t="shared" si="38"/>
        <v>0</v>
      </c>
      <c r="R54">
        <f t="shared" si="38"/>
        <v>0</v>
      </c>
      <c r="T54">
        <f>(T19/153.3)</f>
        <v>0</v>
      </c>
      <c r="V54">
        <f>(V19/153.3)</f>
        <v>0</v>
      </c>
      <c r="W54">
        <f>(W19/153.3)</f>
        <v>0</v>
      </c>
      <c r="X54">
        <f>(X19/153.3)</f>
        <v>0</v>
      </c>
      <c r="Z54">
        <f>(Z19/153.3)</f>
        <v>0</v>
      </c>
      <c r="AB54">
        <f>(AB19/153.3)</f>
        <v>0</v>
      </c>
      <c r="AD54">
        <f>(AD19/153.3)</f>
        <v>0</v>
      </c>
      <c r="AE54">
        <f>(AE19/153.3)</f>
        <v>0</v>
      </c>
      <c r="AF54">
        <f>(AF19/153.3)</f>
        <v>0</v>
      </c>
      <c r="AG54">
        <f>(AG19/153.3)</f>
        <v>0</v>
      </c>
      <c r="AI54">
        <f aca="true" t="shared" si="39" ref="AI54:AU54">(AI19/153.3)</f>
        <v>0</v>
      </c>
      <c r="AJ54">
        <f t="shared" si="39"/>
        <v>0</v>
      </c>
      <c r="AK54">
        <f t="shared" si="39"/>
        <v>0</v>
      </c>
      <c r="AL54">
        <f t="shared" si="39"/>
        <v>0</v>
      </c>
      <c r="AM54">
        <f t="shared" si="39"/>
        <v>0</v>
      </c>
      <c r="AN54">
        <f t="shared" si="39"/>
        <v>0</v>
      </c>
      <c r="AO54">
        <f t="shared" si="39"/>
        <v>0</v>
      </c>
      <c r="AP54">
        <f t="shared" si="39"/>
        <v>0</v>
      </c>
      <c r="AQ54">
        <f t="shared" si="39"/>
        <v>0</v>
      </c>
      <c r="AR54">
        <f t="shared" si="39"/>
        <v>0</v>
      </c>
      <c r="AS54">
        <f t="shared" si="39"/>
        <v>0</v>
      </c>
      <c r="AT54">
        <f t="shared" si="39"/>
        <v>0</v>
      </c>
      <c r="AU54">
        <f t="shared" si="39"/>
        <v>0.00039138943248532285</v>
      </c>
      <c r="AW54">
        <f aca="true" t="shared" si="40" ref="AW54:BB54">(AW19/153.3)</f>
        <v>0</v>
      </c>
      <c r="AX54">
        <f t="shared" si="40"/>
        <v>0</v>
      </c>
      <c r="AY54">
        <f t="shared" si="40"/>
        <v>0</v>
      </c>
      <c r="AZ54">
        <f t="shared" si="40"/>
        <v>0</v>
      </c>
      <c r="BA54">
        <f t="shared" si="40"/>
        <v>0</v>
      </c>
      <c r="BB54">
        <f t="shared" si="40"/>
        <v>0</v>
      </c>
      <c r="BD54">
        <f>(BD19/153.3)</f>
        <v>0</v>
      </c>
      <c r="BE54">
        <f>(BE19/153.3)</f>
        <v>0.0008480104370515329</v>
      </c>
      <c r="BF54">
        <f>(BF19/153.3)</f>
        <v>0.0010437051532941944</v>
      </c>
      <c r="BH54">
        <f>(BH19/153.3)</f>
        <v>0.0024787997390737114</v>
      </c>
      <c r="BI54">
        <f>(BI19/153.3)</f>
        <v>0.0020221787345075016</v>
      </c>
      <c r="BJ54">
        <f>(BJ19/153.3)</f>
        <v>0</v>
      </c>
      <c r="BK54">
        <f>(BK19/153.3)</f>
        <v>0</v>
      </c>
      <c r="BM54">
        <f>(BM19/153.3)</f>
        <v>0.013437703848662752</v>
      </c>
      <c r="BN54">
        <f>(BN19/153.3)</f>
        <v>0</v>
      </c>
      <c r="BO54">
        <f>(BO19/153.3)</f>
        <v>0</v>
      </c>
      <c r="BP54">
        <f>(BP19/153.3)</f>
        <v>0</v>
      </c>
      <c r="BR54">
        <f>(BR19/153.3)</f>
        <v>0</v>
      </c>
      <c r="BT54">
        <f aca="true" t="shared" si="41" ref="BT54:BZ54">(BT19/153.3)</f>
        <v>0</v>
      </c>
      <c r="BU54">
        <f t="shared" si="41"/>
        <v>0</v>
      </c>
      <c r="BV54">
        <f t="shared" si="41"/>
        <v>0</v>
      </c>
      <c r="BW54">
        <f t="shared" si="41"/>
        <v>0</v>
      </c>
      <c r="BX54">
        <f t="shared" si="41"/>
        <v>0</v>
      </c>
      <c r="BY54">
        <f t="shared" si="41"/>
        <v>0</v>
      </c>
      <c r="BZ54">
        <f t="shared" si="41"/>
        <v>0</v>
      </c>
    </row>
    <row r="55" spans="1:78" ht="12.75">
      <c r="A55" t="s">
        <v>76</v>
      </c>
      <c r="B55">
        <f aca="true" t="shared" si="42" ref="B55:R55">(B20/30.99)</f>
        <v>0</v>
      </c>
      <c r="C55">
        <f t="shared" si="42"/>
        <v>0</v>
      </c>
      <c r="D55">
        <f t="shared" si="42"/>
        <v>0</v>
      </c>
      <c r="F55">
        <f t="shared" si="42"/>
        <v>0</v>
      </c>
      <c r="H55">
        <f t="shared" si="42"/>
        <v>0</v>
      </c>
      <c r="I55">
        <f t="shared" si="42"/>
        <v>0</v>
      </c>
      <c r="J55">
        <f t="shared" si="42"/>
        <v>0</v>
      </c>
      <c r="K55">
        <f t="shared" si="42"/>
        <v>0</v>
      </c>
      <c r="L55">
        <f t="shared" si="42"/>
        <v>0</v>
      </c>
      <c r="M55">
        <f t="shared" si="42"/>
        <v>0</v>
      </c>
      <c r="N55">
        <f t="shared" si="42"/>
        <v>0</v>
      </c>
      <c r="O55">
        <f t="shared" si="42"/>
        <v>0</v>
      </c>
      <c r="P55">
        <f t="shared" si="42"/>
        <v>0</v>
      </c>
      <c r="R55">
        <f t="shared" si="42"/>
        <v>0</v>
      </c>
      <c r="T55">
        <f>(T20/30.99)</f>
        <v>0</v>
      </c>
      <c r="V55">
        <f>(V20/30.99)</f>
        <v>0</v>
      </c>
      <c r="W55">
        <f>(W20/30.99)</f>
        <v>0</v>
      </c>
      <c r="X55">
        <f>(X20/30.99)</f>
        <v>0</v>
      </c>
      <c r="Z55">
        <f>(Z20/30.99)</f>
        <v>0</v>
      </c>
      <c r="AB55">
        <f>(AB20/30.99)</f>
        <v>0</v>
      </c>
      <c r="AD55">
        <f>(AD20/30.99)</f>
        <v>0</v>
      </c>
      <c r="AE55">
        <f>(AE20/30.99)</f>
        <v>0</v>
      </c>
      <c r="AF55">
        <f>(AF20/30.99)</f>
        <v>0</v>
      </c>
      <c r="AG55">
        <f>(AG20/30.99)</f>
        <v>0</v>
      </c>
      <c r="AI55">
        <f aca="true" t="shared" si="43" ref="AI55:AU55">(AI20/30.99)</f>
        <v>0</v>
      </c>
      <c r="AJ55">
        <f t="shared" si="43"/>
        <v>0</v>
      </c>
      <c r="AK55">
        <f t="shared" si="43"/>
        <v>0</v>
      </c>
      <c r="AL55">
        <f t="shared" si="43"/>
        <v>0</v>
      </c>
      <c r="AM55">
        <f t="shared" si="43"/>
        <v>0</v>
      </c>
      <c r="AN55">
        <f t="shared" si="43"/>
        <v>0</v>
      </c>
      <c r="AO55">
        <f t="shared" si="43"/>
        <v>0</v>
      </c>
      <c r="AP55">
        <f t="shared" si="43"/>
        <v>0</v>
      </c>
      <c r="AQ55">
        <f t="shared" si="43"/>
        <v>0</v>
      </c>
      <c r="AR55">
        <f t="shared" si="43"/>
        <v>0</v>
      </c>
      <c r="AS55">
        <f t="shared" si="43"/>
        <v>0</v>
      </c>
      <c r="AT55">
        <f t="shared" si="43"/>
        <v>0</v>
      </c>
      <c r="AU55">
        <f t="shared" si="43"/>
        <v>0</v>
      </c>
      <c r="AW55">
        <f aca="true" t="shared" si="44" ref="AW55:BB55">(AW20/30.99)</f>
        <v>0</v>
      </c>
      <c r="AX55">
        <f t="shared" si="44"/>
        <v>0.023233301064859633</v>
      </c>
      <c r="AY55">
        <f t="shared" si="44"/>
        <v>0.015166182639561149</v>
      </c>
      <c r="AZ55">
        <f t="shared" si="44"/>
        <v>0</v>
      </c>
      <c r="BA55">
        <f t="shared" si="44"/>
        <v>0</v>
      </c>
      <c r="BB55">
        <f t="shared" si="44"/>
        <v>0</v>
      </c>
      <c r="BD55">
        <f>(BD20/30.99)</f>
        <v>0</v>
      </c>
      <c r="BE55">
        <f>(BE20/30.99)</f>
        <v>0</v>
      </c>
      <c r="BF55">
        <f>(BF20/30.99)</f>
        <v>0</v>
      </c>
      <c r="BH55">
        <f>(BH20/30.99)</f>
        <v>0.0006453694740238788</v>
      </c>
      <c r="BI55">
        <f>(BI20/30.99)</f>
        <v>0.0016134236850596968</v>
      </c>
      <c r="BJ55">
        <f>(BJ20/30.99)</f>
        <v>0.00968054211035818</v>
      </c>
      <c r="BK55">
        <f>(BK20/30.99)</f>
        <v>0.015811552113585026</v>
      </c>
      <c r="BM55">
        <f>(BM20/30.99)</f>
        <v>0.006453694740238787</v>
      </c>
      <c r="BN55">
        <f>(BN20/30.99)</f>
        <v>0</v>
      </c>
      <c r="BO55">
        <f>(BO20/30.99)</f>
        <v>0</v>
      </c>
      <c r="BP55">
        <f>(BP20/30.99)</f>
        <v>0</v>
      </c>
      <c r="BR55">
        <f>(BR20/30.99)</f>
        <v>0</v>
      </c>
      <c r="BT55">
        <f aca="true" t="shared" si="45" ref="BT55:BZ55">(BT20/30.99)</f>
        <v>0.0012907389480477575</v>
      </c>
      <c r="BU55">
        <f t="shared" si="45"/>
        <v>0</v>
      </c>
      <c r="BV55">
        <f t="shared" si="45"/>
        <v>0</v>
      </c>
      <c r="BW55">
        <f t="shared" si="45"/>
        <v>0</v>
      </c>
      <c r="BX55">
        <f t="shared" si="45"/>
        <v>0</v>
      </c>
      <c r="BY55">
        <f t="shared" si="45"/>
        <v>0.003549532107131333</v>
      </c>
      <c r="BZ55">
        <f t="shared" si="45"/>
        <v>0.0006453694740238788</v>
      </c>
    </row>
    <row r="56" spans="1:78" ht="12.75">
      <c r="A56" t="s">
        <v>132</v>
      </c>
      <c r="B56">
        <f aca="true" t="shared" si="46" ref="B56:R56">(B21/47.1)</f>
        <v>0</v>
      </c>
      <c r="C56">
        <f t="shared" si="46"/>
        <v>0</v>
      </c>
      <c r="D56">
        <f t="shared" si="46"/>
        <v>0</v>
      </c>
      <c r="F56">
        <f t="shared" si="46"/>
        <v>0</v>
      </c>
      <c r="H56">
        <f t="shared" si="46"/>
        <v>0</v>
      </c>
      <c r="I56">
        <f t="shared" si="46"/>
        <v>0</v>
      </c>
      <c r="J56">
        <f t="shared" si="46"/>
        <v>0</v>
      </c>
      <c r="K56">
        <f t="shared" si="46"/>
        <v>0</v>
      </c>
      <c r="L56">
        <f t="shared" si="46"/>
        <v>0</v>
      </c>
      <c r="M56">
        <f t="shared" si="46"/>
        <v>0</v>
      </c>
      <c r="N56">
        <f t="shared" si="46"/>
        <v>0</v>
      </c>
      <c r="O56">
        <f t="shared" si="46"/>
        <v>0</v>
      </c>
      <c r="P56">
        <f t="shared" si="46"/>
        <v>0</v>
      </c>
      <c r="R56">
        <f t="shared" si="46"/>
        <v>0</v>
      </c>
      <c r="T56">
        <f>(T21/47.1)</f>
        <v>0</v>
      </c>
      <c r="V56">
        <f>(V21/47.1)</f>
        <v>0</v>
      </c>
      <c r="W56">
        <f>(W21/47.1)</f>
        <v>0</v>
      </c>
      <c r="X56">
        <f>(X21/47.1)</f>
        <v>0</v>
      </c>
      <c r="Z56">
        <f>(Z21/47.1)</f>
        <v>0</v>
      </c>
      <c r="AB56">
        <f>(AB21/47.1)</f>
        <v>0</v>
      </c>
      <c r="AD56">
        <f>(AD21/47.1)</f>
        <v>0</v>
      </c>
      <c r="AE56">
        <f>(AE21/47.1)</f>
        <v>0</v>
      </c>
      <c r="AF56">
        <f>(AF21/47.1)</f>
        <v>0</v>
      </c>
      <c r="AG56">
        <f>(AG21/47.1)</f>
        <v>0</v>
      </c>
      <c r="AI56">
        <f aca="true" t="shared" si="47" ref="AI56:AU56">(AI21/47.1)</f>
        <v>0</v>
      </c>
      <c r="AJ56">
        <f t="shared" si="47"/>
        <v>0</v>
      </c>
      <c r="AK56">
        <f t="shared" si="47"/>
        <v>0</v>
      </c>
      <c r="AL56">
        <f t="shared" si="47"/>
        <v>0</v>
      </c>
      <c r="AM56">
        <f t="shared" si="47"/>
        <v>0</v>
      </c>
      <c r="AN56">
        <f t="shared" si="47"/>
        <v>0</v>
      </c>
      <c r="AO56">
        <f t="shared" si="47"/>
        <v>0</v>
      </c>
      <c r="AP56">
        <f t="shared" si="47"/>
        <v>0</v>
      </c>
      <c r="AQ56">
        <f t="shared" si="47"/>
        <v>0</v>
      </c>
      <c r="AR56">
        <f t="shared" si="47"/>
        <v>0</v>
      </c>
      <c r="AS56">
        <f t="shared" si="47"/>
        <v>0</v>
      </c>
      <c r="AT56">
        <f t="shared" si="47"/>
        <v>0</v>
      </c>
      <c r="AU56">
        <f t="shared" si="47"/>
        <v>0</v>
      </c>
      <c r="AW56">
        <f aca="true" t="shared" si="48" ref="AW56:BB56">(AW21/47.1)</f>
        <v>0</v>
      </c>
      <c r="AX56">
        <f t="shared" si="48"/>
        <v>0</v>
      </c>
      <c r="AY56">
        <f t="shared" si="48"/>
        <v>0</v>
      </c>
      <c r="AZ56">
        <f t="shared" si="48"/>
        <v>0</v>
      </c>
      <c r="BA56">
        <f t="shared" si="48"/>
        <v>0</v>
      </c>
      <c r="BB56">
        <f t="shared" si="48"/>
        <v>0</v>
      </c>
      <c r="BD56">
        <f>(BD21/47.1)</f>
        <v>0</v>
      </c>
      <c r="BE56">
        <f>(BE21/47.1)</f>
        <v>0</v>
      </c>
      <c r="BF56">
        <f>(BF21/47.1)</f>
        <v>0</v>
      </c>
      <c r="BH56">
        <f>(BH21/47.1)</f>
        <v>0</v>
      </c>
      <c r="BI56">
        <f>(BI21/47.1)</f>
        <v>0</v>
      </c>
      <c r="BJ56">
        <f>(BJ21/47.1)</f>
        <v>0</v>
      </c>
      <c r="BK56">
        <f>(BK21/47.1)</f>
        <v>0</v>
      </c>
      <c r="BM56">
        <f>(BM21/47.1)</f>
        <v>0</v>
      </c>
      <c r="BN56">
        <f>(BN21/47.1)</f>
        <v>0</v>
      </c>
      <c r="BO56">
        <f>(BO21/47.1)</f>
        <v>0</v>
      </c>
      <c r="BP56">
        <f>(BP21/47.1)</f>
        <v>0</v>
      </c>
      <c r="BR56">
        <f>(BR21/47.1)</f>
        <v>0.0004246284501061571</v>
      </c>
      <c r="BT56">
        <f aca="true" t="shared" si="49" ref="BT56:BZ56">(BT21/47.1)</f>
        <v>0</v>
      </c>
      <c r="BU56">
        <f t="shared" si="49"/>
        <v>0</v>
      </c>
      <c r="BV56">
        <f t="shared" si="49"/>
        <v>0</v>
      </c>
      <c r="BW56">
        <f t="shared" si="49"/>
        <v>0</v>
      </c>
      <c r="BX56">
        <f t="shared" si="49"/>
        <v>0</v>
      </c>
      <c r="BY56">
        <f t="shared" si="49"/>
        <v>0</v>
      </c>
      <c r="BZ56">
        <f t="shared" si="49"/>
        <v>0</v>
      </c>
    </row>
    <row r="57" spans="1:78" ht="12.75">
      <c r="A57" t="s">
        <v>77</v>
      </c>
      <c r="B57">
        <f aca="true" t="shared" si="50" ref="B57:R57">(B22/162.9)</f>
        <v>0.06740331491712707</v>
      </c>
      <c r="C57">
        <f t="shared" si="50"/>
        <v>0.09281767955801104</v>
      </c>
      <c r="D57">
        <f t="shared" si="50"/>
        <v>0.06936771025168816</v>
      </c>
      <c r="E57">
        <v>0.0697</v>
      </c>
      <c r="F57">
        <f t="shared" si="50"/>
        <v>0.061694290976058934</v>
      </c>
      <c r="H57">
        <f t="shared" si="50"/>
        <v>0.05991405770411295</v>
      </c>
      <c r="I57">
        <f t="shared" si="50"/>
        <v>0.05297728667894414</v>
      </c>
      <c r="J57">
        <f t="shared" si="50"/>
        <v>0.05610804174340086</v>
      </c>
      <c r="K57">
        <f t="shared" si="50"/>
        <v>0.06537753222836096</v>
      </c>
      <c r="L57">
        <f t="shared" si="50"/>
        <v>0.0529158993247391</v>
      </c>
      <c r="M57">
        <f t="shared" si="50"/>
        <v>0.10122774708410066</v>
      </c>
      <c r="N57">
        <f t="shared" si="50"/>
        <v>0.08588090853284223</v>
      </c>
      <c r="O57">
        <f t="shared" si="50"/>
        <v>0</v>
      </c>
      <c r="P57">
        <f t="shared" si="50"/>
        <v>0.07341927562922039</v>
      </c>
      <c r="R57">
        <f t="shared" si="50"/>
        <v>0.05684468999386126</v>
      </c>
      <c r="T57">
        <f>(T22/162.9)</f>
        <v>0.05684468999386126</v>
      </c>
      <c r="V57">
        <f>(V22/162.9)</f>
        <v>0.05395948434622467</v>
      </c>
      <c r="W57">
        <f>(W22/162.9)</f>
        <v>0.05659914057704113</v>
      </c>
      <c r="X57">
        <f>(X22/162.9)</f>
        <v>0.05930018416206261</v>
      </c>
      <c r="Z57">
        <f>(Z22/162.9)</f>
        <v>0.05506445672191529</v>
      </c>
      <c r="AB57">
        <f>(AB22/162.9)</f>
        <v>0.06672805402087169</v>
      </c>
      <c r="AD57">
        <f>(AD22/162.9)</f>
        <v>0.08993247391037446</v>
      </c>
      <c r="AE57">
        <f>(AE22/162.9)</f>
        <v>0.09349294045426643</v>
      </c>
      <c r="AF57">
        <f>(AF22/162.9)</f>
        <v>0.07777777777777778</v>
      </c>
      <c r="AG57">
        <f>(AG22/162.9)</f>
        <v>0.04794352363413137</v>
      </c>
      <c r="AI57">
        <f aca="true" t="shared" si="51" ref="AI57:AU57">(AI22/162.9)</f>
        <v>0.07501534683855125</v>
      </c>
      <c r="AJ57">
        <f t="shared" si="51"/>
        <v>0.0659914057704113</v>
      </c>
      <c r="AK57">
        <f t="shared" si="51"/>
        <v>0.07243707796193984</v>
      </c>
      <c r="AL57">
        <f t="shared" si="51"/>
        <v>0.06433394720687538</v>
      </c>
      <c r="AM57">
        <f t="shared" si="51"/>
        <v>0.06083486801718846</v>
      </c>
      <c r="AN57">
        <f t="shared" si="51"/>
        <v>0.05696746470227133</v>
      </c>
      <c r="AO57">
        <f t="shared" si="51"/>
        <v>0.06396562308164518</v>
      </c>
      <c r="AP57">
        <f t="shared" si="51"/>
        <v>0.06108041743400859</v>
      </c>
      <c r="AQ57">
        <f t="shared" si="51"/>
        <v>0.05107427869858809</v>
      </c>
      <c r="AR57">
        <f t="shared" si="51"/>
        <v>0.05402087170042971</v>
      </c>
      <c r="AS57">
        <f t="shared" si="51"/>
        <v>0.07532228360957642</v>
      </c>
      <c r="AT57">
        <f t="shared" si="51"/>
        <v>0.06758747697974217</v>
      </c>
      <c r="AU57">
        <f t="shared" si="51"/>
        <v>0.09729895641497852</v>
      </c>
      <c r="AW57">
        <f aca="true" t="shared" si="52" ref="AW57:BB57">(AW22/162.9)</f>
        <v>0.09871086556169428</v>
      </c>
      <c r="AX57">
        <f t="shared" si="52"/>
        <v>0.07139349294045427</v>
      </c>
      <c r="AY57">
        <f t="shared" si="52"/>
        <v>0.12897483118477593</v>
      </c>
      <c r="AZ57">
        <f t="shared" si="52"/>
        <v>0.0848987108655617</v>
      </c>
      <c r="BA57">
        <f t="shared" si="52"/>
        <v>0.10092081031307551</v>
      </c>
      <c r="BB57">
        <f t="shared" si="52"/>
        <v>0.10920810313075506</v>
      </c>
      <c r="BD57">
        <f>(BD22/162.9)</f>
        <v>0</v>
      </c>
      <c r="BE57">
        <f>(BE22/162.9)</f>
        <v>0</v>
      </c>
      <c r="BF57">
        <f>(BF22/162.9)</f>
        <v>0.016758747697974218</v>
      </c>
      <c r="BH57">
        <f>(BH22/162.9)</f>
        <v>0.05635359116022099</v>
      </c>
      <c r="BI57">
        <f>(BI22/162.9)</f>
        <v>0.05395948434622467</v>
      </c>
      <c r="BJ57">
        <f>(BJ22/162.9)</f>
        <v>0.026642111724984652</v>
      </c>
      <c r="BK57">
        <f>(BK22/162.9)</f>
        <v>0.03192142418661756</v>
      </c>
      <c r="BM57">
        <f>(BM22/162.9)</f>
        <v>0.08011049723756906</v>
      </c>
      <c r="BN57">
        <f>(BN22/162.9)</f>
        <v>0.05101289134438306</v>
      </c>
      <c r="BO57">
        <f>(BO22/162.9)</f>
        <v>0.05494168201350521</v>
      </c>
      <c r="BP57">
        <f>(BP22/162.9)</f>
        <v>0.06519337016574585</v>
      </c>
      <c r="BR57">
        <f>(BR22/162.9)</f>
        <v>0.14014732965009208</v>
      </c>
      <c r="BT57">
        <f aca="true" t="shared" si="53" ref="BT57:BZ57">(BT22/162.9)</f>
        <v>0.13781461019030078</v>
      </c>
      <c r="BU57">
        <f t="shared" si="53"/>
        <v>0.12351135666052793</v>
      </c>
      <c r="BV57">
        <f t="shared" si="53"/>
        <v>0.12412523020257826</v>
      </c>
      <c r="BW57">
        <f t="shared" si="53"/>
        <v>0.12443216697360343</v>
      </c>
      <c r="BX57">
        <f t="shared" si="53"/>
        <v>0.12381829343155311</v>
      </c>
      <c r="BY57">
        <f t="shared" si="53"/>
        <v>0.11252302025782687</v>
      </c>
      <c r="BZ57">
        <f t="shared" si="53"/>
        <v>0.10699815837937385</v>
      </c>
    </row>
    <row r="58" spans="1:78" ht="12.75">
      <c r="A58" t="s">
        <v>78</v>
      </c>
      <c r="B58">
        <f aca="true" t="shared" si="54" ref="B58:R58">(B23/164.1)</f>
        <v>0.1085313833028641</v>
      </c>
      <c r="C58">
        <f t="shared" si="54"/>
        <v>0.06240097501523462</v>
      </c>
      <c r="D58">
        <f t="shared" si="54"/>
        <v>0.11761121267519806</v>
      </c>
      <c r="E58">
        <v>0.142</v>
      </c>
      <c r="F58">
        <f t="shared" si="54"/>
        <v>0.12248628884826326</v>
      </c>
      <c r="H58">
        <f t="shared" si="54"/>
        <v>0.11882998171846436</v>
      </c>
      <c r="I58">
        <f t="shared" si="54"/>
        <v>0.11706276660572823</v>
      </c>
      <c r="J58">
        <f t="shared" si="54"/>
        <v>0.11992687385740403</v>
      </c>
      <c r="K58">
        <f t="shared" si="54"/>
        <v>0.10773918342474101</v>
      </c>
      <c r="L58">
        <f t="shared" si="54"/>
        <v>0.12181596587446679</v>
      </c>
      <c r="M58">
        <f t="shared" si="54"/>
        <v>0.15819622181596588</v>
      </c>
      <c r="N58">
        <f t="shared" si="54"/>
        <v>0.13930530164533822</v>
      </c>
      <c r="O58">
        <f t="shared" si="54"/>
        <v>0.11590493601462523</v>
      </c>
      <c r="P58">
        <f t="shared" si="54"/>
        <v>0.1263254113345521</v>
      </c>
      <c r="R58">
        <f t="shared" si="54"/>
        <v>0.13784277879341866</v>
      </c>
      <c r="T58">
        <f>(T23/164.1)</f>
        <v>0.13266301035953687</v>
      </c>
      <c r="V58">
        <f>(V23/164.1)</f>
        <v>0.1263254113345521</v>
      </c>
      <c r="W58">
        <f>(W23/164.1)</f>
        <v>0.13132236441194395</v>
      </c>
      <c r="X58">
        <f>(X23/164.1)</f>
        <v>0.13851310176721512</v>
      </c>
      <c r="Z58">
        <f>(Z23/164.1)</f>
        <v>0.1266301035953687</v>
      </c>
      <c r="AB58">
        <f>(AB23/164.1)</f>
        <v>0.1315661182205972</v>
      </c>
      <c r="AD58">
        <f>(AD23/164.1)</f>
        <v>0.13028641072516758</v>
      </c>
      <c r="AE58">
        <f>(AE23/164.1)</f>
        <v>0.12010968921389398</v>
      </c>
      <c r="AF58">
        <f>(AF23/164.1)</f>
        <v>0.11998781230956734</v>
      </c>
      <c r="AG58">
        <f>(AG23/164.1)</f>
        <v>0.11870810481413772</v>
      </c>
      <c r="AI58">
        <f aca="true" t="shared" si="55" ref="AI58:AU58">(AI23/164.1)</f>
        <v>0.10822669104204755</v>
      </c>
      <c r="AJ58">
        <f t="shared" si="55"/>
        <v>0.09817184643510055</v>
      </c>
      <c r="AK58">
        <f t="shared" si="55"/>
        <v>0.09098110907982937</v>
      </c>
      <c r="AL58">
        <f t="shared" si="55"/>
        <v>0.08677635588056064</v>
      </c>
      <c r="AM58">
        <f t="shared" si="55"/>
        <v>0.1226691042047532</v>
      </c>
      <c r="AN58">
        <f t="shared" si="55"/>
        <v>0.12205971968312006</v>
      </c>
      <c r="AO58">
        <f t="shared" si="55"/>
        <v>0.08769043266301037</v>
      </c>
      <c r="AP58">
        <f t="shared" si="55"/>
        <v>0.08689823278488727</v>
      </c>
      <c r="AQ58">
        <f t="shared" si="55"/>
        <v>0.12675198049969533</v>
      </c>
      <c r="AR58">
        <f t="shared" si="55"/>
        <v>0.11968312004875077</v>
      </c>
      <c r="AS58">
        <f t="shared" si="55"/>
        <v>0.0995734308348568</v>
      </c>
      <c r="AT58">
        <f t="shared" si="55"/>
        <v>0.1312004875076173</v>
      </c>
      <c r="AU58">
        <f t="shared" si="55"/>
        <v>0.13875685557586837</v>
      </c>
      <c r="AW58">
        <f aca="true" t="shared" si="56" ref="AW58:BB58">(AW23/164.1)</f>
        <v>0.11962218159658744</v>
      </c>
      <c r="AX58">
        <f t="shared" si="56"/>
        <v>0.09914686166971359</v>
      </c>
      <c r="AY58">
        <f t="shared" si="56"/>
        <v>0.11115173674588665</v>
      </c>
      <c r="AZ58">
        <f t="shared" si="56"/>
        <v>0.11663619744058501</v>
      </c>
      <c r="BA58">
        <f t="shared" si="56"/>
        <v>0.13107861060329068</v>
      </c>
      <c r="BB58">
        <f t="shared" si="56"/>
        <v>0.1416209628275442</v>
      </c>
      <c r="BD58">
        <f>(BD23/164.1)</f>
        <v>0</v>
      </c>
      <c r="BE58">
        <f>(BE23/164.1)</f>
        <v>0.002315661182205972</v>
      </c>
      <c r="BF58">
        <f>(BF23/164.1)</f>
        <v>0.02931139549055454</v>
      </c>
      <c r="BH58">
        <f>(BH23/164.1)</f>
        <v>0.056977452772699576</v>
      </c>
      <c r="BI58">
        <f>(BI23/164.1)</f>
        <v>0.05076173065204144</v>
      </c>
      <c r="BJ58">
        <f>(BJ23/164.1)</f>
        <v>0.04503351614868982</v>
      </c>
      <c r="BK58">
        <f>(BK23/164.1)</f>
        <v>0.050396099939061544</v>
      </c>
      <c r="BM58">
        <f>(BM23/164.1)</f>
        <v>0.12364411943936623</v>
      </c>
      <c r="BN58">
        <f>(BN23/164.1)</f>
        <v>0.12071907373552711</v>
      </c>
      <c r="BO58">
        <f>(BO23/164.1)</f>
        <v>0.13455210237659962</v>
      </c>
      <c r="BP58">
        <f>(BP23/164.1)</f>
        <v>0.12973796465569776</v>
      </c>
      <c r="BR58">
        <f>(BR23/164.1)</f>
        <v>0.12797074954296161</v>
      </c>
      <c r="BT58">
        <f aca="true" t="shared" si="57" ref="BT58:BZ58">(BT23/164.1)</f>
        <v>0.1202925045703839</v>
      </c>
      <c r="BU58">
        <f t="shared" si="57"/>
        <v>0.11974405850091407</v>
      </c>
      <c r="BV58">
        <f t="shared" si="57"/>
        <v>0.12346130408287631</v>
      </c>
      <c r="BW58">
        <f t="shared" si="57"/>
        <v>0.11486898232784888</v>
      </c>
      <c r="BX58">
        <f t="shared" si="57"/>
        <v>0.1129189518586228</v>
      </c>
      <c r="BY58">
        <f t="shared" si="57"/>
        <v>0.10883607556368068</v>
      </c>
      <c r="BZ58">
        <f t="shared" si="57"/>
        <v>0.11992687385740403</v>
      </c>
    </row>
    <row r="59" spans="1:78" ht="12.75">
      <c r="A59" t="s">
        <v>79</v>
      </c>
      <c r="B59">
        <f aca="true" t="shared" si="58" ref="B59:R59">(B24/164.9)</f>
        <v>0.00939963614311704</v>
      </c>
      <c r="C59">
        <f t="shared" si="58"/>
        <v>0.005336567616737417</v>
      </c>
      <c r="D59">
        <f t="shared" si="58"/>
        <v>0.024681625227410554</v>
      </c>
      <c r="E59">
        <v>0.0128</v>
      </c>
      <c r="F59">
        <f t="shared" si="58"/>
        <v>0.014129775621588842</v>
      </c>
      <c r="H59">
        <f t="shared" si="58"/>
        <v>0.012977562158884173</v>
      </c>
      <c r="I59">
        <f t="shared" si="58"/>
        <v>0.01212856276531231</v>
      </c>
      <c r="J59">
        <f t="shared" si="58"/>
        <v>0.013038204972710733</v>
      </c>
      <c r="K59">
        <f t="shared" si="58"/>
        <v>0.005336567616737417</v>
      </c>
      <c r="L59">
        <f t="shared" si="58"/>
        <v>0.007944208611279563</v>
      </c>
      <c r="M59">
        <f t="shared" si="58"/>
        <v>0</v>
      </c>
      <c r="N59">
        <f t="shared" si="58"/>
        <v>0</v>
      </c>
      <c r="O59">
        <f t="shared" si="58"/>
        <v>0</v>
      </c>
      <c r="P59">
        <f t="shared" si="58"/>
        <v>0.01097634930260764</v>
      </c>
      <c r="R59">
        <f t="shared" si="58"/>
        <v>0.015100060642813827</v>
      </c>
      <c r="T59">
        <f>(T24/164.9)</f>
        <v>0.014857489387507581</v>
      </c>
      <c r="V59">
        <f>(V24/164.9)</f>
        <v>0.014129775621588842</v>
      </c>
      <c r="W59">
        <f>(W24/164.9)</f>
        <v>0.013947847180109156</v>
      </c>
      <c r="X59">
        <f>(X24/164.9)</f>
        <v>0.01564584596725288</v>
      </c>
      <c r="Z59">
        <f>(Z24/164.9)</f>
        <v>0.013887204366282595</v>
      </c>
      <c r="AB59">
        <f>(AB24/164.9)</f>
        <v>0.012067919951485748</v>
      </c>
      <c r="AD59">
        <f>(AD24/164.9)</f>
        <v>0.01134020618556701</v>
      </c>
      <c r="AE59">
        <f>(AE24/164.9)</f>
        <v>0.009702850212249849</v>
      </c>
      <c r="AF59">
        <f>(AF24/164.9)</f>
        <v>0</v>
      </c>
      <c r="AG59">
        <f>(AG24/164.9)</f>
        <v>0.01364463311097635</v>
      </c>
      <c r="AI59">
        <f aca="true" t="shared" si="59" ref="AI59:AU59">(AI24/164.9)</f>
        <v>0.01849605821710127</v>
      </c>
      <c r="AJ59">
        <f t="shared" si="59"/>
        <v>0.01534263189812007</v>
      </c>
      <c r="AK59">
        <f t="shared" si="59"/>
        <v>0.015888417222559126</v>
      </c>
      <c r="AL59">
        <f t="shared" si="59"/>
        <v>0.007216494845360824</v>
      </c>
      <c r="AM59">
        <f t="shared" si="59"/>
        <v>0.012977562158884173</v>
      </c>
      <c r="AN59">
        <f t="shared" si="59"/>
        <v>0.013220133414190418</v>
      </c>
      <c r="AO59">
        <f t="shared" si="59"/>
        <v>0.006670709520921771</v>
      </c>
      <c r="AP59">
        <f t="shared" si="59"/>
        <v>0.00624620982413584</v>
      </c>
      <c r="AQ59">
        <f t="shared" si="59"/>
        <v>0.011400848999393571</v>
      </c>
      <c r="AR59">
        <f t="shared" si="59"/>
        <v>0.011522134627046694</v>
      </c>
      <c r="AS59">
        <f t="shared" si="59"/>
        <v>0.006064281382656155</v>
      </c>
      <c r="AT59">
        <f t="shared" si="59"/>
        <v>0.011825348696179502</v>
      </c>
      <c r="AU59">
        <f t="shared" si="59"/>
        <v>0.008004851425106124</v>
      </c>
      <c r="AW59">
        <f aca="true" t="shared" si="60" ref="AW59:BB59">(AW24/164.9)</f>
        <v>0.006064281382656155</v>
      </c>
      <c r="AX59">
        <f t="shared" si="60"/>
        <v>0.005579138872043663</v>
      </c>
      <c r="AY59">
        <f t="shared" si="60"/>
        <v>0.013098847786537296</v>
      </c>
      <c r="AZ59">
        <f t="shared" si="60"/>
        <v>0.007155852031534263</v>
      </c>
      <c r="BA59">
        <f t="shared" si="60"/>
        <v>0.01885991510006064</v>
      </c>
      <c r="BB59">
        <f t="shared" si="60"/>
        <v>0.016616130988477865</v>
      </c>
      <c r="BD59">
        <f>(BD24/164.9)</f>
        <v>0</v>
      </c>
      <c r="BE59">
        <f>(BE24/164.9)</f>
        <v>0.0006064281382656155</v>
      </c>
      <c r="BF59">
        <f>(BF24/164.9)</f>
        <v>0.0038204972710733777</v>
      </c>
      <c r="BH59">
        <f>(BH24/164.9)</f>
        <v>0</v>
      </c>
      <c r="BI59">
        <f>(BI24/164.9)</f>
        <v>0</v>
      </c>
      <c r="BJ59">
        <f>(BJ24/164.9)</f>
        <v>0.004002425712553062</v>
      </c>
      <c r="BK59">
        <f>(BK24/164.9)</f>
        <v>0.004426925409338993</v>
      </c>
      <c r="BM59">
        <f>(BM24/164.9)</f>
        <v>0.011279563371740449</v>
      </c>
      <c r="BN59">
        <f>(BN24/164.9)</f>
        <v>0.013765918738629472</v>
      </c>
      <c r="BO59">
        <f>(BO24/164.9)</f>
        <v>0.012856276531231049</v>
      </c>
      <c r="BP59">
        <f>(BP24/164.9)</f>
        <v>0.01643420254699818</v>
      </c>
      <c r="BR59">
        <f>(BR24/164.9)</f>
        <v>0.007277137659187386</v>
      </c>
      <c r="BT59">
        <f aca="true" t="shared" si="61" ref="BT59:BZ59">(BT24/164.9)</f>
        <v>0.004063068526379624</v>
      </c>
      <c r="BU59">
        <f t="shared" si="61"/>
        <v>0.0044875682231655546</v>
      </c>
      <c r="BV59">
        <f t="shared" si="61"/>
        <v>0.004184354154032747</v>
      </c>
      <c r="BW59">
        <f t="shared" si="61"/>
        <v>0.003395997574287447</v>
      </c>
      <c r="BX59">
        <f t="shared" si="61"/>
        <v>0.0038811400848999394</v>
      </c>
      <c r="BY59">
        <f t="shared" si="61"/>
        <v>0.003092783505154639</v>
      </c>
      <c r="BZ59">
        <f t="shared" si="61"/>
        <v>0.005154639175257732</v>
      </c>
    </row>
    <row r="60" spans="1:78" ht="12.75">
      <c r="A60" t="s">
        <v>80</v>
      </c>
      <c r="B60">
        <f aca="true" t="shared" si="62" ref="B60:R60">(B25/168.25)</f>
        <v>0.03364041604754829</v>
      </c>
      <c r="C60">
        <f t="shared" si="62"/>
        <v>0.025676077265973256</v>
      </c>
      <c r="D60">
        <f t="shared" si="62"/>
        <v>0.036552748885586926</v>
      </c>
      <c r="E60">
        <v>0.0303</v>
      </c>
      <c r="F60">
        <f t="shared" si="62"/>
        <v>0.029895988112927194</v>
      </c>
      <c r="H60">
        <f t="shared" si="62"/>
        <v>0.04635958395245171</v>
      </c>
      <c r="I60">
        <f t="shared" si="62"/>
        <v>0.04517087667161961</v>
      </c>
      <c r="J60">
        <f t="shared" si="62"/>
        <v>0.04534918276374443</v>
      </c>
      <c r="K60">
        <f t="shared" si="62"/>
        <v>0.022704309063893015</v>
      </c>
      <c r="L60">
        <f t="shared" si="62"/>
        <v>0.04838038632986627</v>
      </c>
      <c r="M60">
        <f t="shared" si="62"/>
        <v>0</v>
      </c>
      <c r="N60">
        <f t="shared" si="62"/>
        <v>0</v>
      </c>
      <c r="O60">
        <f t="shared" si="62"/>
        <v>0</v>
      </c>
      <c r="P60">
        <f t="shared" si="62"/>
        <v>0.031738484398216936</v>
      </c>
      <c r="R60">
        <f t="shared" si="62"/>
        <v>0.04945022288261516</v>
      </c>
      <c r="T60">
        <f>(T25/168.25)</f>
        <v>0.04719167904903418</v>
      </c>
      <c r="V60">
        <f>(V25/168.25)</f>
        <v>0.04558692421991085</v>
      </c>
      <c r="W60">
        <f>(W25/168.25)</f>
        <v>0.04814264487369985</v>
      </c>
      <c r="X60">
        <f>(X25/168.25)</f>
        <v>0.05010401188707281</v>
      </c>
      <c r="Z60">
        <f>(Z25/168.25)</f>
        <v>0.04618127786032689</v>
      </c>
      <c r="AB60">
        <f>(AB25/168.25)</f>
        <v>0.03411589895988113</v>
      </c>
      <c r="AD60">
        <f>(AD25/168.25)</f>
        <v>0.02650817236255572</v>
      </c>
      <c r="AE60">
        <f>(AE25/168.25)</f>
        <v>0.019732540861812777</v>
      </c>
      <c r="AF60">
        <f>(AF25/168.25)</f>
        <v>0.039762258543833584</v>
      </c>
      <c r="AG60">
        <f>(AG25/168.25)</f>
        <v>0.04820208023774145</v>
      </c>
      <c r="AI60">
        <f aca="true" t="shared" si="63" ref="AI60:AU60">(AI25/168.25)</f>
        <v>0.015334323922734027</v>
      </c>
      <c r="AJ60">
        <f t="shared" si="63"/>
        <v>0.016106983655274888</v>
      </c>
      <c r="AK60">
        <f t="shared" si="63"/>
        <v>0.008618127786032688</v>
      </c>
      <c r="AL60">
        <f t="shared" si="63"/>
        <v>0.010341753343239227</v>
      </c>
      <c r="AM60">
        <f t="shared" si="63"/>
        <v>0.04005943536404161</v>
      </c>
      <c r="AN60">
        <f t="shared" si="63"/>
        <v>0.04208023774145617</v>
      </c>
      <c r="AO60">
        <f t="shared" si="63"/>
        <v>0.017830609212481426</v>
      </c>
      <c r="AP60">
        <f t="shared" si="63"/>
        <v>0.017830609212481426</v>
      </c>
      <c r="AQ60">
        <f t="shared" si="63"/>
        <v>0.05325408618127787</v>
      </c>
      <c r="AR60">
        <f t="shared" si="63"/>
        <v>0.05367013372956909</v>
      </c>
      <c r="AS60">
        <f t="shared" si="63"/>
        <v>0.013670133729569092</v>
      </c>
      <c r="AT60">
        <f t="shared" si="63"/>
        <v>0.036968796433878154</v>
      </c>
      <c r="AU60">
        <f t="shared" si="63"/>
        <v>0.027340267459138184</v>
      </c>
      <c r="AW60">
        <f aca="true" t="shared" si="64" ref="AW60:BB60">(AW25/168.25)</f>
        <v>0.02175334323922734</v>
      </c>
      <c r="AX60">
        <f t="shared" si="64"/>
        <v>0.012897473997028232</v>
      </c>
      <c r="AY60">
        <f t="shared" si="64"/>
        <v>0.01337295690936107</v>
      </c>
      <c r="AZ60">
        <f t="shared" si="64"/>
        <v>0.014323922734026747</v>
      </c>
      <c r="BA60">
        <f t="shared" si="64"/>
        <v>0.022526002971768204</v>
      </c>
      <c r="BB60">
        <f t="shared" si="64"/>
        <v>0.024962852897474</v>
      </c>
      <c r="BD60">
        <f>(BD25/168.25)</f>
        <v>0</v>
      </c>
      <c r="BE60">
        <f>(BE25/168.25)</f>
        <v>0.0017236255572065378</v>
      </c>
      <c r="BF60">
        <f>(BF25/168.25)</f>
        <v>0.008320950965824666</v>
      </c>
      <c r="BH60">
        <f>(BH25/168.25)</f>
        <v>0</v>
      </c>
      <c r="BI60">
        <f>(BI25/168.25)</f>
        <v>0</v>
      </c>
      <c r="BJ60">
        <f>(BJ25/168.25)</f>
        <v>0.004457652303120356</v>
      </c>
      <c r="BK60">
        <f>(BK25/168.25)</f>
        <v>0.007904903417533433</v>
      </c>
      <c r="BM60">
        <f>(BM25/168.25)</f>
        <v>0.026151560178306093</v>
      </c>
      <c r="BN60">
        <f>(BN25/168.25)</f>
        <v>0.042793462109955424</v>
      </c>
      <c r="BO60">
        <f>(BO25/168.25)</f>
        <v>0.05313521545319465</v>
      </c>
      <c r="BP60">
        <f>(BP25/168.25)</f>
        <v>0.052303120356612186</v>
      </c>
      <c r="BR60">
        <f>(BR25/168.25)</f>
        <v>0.018841010401188706</v>
      </c>
      <c r="BT60">
        <f aca="true" t="shared" si="65" ref="BT60:BZ60">(BT25/168.25)</f>
        <v>0.01473997028231798</v>
      </c>
      <c r="BU60">
        <f t="shared" si="65"/>
        <v>0.014323922734026747</v>
      </c>
      <c r="BV60">
        <f t="shared" si="65"/>
        <v>0.016820208023774146</v>
      </c>
      <c r="BW60">
        <f t="shared" si="65"/>
        <v>0.014561664190193165</v>
      </c>
      <c r="BX60">
        <f t="shared" si="65"/>
        <v>0.012956909361069838</v>
      </c>
      <c r="BY60">
        <f t="shared" si="65"/>
        <v>0.014442793462109957</v>
      </c>
      <c r="BZ60">
        <f t="shared" si="65"/>
        <v>0.017771173848439823</v>
      </c>
    </row>
    <row r="61" spans="1:78" ht="12.75">
      <c r="A61" t="s">
        <v>81</v>
      </c>
      <c r="B61">
        <f aca="true" t="shared" si="66" ref="B61:R61">(B26/174.4)</f>
        <v>0.005045871559633028</v>
      </c>
      <c r="C61">
        <f t="shared" si="66"/>
        <v>0.003440366972477064</v>
      </c>
      <c r="D61">
        <f t="shared" si="66"/>
        <v>0</v>
      </c>
      <c r="E61">
        <v>0.0038</v>
      </c>
      <c r="F61">
        <f t="shared" si="66"/>
        <v>0.004185779816513761</v>
      </c>
      <c r="H61">
        <f t="shared" si="66"/>
        <v>0</v>
      </c>
      <c r="I61">
        <f t="shared" si="66"/>
        <v>0.006479357798165137</v>
      </c>
      <c r="J61">
        <f t="shared" si="66"/>
        <v>0.005676605504587155</v>
      </c>
      <c r="K61">
        <f t="shared" si="66"/>
        <v>0.0018922018348623854</v>
      </c>
      <c r="L61">
        <f t="shared" si="66"/>
        <v>0</v>
      </c>
      <c r="M61">
        <f t="shared" si="66"/>
        <v>0</v>
      </c>
      <c r="N61">
        <f t="shared" si="66"/>
        <v>0</v>
      </c>
      <c r="O61">
        <f t="shared" si="66"/>
        <v>0</v>
      </c>
      <c r="P61">
        <f t="shared" si="66"/>
        <v>0.002465596330275229</v>
      </c>
      <c r="R61">
        <f t="shared" si="66"/>
        <v>0.005561926605504587</v>
      </c>
      <c r="T61">
        <f>(T26/174.4)</f>
        <v>0.004529816513761468</v>
      </c>
      <c r="V61">
        <f>(V26/174.4)</f>
        <v>0.005217889908256881</v>
      </c>
      <c r="W61">
        <f>(W26/174.4)</f>
        <v>0.005045871559633028</v>
      </c>
      <c r="X61">
        <f>(X26/174.4)</f>
        <v>0.005504587155963302</v>
      </c>
      <c r="Z61">
        <f>(Z26/174.4)</f>
        <v>0.005045871559633028</v>
      </c>
      <c r="AB61">
        <f>(AB26/174.4)</f>
        <v>0.0023509174311926602</v>
      </c>
      <c r="AD61">
        <f>(AD26/174.4)</f>
        <v>0.000860091743119266</v>
      </c>
      <c r="AE61">
        <f>(AE26/174.4)</f>
        <v>0</v>
      </c>
      <c r="AF61">
        <f>(AF26/174.4)</f>
        <v>0</v>
      </c>
      <c r="AG61">
        <f>(AG26/174.4)</f>
        <v>0.0068233944954128435</v>
      </c>
      <c r="AI61">
        <f aca="true" t="shared" si="67" ref="AI61:AU61">(AI26/174.4)</f>
        <v>0.004529816513761468</v>
      </c>
      <c r="AJ61">
        <f t="shared" si="67"/>
        <v>0.0014908256880733946</v>
      </c>
      <c r="AK61">
        <f t="shared" si="67"/>
        <v>0.0009174311926605504</v>
      </c>
      <c r="AL61">
        <f t="shared" si="67"/>
        <v>0</v>
      </c>
      <c r="AM61">
        <f t="shared" si="67"/>
        <v>0.004243119266055046</v>
      </c>
      <c r="AN61">
        <f t="shared" si="67"/>
        <v>0.004128440366972476</v>
      </c>
      <c r="AO61">
        <f t="shared" si="67"/>
        <v>0.0006307339449541285</v>
      </c>
      <c r="AP61">
        <f t="shared" si="67"/>
        <v>0.0009174311926605504</v>
      </c>
      <c r="AQ61">
        <f t="shared" si="67"/>
        <v>0.006938073394495412</v>
      </c>
      <c r="AR61">
        <f t="shared" si="67"/>
        <v>0.0061353211009174315</v>
      </c>
      <c r="AS61">
        <f t="shared" si="67"/>
        <v>0</v>
      </c>
      <c r="AT61">
        <f t="shared" si="67"/>
        <v>0.003325688073394495</v>
      </c>
      <c r="AU61">
        <f t="shared" si="67"/>
        <v>0.0032683486238532108</v>
      </c>
      <c r="AW61">
        <f aca="true" t="shared" si="68" ref="AW61:BB61">(AW26/174.4)</f>
        <v>0.0006307339449541285</v>
      </c>
      <c r="AX61">
        <f t="shared" si="68"/>
        <v>0</v>
      </c>
      <c r="AY61">
        <f t="shared" si="68"/>
        <v>0</v>
      </c>
      <c r="AZ61">
        <f t="shared" si="68"/>
        <v>0</v>
      </c>
      <c r="BA61">
        <f t="shared" si="68"/>
        <v>0</v>
      </c>
      <c r="BB61">
        <f t="shared" si="68"/>
        <v>0</v>
      </c>
      <c r="BD61">
        <f>(BD26/174.4)</f>
        <v>0</v>
      </c>
      <c r="BE61">
        <f>(BE26/174.4)</f>
        <v>0.0002293577981651376</v>
      </c>
      <c r="BF61">
        <f>(BF26/174.4)</f>
        <v>0.0003440366972477064</v>
      </c>
      <c r="BH61">
        <f>(BH26/174.4)</f>
        <v>0</v>
      </c>
      <c r="BI61">
        <f>(BI26/174.4)</f>
        <v>0</v>
      </c>
      <c r="BJ61">
        <f>(BJ26/174.4)</f>
        <v>0</v>
      </c>
      <c r="BK61">
        <f>(BK26/174.4)</f>
        <v>0</v>
      </c>
      <c r="BM61">
        <f>(BM26/174.4)</f>
        <v>0.002006880733944954</v>
      </c>
      <c r="BN61">
        <f>(BN26/174.4)</f>
        <v>0.0022935779816513763</v>
      </c>
      <c r="BO61">
        <f>(BO26/174.4)</f>
        <v>0.005963302752293578</v>
      </c>
      <c r="BP61">
        <f>(BP26/174.4)</f>
        <v>0.008314220183486237</v>
      </c>
      <c r="BR61">
        <f>(BR26/174.4)</f>
        <v>0</v>
      </c>
      <c r="BT61">
        <f aca="true" t="shared" si="69" ref="BT61:BZ61">(BT26/174.4)</f>
        <v>0</v>
      </c>
      <c r="BU61">
        <f t="shared" si="69"/>
        <v>0</v>
      </c>
      <c r="BV61">
        <f t="shared" si="69"/>
        <v>0</v>
      </c>
      <c r="BW61">
        <f t="shared" si="69"/>
        <v>0</v>
      </c>
      <c r="BX61">
        <f t="shared" si="69"/>
        <v>0</v>
      </c>
      <c r="BY61">
        <f t="shared" si="69"/>
        <v>0</v>
      </c>
      <c r="BZ61">
        <f t="shared" si="69"/>
        <v>0</v>
      </c>
    </row>
    <row r="62" spans="1:78" ht="12.75">
      <c r="A62" t="s">
        <v>82</v>
      </c>
      <c r="B62">
        <f aca="true" t="shared" si="70" ref="B62:R62">(B27/175.95)</f>
        <v>0</v>
      </c>
      <c r="C62">
        <f t="shared" si="70"/>
        <v>0</v>
      </c>
      <c r="D62">
        <f t="shared" si="70"/>
        <v>0</v>
      </c>
      <c r="E62">
        <v>0.0017</v>
      </c>
      <c r="F62">
        <f t="shared" si="70"/>
        <v>0</v>
      </c>
      <c r="H62">
        <f t="shared" si="70"/>
        <v>0</v>
      </c>
      <c r="I62">
        <f t="shared" si="70"/>
        <v>0</v>
      </c>
      <c r="J62">
        <f t="shared" si="70"/>
        <v>0</v>
      </c>
      <c r="K62">
        <f t="shared" si="70"/>
        <v>0</v>
      </c>
      <c r="L62">
        <f t="shared" si="70"/>
        <v>0</v>
      </c>
      <c r="M62">
        <f t="shared" si="70"/>
        <v>0</v>
      </c>
      <c r="N62">
        <f t="shared" si="70"/>
        <v>0</v>
      </c>
      <c r="O62">
        <f t="shared" si="70"/>
        <v>0</v>
      </c>
      <c r="P62">
        <f t="shared" si="70"/>
        <v>0</v>
      </c>
      <c r="R62">
        <f t="shared" si="70"/>
        <v>0</v>
      </c>
      <c r="T62">
        <f>(T27/175.95)</f>
        <v>0</v>
      </c>
      <c r="V62">
        <f>(V27/175.95)</f>
        <v>0</v>
      </c>
      <c r="W62">
        <f>(W27/175.95)</f>
        <v>0</v>
      </c>
      <c r="X62">
        <f>(X27/175.95)</f>
        <v>0</v>
      </c>
      <c r="Z62">
        <f>(Z27/175.95)</f>
        <v>0</v>
      </c>
      <c r="AB62">
        <f>(AB27/175.95)</f>
        <v>0</v>
      </c>
      <c r="AD62">
        <f>(AD27/175.95)</f>
        <v>0</v>
      </c>
      <c r="AE62">
        <f>(AE27/175.95)</f>
        <v>0</v>
      </c>
      <c r="AF62">
        <f>(AF27/175.95)</f>
        <v>0</v>
      </c>
      <c r="AG62">
        <f>(AG27/175.95)</f>
        <v>0</v>
      </c>
      <c r="AI62">
        <f aca="true" t="shared" si="71" ref="AI62:AU62">(AI27/175.95)</f>
        <v>0</v>
      </c>
      <c r="AJ62">
        <f t="shared" si="71"/>
        <v>0</v>
      </c>
      <c r="AK62">
        <f t="shared" si="71"/>
        <v>0</v>
      </c>
      <c r="AL62">
        <f t="shared" si="71"/>
        <v>0</v>
      </c>
      <c r="AM62">
        <f t="shared" si="71"/>
        <v>0</v>
      </c>
      <c r="AN62">
        <f t="shared" si="71"/>
        <v>0</v>
      </c>
      <c r="AO62">
        <f t="shared" si="71"/>
        <v>0</v>
      </c>
      <c r="AP62">
        <f t="shared" si="71"/>
        <v>0</v>
      </c>
      <c r="AQ62">
        <f t="shared" si="71"/>
        <v>0</v>
      </c>
      <c r="AR62">
        <f t="shared" si="71"/>
        <v>0</v>
      </c>
      <c r="AS62">
        <f t="shared" si="71"/>
        <v>0</v>
      </c>
      <c r="AT62">
        <f t="shared" si="71"/>
        <v>0</v>
      </c>
      <c r="AU62">
        <f t="shared" si="71"/>
        <v>0.0007956805910770107</v>
      </c>
      <c r="AW62">
        <f aca="true" t="shared" si="72" ref="AW62:BB62">(AW27/175.95)</f>
        <v>0</v>
      </c>
      <c r="AX62">
        <f t="shared" si="72"/>
        <v>0</v>
      </c>
      <c r="AY62">
        <f t="shared" si="72"/>
        <v>0</v>
      </c>
      <c r="AZ62">
        <f t="shared" si="72"/>
        <v>0</v>
      </c>
      <c r="BA62">
        <f t="shared" si="72"/>
        <v>0</v>
      </c>
      <c r="BB62">
        <f t="shared" si="72"/>
        <v>0</v>
      </c>
      <c r="BD62">
        <f>(BD27/175.95)</f>
        <v>0</v>
      </c>
      <c r="BE62">
        <f>(BE27/175.95)</f>
        <v>0</v>
      </c>
      <c r="BF62">
        <f>(BF27/175.95)</f>
        <v>0</v>
      </c>
      <c r="BH62">
        <f>(BH27/175.95)</f>
        <v>0</v>
      </c>
      <c r="BI62">
        <f>(BI27/175.95)</f>
        <v>0</v>
      </c>
      <c r="BJ62">
        <f>(BJ27/175.95)</f>
        <v>0</v>
      </c>
      <c r="BK62">
        <f>(BK27/175.95)</f>
        <v>0</v>
      </c>
      <c r="BM62">
        <f>(BM27/175.95)</f>
        <v>0.00017050298380221653</v>
      </c>
      <c r="BN62">
        <f>(BN27/175.95)</f>
        <v>0</v>
      </c>
      <c r="BO62">
        <f>(BO27/175.95)</f>
        <v>0</v>
      </c>
      <c r="BP62">
        <f>(BP27/175.95)</f>
        <v>0</v>
      </c>
      <c r="BR62">
        <f>(BR27/175.95)</f>
        <v>0</v>
      </c>
      <c r="BT62">
        <f aca="true" t="shared" si="73" ref="BT62:BZ62">(BT27/175.95)</f>
        <v>0</v>
      </c>
      <c r="BU62">
        <f t="shared" si="73"/>
        <v>0</v>
      </c>
      <c r="BV62">
        <f t="shared" si="73"/>
        <v>0</v>
      </c>
      <c r="BW62">
        <f t="shared" si="73"/>
        <v>0</v>
      </c>
      <c r="BX62">
        <f t="shared" si="73"/>
        <v>0</v>
      </c>
      <c r="BY62">
        <f t="shared" si="73"/>
        <v>0</v>
      </c>
      <c r="BZ62">
        <f t="shared" si="73"/>
        <v>0</v>
      </c>
    </row>
    <row r="63" spans="1:78" ht="12.75">
      <c r="A63" t="s">
        <v>83</v>
      </c>
      <c r="B63">
        <f aca="true" t="shared" si="74" ref="B63:R63">(B28/181.25)</f>
        <v>0.0023724137931034482</v>
      </c>
      <c r="C63">
        <f t="shared" si="74"/>
        <v>0.0009931034482758621</v>
      </c>
      <c r="D63">
        <f t="shared" si="74"/>
        <v>0</v>
      </c>
      <c r="E63">
        <v>0.0082</v>
      </c>
      <c r="F63">
        <f t="shared" si="74"/>
        <v>0</v>
      </c>
      <c r="H63">
        <f t="shared" si="74"/>
        <v>0.0032551724137931033</v>
      </c>
      <c r="I63">
        <f t="shared" si="74"/>
        <v>0.004358620689655173</v>
      </c>
      <c r="J63">
        <f t="shared" si="74"/>
        <v>0.0039724137931034485</v>
      </c>
      <c r="K63">
        <f t="shared" si="74"/>
        <v>0</v>
      </c>
      <c r="L63">
        <f t="shared" si="74"/>
        <v>0</v>
      </c>
      <c r="M63">
        <f t="shared" si="74"/>
        <v>0</v>
      </c>
      <c r="N63">
        <f t="shared" si="74"/>
        <v>0</v>
      </c>
      <c r="O63">
        <f t="shared" si="74"/>
        <v>0</v>
      </c>
      <c r="P63">
        <f t="shared" si="74"/>
        <v>0.0012689655172413794</v>
      </c>
      <c r="R63">
        <f t="shared" si="74"/>
        <v>0.002537931034482759</v>
      </c>
      <c r="T63">
        <f>(T28/181.25)</f>
        <v>0.002537931034482759</v>
      </c>
      <c r="V63">
        <f>(V28/181.25)</f>
        <v>0.0024827586206896553</v>
      </c>
      <c r="W63">
        <f>(W28/181.25)</f>
        <v>0.0029793103448275864</v>
      </c>
      <c r="X63">
        <f>(X28/181.25)</f>
        <v>0.002758620689655172</v>
      </c>
      <c r="Z63">
        <f>(Z28/181.25)</f>
        <v>0.002537931034482759</v>
      </c>
      <c r="AB63">
        <f>(AB28/181.25)</f>
        <v>0.0012137931034482759</v>
      </c>
      <c r="AD63">
        <f>(AD28/181.25)</f>
        <v>0</v>
      </c>
      <c r="AE63">
        <f>(AE28/181.25)</f>
        <v>0</v>
      </c>
      <c r="AF63">
        <f>(AF28/181.25)</f>
        <v>0</v>
      </c>
      <c r="AG63">
        <f>(AG28/181.25)</f>
        <v>0.004579310344827586</v>
      </c>
      <c r="AI63">
        <f aca="true" t="shared" si="75" ref="AI63:AU63">(AI28/181.25)</f>
        <v>0.0008275862068965517</v>
      </c>
      <c r="AJ63">
        <f t="shared" si="75"/>
        <v>0.0023172413793103447</v>
      </c>
      <c r="AK63">
        <f t="shared" si="75"/>
        <v>0</v>
      </c>
      <c r="AL63">
        <f t="shared" si="75"/>
        <v>0.0005517241379310345</v>
      </c>
      <c r="AM63">
        <f t="shared" si="75"/>
        <v>0.0024827586206896553</v>
      </c>
      <c r="AN63">
        <f t="shared" si="75"/>
        <v>0.0024275862068965518</v>
      </c>
      <c r="AO63">
        <f t="shared" si="75"/>
        <v>0</v>
      </c>
      <c r="AP63">
        <f t="shared" si="75"/>
        <v>0</v>
      </c>
      <c r="AQ63">
        <f t="shared" si="75"/>
        <v>0</v>
      </c>
      <c r="AR63">
        <f t="shared" si="75"/>
        <v>0</v>
      </c>
      <c r="AS63">
        <f t="shared" si="75"/>
        <v>0</v>
      </c>
      <c r="AT63">
        <f t="shared" si="75"/>
        <v>0.0014896551724137932</v>
      </c>
      <c r="AU63">
        <f t="shared" si="75"/>
        <v>0</v>
      </c>
      <c r="AW63">
        <f aca="true" t="shared" si="76" ref="AW63:BB63">(AW28/181.25)</f>
        <v>0</v>
      </c>
      <c r="AX63">
        <f t="shared" si="76"/>
        <v>0.00022068965517241379</v>
      </c>
      <c r="AY63">
        <f t="shared" si="76"/>
        <v>0</v>
      </c>
      <c r="AZ63">
        <f t="shared" si="76"/>
        <v>0</v>
      </c>
      <c r="BA63">
        <f t="shared" si="76"/>
        <v>0</v>
      </c>
      <c r="BB63">
        <f t="shared" si="76"/>
        <v>0</v>
      </c>
      <c r="BD63">
        <f>(BD28/181.25)</f>
        <v>0</v>
      </c>
      <c r="BE63">
        <f>(BE28/181.25)</f>
        <v>0</v>
      </c>
      <c r="BF63">
        <f>(BF28/181.25)</f>
        <v>0</v>
      </c>
      <c r="BH63">
        <f>(BH28/181.25)</f>
        <v>0</v>
      </c>
      <c r="BI63">
        <f>(BI28/181.25)</f>
        <v>0</v>
      </c>
      <c r="BJ63">
        <f>(BJ28/181.25)</f>
        <v>0</v>
      </c>
      <c r="BK63">
        <f>(BK28/181.25)</f>
        <v>0</v>
      </c>
      <c r="BM63">
        <f>(BM28/181.25)</f>
        <v>0.00011034482758620689</v>
      </c>
      <c r="BN63">
        <f>(BN28/181.25)</f>
        <v>0.0008275862068965517</v>
      </c>
      <c r="BO63">
        <f>(BO28/181.25)</f>
        <v>0.0029793103448275864</v>
      </c>
      <c r="BP63">
        <f>(BP28/181.25)</f>
        <v>0.006786206896551724</v>
      </c>
      <c r="BR63">
        <f>(BR28/181.25)</f>
        <v>0</v>
      </c>
      <c r="BT63">
        <f aca="true" t="shared" si="77" ref="BT63:BZ63">(BT28/181.25)</f>
        <v>0</v>
      </c>
      <c r="BU63">
        <f t="shared" si="77"/>
        <v>0</v>
      </c>
      <c r="BV63">
        <f t="shared" si="77"/>
        <v>0</v>
      </c>
      <c r="BW63">
        <f t="shared" si="77"/>
        <v>0</v>
      </c>
      <c r="BX63">
        <f t="shared" si="77"/>
        <v>0</v>
      </c>
      <c r="BY63">
        <f t="shared" si="77"/>
        <v>0</v>
      </c>
      <c r="BZ63">
        <f t="shared" si="77"/>
        <v>0</v>
      </c>
    </row>
    <row r="64" spans="1:78" ht="12.75">
      <c r="A64" t="s">
        <v>84</v>
      </c>
      <c r="B64">
        <f aca="true" t="shared" si="78" ref="B64:R64">(B29/182.95)</f>
        <v>0</v>
      </c>
      <c r="C64">
        <f t="shared" si="78"/>
        <v>0</v>
      </c>
      <c r="D64">
        <f t="shared" si="78"/>
        <v>0</v>
      </c>
      <c r="F64">
        <f t="shared" si="78"/>
        <v>0</v>
      </c>
      <c r="H64">
        <f t="shared" si="78"/>
        <v>0</v>
      </c>
      <c r="I64">
        <f t="shared" si="78"/>
        <v>0</v>
      </c>
      <c r="J64">
        <f t="shared" si="78"/>
        <v>0</v>
      </c>
      <c r="K64">
        <f t="shared" si="78"/>
        <v>0.001749111779174638</v>
      </c>
      <c r="L64">
        <f t="shared" si="78"/>
        <v>0</v>
      </c>
      <c r="M64">
        <f t="shared" si="78"/>
        <v>0</v>
      </c>
      <c r="N64">
        <f t="shared" si="78"/>
        <v>0</v>
      </c>
      <c r="O64">
        <f t="shared" si="78"/>
        <v>0</v>
      </c>
      <c r="P64">
        <f t="shared" si="78"/>
        <v>0</v>
      </c>
      <c r="R64">
        <f t="shared" si="78"/>
        <v>0</v>
      </c>
      <c r="T64">
        <f>(T29/182.95)</f>
        <v>0</v>
      </c>
      <c r="V64">
        <f>(V29/182.95)</f>
        <v>0</v>
      </c>
      <c r="W64">
        <f>(W29/182.95)</f>
        <v>0</v>
      </c>
      <c r="X64">
        <f>(X29/182.95)</f>
        <v>0</v>
      </c>
      <c r="Z64">
        <f>(Z29/182.95)</f>
        <v>0</v>
      </c>
      <c r="AB64">
        <f>(AB29/182.95)</f>
        <v>0</v>
      </c>
      <c r="AD64">
        <f>(AD29/182.95)</f>
        <v>0</v>
      </c>
      <c r="AE64">
        <f>(AE29/182.95)</f>
        <v>0</v>
      </c>
      <c r="AF64">
        <f>(AF29/182.95)</f>
        <v>0</v>
      </c>
      <c r="AG64">
        <f>(AG29/182.95)</f>
        <v>0</v>
      </c>
      <c r="AI64">
        <f aca="true" t="shared" si="79" ref="AI64:AU64">(AI29/182.95)</f>
        <v>0</v>
      </c>
      <c r="AJ64">
        <f t="shared" si="79"/>
        <v>0</v>
      </c>
      <c r="AK64">
        <f t="shared" si="79"/>
        <v>0</v>
      </c>
      <c r="AL64">
        <f t="shared" si="79"/>
        <v>0</v>
      </c>
      <c r="AM64">
        <f t="shared" si="79"/>
        <v>0</v>
      </c>
      <c r="AN64">
        <f t="shared" si="79"/>
        <v>0</v>
      </c>
      <c r="AO64">
        <f t="shared" si="79"/>
        <v>0</v>
      </c>
      <c r="AP64">
        <f t="shared" si="79"/>
        <v>0</v>
      </c>
      <c r="AQ64">
        <f t="shared" si="79"/>
        <v>0</v>
      </c>
      <c r="AR64">
        <f t="shared" si="79"/>
        <v>0</v>
      </c>
      <c r="AS64">
        <f t="shared" si="79"/>
        <v>0</v>
      </c>
      <c r="AT64">
        <f t="shared" si="79"/>
        <v>0</v>
      </c>
      <c r="AU64">
        <f t="shared" si="79"/>
        <v>0</v>
      </c>
      <c r="AW64">
        <f aca="true" t="shared" si="80" ref="AW64:BB64">(AW29/182.95)</f>
        <v>0</v>
      </c>
      <c r="AX64">
        <f t="shared" si="80"/>
        <v>0</v>
      </c>
      <c r="AY64">
        <f t="shared" si="80"/>
        <v>0.0007105766602896967</v>
      </c>
      <c r="AZ64">
        <f t="shared" si="80"/>
        <v>0</v>
      </c>
      <c r="BA64">
        <f t="shared" si="80"/>
        <v>0</v>
      </c>
      <c r="BB64">
        <f t="shared" si="80"/>
        <v>0</v>
      </c>
      <c r="BD64">
        <f>(BD29/182.95)</f>
        <v>0</v>
      </c>
      <c r="BE64">
        <f>(BE29/182.95)</f>
        <v>0</v>
      </c>
      <c r="BF64">
        <f>(BF29/182.95)</f>
        <v>0</v>
      </c>
      <c r="BH64">
        <f>(BH29/182.95)</f>
        <v>0</v>
      </c>
      <c r="BI64">
        <f>(BI29/182.95)</f>
        <v>0</v>
      </c>
      <c r="BJ64">
        <f>(BJ29/182.95)</f>
        <v>0</v>
      </c>
      <c r="BK64">
        <f>(BK29/182.95)</f>
        <v>0</v>
      </c>
      <c r="BM64">
        <f>(BM29/182.95)</f>
        <v>0</v>
      </c>
      <c r="BN64">
        <f>(BN29/182.95)</f>
        <v>0</v>
      </c>
      <c r="BO64">
        <f>(BO29/182.95)</f>
        <v>0</v>
      </c>
      <c r="BP64">
        <f>(BP29/182.95)</f>
        <v>0</v>
      </c>
      <c r="BR64">
        <f>(BR29/182.95)</f>
        <v>0</v>
      </c>
      <c r="BT64">
        <f aca="true" t="shared" si="81" ref="BT64:BZ64">(BT29/182.95)</f>
        <v>0</v>
      </c>
      <c r="BU64">
        <f t="shared" si="81"/>
        <v>0</v>
      </c>
      <c r="BV64">
        <f t="shared" si="81"/>
        <v>0</v>
      </c>
      <c r="BW64">
        <f t="shared" si="81"/>
        <v>0</v>
      </c>
      <c r="BX64">
        <f t="shared" si="81"/>
        <v>0</v>
      </c>
      <c r="BY64">
        <f t="shared" si="81"/>
        <v>0</v>
      </c>
      <c r="BZ64">
        <f t="shared" si="81"/>
        <v>0</v>
      </c>
    </row>
    <row r="65" spans="1:78" ht="12.75">
      <c r="A65" t="s">
        <v>85</v>
      </c>
      <c r="B65">
        <f aca="true" t="shared" si="82" ref="B65:R65">(B30/186.5)</f>
        <v>0.0006970509383378016</v>
      </c>
      <c r="C65">
        <f t="shared" si="82"/>
        <v>0.0011796246648793566</v>
      </c>
      <c r="D65">
        <f t="shared" si="82"/>
        <v>0</v>
      </c>
      <c r="F65">
        <f t="shared" si="82"/>
        <v>0</v>
      </c>
      <c r="H65">
        <f t="shared" si="82"/>
        <v>0</v>
      </c>
      <c r="I65">
        <f t="shared" si="82"/>
        <v>0</v>
      </c>
      <c r="J65">
        <f t="shared" si="82"/>
        <v>0</v>
      </c>
      <c r="K65">
        <f t="shared" si="82"/>
        <v>0</v>
      </c>
      <c r="L65">
        <f t="shared" si="82"/>
        <v>0</v>
      </c>
      <c r="M65">
        <f t="shared" si="82"/>
        <v>0</v>
      </c>
      <c r="N65">
        <f t="shared" si="82"/>
        <v>0</v>
      </c>
      <c r="O65">
        <f t="shared" si="82"/>
        <v>0</v>
      </c>
      <c r="P65">
        <f t="shared" si="82"/>
        <v>0</v>
      </c>
      <c r="R65">
        <f t="shared" si="82"/>
        <v>0.0005361930294906167</v>
      </c>
      <c r="T65">
        <f>(T30/186.5)</f>
        <v>0.000160857908847185</v>
      </c>
      <c r="V65">
        <f>(V30/186.5)</f>
        <v>0</v>
      </c>
      <c r="W65">
        <f>(W30/186.5)</f>
        <v>0</v>
      </c>
      <c r="X65">
        <f>(X30/186.5)</f>
        <v>0.000160857908847185</v>
      </c>
      <c r="Z65">
        <f>(Z30/186.5)</f>
        <v>0.000160857908847185</v>
      </c>
      <c r="AB65">
        <f>(AB30/186.5)</f>
        <v>0</v>
      </c>
      <c r="AD65">
        <f>(AD30/186.5)</f>
        <v>0</v>
      </c>
      <c r="AE65">
        <f>(AE30/186.5)</f>
        <v>0</v>
      </c>
      <c r="AF65">
        <f>(AF30/186.5)</f>
        <v>0</v>
      </c>
      <c r="AG65">
        <f>(AG30/186.5)</f>
        <v>0.0016621983914209115</v>
      </c>
      <c r="AI65">
        <f aca="true" t="shared" si="83" ref="AI65:AU65">(AI30/186.5)</f>
        <v>0.0003753351206434317</v>
      </c>
      <c r="AJ65">
        <f t="shared" si="83"/>
        <v>0.0015013404825737267</v>
      </c>
      <c r="AK65">
        <f t="shared" si="83"/>
        <v>0</v>
      </c>
      <c r="AL65">
        <f t="shared" si="83"/>
        <v>0.0005361930294906167</v>
      </c>
      <c r="AM65">
        <f t="shared" si="83"/>
        <v>0</v>
      </c>
      <c r="AN65">
        <f t="shared" si="83"/>
        <v>0</v>
      </c>
      <c r="AO65">
        <f t="shared" si="83"/>
        <v>0</v>
      </c>
      <c r="AP65">
        <f t="shared" si="83"/>
        <v>0</v>
      </c>
      <c r="AQ65">
        <f t="shared" si="83"/>
        <v>0</v>
      </c>
      <c r="AR65">
        <f t="shared" si="83"/>
        <v>0</v>
      </c>
      <c r="AS65">
        <f t="shared" si="83"/>
        <v>0</v>
      </c>
      <c r="AT65">
        <f t="shared" si="83"/>
        <v>0</v>
      </c>
      <c r="AU65">
        <f t="shared" si="83"/>
        <v>0</v>
      </c>
      <c r="AW65">
        <f aca="true" t="shared" si="84" ref="AW65:BB65">(AW30/186.5)</f>
        <v>0.0005361930294906167</v>
      </c>
      <c r="AX65">
        <f t="shared" si="84"/>
        <v>0</v>
      </c>
      <c r="AY65">
        <f t="shared" si="84"/>
        <v>0</v>
      </c>
      <c r="AZ65">
        <f t="shared" si="84"/>
        <v>0</v>
      </c>
      <c r="BA65">
        <f t="shared" si="84"/>
        <v>0</v>
      </c>
      <c r="BB65">
        <f t="shared" si="84"/>
        <v>0</v>
      </c>
      <c r="BD65">
        <f>(BD30/186.5)</f>
        <v>0</v>
      </c>
      <c r="BE65">
        <f>(BE30/186.5)</f>
        <v>0</v>
      </c>
      <c r="BF65">
        <f>(BF30/186.5)</f>
        <v>0</v>
      </c>
      <c r="BH65">
        <f>(BH30/186.5)</f>
        <v>0</v>
      </c>
      <c r="BI65">
        <f>(BI30/186.5)</f>
        <v>0</v>
      </c>
      <c r="BJ65">
        <f>(BJ30/186.5)</f>
        <v>0</v>
      </c>
      <c r="BK65">
        <f>(BK30/186.5)</f>
        <v>0</v>
      </c>
      <c r="BM65">
        <f>(BM30/186.5)</f>
        <v>0</v>
      </c>
      <c r="BN65">
        <f>(BN30/186.5)</f>
        <v>0.00026809651474530834</v>
      </c>
      <c r="BO65">
        <f>(BO30/186.5)</f>
        <v>0.0015013404825737267</v>
      </c>
      <c r="BP65">
        <f>(BP30/186.5)</f>
        <v>0.0035924932975871316</v>
      </c>
      <c r="BR65">
        <f>(BR30/186.5)</f>
        <v>0</v>
      </c>
      <c r="BT65">
        <f aca="true" t="shared" si="85" ref="BT65:BZ65">(BT30/186.5)</f>
        <v>0</v>
      </c>
      <c r="BU65">
        <f t="shared" si="85"/>
        <v>0</v>
      </c>
      <c r="BV65">
        <f t="shared" si="85"/>
        <v>0</v>
      </c>
      <c r="BW65">
        <f t="shared" si="85"/>
        <v>0</v>
      </c>
      <c r="BX65">
        <f t="shared" si="85"/>
        <v>0</v>
      </c>
      <c r="BY65">
        <f t="shared" si="85"/>
        <v>0</v>
      </c>
      <c r="BZ65">
        <f t="shared" si="85"/>
        <v>0</v>
      </c>
    </row>
    <row r="66" spans="1:78" ht="12.75">
      <c r="A66" t="s">
        <v>86</v>
      </c>
      <c r="B66">
        <f aca="true" t="shared" si="86" ref="B66:R66">(B31/191.25)</f>
        <v>0</v>
      </c>
      <c r="C66">
        <f t="shared" si="86"/>
        <v>0</v>
      </c>
      <c r="D66">
        <f t="shared" si="86"/>
        <v>0</v>
      </c>
      <c r="F66">
        <f t="shared" si="86"/>
        <v>0</v>
      </c>
      <c r="H66">
        <f t="shared" si="86"/>
        <v>0</v>
      </c>
      <c r="I66">
        <f t="shared" si="86"/>
        <v>0</v>
      </c>
      <c r="J66">
        <f t="shared" si="86"/>
        <v>0</v>
      </c>
      <c r="K66">
        <f t="shared" si="86"/>
        <v>0</v>
      </c>
      <c r="L66">
        <f t="shared" si="86"/>
        <v>0</v>
      </c>
      <c r="M66">
        <f t="shared" si="86"/>
        <v>0</v>
      </c>
      <c r="N66">
        <f t="shared" si="86"/>
        <v>0</v>
      </c>
      <c r="O66">
        <f t="shared" si="86"/>
        <v>0</v>
      </c>
      <c r="P66">
        <f t="shared" si="86"/>
        <v>0</v>
      </c>
      <c r="R66">
        <f t="shared" si="86"/>
        <v>0</v>
      </c>
      <c r="T66">
        <f>(T31/191.25)</f>
        <v>0</v>
      </c>
      <c r="V66">
        <f>(V31/191.25)</f>
        <v>0</v>
      </c>
      <c r="W66">
        <f>(W31/191.25)</f>
        <v>0</v>
      </c>
      <c r="X66">
        <f>(X31/191.25)</f>
        <v>0</v>
      </c>
      <c r="Z66">
        <f>(Z31/191.25)</f>
        <v>0</v>
      </c>
      <c r="AB66">
        <f>(AB31/191.25)</f>
        <v>0</v>
      </c>
      <c r="AD66">
        <f>(AD31/191.25)</f>
        <v>0</v>
      </c>
      <c r="AE66">
        <f>(AE31/191.25)</f>
        <v>0</v>
      </c>
      <c r="AF66">
        <f>(AF31/191.25)</f>
        <v>0</v>
      </c>
      <c r="AG66">
        <f>(AG31/191.25)</f>
        <v>0</v>
      </c>
      <c r="AI66">
        <f aca="true" t="shared" si="87" ref="AI66:AU66">(AI31/191.25)</f>
        <v>0</v>
      </c>
      <c r="AJ66">
        <f t="shared" si="87"/>
        <v>0.002196078431372549</v>
      </c>
      <c r="AK66">
        <f t="shared" si="87"/>
        <v>0.001150326797385621</v>
      </c>
      <c r="AL66">
        <f t="shared" si="87"/>
        <v>0.0017254901960784314</v>
      </c>
      <c r="AM66">
        <f t="shared" si="87"/>
        <v>0</v>
      </c>
      <c r="AN66">
        <f t="shared" si="87"/>
        <v>0</v>
      </c>
      <c r="AO66">
        <f t="shared" si="87"/>
        <v>0</v>
      </c>
      <c r="AP66">
        <f t="shared" si="87"/>
        <v>0</v>
      </c>
      <c r="AQ66">
        <f t="shared" si="87"/>
        <v>0</v>
      </c>
      <c r="AR66">
        <f t="shared" si="87"/>
        <v>0</v>
      </c>
      <c r="AS66">
        <f t="shared" si="87"/>
        <v>0</v>
      </c>
      <c r="AT66">
        <f t="shared" si="87"/>
        <v>0</v>
      </c>
      <c r="AU66">
        <f t="shared" si="87"/>
        <v>0.0003660130718954249</v>
      </c>
      <c r="AW66">
        <f aca="true" t="shared" si="88" ref="AW66:BB66">(AW31/191.25)</f>
        <v>0</v>
      </c>
      <c r="AX66">
        <f t="shared" si="88"/>
        <v>0.0009934640522875817</v>
      </c>
      <c r="AY66">
        <f t="shared" si="88"/>
        <v>0</v>
      </c>
      <c r="AZ66">
        <f t="shared" si="88"/>
        <v>0</v>
      </c>
      <c r="BA66">
        <f t="shared" si="88"/>
        <v>0</v>
      </c>
      <c r="BB66">
        <f t="shared" si="88"/>
        <v>0</v>
      </c>
      <c r="BD66">
        <f>(BD31/191.25)</f>
        <v>0</v>
      </c>
      <c r="BE66">
        <f>(BE31/191.25)</f>
        <v>0</v>
      </c>
      <c r="BF66">
        <f>(BF31/191.25)</f>
        <v>0</v>
      </c>
      <c r="BH66">
        <f>(BH31/191.25)</f>
        <v>0</v>
      </c>
      <c r="BI66">
        <f>(BI31/191.25)</f>
        <v>0</v>
      </c>
      <c r="BJ66">
        <f>(BJ31/191.25)</f>
        <v>0</v>
      </c>
      <c r="BK66">
        <f>(BK31/191.25)</f>
        <v>0</v>
      </c>
      <c r="BM66">
        <f>(BM31/191.25)</f>
        <v>0</v>
      </c>
      <c r="BN66">
        <f>(BN31/191.25)</f>
        <v>0</v>
      </c>
      <c r="BO66">
        <f>(BO31/191.25)</f>
        <v>0.0008366013071895425</v>
      </c>
      <c r="BP66">
        <f>(BP31/191.25)</f>
        <v>5.228758169934641E-05</v>
      </c>
      <c r="BR66">
        <f>(BR31/191.25)</f>
        <v>0</v>
      </c>
      <c r="BT66">
        <f aca="true" t="shared" si="89" ref="BT66:BZ66">(BT31/191.25)</f>
        <v>0</v>
      </c>
      <c r="BU66">
        <f t="shared" si="89"/>
        <v>0</v>
      </c>
      <c r="BV66">
        <f t="shared" si="89"/>
        <v>0</v>
      </c>
      <c r="BW66">
        <f t="shared" si="89"/>
        <v>0</v>
      </c>
      <c r="BX66">
        <f t="shared" si="89"/>
        <v>0</v>
      </c>
      <c r="BY66">
        <f t="shared" si="89"/>
        <v>0</v>
      </c>
      <c r="BZ66">
        <f t="shared" si="89"/>
        <v>0</v>
      </c>
    </row>
    <row r="67" spans="1:78" ht="12.75">
      <c r="A67" t="s">
        <v>87</v>
      </c>
      <c r="B67">
        <f aca="true" t="shared" si="90" ref="B67:R67">(B32/197.05)</f>
        <v>0.0003552397868561279</v>
      </c>
      <c r="C67">
        <f t="shared" si="90"/>
        <v>0</v>
      </c>
      <c r="D67">
        <f t="shared" si="90"/>
        <v>0</v>
      </c>
      <c r="F67">
        <f t="shared" si="90"/>
        <v>0</v>
      </c>
      <c r="H67">
        <f t="shared" si="90"/>
        <v>0</v>
      </c>
      <c r="I67">
        <f t="shared" si="90"/>
        <v>0</v>
      </c>
      <c r="J67">
        <f t="shared" si="90"/>
        <v>0</v>
      </c>
      <c r="K67">
        <f t="shared" si="90"/>
        <v>0.001217964983506724</v>
      </c>
      <c r="L67">
        <f t="shared" si="90"/>
        <v>0</v>
      </c>
      <c r="M67">
        <f t="shared" si="90"/>
        <v>0</v>
      </c>
      <c r="N67">
        <f t="shared" si="90"/>
        <v>0</v>
      </c>
      <c r="O67">
        <f t="shared" si="90"/>
        <v>0</v>
      </c>
      <c r="P67">
        <f t="shared" si="90"/>
        <v>0.0004059883278355747</v>
      </c>
      <c r="R67">
        <f t="shared" si="90"/>
        <v>0.00020299416391778734</v>
      </c>
      <c r="T67">
        <f>(T32/197.05)</f>
        <v>0</v>
      </c>
      <c r="V67">
        <f>(V32/197.05)</f>
        <v>0</v>
      </c>
      <c r="W67">
        <f>(W32/197.05)</f>
        <v>0</v>
      </c>
      <c r="X67">
        <f>(X32/197.05)</f>
        <v>0.0001522456229383405</v>
      </c>
      <c r="Z67">
        <f>(Z32/197.05)</f>
        <v>0.00020299416391778734</v>
      </c>
      <c r="AB67">
        <f>(AB32/197.05)</f>
        <v>0</v>
      </c>
      <c r="AD67">
        <f>(AD32/197.05)</f>
        <v>0.0011672164425272774</v>
      </c>
      <c r="AE67">
        <f>(AE32/197.05)</f>
        <v>0.0007612281146917025</v>
      </c>
      <c r="AF67">
        <f>(AF32/197.05)</f>
        <v>0</v>
      </c>
      <c r="AG67">
        <f>(AG32/197.05)</f>
        <v>0.0004567368688150215</v>
      </c>
      <c r="AI67">
        <f aca="true" t="shared" si="91" ref="AI67:AU67">(AI32/197.05)</f>
        <v>0.0002537427048972342</v>
      </c>
      <c r="AJ67">
        <f t="shared" si="91"/>
        <v>0.0028419182948490234</v>
      </c>
      <c r="AK67">
        <f t="shared" si="91"/>
        <v>0</v>
      </c>
      <c r="AL67">
        <f t="shared" si="91"/>
        <v>0</v>
      </c>
      <c r="AM67">
        <f t="shared" si="91"/>
        <v>0</v>
      </c>
      <c r="AN67">
        <f t="shared" si="91"/>
        <v>0</v>
      </c>
      <c r="AO67">
        <f t="shared" si="91"/>
        <v>0</v>
      </c>
      <c r="AP67">
        <f t="shared" si="91"/>
        <v>0</v>
      </c>
      <c r="AQ67">
        <f t="shared" si="91"/>
        <v>0</v>
      </c>
      <c r="AR67">
        <f t="shared" si="91"/>
        <v>0</v>
      </c>
      <c r="AS67">
        <f t="shared" si="91"/>
        <v>0</v>
      </c>
      <c r="AT67">
        <f t="shared" si="91"/>
        <v>5.0748540979446836E-05</v>
      </c>
      <c r="AU67">
        <f t="shared" si="91"/>
        <v>0.0009642222786094899</v>
      </c>
      <c r="AW67">
        <f aca="true" t="shared" si="92" ref="AW67:BB67">(AW32/197.05)</f>
        <v>0</v>
      </c>
      <c r="AX67">
        <f t="shared" si="92"/>
        <v>0.00020299416391778734</v>
      </c>
      <c r="AY67">
        <f t="shared" si="92"/>
        <v>0.0005582339507739152</v>
      </c>
      <c r="AZ67">
        <f t="shared" si="92"/>
        <v>0</v>
      </c>
      <c r="BA67">
        <f t="shared" si="92"/>
        <v>0</v>
      </c>
      <c r="BB67">
        <f t="shared" si="92"/>
        <v>0</v>
      </c>
      <c r="BD67">
        <f>(BD32/197.05)</f>
        <v>0</v>
      </c>
      <c r="BE67">
        <f>(BE32/197.05)</f>
        <v>0</v>
      </c>
      <c r="BF67">
        <f>(BF32/197.05)</f>
        <v>0</v>
      </c>
      <c r="BH67">
        <f>(BH32/197.05)</f>
        <v>0</v>
      </c>
      <c r="BI67">
        <f>(BI32/197.05)</f>
        <v>0</v>
      </c>
      <c r="BJ67">
        <f>(BJ32/197.05)</f>
        <v>0</v>
      </c>
      <c r="BK67">
        <f>(BK32/197.05)</f>
        <v>0</v>
      </c>
      <c r="BM67">
        <f>(BM32/197.05)</f>
        <v>0.00010149708195889367</v>
      </c>
      <c r="BN67">
        <f>(BN32/197.05)</f>
        <v>0</v>
      </c>
      <c r="BO67">
        <f>(BO32/197.05)</f>
        <v>0.0008119766556711494</v>
      </c>
      <c r="BP67">
        <f>(BP32/197.05)</f>
        <v>0.0004059883278355747</v>
      </c>
      <c r="BR67">
        <f>(BR32/197.05)</f>
        <v>0</v>
      </c>
      <c r="BT67">
        <f aca="true" t="shared" si="93" ref="BT67:BZ67">(BT32/197.05)</f>
        <v>0</v>
      </c>
      <c r="BU67">
        <f t="shared" si="93"/>
        <v>0</v>
      </c>
      <c r="BV67">
        <f t="shared" si="93"/>
        <v>0</v>
      </c>
      <c r="BW67">
        <f t="shared" si="93"/>
        <v>0</v>
      </c>
      <c r="BX67">
        <f t="shared" si="93"/>
        <v>0</v>
      </c>
      <c r="BY67">
        <f t="shared" si="93"/>
        <v>0</v>
      </c>
      <c r="BZ67">
        <f t="shared" si="93"/>
        <v>0</v>
      </c>
    </row>
    <row r="68" spans="1:78" ht="12.75">
      <c r="A68" t="s">
        <v>96</v>
      </c>
      <c r="B68">
        <f aca="true" t="shared" si="94" ref="B68:R68">(B33/112.9)</f>
        <v>0.0015057573073516386</v>
      </c>
      <c r="C68">
        <f t="shared" si="94"/>
        <v>0.0009743135518157661</v>
      </c>
      <c r="D68">
        <f t="shared" si="94"/>
        <v>0</v>
      </c>
      <c r="E68">
        <v>0.0045</v>
      </c>
      <c r="F68">
        <f t="shared" si="94"/>
        <v>0.0022143489813994683</v>
      </c>
      <c r="H68">
        <f t="shared" si="94"/>
        <v>0.012400354295837022</v>
      </c>
      <c r="I68">
        <f t="shared" si="94"/>
        <v>0.01337466784765279</v>
      </c>
      <c r="J68">
        <f t="shared" si="94"/>
        <v>0.011514614703277236</v>
      </c>
      <c r="K68">
        <f t="shared" si="94"/>
        <v>0.0015943312666076173</v>
      </c>
      <c r="L68">
        <f t="shared" si="94"/>
        <v>0.0059344552701505755</v>
      </c>
      <c r="M68">
        <f t="shared" si="94"/>
        <v>0.0031886625332152346</v>
      </c>
      <c r="N68">
        <f t="shared" si="94"/>
        <v>0.002037201062887511</v>
      </c>
      <c r="O68">
        <f t="shared" si="94"/>
        <v>0.03091231178033658</v>
      </c>
      <c r="P68">
        <f t="shared" si="94"/>
        <v>0.004871567759078831</v>
      </c>
      <c r="R68">
        <f t="shared" si="94"/>
        <v>0.005845881310894597</v>
      </c>
      <c r="T68">
        <f>(T33/112.9)</f>
        <v>0.005580159433126661</v>
      </c>
      <c r="V68">
        <f>(V33/112.9)</f>
        <v>0.005757307351638618</v>
      </c>
      <c r="W68">
        <f>(W33/112.9)</f>
        <v>0.006111603188662533</v>
      </c>
      <c r="X68">
        <f>(X33/112.9)</f>
        <v>0.0059344552701505755</v>
      </c>
      <c r="Z68">
        <f>(Z33/112.9)</f>
        <v>0.0059344552701505755</v>
      </c>
      <c r="AB68">
        <f>(AB33/112.9)</f>
        <v>0.0034543844109831707</v>
      </c>
      <c r="AD68">
        <f>(AD33/112.9)</f>
        <v>0</v>
      </c>
      <c r="AE68">
        <f>(AE33/112.9)</f>
        <v>0</v>
      </c>
      <c r="AF68">
        <f>(AF33/112.9)</f>
        <v>0.012931798051372895</v>
      </c>
      <c r="AG68">
        <f>(AG33/112.9)</f>
        <v>0.013108945969884853</v>
      </c>
      <c r="AI68">
        <f aca="true" t="shared" si="95" ref="AI68:AU68">(AI33/112.9)</f>
        <v>0.0024800708591674048</v>
      </c>
      <c r="AJ68">
        <f t="shared" si="95"/>
        <v>0.003808680248007086</v>
      </c>
      <c r="AK68">
        <f t="shared" si="95"/>
        <v>0.001771479185119575</v>
      </c>
      <c r="AL68">
        <f t="shared" si="95"/>
        <v>0</v>
      </c>
      <c r="AM68">
        <f t="shared" si="95"/>
        <v>0.0031886625332152346</v>
      </c>
      <c r="AN68">
        <f t="shared" si="95"/>
        <v>0.0034543844109831707</v>
      </c>
      <c r="AO68">
        <f t="shared" si="95"/>
        <v>0.0023029229406554474</v>
      </c>
      <c r="AP68">
        <f t="shared" si="95"/>
        <v>0.001771479185119575</v>
      </c>
      <c r="AQ68">
        <f t="shared" si="95"/>
        <v>0.005225863596102745</v>
      </c>
      <c r="AR68">
        <f t="shared" si="95"/>
        <v>0.0054030115146147025</v>
      </c>
      <c r="AS68">
        <f t="shared" si="95"/>
        <v>0.001771479185119575</v>
      </c>
      <c r="AT68">
        <f t="shared" si="95"/>
        <v>0.0031000885739592555</v>
      </c>
      <c r="AU68">
        <f t="shared" si="95"/>
        <v>0.005225863596102745</v>
      </c>
      <c r="AW68">
        <f aca="true" t="shared" si="96" ref="AW68:BB68">(AW33/112.9)</f>
        <v>0.001771479185119575</v>
      </c>
      <c r="AX68">
        <f t="shared" si="96"/>
        <v>0.007971656333038087</v>
      </c>
      <c r="AY68">
        <f t="shared" si="96"/>
        <v>0.00354295837023915</v>
      </c>
      <c r="AZ68">
        <f t="shared" si="96"/>
        <v>0</v>
      </c>
      <c r="BA68">
        <f t="shared" si="96"/>
        <v>0</v>
      </c>
      <c r="BB68">
        <f t="shared" si="96"/>
        <v>0</v>
      </c>
      <c r="BD68">
        <f>(BD33/112.9)</f>
        <v>0</v>
      </c>
      <c r="BE68">
        <f>(BE33/112.9)</f>
        <v>0</v>
      </c>
      <c r="BF68">
        <f>(BF33/112.9)</f>
        <v>0</v>
      </c>
      <c r="BH68">
        <f>(BH33/112.9)</f>
        <v>0.0004428697962798937</v>
      </c>
      <c r="BI68">
        <f>(BI33/112.9)</f>
        <v>0</v>
      </c>
      <c r="BJ68">
        <f>(BJ33/112.9)</f>
        <v>0</v>
      </c>
      <c r="BK68">
        <f>(BK33/112.9)</f>
        <v>0</v>
      </c>
      <c r="BM68">
        <f>(BM33/112.9)</f>
        <v>0</v>
      </c>
      <c r="BN68">
        <f>(BN33/112.9)</f>
        <v>0</v>
      </c>
      <c r="BO68">
        <f>(BO33/112.9)</f>
        <v>0.011957484499557131</v>
      </c>
      <c r="BP68">
        <f>(BP33/112.9)</f>
        <v>0.02320637732506643</v>
      </c>
      <c r="BR68">
        <f>(BR33/112.9)</f>
        <v>0.0007971656333038087</v>
      </c>
      <c r="BT68">
        <f aca="true" t="shared" si="97" ref="BT68:BZ68">(BT33/112.9)</f>
        <v>0</v>
      </c>
      <c r="BU68">
        <f t="shared" si="97"/>
        <v>0</v>
      </c>
      <c r="BV68">
        <f t="shared" si="97"/>
        <v>0</v>
      </c>
      <c r="BW68">
        <f t="shared" si="97"/>
        <v>0</v>
      </c>
      <c r="BX68">
        <f t="shared" si="97"/>
        <v>0</v>
      </c>
      <c r="BY68">
        <f t="shared" si="97"/>
        <v>0</v>
      </c>
      <c r="BZ68">
        <f t="shared" si="97"/>
        <v>0</v>
      </c>
    </row>
    <row r="69" spans="1:78" ht="12.75">
      <c r="A69" t="s">
        <v>88</v>
      </c>
      <c r="B69">
        <f aca="true" t="shared" si="98" ref="B69:R69">(B34/132.9)</f>
        <v>0.0006772009029345372</v>
      </c>
      <c r="C69">
        <f t="shared" si="98"/>
        <v>0.0017306245297215952</v>
      </c>
      <c r="D69">
        <f t="shared" si="98"/>
        <v>0</v>
      </c>
      <c r="F69">
        <f t="shared" si="98"/>
        <v>0</v>
      </c>
      <c r="H69">
        <f t="shared" si="98"/>
        <v>0.011211437170805116</v>
      </c>
      <c r="I69">
        <f t="shared" si="98"/>
        <v>0.009405568096313016</v>
      </c>
      <c r="J69">
        <f t="shared" si="98"/>
        <v>0.010835214446952596</v>
      </c>
      <c r="K69">
        <f t="shared" si="98"/>
        <v>0</v>
      </c>
      <c r="L69">
        <f t="shared" si="98"/>
        <v>0</v>
      </c>
      <c r="M69">
        <f t="shared" si="98"/>
        <v>0.0009781790820165537</v>
      </c>
      <c r="N69">
        <f t="shared" si="98"/>
        <v>0.0013544018058690745</v>
      </c>
      <c r="O69">
        <f t="shared" si="98"/>
        <v>0.0017306245297215952</v>
      </c>
      <c r="P69">
        <f t="shared" si="98"/>
        <v>0.0008276899924755455</v>
      </c>
      <c r="R69">
        <f t="shared" si="98"/>
        <v>0.0006772009029345372</v>
      </c>
      <c r="T69">
        <f>(T34/132.9)</f>
        <v>0.0013544018058690745</v>
      </c>
      <c r="V69">
        <f>(V34/132.9)</f>
        <v>0.002257336343115124</v>
      </c>
      <c r="W69">
        <f>(W34/132.9)</f>
        <v>0.001655379984951091</v>
      </c>
      <c r="X69">
        <f>(X34/132.9)</f>
        <v>0.0018058690744920992</v>
      </c>
      <c r="Z69">
        <f>(Z34/132.9)</f>
        <v>0.0021820917983446197</v>
      </c>
      <c r="AB69">
        <f>(AB34/132.9)</f>
        <v>0.001053423626787058</v>
      </c>
      <c r="AD69">
        <f>(AD34/132.9)</f>
        <v>0.006471030850263355</v>
      </c>
      <c r="AE69">
        <f>(AE34/132.9)</f>
        <v>0.0056433408577878106</v>
      </c>
      <c r="AF69">
        <f>(AF34/132.9)</f>
        <v>0</v>
      </c>
      <c r="AG69">
        <f>(AG34/132.9)</f>
        <v>0.0020316027088036117</v>
      </c>
      <c r="AI69">
        <f aca="true" t="shared" si="99" ref="AI69:AU69">(AI34/132.9)</f>
        <v>0.0061700526711813385</v>
      </c>
      <c r="AJ69">
        <f t="shared" si="99"/>
        <v>0.0032355154251316777</v>
      </c>
      <c r="AK69">
        <f t="shared" si="99"/>
        <v>0.002332580887885628</v>
      </c>
      <c r="AL69">
        <f t="shared" si="99"/>
        <v>0.005869074492099322</v>
      </c>
      <c r="AM69">
        <f t="shared" si="99"/>
        <v>0</v>
      </c>
      <c r="AN69">
        <f t="shared" si="99"/>
        <v>0</v>
      </c>
      <c r="AO69">
        <f t="shared" si="99"/>
        <v>0.0018058690744920992</v>
      </c>
      <c r="AP69">
        <f t="shared" si="99"/>
        <v>0.0019563581640331075</v>
      </c>
      <c r="AQ69">
        <f t="shared" si="99"/>
        <v>0</v>
      </c>
      <c r="AR69">
        <f t="shared" si="99"/>
        <v>0</v>
      </c>
      <c r="AS69">
        <f t="shared" si="99"/>
        <v>0.0020316027088036117</v>
      </c>
      <c r="AT69">
        <f t="shared" si="99"/>
        <v>0.0006019563581640331</v>
      </c>
      <c r="AU69">
        <f t="shared" si="99"/>
        <v>0.004966139954853273</v>
      </c>
      <c r="AW69">
        <f aca="true" t="shared" si="100" ref="AW69:BB69">(AW34/132.9)</f>
        <v>0.0004514672686230248</v>
      </c>
      <c r="AX69">
        <f t="shared" si="100"/>
        <v>0</v>
      </c>
      <c r="AY69">
        <f t="shared" si="100"/>
        <v>0</v>
      </c>
      <c r="AZ69">
        <f t="shared" si="100"/>
        <v>0</v>
      </c>
      <c r="BA69">
        <f t="shared" si="100"/>
        <v>0.0015048908954100827</v>
      </c>
      <c r="BB69">
        <f t="shared" si="100"/>
        <v>0.0015048908954100827</v>
      </c>
      <c r="BD69">
        <f>(BD34/132.9)</f>
        <v>0</v>
      </c>
      <c r="BE69">
        <f>(BE34/132.9)</f>
        <v>0.0018058690744920992</v>
      </c>
      <c r="BF69">
        <f>(BF34/132.9)</f>
        <v>0.01000752445447705</v>
      </c>
      <c r="BH69">
        <f>(BH34/132.9)</f>
        <v>0</v>
      </c>
      <c r="BI69">
        <f>(BI34/132.9)</f>
        <v>0</v>
      </c>
      <c r="BJ69">
        <f>(BJ34/132.9)</f>
        <v>0.009932279909706547</v>
      </c>
      <c r="BK69">
        <f>(BK34/132.9)</f>
        <v>0.003536493604213694</v>
      </c>
      <c r="BM69">
        <f>(BM34/132.9)</f>
        <v>0.0015048908954100827</v>
      </c>
      <c r="BN69">
        <f>(BN34/132.9)</f>
        <v>0.0036869826937547027</v>
      </c>
      <c r="BO69">
        <f>(BO34/132.9)</f>
        <v>0</v>
      </c>
      <c r="BP69">
        <f>(BP34/132.9)</f>
        <v>0</v>
      </c>
      <c r="BR69">
        <f>(BR34/132.9)</f>
        <v>0</v>
      </c>
      <c r="BT69">
        <f aca="true" t="shared" si="101" ref="BT69:BZ69">(BT34/132.9)</f>
        <v>0</v>
      </c>
      <c r="BU69">
        <f t="shared" si="101"/>
        <v>0</v>
      </c>
      <c r="BV69">
        <f t="shared" si="101"/>
        <v>0</v>
      </c>
      <c r="BW69">
        <f t="shared" si="101"/>
        <v>0</v>
      </c>
      <c r="BX69">
        <f t="shared" si="101"/>
        <v>0</v>
      </c>
      <c r="BY69">
        <f t="shared" si="101"/>
        <v>0</v>
      </c>
      <c r="BZ69">
        <f t="shared" si="101"/>
        <v>0</v>
      </c>
    </row>
    <row r="70" spans="1:78" ht="12.75">
      <c r="A70" t="s">
        <v>89</v>
      </c>
      <c r="B70">
        <f aca="true" t="shared" si="102" ref="B70:R70">(B35/221)</f>
        <v>0.0002714932126696832</v>
      </c>
      <c r="C70">
        <f t="shared" si="102"/>
        <v>0.0002714932126696832</v>
      </c>
      <c r="D70">
        <f t="shared" si="102"/>
        <v>0</v>
      </c>
      <c r="F70">
        <f t="shared" si="102"/>
        <v>0</v>
      </c>
      <c r="H70">
        <f t="shared" si="102"/>
        <v>0</v>
      </c>
      <c r="I70">
        <f t="shared" si="102"/>
        <v>0</v>
      </c>
      <c r="J70">
        <f t="shared" si="102"/>
        <v>0</v>
      </c>
      <c r="K70">
        <f t="shared" si="102"/>
        <v>0</v>
      </c>
      <c r="L70">
        <f t="shared" si="102"/>
        <v>0</v>
      </c>
      <c r="M70">
        <f t="shared" si="102"/>
        <v>0</v>
      </c>
      <c r="N70">
        <f t="shared" si="102"/>
        <v>0</v>
      </c>
      <c r="O70">
        <f t="shared" si="102"/>
        <v>0</v>
      </c>
      <c r="P70">
        <f t="shared" si="102"/>
        <v>0</v>
      </c>
      <c r="R70">
        <f t="shared" si="102"/>
        <v>0</v>
      </c>
      <c r="T70">
        <f>(T35/221)</f>
        <v>0</v>
      </c>
      <c r="V70">
        <f>(V35/221)</f>
        <v>0</v>
      </c>
      <c r="W70">
        <f>(W35/221)</f>
        <v>0</v>
      </c>
      <c r="X70">
        <f>(X35/221)</f>
        <v>0</v>
      </c>
      <c r="Z70">
        <f>(Z35/221)</f>
        <v>0</v>
      </c>
      <c r="AB70">
        <f>(AB35/221)</f>
        <v>0</v>
      </c>
      <c r="AD70">
        <f>(AD35/221)</f>
        <v>0.0015384615384615387</v>
      </c>
      <c r="AE70">
        <f>(AE35/221)</f>
        <v>0.0010407239819004526</v>
      </c>
      <c r="AF70">
        <f>(AF35/221)</f>
        <v>0</v>
      </c>
      <c r="AG70">
        <f>(AG35/221)</f>
        <v>0</v>
      </c>
      <c r="AI70">
        <f aca="true" t="shared" si="103" ref="AI70:AU70">(AI35/221)</f>
        <v>0</v>
      </c>
      <c r="AJ70">
        <f t="shared" si="103"/>
        <v>0</v>
      </c>
      <c r="AK70">
        <f t="shared" si="103"/>
        <v>0</v>
      </c>
      <c r="AL70">
        <f t="shared" si="103"/>
        <v>0</v>
      </c>
      <c r="AM70">
        <f t="shared" si="103"/>
        <v>0</v>
      </c>
      <c r="AN70">
        <f t="shared" si="103"/>
        <v>0</v>
      </c>
      <c r="AO70">
        <f t="shared" si="103"/>
        <v>0</v>
      </c>
      <c r="AP70">
        <f t="shared" si="103"/>
        <v>0</v>
      </c>
      <c r="AQ70">
        <f t="shared" si="103"/>
        <v>0</v>
      </c>
      <c r="AR70">
        <f t="shared" si="103"/>
        <v>0</v>
      </c>
      <c r="AS70">
        <f t="shared" si="103"/>
        <v>0</v>
      </c>
      <c r="AT70">
        <f t="shared" si="103"/>
        <v>0</v>
      </c>
      <c r="AU70">
        <f t="shared" si="103"/>
        <v>0</v>
      </c>
      <c r="AW70">
        <f aca="true" t="shared" si="104" ref="AW70:BB70">(AW35/221)</f>
        <v>0</v>
      </c>
      <c r="AX70">
        <f t="shared" si="104"/>
        <v>0</v>
      </c>
      <c r="AY70">
        <f t="shared" si="104"/>
        <v>0</v>
      </c>
      <c r="AZ70">
        <f t="shared" si="104"/>
        <v>0</v>
      </c>
      <c r="BA70">
        <f t="shared" si="104"/>
        <v>0</v>
      </c>
      <c r="BB70">
        <f t="shared" si="104"/>
        <v>0</v>
      </c>
      <c r="BD70">
        <f>(BD35/221)</f>
        <v>0</v>
      </c>
      <c r="BE70">
        <f>(BE35/221)</f>
        <v>0.00031674208144796384</v>
      </c>
      <c r="BF70">
        <f>(BF35/221)</f>
        <v>4.524886877828054E-05</v>
      </c>
      <c r="BH70">
        <f>(BH35/221)</f>
        <v>0</v>
      </c>
      <c r="BI70">
        <f>(BI35/221)</f>
        <v>0</v>
      </c>
      <c r="BJ70">
        <f>(BJ35/221)</f>
        <v>0</v>
      </c>
      <c r="BK70">
        <f>(BK35/221)</f>
        <v>0</v>
      </c>
      <c r="BM70">
        <f>(BM35/221)</f>
        <v>0</v>
      </c>
      <c r="BN70">
        <f>(BN35/221)</f>
        <v>0</v>
      </c>
      <c r="BO70">
        <f>(BO35/221)</f>
        <v>0</v>
      </c>
      <c r="BP70">
        <f>(BP35/221)</f>
        <v>0</v>
      </c>
      <c r="BR70">
        <f>(BR35/221)</f>
        <v>0</v>
      </c>
      <c r="BT70">
        <f aca="true" t="shared" si="105" ref="BT70:BZ70">(BT35/221)</f>
        <v>0</v>
      </c>
      <c r="BU70">
        <f t="shared" si="105"/>
        <v>0</v>
      </c>
      <c r="BV70">
        <f t="shared" si="105"/>
        <v>0</v>
      </c>
      <c r="BW70">
        <f t="shared" si="105"/>
        <v>0</v>
      </c>
      <c r="BX70">
        <f t="shared" si="105"/>
        <v>0</v>
      </c>
      <c r="BY70">
        <f t="shared" si="105"/>
        <v>0</v>
      </c>
      <c r="BZ70">
        <f t="shared" si="105"/>
        <v>0</v>
      </c>
    </row>
    <row r="71" spans="1:78" ht="12.75">
      <c r="A71" t="s">
        <v>90</v>
      </c>
      <c r="B71">
        <f aca="true" t="shared" si="106" ref="B71:R71">(B36/123.2)</f>
        <v>0.006412337662337663</v>
      </c>
      <c r="C71">
        <f t="shared" si="106"/>
        <v>0.0033279220779220777</v>
      </c>
      <c r="D71">
        <f t="shared" si="106"/>
        <v>0.008279220779220779</v>
      </c>
      <c r="H71">
        <f t="shared" si="106"/>
        <v>0.0038961038961038957</v>
      </c>
      <c r="I71">
        <f t="shared" si="106"/>
        <v>0.0031655844155844158</v>
      </c>
      <c r="J71">
        <f t="shared" si="106"/>
        <v>0.004058441558441558</v>
      </c>
      <c r="K71">
        <f t="shared" si="106"/>
        <v>0.006412337662337663</v>
      </c>
      <c r="L71">
        <f t="shared" si="106"/>
        <v>0.005113636363636364</v>
      </c>
      <c r="M71">
        <f t="shared" si="106"/>
        <v>0.003409090909090909</v>
      </c>
      <c r="N71">
        <f t="shared" si="106"/>
        <v>0.004707792207792208</v>
      </c>
      <c r="O71">
        <f t="shared" si="106"/>
        <v>0</v>
      </c>
      <c r="P71">
        <f t="shared" si="106"/>
        <v>0.00487012987012987</v>
      </c>
      <c r="R71">
        <f t="shared" si="106"/>
        <v>0.006006493506493506</v>
      </c>
      <c r="T71">
        <f>(T36/123.2)</f>
        <v>0.004788961038961039</v>
      </c>
      <c r="V71">
        <f>(V36/123.2)</f>
        <v>0.007142857142857143</v>
      </c>
      <c r="W71">
        <f>(W36/123.2)</f>
        <v>0.00625</v>
      </c>
      <c r="X71">
        <f>(X36/123.2)</f>
        <v>0.00275974025974026</v>
      </c>
      <c r="Z71">
        <f>(Z36/123.2)</f>
        <v>0.00698051948051948</v>
      </c>
      <c r="AB71">
        <f>(AB36/123.2)</f>
        <v>0.004058441558441558</v>
      </c>
      <c r="AD71">
        <f>(AD36/123.2)</f>
        <v>0</v>
      </c>
      <c r="AE71">
        <f>(AE36/123.2)</f>
        <v>0</v>
      </c>
      <c r="AF71">
        <f>(AF36/123.2)</f>
        <v>0.01047077922077922</v>
      </c>
      <c r="AG71">
        <f>(AG36/123.2)</f>
        <v>0.0038961038961038957</v>
      </c>
      <c r="AI71">
        <f aca="true" t="shared" si="107" ref="AI71:AU71">(AI36/123.2)</f>
        <v>0.013311688311688311</v>
      </c>
      <c r="AJ71">
        <f t="shared" si="107"/>
        <v>0.03912337662337662</v>
      </c>
      <c r="AK71">
        <f t="shared" si="107"/>
        <v>0.03944805194805195</v>
      </c>
      <c r="AL71">
        <f t="shared" si="107"/>
        <v>0.053003246753246754</v>
      </c>
      <c r="AM71">
        <f t="shared" si="107"/>
        <v>0.006493506493506494</v>
      </c>
      <c r="AN71">
        <f t="shared" si="107"/>
        <v>0.005762987012987012</v>
      </c>
      <c r="AO71">
        <f t="shared" si="107"/>
        <v>0.043344155844155845</v>
      </c>
      <c r="AP71">
        <f t="shared" si="107"/>
        <v>0.045698051948051946</v>
      </c>
      <c r="AQ71">
        <f t="shared" si="107"/>
        <v>0</v>
      </c>
      <c r="AR71">
        <f t="shared" si="107"/>
        <v>0</v>
      </c>
      <c r="AS71">
        <f t="shared" si="107"/>
        <v>0.03904220779220779</v>
      </c>
      <c r="AT71">
        <f t="shared" si="107"/>
        <v>0.005032467532467532</v>
      </c>
      <c r="AU71">
        <f t="shared" si="107"/>
        <v>0.0008928571428571428</v>
      </c>
      <c r="AW71">
        <f aca="true" t="shared" si="108" ref="AW71:BB71">(AW36/123.2)</f>
        <v>0.02012987012987013</v>
      </c>
      <c r="AX71">
        <f t="shared" si="108"/>
        <v>0.03936688311688311</v>
      </c>
      <c r="AY71">
        <f t="shared" si="108"/>
        <v>0</v>
      </c>
      <c r="AZ71">
        <f t="shared" si="108"/>
        <v>0</v>
      </c>
      <c r="BA71">
        <f t="shared" si="108"/>
        <v>0.0012175324675324675</v>
      </c>
      <c r="BB71">
        <f t="shared" si="108"/>
        <v>0</v>
      </c>
      <c r="BD71">
        <f>(BD36/123.2)</f>
        <v>0</v>
      </c>
      <c r="BE71">
        <f>(BE36/123.2)</f>
        <v>0.07702922077922078</v>
      </c>
      <c r="BF71">
        <f>(BF36/123.2)</f>
        <v>0.08206168831168831</v>
      </c>
      <c r="BH71">
        <f>(BH36/123.2)</f>
        <v>0.08360389610389611</v>
      </c>
      <c r="BI71">
        <f>(BI36/123.2)</f>
        <v>0.08603896103896104</v>
      </c>
      <c r="BJ71">
        <f>(BJ36/123.2)</f>
        <v>0.04626623376623377</v>
      </c>
      <c r="BK71">
        <f>(BK36/123.2)</f>
        <v>0.06339285714285714</v>
      </c>
      <c r="BM71">
        <f>(BM36/123.2)</f>
        <v>0</v>
      </c>
      <c r="BN71">
        <f>(BN36/123.2)</f>
        <v>0</v>
      </c>
      <c r="BO71">
        <f>(BO36/123.2)</f>
        <v>0.008685064935064936</v>
      </c>
      <c r="BP71">
        <f>(BP36/123.2)</f>
        <v>0</v>
      </c>
      <c r="BR71">
        <f>(BR36/123.2)</f>
        <v>0.00024350649350649348</v>
      </c>
      <c r="BT71">
        <f aca="true" t="shared" si="109" ref="BT71:BZ71">(BT36/123.2)</f>
        <v>0</v>
      </c>
      <c r="BU71">
        <f t="shared" si="109"/>
        <v>0</v>
      </c>
      <c r="BV71">
        <f t="shared" si="109"/>
        <v>0</v>
      </c>
      <c r="BW71">
        <f t="shared" si="109"/>
        <v>0</v>
      </c>
      <c r="BX71">
        <f t="shared" si="109"/>
        <v>0</v>
      </c>
      <c r="BY71">
        <f t="shared" si="109"/>
        <v>0</v>
      </c>
      <c r="BZ71">
        <f t="shared" si="109"/>
        <v>0</v>
      </c>
    </row>
    <row r="72" spans="1:78" ht="12.75">
      <c r="A72" t="s">
        <v>91</v>
      </c>
      <c r="B72">
        <f aca="true" t="shared" si="110" ref="B72:R72">(B37/210.49)</f>
        <v>0</v>
      </c>
      <c r="C72">
        <f t="shared" si="110"/>
        <v>0</v>
      </c>
      <c r="D72">
        <f t="shared" si="110"/>
        <v>0</v>
      </c>
      <c r="H72">
        <f t="shared" si="110"/>
        <v>0</v>
      </c>
      <c r="I72">
        <f t="shared" si="110"/>
        <v>0</v>
      </c>
      <c r="J72">
        <f t="shared" si="110"/>
        <v>0</v>
      </c>
      <c r="K72">
        <f t="shared" si="110"/>
        <v>0</v>
      </c>
      <c r="L72">
        <f t="shared" si="110"/>
        <v>0</v>
      </c>
      <c r="M72">
        <f t="shared" si="110"/>
        <v>0</v>
      </c>
      <c r="N72">
        <f t="shared" si="110"/>
        <v>0</v>
      </c>
      <c r="O72">
        <f t="shared" si="110"/>
        <v>0</v>
      </c>
      <c r="P72">
        <f t="shared" si="110"/>
        <v>0</v>
      </c>
      <c r="R72">
        <f t="shared" si="110"/>
        <v>0</v>
      </c>
      <c r="T72">
        <f>(T37/210.49)</f>
        <v>0</v>
      </c>
      <c r="V72">
        <f>(V37/210.49)</f>
        <v>0</v>
      </c>
      <c r="W72">
        <f>(W37/210.49)</f>
        <v>0</v>
      </c>
      <c r="X72">
        <f>(X37/210.49)</f>
        <v>0</v>
      </c>
      <c r="Z72">
        <f>(Z37/210.49)</f>
        <v>0</v>
      </c>
      <c r="AB72">
        <f>(AB37/210.49)</f>
        <v>0</v>
      </c>
      <c r="AD72">
        <f>(AD37/210.49)</f>
        <v>0</v>
      </c>
      <c r="AE72">
        <f>(AE37/210.49)</f>
        <v>0</v>
      </c>
      <c r="AF72">
        <f>(AF37/210.49)</f>
        <v>0</v>
      </c>
      <c r="AG72">
        <f>(AG37/210.49)</f>
        <v>0</v>
      </c>
      <c r="AI72">
        <f aca="true" t="shared" si="111" ref="AI72:AU72">(AI37/210.49)</f>
        <v>0.00014252458549099718</v>
      </c>
      <c r="AJ72">
        <f t="shared" si="111"/>
        <v>0.00014252458549099718</v>
      </c>
      <c r="AK72">
        <f t="shared" si="111"/>
        <v>0.0008076393177823175</v>
      </c>
      <c r="AL72">
        <f t="shared" si="111"/>
        <v>0.0006651147322913203</v>
      </c>
      <c r="AM72">
        <f t="shared" si="111"/>
        <v>0</v>
      </c>
      <c r="AN72">
        <f t="shared" si="111"/>
        <v>0</v>
      </c>
      <c r="AO72">
        <f t="shared" si="111"/>
        <v>0</v>
      </c>
      <c r="AP72">
        <f t="shared" si="111"/>
        <v>0</v>
      </c>
      <c r="AQ72">
        <f t="shared" si="111"/>
        <v>0</v>
      </c>
      <c r="AR72">
        <f t="shared" si="111"/>
        <v>0</v>
      </c>
      <c r="AS72">
        <f t="shared" si="111"/>
        <v>0.0006651147322913203</v>
      </c>
      <c r="AT72">
        <f t="shared" si="111"/>
        <v>0</v>
      </c>
      <c r="AU72">
        <f t="shared" si="111"/>
        <v>0</v>
      </c>
      <c r="AW72">
        <f aca="true" t="shared" si="112" ref="AW72:BB72">(AW37/210.49)</f>
        <v>0</v>
      </c>
      <c r="AX72">
        <f t="shared" si="112"/>
        <v>0</v>
      </c>
      <c r="AY72">
        <f t="shared" si="112"/>
        <v>0</v>
      </c>
      <c r="AZ72">
        <f t="shared" si="112"/>
        <v>0</v>
      </c>
      <c r="BA72">
        <f t="shared" si="112"/>
        <v>0</v>
      </c>
      <c r="BB72">
        <f t="shared" si="112"/>
        <v>0</v>
      </c>
      <c r="BD72">
        <f>(BD37/210.49)</f>
        <v>0</v>
      </c>
      <c r="BE72">
        <f>(BE37/210.49)</f>
        <v>0</v>
      </c>
      <c r="BF72">
        <f>(BF37/210.49)</f>
        <v>0</v>
      </c>
      <c r="BH72">
        <f>(BH37/210.49)</f>
        <v>0</v>
      </c>
      <c r="BI72">
        <f>(BI37/210.49)</f>
        <v>0</v>
      </c>
      <c r="BJ72">
        <f>(BJ37/210.49)</f>
        <v>0</v>
      </c>
      <c r="BK72">
        <f>(BK37/210.49)</f>
        <v>0</v>
      </c>
      <c r="BM72">
        <f>(BM37/210.49)</f>
        <v>0</v>
      </c>
      <c r="BN72">
        <f>(BN37/210.49)</f>
        <v>0</v>
      </c>
      <c r="BO72">
        <f>(BO37/210.49)</f>
        <v>0.0006176065371276546</v>
      </c>
      <c r="BP72">
        <f>(BP37/210.49)</f>
        <v>0</v>
      </c>
      <c r="BR72">
        <f>(BR37/210.49)</f>
        <v>0</v>
      </c>
      <c r="BT72">
        <f aca="true" t="shared" si="113" ref="BT72:BZ72">(BT37/210.49)</f>
        <v>0</v>
      </c>
      <c r="BU72">
        <f t="shared" si="113"/>
        <v>0</v>
      </c>
      <c r="BV72">
        <f t="shared" si="113"/>
        <v>0</v>
      </c>
      <c r="BW72">
        <f t="shared" si="113"/>
        <v>0</v>
      </c>
      <c r="BX72">
        <f t="shared" si="113"/>
        <v>0</v>
      </c>
      <c r="BY72">
        <f t="shared" si="113"/>
        <v>0</v>
      </c>
      <c r="BZ72">
        <f t="shared" si="113"/>
        <v>0</v>
      </c>
    </row>
    <row r="73" spans="1:78" ht="12.75">
      <c r="A73" t="s">
        <v>92</v>
      </c>
      <c r="B73">
        <f aca="true" t="shared" si="114" ref="B73:R73">(B38/264)</f>
        <v>0.004090909090909091</v>
      </c>
      <c r="C73">
        <f t="shared" si="114"/>
        <v>0.003674242424242424</v>
      </c>
      <c r="D73">
        <f t="shared" si="114"/>
        <v>0</v>
      </c>
      <c r="E73">
        <v>0.0129</v>
      </c>
      <c r="F73">
        <f t="shared" si="114"/>
        <v>0.00446969696969697</v>
      </c>
      <c r="H73">
        <f t="shared" si="114"/>
        <v>0.00571969696969697</v>
      </c>
      <c r="I73">
        <f t="shared" si="114"/>
        <v>0.0055681818181818185</v>
      </c>
      <c r="J73">
        <f t="shared" si="114"/>
        <v>0.005833333333333334</v>
      </c>
      <c r="K73">
        <f t="shared" si="114"/>
        <v>0.009318181818181817</v>
      </c>
      <c r="L73">
        <f t="shared" si="114"/>
        <v>0.01178030303030303</v>
      </c>
      <c r="M73">
        <f t="shared" si="114"/>
        <v>0</v>
      </c>
      <c r="N73">
        <f t="shared" si="114"/>
        <v>0</v>
      </c>
      <c r="O73">
        <f t="shared" si="114"/>
        <v>0.002234848484848485</v>
      </c>
      <c r="P73">
        <f t="shared" si="114"/>
        <v>0.005037878787878788</v>
      </c>
      <c r="R73">
        <f t="shared" si="114"/>
        <v>0.001893939393939394</v>
      </c>
      <c r="T73">
        <f>(T38/264)</f>
        <v>0.002916666666666667</v>
      </c>
      <c r="V73">
        <f>(V38/264)</f>
        <v>0.0029924242424242426</v>
      </c>
      <c r="W73">
        <f>(W38/264)</f>
        <v>0.0032196969696969696</v>
      </c>
      <c r="X73">
        <f>(X38/264)</f>
        <v>0.0021212121212121214</v>
      </c>
      <c r="Z73">
        <f>(Z38/264)</f>
        <v>0.0033333333333333335</v>
      </c>
      <c r="AB73">
        <f>(AB38/264)</f>
        <v>0.008143939393939394</v>
      </c>
      <c r="AD73">
        <f>(AD38/264)</f>
        <v>0.0043560606060606055</v>
      </c>
      <c r="AE73">
        <f>(AE38/264)</f>
        <v>0.0010606060606060607</v>
      </c>
      <c r="AF73">
        <f>(AF38/264)</f>
        <v>0.0004924242424242425</v>
      </c>
      <c r="AG73">
        <f>(AG38/264)</f>
        <v>0.004696969696969697</v>
      </c>
      <c r="AI73">
        <f aca="true" t="shared" si="115" ref="AI73:AU73">(AI38/264)</f>
        <v>0.0006818181818181818</v>
      </c>
      <c r="AJ73">
        <f t="shared" si="115"/>
        <v>0.0020075757575757575</v>
      </c>
      <c r="AK73">
        <f t="shared" si="115"/>
        <v>0.0015530303030303028</v>
      </c>
      <c r="AL73">
        <f t="shared" si="115"/>
        <v>0.0009090909090909091</v>
      </c>
      <c r="AM73">
        <f t="shared" si="115"/>
        <v>0.00984848484848485</v>
      </c>
      <c r="AN73">
        <f t="shared" si="115"/>
        <v>0.010984848484848484</v>
      </c>
      <c r="AO73">
        <f t="shared" si="115"/>
        <v>0.011174242424242425</v>
      </c>
      <c r="AP73">
        <f t="shared" si="115"/>
        <v>0.007916666666666666</v>
      </c>
      <c r="AQ73">
        <f t="shared" si="115"/>
        <v>0.002803030303030303</v>
      </c>
      <c r="AR73">
        <f t="shared" si="115"/>
        <v>0.0014772727272727272</v>
      </c>
      <c r="AS73">
        <f t="shared" si="115"/>
        <v>0.006439393939393939</v>
      </c>
      <c r="AT73">
        <f t="shared" si="115"/>
        <v>0.010871212121212122</v>
      </c>
      <c r="AU73">
        <f t="shared" si="115"/>
        <v>0.0015530303030303028</v>
      </c>
      <c r="AW73">
        <f aca="true" t="shared" si="116" ref="AW73:BB73">(AW38/264)</f>
        <v>0.002916666666666667</v>
      </c>
      <c r="AX73">
        <f t="shared" si="116"/>
        <v>0.0020454545454545456</v>
      </c>
      <c r="AY73">
        <f t="shared" si="116"/>
        <v>0.002575757575757576</v>
      </c>
      <c r="AZ73">
        <f t="shared" si="116"/>
        <v>0.0071969696969696965</v>
      </c>
      <c r="BA73">
        <f t="shared" si="116"/>
        <v>0.0023484848484848484</v>
      </c>
      <c r="BB73">
        <f t="shared" si="116"/>
        <v>0.0020454545454545456</v>
      </c>
      <c r="BD73">
        <f>(BD38/264)</f>
        <v>0</v>
      </c>
      <c r="BE73">
        <f>(BE38/264)</f>
        <v>0</v>
      </c>
      <c r="BF73">
        <f>(BF38/264)</f>
        <v>0</v>
      </c>
      <c r="BH73">
        <f>(BH38/264)</f>
        <v>0</v>
      </c>
      <c r="BI73">
        <f>(BI38/264)</f>
        <v>0</v>
      </c>
      <c r="BJ73">
        <f>(BJ38/264)</f>
        <v>0.0021212121212121214</v>
      </c>
      <c r="BK73">
        <f>(BK38/264)</f>
        <v>0.004507575757575757</v>
      </c>
      <c r="BM73">
        <f>(BM38/264)</f>
        <v>0.006136363636363637</v>
      </c>
      <c r="BN73">
        <f>(BN38/264)</f>
        <v>0.00030303030303030303</v>
      </c>
      <c r="BO73">
        <f>(BO38/264)</f>
        <v>0.0017045454545454547</v>
      </c>
      <c r="BP73">
        <f>(BP38/264)</f>
        <v>0.005833333333333334</v>
      </c>
      <c r="BR73">
        <f>(BR38/264)</f>
        <v>0</v>
      </c>
      <c r="BT73">
        <f aca="true" t="shared" si="117" ref="BT73:BZ73">(BT38/264)</f>
        <v>0.00011363636363636364</v>
      </c>
      <c r="BU73">
        <f t="shared" si="117"/>
        <v>7.575757575757576E-05</v>
      </c>
      <c r="BV73">
        <f t="shared" si="117"/>
        <v>0.00022727272727272727</v>
      </c>
      <c r="BW73">
        <f t="shared" si="117"/>
        <v>0</v>
      </c>
      <c r="BX73">
        <f t="shared" si="117"/>
        <v>0</v>
      </c>
      <c r="BY73">
        <f t="shared" si="117"/>
        <v>0.00022727272727272727</v>
      </c>
      <c r="BZ73">
        <f t="shared" si="117"/>
        <v>0.00015151515151515152</v>
      </c>
    </row>
    <row r="74" spans="1:78" ht="12.75">
      <c r="A74" t="s">
        <v>93</v>
      </c>
      <c r="B74">
        <f aca="true" t="shared" si="118" ref="B74:R74">(B39/270)</f>
        <v>0.00014814814814814815</v>
      </c>
      <c r="C74">
        <f t="shared" si="118"/>
        <v>0.0005185185185185185</v>
      </c>
      <c r="D74">
        <f t="shared" si="118"/>
        <v>0</v>
      </c>
      <c r="F74">
        <f t="shared" si="118"/>
        <v>0</v>
      </c>
      <c r="H74">
        <f t="shared" si="118"/>
        <v>0</v>
      </c>
      <c r="I74">
        <f t="shared" si="118"/>
        <v>0</v>
      </c>
      <c r="J74">
        <f t="shared" si="118"/>
        <v>0</v>
      </c>
      <c r="K74">
        <f t="shared" si="118"/>
        <v>0</v>
      </c>
      <c r="L74">
        <f t="shared" si="118"/>
        <v>0</v>
      </c>
      <c r="M74">
        <f t="shared" si="118"/>
        <v>0</v>
      </c>
      <c r="N74">
        <f t="shared" si="118"/>
        <v>0</v>
      </c>
      <c r="O74">
        <f t="shared" si="118"/>
        <v>0</v>
      </c>
      <c r="P74">
        <f t="shared" si="118"/>
        <v>0</v>
      </c>
      <c r="R74">
        <f t="shared" si="118"/>
        <v>0</v>
      </c>
      <c r="T74">
        <f>(T39/270)</f>
        <v>0</v>
      </c>
      <c r="V74">
        <f>(V39/270)</f>
        <v>0</v>
      </c>
      <c r="W74">
        <f>(W39/270)</f>
        <v>0</v>
      </c>
      <c r="X74">
        <f>(X39/270)</f>
        <v>0</v>
      </c>
      <c r="Z74">
        <f>(Z39/270)</f>
        <v>0</v>
      </c>
      <c r="AB74">
        <f>(AB39/270)</f>
        <v>0</v>
      </c>
      <c r="AD74">
        <f>(AD39/270)</f>
        <v>0</v>
      </c>
      <c r="AE74">
        <f>(AE39/270)</f>
        <v>0</v>
      </c>
      <c r="AF74">
        <f>(AF39/270)</f>
        <v>0</v>
      </c>
      <c r="AG74">
        <f>(AG39/270)</f>
        <v>0</v>
      </c>
      <c r="AI74">
        <f aca="true" t="shared" si="119" ref="AI74:AU74">(AI39/270)</f>
        <v>0</v>
      </c>
      <c r="AJ74">
        <f t="shared" si="119"/>
        <v>0</v>
      </c>
      <c r="AK74">
        <f t="shared" si="119"/>
        <v>0</v>
      </c>
      <c r="AL74">
        <f t="shared" si="119"/>
        <v>0</v>
      </c>
      <c r="AM74">
        <f t="shared" si="119"/>
        <v>0</v>
      </c>
      <c r="AN74">
        <f t="shared" si="119"/>
        <v>0</v>
      </c>
      <c r="AO74">
        <f t="shared" si="119"/>
        <v>0</v>
      </c>
      <c r="AP74">
        <f t="shared" si="119"/>
        <v>0</v>
      </c>
      <c r="AQ74">
        <f t="shared" si="119"/>
        <v>0</v>
      </c>
      <c r="AR74">
        <f t="shared" si="119"/>
        <v>0</v>
      </c>
      <c r="AS74">
        <f t="shared" si="119"/>
        <v>0</v>
      </c>
      <c r="AT74">
        <f t="shared" si="119"/>
        <v>0</v>
      </c>
      <c r="AU74">
        <f t="shared" si="119"/>
        <v>0</v>
      </c>
      <c r="AW74">
        <f aca="true" t="shared" si="120" ref="AW74:BB74">(AW39/270)</f>
        <v>0</v>
      </c>
      <c r="AX74">
        <f t="shared" si="120"/>
        <v>0</v>
      </c>
      <c r="AY74">
        <f t="shared" si="120"/>
        <v>0</v>
      </c>
      <c r="AZ74">
        <f t="shared" si="120"/>
        <v>0</v>
      </c>
      <c r="BA74">
        <f t="shared" si="120"/>
        <v>0</v>
      </c>
      <c r="BB74">
        <f t="shared" si="120"/>
        <v>0</v>
      </c>
      <c r="BD74">
        <f>(BD39/270)</f>
        <v>0</v>
      </c>
      <c r="BE74">
        <f>(BE39/270)</f>
        <v>0</v>
      </c>
      <c r="BF74">
        <f>(BF39/270)</f>
        <v>0</v>
      </c>
      <c r="BH74">
        <f>(BH39/270)</f>
        <v>0</v>
      </c>
      <c r="BI74">
        <f>(BI39/270)</f>
        <v>0</v>
      </c>
      <c r="BJ74">
        <f>(BJ39/270)</f>
        <v>0</v>
      </c>
      <c r="BK74">
        <f>(BK39/270)</f>
        <v>0</v>
      </c>
      <c r="BM74">
        <f>(BM39/270)</f>
        <v>0</v>
      </c>
      <c r="BN74">
        <f>(BN39/270)</f>
        <v>0</v>
      </c>
      <c r="BO74">
        <f>(BO39/270)</f>
        <v>0.0004444444444444444</v>
      </c>
      <c r="BP74">
        <f>(BP39/270)</f>
        <v>0.00040740740740740744</v>
      </c>
      <c r="BR74">
        <f>(BR39/270)</f>
        <v>0</v>
      </c>
      <c r="BT74">
        <f aca="true" t="shared" si="121" ref="BT74:BZ74">(BT39/270)</f>
        <v>0</v>
      </c>
      <c r="BU74">
        <f t="shared" si="121"/>
        <v>0</v>
      </c>
      <c r="BV74">
        <f t="shared" si="121"/>
        <v>0</v>
      </c>
      <c r="BW74">
        <f t="shared" si="121"/>
        <v>0</v>
      </c>
      <c r="BX74">
        <f t="shared" si="121"/>
        <v>0</v>
      </c>
      <c r="BY74">
        <f t="shared" si="121"/>
        <v>0</v>
      </c>
      <c r="BZ74">
        <f t="shared" si="121"/>
        <v>0</v>
      </c>
    </row>
    <row r="75" spans="1:78" ht="12.75">
      <c r="A75" t="s">
        <v>94</v>
      </c>
      <c r="B75">
        <f aca="true" t="shared" si="122" ref="B75:R75">(B40/223.2)</f>
        <v>8.960573476702509E-05</v>
      </c>
      <c r="C75">
        <f t="shared" si="122"/>
        <v>0.0004480286738351255</v>
      </c>
      <c r="D75">
        <f t="shared" si="122"/>
        <v>0</v>
      </c>
      <c r="F75">
        <f t="shared" si="122"/>
        <v>0</v>
      </c>
      <c r="H75">
        <f t="shared" si="122"/>
        <v>0</v>
      </c>
      <c r="I75">
        <f t="shared" si="122"/>
        <v>0</v>
      </c>
      <c r="J75">
        <f t="shared" si="122"/>
        <v>0</v>
      </c>
      <c r="K75">
        <f t="shared" si="122"/>
        <v>0</v>
      </c>
      <c r="L75">
        <f t="shared" si="122"/>
        <v>0</v>
      </c>
      <c r="M75">
        <f t="shared" si="122"/>
        <v>0</v>
      </c>
      <c r="N75">
        <f t="shared" si="122"/>
        <v>0</v>
      </c>
      <c r="O75">
        <f t="shared" si="122"/>
        <v>0</v>
      </c>
      <c r="P75">
        <f t="shared" si="122"/>
        <v>0</v>
      </c>
      <c r="R75">
        <f t="shared" si="122"/>
        <v>0</v>
      </c>
      <c r="T75">
        <f>(T40/223.2)</f>
        <v>0</v>
      </c>
      <c r="V75">
        <f>(V40/223.2)</f>
        <v>0</v>
      </c>
      <c r="W75">
        <f>(W40/223.2)</f>
        <v>0</v>
      </c>
      <c r="X75">
        <f>(X40/223.2)</f>
        <v>0</v>
      </c>
      <c r="Z75">
        <f>(Z40/223.2)</f>
        <v>0</v>
      </c>
      <c r="AB75">
        <f>(AB40/223.2)</f>
        <v>0</v>
      </c>
      <c r="AD75">
        <f>(AD40/223.2)</f>
        <v>0</v>
      </c>
      <c r="AE75">
        <f>(AE40/223.2)</f>
        <v>0</v>
      </c>
      <c r="AF75">
        <f>(AF40/223.2)</f>
        <v>0</v>
      </c>
      <c r="AG75">
        <f>(AG40/223.2)</f>
        <v>0</v>
      </c>
      <c r="AI75">
        <f aca="true" t="shared" si="123" ref="AI75:AU75">(AI40/223.2)</f>
        <v>0</v>
      </c>
      <c r="AJ75">
        <f t="shared" si="123"/>
        <v>0</v>
      </c>
      <c r="AK75">
        <f t="shared" si="123"/>
        <v>0</v>
      </c>
      <c r="AL75">
        <f t="shared" si="123"/>
        <v>0</v>
      </c>
      <c r="AM75">
        <f t="shared" si="123"/>
        <v>0</v>
      </c>
      <c r="AN75">
        <f t="shared" si="123"/>
        <v>0</v>
      </c>
      <c r="AO75">
        <f t="shared" si="123"/>
        <v>0</v>
      </c>
      <c r="AP75">
        <f t="shared" si="123"/>
        <v>0</v>
      </c>
      <c r="AQ75">
        <f t="shared" si="123"/>
        <v>0</v>
      </c>
      <c r="AR75">
        <f t="shared" si="123"/>
        <v>0</v>
      </c>
      <c r="AS75">
        <f t="shared" si="123"/>
        <v>0</v>
      </c>
      <c r="AT75">
        <f t="shared" si="123"/>
        <v>0</v>
      </c>
      <c r="AU75">
        <f t="shared" si="123"/>
        <v>0</v>
      </c>
      <c r="AW75">
        <f aca="true" t="shared" si="124" ref="AW75:BB75">(AW40/223.2)</f>
        <v>0</v>
      </c>
      <c r="AX75">
        <f t="shared" si="124"/>
        <v>0</v>
      </c>
      <c r="AY75">
        <f t="shared" si="124"/>
        <v>0</v>
      </c>
      <c r="AZ75">
        <f t="shared" si="124"/>
        <v>0</v>
      </c>
      <c r="BA75">
        <f t="shared" si="124"/>
        <v>0</v>
      </c>
      <c r="BB75">
        <f t="shared" si="124"/>
        <v>0</v>
      </c>
      <c r="BD75">
        <f>(BD40/223.2)</f>
        <v>0</v>
      </c>
      <c r="BE75">
        <f>(BE40/223.2)</f>
        <v>0</v>
      </c>
      <c r="BF75">
        <f>(BF40/223.2)</f>
        <v>0</v>
      </c>
      <c r="BH75">
        <f>(BH40/223.2)</f>
        <v>0</v>
      </c>
      <c r="BI75">
        <f>(BI40/223.2)</f>
        <v>8.960573476702509E-05</v>
      </c>
      <c r="BJ75">
        <f>(BJ40/223.2)</f>
        <v>0</v>
      </c>
      <c r="BK75">
        <f>(BK40/223.2)</f>
        <v>0</v>
      </c>
      <c r="BM75">
        <f>(BM40/223.2)</f>
        <v>0</v>
      </c>
      <c r="BN75">
        <f>(BN40/223.2)</f>
        <v>0</v>
      </c>
      <c r="BO75">
        <f>(BO40/223.2)</f>
        <v>0</v>
      </c>
      <c r="BP75">
        <f>(BP40/223.2)</f>
        <v>0.000985663082437276</v>
      </c>
      <c r="BR75">
        <f>(BR40/223.2)</f>
        <v>0</v>
      </c>
      <c r="BT75">
        <f aca="true" t="shared" si="125" ref="BT75:BZ75">(BT40/223.2)</f>
        <v>0</v>
      </c>
      <c r="BU75">
        <f t="shared" si="125"/>
        <v>0</v>
      </c>
      <c r="BV75">
        <f t="shared" si="125"/>
        <v>0</v>
      </c>
      <c r="BW75">
        <f t="shared" si="125"/>
        <v>0</v>
      </c>
      <c r="BX75">
        <f t="shared" si="125"/>
        <v>0</v>
      </c>
      <c r="BY75">
        <f t="shared" si="125"/>
        <v>0</v>
      </c>
      <c r="BZ75">
        <f t="shared" si="125"/>
        <v>0</v>
      </c>
    </row>
    <row r="76" spans="1:78" ht="12.75">
      <c r="A76" t="s">
        <v>95</v>
      </c>
      <c r="B76">
        <f aca="true" t="shared" si="126" ref="B76:R76">(B41/71)</f>
        <v>0.0009859154929577466</v>
      </c>
      <c r="C76">
        <f t="shared" si="126"/>
        <v>0.00028169014084507044</v>
      </c>
      <c r="D76">
        <f t="shared" si="126"/>
        <v>0</v>
      </c>
      <c r="F76">
        <f t="shared" si="126"/>
        <v>0</v>
      </c>
      <c r="H76">
        <f t="shared" si="126"/>
        <v>0</v>
      </c>
      <c r="I76">
        <f t="shared" si="126"/>
        <v>0</v>
      </c>
      <c r="J76">
        <f t="shared" si="126"/>
        <v>0</v>
      </c>
      <c r="K76">
        <f t="shared" si="126"/>
        <v>0</v>
      </c>
      <c r="L76">
        <f t="shared" si="126"/>
        <v>0</v>
      </c>
      <c r="M76">
        <f t="shared" si="126"/>
        <v>0</v>
      </c>
      <c r="N76">
        <f t="shared" si="126"/>
        <v>0</v>
      </c>
      <c r="O76">
        <f t="shared" si="126"/>
        <v>0</v>
      </c>
      <c r="P76">
        <f t="shared" si="126"/>
        <v>0</v>
      </c>
      <c r="R76">
        <f t="shared" si="126"/>
        <v>0</v>
      </c>
      <c r="T76">
        <f>(T41/71)</f>
        <v>0</v>
      </c>
      <c r="V76">
        <f>(V41/71)</f>
        <v>0</v>
      </c>
      <c r="W76">
        <f>(W41/71)</f>
        <v>0</v>
      </c>
      <c r="X76">
        <f>(X41/71)</f>
        <v>0</v>
      </c>
      <c r="Z76">
        <f>(Z41/71)</f>
        <v>0</v>
      </c>
      <c r="AB76">
        <f>(AB41/71)</f>
        <v>0</v>
      </c>
      <c r="AD76">
        <f>(AD41/71)</f>
        <v>0</v>
      </c>
      <c r="AE76">
        <f>(AE41/71)</f>
        <v>0</v>
      </c>
      <c r="AF76">
        <f>(AF41/71)</f>
        <v>0</v>
      </c>
      <c r="AG76">
        <f>(AG41/71)</f>
        <v>0</v>
      </c>
      <c r="AI76">
        <f aca="true" t="shared" si="127" ref="AI76:AU76">(AI41/71)</f>
        <v>0</v>
      </c>
      <c r="AJ76">
        <f t="shared" si="127"/>
        <v>0</v>
      </c>
      <c r="AK76">
        <f t="shared" si="127"/>
        <v>0</v>
      </c>
      <c r="AL76">
        <f t="shared" si="127"/>
        <v>0</v>
      </c>
      <c r="AM76">
        <f t="shared" si="127"/>
        <v>0</v>
      </c>
      <c r="AN76">
        <f t="shared" si="127"/>
        <v>0</v>
      </c>
      <c r="AO76">
        <f t="shared" si="127"/>
        <v>0</v>
      </c>
      <c r="AP76">
        <f t="shared" si="127"/>
        <v>0</v>
      </c>
      <c r="AQ76">
        <f t="shared" si="127"/>
        <v>0</v>
      </c>
      <c r="AR76">
        <f t="shared" si="127"/>
        <v>0</v>
      </c>
      <c r="AS76">
        <f t="shared" si="127"/>
        <v>0</v>
      </c>
      <c r="AT76">
        <f t="shared" si="127"/>
        <v>0</v>
      </c>
      <c r="AU76">
        <f t="shared" si="127"/>
        <v>0</v>
      </c>
      <c r="AW76">
        <f aca="true" t="shared" si="128" ref="AW76:BB76">(AW41/71)</f>
        <v>0</v>
      </c>
      <c r="AX76">
        <f t="shared" si="128"/>
        <v>0</v>
      </c>
      <c r="AY76">
        <f t="shared" si="128"/>
        <v>0</v>
      </c>
      <c r="AZ76">
        <f t="shared" si="128"/>
        <v>0</v>
      </c>
      <c r="BA76">
        <f t="shared" si="128"/>
        <v>0</v>
      </c>
      <c r="BB76">
        <f t="shared" si="128"/>
        <v>0</v>
      </c>
      <c r="BD76">
        <f>(BD41/71)</f>
        <v>0</v>
      </c>
      <c r="BE76">
        <f>(BE41/71)</f>
        <v>0</v>
      </c>
      <c r="BF76">
        <f>(BF41/71)</f>
        <v>0</v>
      </c>
      <c r="BH76">
        <f>(BH41/71)</f>
        <v>0</v>
      </c>
      <c r="BI76">
        <f>(BI41/71)</f>
        <v>0</v>
      </c>
      <c r="BJ76">
        <f>(BJ41/71)</f>
        <v>0</v>
      </c>
      <c r="BK76">
        <f>(BK41/71)</f>
        <v>0</v>
      </c>
      <c r="BM76">
        <f>(BM41/71)</f>
        <v>0</v>
      </c>
      <c r="BN76">
        <f>(BN41/71)</f>
        <v>0</v>
      </c>
      <c r="BO76">
        <f>(BO41/71)</f>
        <v>0.014507042253521127</v>
      </c>
      <c r="BP76">
        <f>(BP41/71)</f>
        <v>0.0011267605633802818</v>
      </c>
      <c r="BR76">
        <f>(BR41/71)</f>
        <v>0</v>
      </c>
      <c r="BT76">
        <f aca="true" t="shared" si="129" ref="BT76:BZ76">(BT41/71)</f>
        <v>0</v>
      </c>
      <c r="BU76">
        <f t="shared" si="129"/>
        <v>0</v>
      </c>
      <c r="BV76">
        <f t="shared" si="129"/>
        <v>0</v>
      </c>
      <c r="BW76">
        <f t="shared" si="129"/>
        <v>0</v>
      </c>
      <c r="BX76">
        <f t="shared" si="129"/>
        <v>0</v>
      </c>
      <c r="BY76">
        <f t="shared" si="129"/>
        <v>0</v>
      </c>
      <c r="BZ76">
        <f t="shared" si="129"/>
        <v>0</v>
      </c>
    </row>
    <row r="78" spans="1:78" ht="12.75">
      <c r="A78" t="s">
        <v>133</v>
      </c>
      <c r="B78">
        <f aca="true" t="shared" si="130" ref="B78:R78">((B45*2)+(B46*2)+(B47*1.5)+(B48*1.5)+(B49*1)+(B50*1)+(B51*1)+(B52*1)+(B53*1)+(B54*1)+(B55/2)+(B56/2)+(B57*1.5)+(B58*1.5)+(B59*1.5)+(B60*1.5)+(B61*1.5)+(B62*1.5)+(B63*1.5)+(B64*1.5)+(B65*1.5)+(B66*1.5)+(B67*1.5)+(B68*1.5)+(B69*2.5)+(B70*2.5)+(B71*2)+(B72*2)+(B73*2)+(B74*2)+(B75*1)+(B76*2.5))</f>
        <v>1.8118261084200844</v>
      </c>
      <c r="C78">
        <f t="shared" si="130"/>
        <v>1.6909639826234797</v>
      </c>
      <c r="D78">
        <f t="shared" si="130"/>
        <v>1.876278471278565</v>
      </c>
      <c r="E78">
        <v>1.7907</v>
      </c>
      <c r="F78">
        <f t="shared" si="130"/>
        <v>1.7358482213213686</v>
      </c>
      <c r="H78">
        <f t="shared" si="130"/>
        <v>1.836010430864866</v>
      </c>
      <c r="I78">
        <f t="shared" si="130"/>
        <v>1.8502956100126398</v>
      </c>
      <c r="J78">
        <f t="shared" si="130"/>
        <v>1.8359588462634517</v>
      </c>
      <c r="K78">
        <f t="shared" si="130"/>
        <v>1.8041677363051274</v>
      </c>
      <c r="L78">
        <f t="shared" si="130"/>
        <v>1.838652159918889</v>
      </c>
      <c r="M78">
        <f t="shared" si="130"/>
        <v>1.8351097841958024</v>
      </c>
      <c r="N78">
        <f t="shared" si="130"/>
        <v>1.9134936999782537</v>
      </c>
      <c r="O78">
        <f t="shared" si="130"/>
        <v>1.7321840463529683</v>
      </c>
      <c r="P78">
        <f t="shared" si="130"/>
        <v>1.8451456754070303</v>
      </c>
      <c r="R78">
        <f t="shared" si="130"/>
        <v>1.8678210035482192</v>
      </c>
      <c r="T78">
        <f>((T45*2)+(T46*2)+(T47*1.5)+(T48*1.5)+(T49*1)+(T50*1)+(T51*1)+(T52*1)+(T53*1)+(T54*1)+(T55/2)+(T56/2)+(T57*1.5)+(T58*1.5)+(T59*1.5)+(T60*1.5)+(T61*1.5)+(T62*1.5)+(T63*1.5)+(T64*1.5)+(T65*1.5)+(T66*1.5)+(T67*1.5)+(T68*1.5)+(T69*2.5)+(T70*2.5)+(T71*2)+(T72*2)+(T73*2)+(T74*2)+(T75*1)+(T76*2.5))</f>
        <v>1.8599462683374608</v>
      </c>
      <c r="V78">
        <f>((V45*2)+(V46*2)+(V47*1.5)+(V48*1.5)+(V49*1)+(V50*1)+(V51*1)+(V52*1)+(V53*1)+(V54*1)+(V55/2)+(V56/2)+(V57*1.5)+(V58*1.5)+(V59*1.5)+(V60*1.5)+(V61*1.5)+(V62*1.5)+(V63*1.5)+(V64*1.5)+(V65*1.5)+(V66*1.5)+(V67*1.5)+(V68*1.5)+(V69*2.5)+(V70*2.5)+(V71*2)+(V72*2)+(V73*2)+(V74*2)+(V75*1)+(V76*2.5))</f>
        <v>1.8881274750870074</v>
      </c>
      <c r="W78">
        <f>((W45*2)+(W46*2)+(W47*1.5)+(W48*1.5)+(W49*1)+(W50*1)+(W51*1)+(W52*1)+(W53*1)+(W54*1)+(W55/2)+(W56/2)+(W57*1.5)+(W58*1.5)+(W59*1.5)+(W60*1.5)+(W61*1.5)+(W62*1.5)+(W63*1.5)+(W64*1.5)+(W65*1.5)+(W66*1.5)+(W67*1.5)+(W68*1.5)+(W69*2.5)+(W70*2.5)+(W71*2)+(W72*2)+(W73*2)+(W74*2)+(W75*1)+(W76*2.5))</f>
        <v>1.8769911186593462</v>
      </c>
      <c r="X78">
        <f>((X45*2)+(X46*2)+(X47*1.5)+(X48*1.5)+(X49*1)+(X50*1)+(X51*1)+(X52*1)+(X53*1)+(X54*1)+(X55/2)+(X56/2)+(X57*1.5)+(X58*1.5)+(X59*1.5)+(X60*1.5)+(X61*1.5)+(X62*1.5)+(X63*1.5)+(X64*1.5)+(X65*1.5)+(X66*1.5)+(X67*1.5)+(X68*1.5)+(X69*2.5)+(X70*2.5)+(X71*2)+(X72*2)+(X73*2)+(X74*2)+(X75*1)+(X76*2.5))</f>
        <v>1.8490040768112939</v>
      </c>
      <c r="Z78">
        <f>((Z45*2)+(Z46*2)+(Z47*1.5)+(Z48*1.5)+(Z49*1)+(Z50*1)+(Z51*1)+(Z52*1)+(Z53*1)+(Z54*1)+(Z55/2)+(Z56/2)+(Z57*1.5)+(Z58*1.5)+(Z59*1.5)+(Z60*1.5)+(Z61*1.5)+(Z62*1.5)+(Z63*1.5)+(Z64*1.5)+(Z65*1.5)+(Z66*1.5)+(Z67*1.5)+(Z68*1.5)+(Z69*2.5)+(Z70*2.5)+(Z71*2)+(Z72*2)+(Z73*2)+(Z74*2)+(Z75*1)+(Z76*2.5))</f>
        <v>1.8914867576449321</v>
      </c>
      <c r="AB78">
        <f>((AB45*2)+(AB46*2)+(AB47*1.5)+(AB48*1.5)+(AB49*1)+(AB50*1)+(AB51*1)+(AB52*1)+(AB53*1)+(AB54*1)+(AB55/2)+(AB56/2)+(AB57*1.5)+(AB58*1.5)+(AB59*1.5)+(AB60*1.5)+(AB61*1.5)+(AB62*1.5)+(AB63*1.5)+(AB64*1.5)+(AB65*1.5)+(AB66*1.5)+(AB67*1.5)+(AB68*1.5)+(AB69*2.5)+(AB70*2.5)+(AB71*2)+(AB72*2)+(AB73*2)+(AB74*2)+(AB75*1)+(AB76*2.5))</f>
        <v>1.8786212958018547</v>
      </c>
      <c r="AD78">
        <f>((AD45*2)+(AD46*2)+(AD47*1.5)+(AD48*1.5)+(AD49*1)+(AD50*1)+(AD51*1)+(AD52*1)+(AD53*1)+(AD54*1)+(AD55/2)+(AD56/2)+(AD57*1.5)+(AD58*1.5)+(AD59*1.5)+(AD60*1.5)+(AD61*1.5)+(AD62*1.5)+(AD63*1.5)+(AD64*1.5)+(AD65*1.5)+(AD66*1.5)+(AD67*1.5)+(AD68*1.5)+(AD69*2.5)+(AD70*2.5)+(AD71*2)+(AD72*2)+(AD73*2)+(AD74*2)+(AD75*1)+(AD76*2.5))</f>
        <v>1.7699854502683154</v>
      </c>
      <c r="AE78">
        <f>((AE45*2)+(AE46*2)+(AE47*1.5)+(AE48*1.5)+(AE49*1)+(AE50*1)+(AE51*1)+(AE52*1)+(AE53*1)+(AE54*1)+(AE55/2)+(AE56/2)+(AE57*1.5)+(AE58*1.5)+(AE59*1.5)+(AE60*1.5)+(AE61*1.5)+(AE62*1.5)+(AE63*1.5)+(AE64*1.5)+(AE65*1.5)+(AE66*1.5)+(AE67*1.5)+(AE68*1.5)+(AE69*2.5)+(AE70*2.5)+(AE71*2)+(AE72*2)+(AE73*2)+(AE74*2)+(AE75*1)+(AE76*2.5))</f>
        <v>1.7685936453801259</v>
      </c>
      <c r="AF78">
        <f>((AF45*2)+(AF46*2)+(AF47*1.5)+(AF48*1.5)+(AF49*1)+(AF50*1)+(AF51*1)+(AF52*1)+(AF53*1)+(AF54*1)+(AF55/2)+(AF56/2)+(AF57*1.5)+(AF58*1.5)+(AF59*1.5)+(AF60*1.5)+(AF61*1.5)+(AF62*1.5)+(AF63*1.5)+(AF64*1.5)+(AF65*1.5)+(AF66*1.5)+(AF67*1.5)+(AF68*1.5)+(AF69*2.5)+(AF70*2.5)+(AF71*2)+(AF72*2)+(AF73*2)+(AF74*2)+(AF75*1)+(AF76*2.5))</f>
        <v>1.8743299835766416</v>
      </c>
      <c r="AG78">
        <f>((AG45*2)+(AG46*2)+(AG47*1.5)+(AG48*1.5)+(AG49*1)+(AG50*1)+(AG51*1)+(AG52*1)+(AG53*1)+(AG54*1)+(AG55/2)+(AG56/2)+(AG57*1.5)+(AG58*1.5)+(AG59*1.5)+(AG60*1.5)+(AG61*1.5)+(AG62*1.5)+(AG63*1.5)+(AG64*1.5)+(AG65*1.5)+(AG66*1.5)+(AG67*1.5)+(AG68*1.5)+(AG69*2.5)+(AG70*2.5)+(AG71*2)+(AG72*2)+(AG73*2)+(AG74*2)+(AG75*1)+(AG76*2.5))</f>
        <v>1.8306402267993012</v>
      </c>
      <c r="AI78">
        <f aca="true" t="shared" si="131" ref="AI78:AU78">((AI45*2)+(AI46*2)+(AI47*1.5)+(AI48*1.5)+(AI49*1)+(AI50*1)+(AI51*1)+(AI52*1)+(AI53*1)+(AI54*1)+(AI55/2)+(AI56/2)+(AI57*1.5)+(AI58*1.5)+(AI59*1.5)+(AI60*1.5)+(AI61*1.5)+(AI62*1.5)+(AI63*1.5)+(AI64*1.5)+(AI65*1.5)+(AI66*1.5)+(AI67*1.5)+(AI68*1.5)+(AI69*2.5)+(AI70*2.5)+(AI71*2)+(AI72*2)+(AI73*2)+(AI74*2)+(AI75*1)+(AI76*2.5))</f>
        <v>1.9464316836361446</v>
      </c>
      <c r="AJ78">
        <f t="shared" si="131"/>
        <v>1.980097451511596</v>
      </c>
      <c r="AK78">
        <f t="shared" si="131"/>
        <v>1.9965576758922199</v>
      </c>
      <c r="AL78">
        <f t="shared" si="131"/>
        <v>2.0149792994343336</v>
      </c>
      <c r="AM78">
        <f t="shared" si="131"/>
        <v>1.813200066738078</v>
      </c>
      <c r="AN78">
        <f t="shared" si="131"/>
        <v>1.8063123911347634</v>
      </c>
      <c r="AO78">
        <f t="shared" si="131"/>
        <v>1.924295898235404</v>
      </c>
      <c r="AP78">
        <f t="shared" si="131"/>
        <v>1.9463548950910643</v>
      </c>
      <c r="AQ78">
        <f t="shared" si="131"/>
        <v>1.8714387781599675</v>
      </c>
      <c r="AR78">
        <f t="shared" si="131"/>
        <v>1.839826072331548</v>
      </c>
      <c r="AS78">
        <f t="shared" si="131"/>
        <v>1.9316294262685472</v>
      </c>
      <c r="AT78">
        <f t="shared" si="131"/>
        <v>1.8567761879388627</v>
      </c>
      <c r="AU78">
        <f t="shared" si="131"/>
        <v>1.857288864199016</v>
      </c>
      <c r="AW78">
        <f aca="true" t="shared" si="132" ref="AW78:BB78">((AW45*2)+(AW46*2)+(AW47*1.5)+(AW48*1.5)+(AW49*1)+(AW50*1)+(AW51*1)+(AW52*1)+(AW53*1)+(AW54*1)+(AW55/2)+(AW56/2)+(AW57*1.5)+(AW58*1.5)+(AW59*1.5)+(AW60*1.5)+(AW61*1.5)+(AW62*1.5)+(AW63*1.5)+(AW64*1.5)+(AW65*1.5)+(AW66*1.5)+(AW67*1.5)+(AW68*1.5)+(AW69*2.5)+(AW70*2.5)+(AW71*2)+(AW72*2)+(AW73*2)+(AW74*2)+(AW75*1)+(AW76*2.5))</f>
        <v>1.9113881434596405</v>
      </c>
      <c r="AX78">
        <f t="shared" si="132"/>
        <v>1.8650845666294558</v>
      </c>
      <c r="AY78">
        <f t="shared" si="132"/>
        <v>1.8275492966821216</v>
      </c>
      <c r="AZ78">
        <f t="shared" si="132"/>
        <v>1.7960208305236638</v>
      </c>
      <c r="BA78">
        <f t="shared" si="132"/>
        <v>1.6939229145610537</v>
      </c>
      <c r="BB78">
        <f t="shared" si="132"/>
        <v>1.6923843224676611</v>
      </c>
      <c r="BD78">
        <f>((BD45*2)+(BD46*2)+(BD47*1.5)+(BD48*1.5)+(BD49*1)+(BD50*1)+(BD51*1)+(BD52*1)+(BD53*1)+(BD54*1)+(BD55/2)+(BD56/2)+(BD57*1.5)+(BD58*1.5)+(BD59*1.5)+(BD60*1.5)+(BD61*1.5)+(BD62*1.5)+(BD63*1.5)+(BD64*1.5)+(BD65*1.5)+(BD66*1.5)+(BD67*1.5)+(BD68*1.5)+(BD69*2.5)+(BD70*2.5)+(BD71*2)+(BD72*2)+(BD73*2)+(BD74*2)+(BD75*1)+(BD76*2.5))</f>
        <v>2.104758292170122</v>
      </c>
      <c r="BE78">
        <f>((BE45*2)+(BE46*2)+(BE47*1.5)+(BE48*1.5)+(BE49*1)+(BE50*1)+(BE51*1)+(BE52*1)+(BE53*1)+(BE54*1)+(BE55/2)+(BE56/2)+(BE57*1.5)+(BE58*1.5)+(BE59*1.5)+(BE60*1.5)+(BE61*1.5)+(BE62*1.5)+(BE63*1.5)+(BE64*1.5)+(BE65*1.5)+(BE66*1.5)+(BE67*1.5)+(BE68*1.5)+(BE69*2.5)+(BE70*2.5)+(BE71*2)+(BE72*2)+(BE73*2)+(BE74*2)+(BE75*1)+(BE76*2.5))</f>
        <v>2.0131541230488494</v>
      </c>
      <c r="BF78">
        <f>((BF45*2)+(BF46*2)+(BF47*1.5)+(BF48*1.5)+(BF49*1)+(BF50*1)+(BF51*1)+(BF52*1)+(BF53*1)+(BF54*1)+(BF55/2)+(BF56/2)+(BF57*1.5)+(BF58*1.5)+(BF59*1.5)+(BF60*1.5)+(BF61*1.5)+(BF62*1.5)+(BF63*1.5)+(BF64*1.5)+(BF65*1.5)+(BF66*1.5)+(BF67*1.5)+(BF68*1.5)+(BF69*2.5)+(BF70*2.5)+(BF71*2)+(BF72*2)+(BF73*2)+(BF74*2)+(BF75*1)+(BF76*2.5))</f>
        <v>1.9508258232554478</v>
      </c>
      <c r="BH78">
        <f>((BH45*2)+(BH46*2)+(BH47*1.5)+(BH48*1.5)+(BH49*1)+(BH50*1)+(BH51*1)+(BH52*1)+(BH53*1)+(BH54*1)+(BH55/2)+(BH56/2)+(BH57*1.5)+(BH58*1.5)+(BH59*1.5)+(BH60*1.5)+(BH61*1.5)+(BH62*1.5)+(BH63*1.5)+(BH64*1.5)+(BH65*1.5)+(BH66*1.5)+(BH67*1.5)+(BH68*1.5)+(BH69*2.5)+(BH70*2.5)+(BH71*2)+(BH72*2)+(BH73*2)+(BH74*2)+(BH75*1)+(BH76*2.5))</f>
        <v>1.9148978785397937</v>
      </c>
      <c r="BI78">
        <f>((BI45*2)+(BI46*2)+(BI47*1.5)+(BI48*1.5)+(BI49*1)+(BI50*1)+(BI51*1)+(BI52*1)+(BI53*1)+(BI54*1)+(BI55/2)+(BI56/2)+(BI57*1.5)+(BI58*1.5)+(BI59*1.5)+(BI60*1.5)+(BI61*1.5)+(BI62*1.5)+(BI63*1.5)+(BI64*1.5)+(BI65*1.5)+(BI66*1.5)+(BI67*1.5)+(BI68*1.5)+(BI69*2.5)+(BI70*2.5)+(BI71*2)+(BI72*2)+(BI73*2)+(BI74*2)+(BI75*1)+(BI76*2.5))</f>
        <v>1.871811488510428</v>
      </c>
      <c r="BJ78">
        <f>((BJ45*2)+(BJ46*2)+(BJ47*1.5)+(BJ48*1.5)+(BJ49*1)+(BJ50*1)+(BJ51*1)+(BJ52*1)+(BJ53*1)+(BJ54*1)+(BJ55/2)+(BJ56/2)+(BJ57*1.5)+(BJ58*1.5)+(BJ59*1.5)+(BJ60*1.5)+(BJ61*1.5)+(BJ62*1.5)+(BJ63*1.5)+(BJ64*1.5)+(BJ65*1.5)+(BJ66*1.5)+(BJ67*1.5)+(BJ68*1.5)+(BJ69*2.5)+(BJ70*2.5)+(BJ71*2)+(BJ72*2)+(BJ73*2)+(BJ74*2)+(BJ75*1)+(BJ76*2.5))</f>
        <v>1.950246942593231</v>
      </c>
      <c r="BK78">
        <f>((BK45*2)+(BK46*2)+(BK47*1.5)+(BK48*1.5)+(BK49*1)+(BK50*1)+(BK51*1)+(BK52*1)+(BK53*1)+(BK54*1)+(BK55/2)+(BK56/2)+(BK57*1.5)+(BK58*1.5)+(BK59*1.5)+(BK60*1.5)+(BK61*1.5)+(BK62*1.5)+(BK63*1.5)+(BK64*1.5)+(BK65*1.5)+(BK66*1.5)+(BK67*1.5)+(BK68*1.5)+(BK69*2.5)+(BK70*2.5)+(BK71*2)+(BK72*2)+(BK73*2)+(BK74*2)+(BK75*1)+(BK76*2.5))</f>
        <v>1.9060967692377189</v>
      </c>
      <c r="BM78">
        <f>((BM45*2)+(BM46*2)+(BM47*1.5)+(BM48*1.5)+(BM49*1)+(BM50*1)+(BM51*1)+(BM52*1)+(BM53*1)+(BM54*1)+(BM55/2)+(BM56/2)+(BM57*1.5)+(BM58*1.5)+(BM59*1.5)+(BM60*1.5)+(BM61*1.5)+(BM62*1.5)+(BM63*1.5)+(BM64*1.5)+(BM65*1.5)+(BM66*1.5)+(BM67*1.5)+(BM68*1.5)+(BM69*2.5)+(BM70*2.5)+(BM71*2)+(BM72*2)+(BM73*2)+(BM74*2)+(BM75*1)+(BM76*2.5))</f>
        <v>1.796719752129582</v>
      </c>
      <c r="BN78">
        <f>((BN45*2)+(BN46*2)+(BN47*1.5)+(BN48*1.5)+(BN49*1)+(BN50*1)+(BN51*1)+(BN52*1)+(BN53*1)+(BN54*1)+(BN55/2)+(BN56/2)+(BN57*1.5)+(BN58*1.5)+(BN59*1.5)+(BN60*1.5)+(BN61*1.5)+(BN62*1.5)+(BN63*1.5)+(BN64*1.5)+(BN65*1.5)+(BN66*1.5)+(BN67*1.5)+(BN68*1.5)+(BN69*2.5)+(BN70*2.5)+(BN71*2)+(BN72*2)+(BN73*2)+(BN74*2)+(BN75*1)+(BN76*2.5))</f>
        <v>1.8352227940214596</v>
      </c>
      <c r="BO78">
        <f>((BO45*2)+(BO46*2)+(BO47*1.5)+(BO48*1.5)+(BO49*1)+(BO50*1)+(BO51*1)+(BO52*1)+(BO53*1)+(BO54*1)+(BO55/2)+(BO56/2)+(BO57*1.5)+(BO58*1.5)+(BO59*1.5)+(BO60*1.5)+(BO61*1.5)+(BO62*1.5)+(BO63*1.5)+(BO64*1.5)+(BO65*1.5)+(BO66*1.5)+(BO67*1.5)+(BO68*1.5)+(BO69*2.5)+(BO70*2.5)+(BO71*2)+(BO72*2)+(BO73*2)+(BO74*2)+(BO75*1)+(BO76*2.5))</f>
        <v>1.930967315503599</v>
      </c>
      <c r="BP78">
        <f>((BP45*2)+(BP46*2)+(BP47*1.5)+(BP48*1.5)+(BP49*1)+(BP50*1)+(BP51*1)+(BP52*1)+(BP53*1)+(BP54*1)+(BP55/2)+(BP56/2)+(BP57*1.5)+(BP58*1.5)+(BP59*1.5)+(BP60*1.5)+(BP61*1.5)+(BP62*1.5)+(BP63*1.5)+(BP64*1.5)+(BP65*1.5)+(BP66*1.5)+(BP67*1.5)+(BP68*1.5)+(BP69*2.5)+(BP70*2.5)+(BP71*2)+(BP72*2)+(BP73*2)+(BP74*2)+(BP75*1)+(BP76*2.5))</f>
        <v>1.869796694120752</v>
      </c>
      <c r="BR78">
        <f>((BR45*2)+(BR46*2)+(BR47*1.5)+(BR48*1.5)+(BR49*1)+(BR50*1)+(BR51*1)+(BR52*1)+(BR53*1)+(BR54*1)+(BR55/2)+(BR56/2)+(BR57*1.5)+(BR58*1.5)+(BR59*1.5)+(BR60*1.5)+(BR61*1.5)+(BR62*1.5)+(BR63*1.5)+(BR64*1.5)+(BR65*1.5)+(BR66*1.5)+(BR67*1.5)+(BR68*1.5)+(BR69*2.5)+(BR70*2.5)+(BR71*2)+(BR72*2)+(BR73*2)+(BR74*2)+(BR75*1)+(BR76*2.5))</f>
        <v>1.807503434752851</v>
      </c>
      <c r="BT78">
        <f aca="true" t="shared" si="133" ref="BT78:BZ78">((BT45*2)+(BT46*2)+(BT47*1.5)+(BT48*1.5)+(BT49*1)+(BT50*1)+(BT51*1)+(BT52*1)+(BT53*1)+(BT54*1)+(BT55/2)+(BT56/2)+(BT57*1.5)+(BT58*1.5)+(BT59*1.5)+(BT60*1.5)+(BT61*1.5)+(BT62*1.5)+(BT63*1.5)+(BT64*1.5)+(BT65*1.5)+(BT66*1.5)+(BT67*1.5)+(BT68*1.5)+(BT69*2.5)+(BT70*2.5)+(BT71*2)+(BT72*2)+(BT73*2)+(BT74*2)+(BT75*1)+(BT76*2.5))</f>
        <v>1.7448475800409875</v>
      </c>
      <c r="BU78">
        <f t="shared" si="133"/>
        <v>1.7342675242120347</v>
      </c>
      <c r="BV78">
        <f t="shared" si="133"/>
        <v>1.7386005982279973</v>
      </c>
      <c r="BW78">
        <f t="shared" si="133"/>
        <v>1.7463145119602164</v>
      </c>
      <c r="BX78">
        <f t="shared" si="133"/>
        <v>1.7496730024206115</v>
      </c>
      <c r="BY78">
        <f t="shared" si="133"/>
        <v>1.8109654334480845</v>
      </c>
      <c r="BZ78">
        <f t="shared" si="133"/>
        <v>1.7526008175491259</v>
      </c>
    </row>
    <row r="79" spans="1:78" ht="12.75">
      <c r="A79" t="s">
        <v>134</v>
      </c>
      <c r="B79">
        <f aca="true" t="shared" si="134" ref="B79:R79">(22/B78)</f>
        <v>12.142445623097926</v>
      </c>
      <c r="C79">
        <f t="shared" si="134"/>
        <v>13.010330335876027</v>
      </c>
      <c r="D79">
        <f t="shared" si="134"/>
        <v>11.725338395535921</v>
      </c>
      <c r="E79">
        <v>12.285698</v>
      </c>
      <c r="F79">
        <f t="shared" si="134"/>
        <v>12.673919142108566</v>
      </c>
      <c r="H79">
        <f t="shared" si="134"/>
        <v>11.98250272992008</v>
      </c>
      <c r="I79">
        <f t="shared" si="134"/>
        <v>11.889991999629569</v>
      </c>
      <c r="J79">
        <f t="shared" si="134"/>
        <v>11.982839400117523</v>
      </c>
      <c r="K79">
        <f t="shared" si="134"/>
        <v>12.19398815159794</v>
      </c>
      <c r="L79">
        <f t="shared" si="134"/>
        <v>11.965286572186942</v>
      </c>
      <c r="M79">
        <f t="shared" si="134"/>
        <v>11.988383577629406</v>
      </c>
      <c r="N79">
        <f t="shared" si="134"/>
        <v>11.49729419033364</v>
      </c>
      <c r="O79">
        <f t="shared" si="134"/>
        <v>12.700728912911975</v>
      </c>
      <c r="P79">
        <f t="shared" si="134"/>
        <v>11.923177824508032</v>
      </c>
      <c r="R79">
        <f t="shared" si="134"/>
        <v>11.778430565995107</v>
      </c>
      <c r="T79">
        <f>(22/T78)</f>
        <v>11.828298685028686</v>
      </c>
      <c r="V79">
        <f>(22/V78)</f>
        <v>11.651755662835324</v>
      </c>
      <c r="W79">
        <f>(22/W78)</f>
        <v>11.720886572821746</v>
      </c>
      <c r="X79">
        <f>(22/X78)</f>
        <v>11.898297183822425</v>
      </c>
      <c r="Z79">
        <f>(22/Z78)</f>
        <v>11.631062131987612</v>
      </c>
      <c r="AB79">
        <f>(22/AB78)</f>
        <v>11.710715751579782</v>
      </c>
      <c r="AD79">
        <f>(22/AD78)</f>
        <v>12.429480703734022</v>
      </c>
      <c r="AE79">
        <f>(22/AE78)</f>
        <v>12.439262154688741</v>
      </c>
      <c r="AF79">
        <f>(22/AF78)</f>
        <v>11.737527646022645</v>
      </c>
      <c r="AG79">
        <f>(22/AG78)</f>
        <v>12.017653538874152</v>
      </c>
      <c r="AI79">
        <f aca="true" t="shared" si="135" ref="AI79:AU79">(22/AI78)</f>
        <v>11.302734221270805</v>
      </c>
      <c r="AJ79">
        <f t="shared" si="135"/>
        <v>11.110564272079293</v>
      </c>
      <c r="AK79">
        <f t="shared" si="135"/>
        <v>11.018965425162916</v>
      </c>
      <c r="AL79">
        <f t="shared" si="135"/>
        <v>10.918226309409766</v>
      </c>
      <c r="AM79">
        <f t="shared" si="135"/>
        <v>12.133244644965018</v>
      </c>
      <c r="AN79">
        <f t="shared" si="135"/>
        <v>12.179510093588595</v>
      </c>
      <c r="AO79">
        <f t="shared" si="135"/>
        <v>11.432753154114287</v>
      </c>
      <c r="AP79">
        <f t="shared" si="135"/>
        <v>11.30318014226829</v>
      </c>
      <c r="AQ79">
        <f t="shared" si="135"/>
        <v>11.755661075715658</v>
      </c>
      <c r="AR79">
        <f t="shared" si="135"/>
        <v>11.957652047032989</v>
      </c>
      <c r="AS79">
        <f t="shared" si="135"/>
        <v>11.389348133145194</v>
      </c>
      <c r="AT79">
        <f t="shared" si="135"/>
        <v>11.84849318022619</v>
      </c>
      <c r="AU79">
        <f t="shared" si="135"/>
        <v>11.845222584418948</v>
      </c>
      <c r="AW79">
        <f aca="true" t="shared" si="136" ref="AW79:BB79">(22/AW78)</f>
        <v>11.509959437218063</v>
      </c>
      <c r="AX79">
        <f t="shared" si="136"/>
        <v>11.795711783599158</v>
      </c>
      <c r="AY79">
        <f t="shared" si="136"/>
        <v>12.037978969946556</v>
      </c>
      <c r="AZ79">
        <f t="shared" si="136"/>
        <v>12.249301136215378</v>
      </c>
      <c r="BA79">
        <f t="shared" si="136"/>
        <v>12.987603987694364</v>
      </c>
      <c r="BB79">
        <f t="shared" si="136"/>
        <v>12.999411367698006</v>
      </c>
      <c r="BD79">
        <f>(22/BD78)</f>
        <v>10.45250662835816</v>
      </c>
      <c r="BE79">
        <f>(22/BE78)</f>
        <v>10.928125049204773</v>
      </c>
      <c r="BF79">
        <f>(22/BF78)</f>
        <v>11.277275366022897</v>
      </c>
      <c r="BH79">
        <f>(22/BH78)</f>
        <v>11.488863320886914</v>
      </c>
      <c r="BI79">
        <f>(22/BI78)</f>
        <v>11.753320318333667</v>
      </c>
      <c r="BJ79">
        <f>(22/BJ78)</f>
        <v>11.280622735265894</v>
      </c>
      <c r="BK79">
        <f>(22/BK78)</f>
        <v>11.541911384067967</v>
      </c>
      <c r="BM79">
        <f>(22/BM78)</f>
        <v>12.244536174283306</v>
      </c>
      <c r="BN79">
        <f>(22/BN78)</f>
        <v>11.987645353833127</v>
      </c>
      <c r="BO79">
        <f>(22/BO78)</f>
        <v>11.393253434878762</v>
      </c>
      <c r="BP79">
        <f>(22/BP78)</f>
        <v>11.765985076973953</v>
      </c>
      <c r="BR79">
        <f>(22/BR78)</f>
        <v>12.17148447798561</v>
      </c>
      <c r="BT79">
        <f aca="true" t="shared" si="137" ref="BT79:BZ79">(22/BT78)</f>
        <v>12.608551171835426</v>
      </c>
      <c r="BU79">
        <f t="shared" si="137"/>
        <v>12.685470778215553</v>
      </c>
      <c r="BV79">
        <f t="shared" si="137"/>
        <v>12.65385507311033</v>
      </c>
      <c r="BW79">
        <f t="shared" si="137"/>
        <v>12.597959788643841</v>
      </c>
      <c r="BX79">
        <f t="shared" si="137"/>
        <v>12.57377805427858</v>
      </c>
      <c r="BY79">
        <f t="shared" si="137"/>
        <v>12.148216411901316</v>
      </c>
      <c r="BZ79">
        <f t="shared" si="137"/>
        <v>12.552772873155032</v>
      </c>
    </row>
    <row r="83" spans="1:78" ht="12.75">
      <c r="A83" t="s">
        <v>73</v>
      </c>
      <c r="B83" s="4">
        <f aca="true" t="shared" si="138" ref="B83:R83">(B52*B79)</f>
        <v>1.1713735881055596</v>
      </c>
      <c r="C83" s="4">
        <f t="shared" si="138"/>
        <v>0.9906225130918443</v>
      </c>
      <c r="D83" s="4">
        <f t="shared" si="138"/>
        <v>1.1624978865759579</v>
      </c>
      <c r="E83" s="4">
        <v>1.043</v>
      </c>
      <c r="F83" s="4">
        <f t="shared" si="138"/>
        <v>1.0305469202570445</v>
      </c>
      <c r="G83" s="4"/>
      <c r="H83" s="4">
        <f t="shared" si="138"/>
        <v>0.8995423768360117</v>
      </c>
      <c r="I83" s="4">
        <f t="shared" si="138"/>
        <v>0.9731644664461433</v>
      </c>
      <c r="J83" s="4">
        <f t="shared" si="138"/>
        <v>0.918798313489753</v>
      </c>
      <c r="K83" s="4">
        <f t="shared" si="138"/>
        <v>1.200264168987529</v>
      </c>
      <c r="L83" s="4">
        <f t="shared" si="138"/>
        <v>1.1116109672092362</v>
      </c>
      <c r="M83" s="4">
        <f t="shared" si="138"/>
        <v>1.120169934856956</v>
      </c>
      <c r="N83" s="4">
        <f t="shared" si="138"/>
        <v>1.107086102492897</v>
      </c>
      <c r="O83" s="4">
        <f t="shared" si="138"/>
        <v>1.0666981665444972</v>
      </c>
      <c r="P83" s="4">
        <f t="shared" si="138"/>
        <v>1.1523470721974596</v>
      </c>
      <c r="R83" s="4">
        <f t="shared" si="138"/>
        <v>0.8170131045242683</v>
      </c>
      <c r="S83" s="4"/>
      <c r="T83" s="4">
        <f>(T52*T79)</f>
        <v>0.8605466946311884</v>
      </c>
      <c r="U83" s="4"/>
      <c r="V83" s="4">
        <f>(V52*V79)</f>
        <v>1.0222296337580206</v>
      </c>
      <c r="W83" s="4">
        <f>(W52*W79)</f>
        <v>0.9091629206807166</v>
      </c>
      <c r="X83" s="4">
        <f>(X52*X79)</f>
        <v>0.7150010968167185</v>
      </c>
      <c r="Y83" s="4"/>
      <c r="Z83" s="4">
        <f>(Z52*Z79)</f>
        <v>1.0328582278405547</v>
      </c>
      <c r="AA83" s="4"/>
      <c r="AB83" s="4">
        <f>(AB52*AB79)</f>
        <v>1.029490525236953</v>
      </c>
      <c r="AC83" s="4"/>
      <c r="AD83" s="4">
        <f>(AD52*AD79)</f>
        <v>0.8267111809009969</v>
      </c>
      <c r="AE83" s="4">
        <f>(AE52*AE79)</f>
        <v>1.0225570351839355</v>
      </c>
      <c r="AF83" s="4">
        <f>(AF52*AF79)</f>
        <v>0.9816156323082421</v>
      </c>
      <c r="AG83" s="4">
        <f>(AG52*AG79)</f>
        <v>0.9643266926700015</v>
      </c>
      <c r="AH83" s="4"/>
      <c r="AI83" s="4">
        <f aca="true" t="shared" si="139" ref="AI83:AU83">(AI52*AI79)</f>
        <v>1.332223131287447</v>
      </c>
      <c r="AJ83" s="4">
        <f t="shared" si="139"/>
        <v>1.6443952114525344</v>
      </c>
      <c r="AK83" s="4">
        <f t="shared" si="139"/>
        <v>1.7723086329345488</v>
      </c>
      <c r="AL83" s="4">
        <f t="shared" si="139"/>
        <v>1.9916807265560257</v>
      </c>
      <c r="AM83" s="4">
        <f t="shared" si="139"/>
        <v>1.0190367738549437</v>
      </c>
      <c r="AN83" s="4">
        <f t="shared" si="139"/>
        <v>1.0207506676153066</v>
      </c>
      <c r="AO83" s="4">
        <f t="shared" si="139"/>
        <v>1.9448727726506827</v>
      </c>
      <c r="AP83" s="4">
        <f t="shared" si="139"/>
        <v>1.9933746720227068</v>
      </c>
      <c r="AQ83" s="4">
        <f t="shared" si="139"/>
        <v>1.1759853536869622</v>
      </c>
      <c r="AR83" s="4">
        <f t="shared" si="139"/>
        <v>1.0298762372890395</v>
      </c>
      <c r="AS83" s="4">
        <f t="shared" si="139"/>
        <v>1.7709542746260005</v>
      </c>
      <c r="AT83" s="4">
        <f t="shared" si="139"/>
        <v>0.9000460226063405</v>
      </c>
      <c r="AU83" s="4">
        <f t="shared" si="139"/>
        <v>0.7498313155258072</v>
      </c>
      <c r="AV83" s="4"/>
      <c r="AW83" s="4">
        <f aca="true" t="shared" si="140" ref="AW83:BB83">(AW52*AW79)</f>
        <v>0.921535625412074</v>
      </c>
      <c r="AX83" s="4">
        <f t="shared" si="140"/>
        <v>0.643631919718499</v>
      </c>
      <c r="AY83" s="4">
        <f t="shared" si="140"/>
        <v>0.8457495923963878</v>
      </c>
      <c r="AZ83" s="4">
        <f t="shared" si="140"/>
        <v>0.2271625032393722</v>
      </c>
      <c r="BA83" s="4">
        <f t="shared" si="140"/>
        <v>0.2918042265423484</v>
      </c>
      <c r="BB83" s="4">
        <f t="shared" si="140"/>
        <v>0.1761689129716563</v>
      </c>
      <c r="BC83" s="4"/>
      <c r="BD83" s="4">
        <f>(BD52*BD79)</f>
        <v>0</v>
      </c>
      <c r="BE83" s="4">
        <f>(BE52*BE79)</f>
        <v>0.083792684935058</v>
      </c>
      <c r="BF83" s="4">
        <f>(BF52*BF79)</f>
        <v>0.10456817386469164</v>
      </c>
      <c r="BG83" s="4"/>
      <c r="BH83" s="4">
        <f>(BH52*BH79)</f>
        <v>0.419974497286344</v>
      </c>
      <c r="BI83" s="4">
        <f>(BI52*BI79)</f>
        <v>0.3730547461953268</v>
      </c>
      <c r="BJ83" s="4">
        <f>(BJ52*BJ79)</f>
        <v>0.14080663185959566</v>
      </c>
      <c r="BK83" s="4">
        <f>(BK52*BK79)</f>
        <v>0.17699792778706225</v>
      </c>
      <c r="BM83" s="4">
        <f>(BM52*BM79)</f>
        <v>1.840610555442373</v>
      </c>
      <c r="BN83" s="4">
        <f>(BN52*BN79)</f>
        <v>1.0110834972116745</v>
      </c>
      <c r="BO83" s="4">
        <f>(BO52*BO79)</f>
        <v>0.8817175447106602</v>
      </c>
      <c r="BP83" s="4">
        <f>(BP52*BP79)</f>
        <v>0.3021222986954795</v>
      </c>
      <c r="BQ83" s="4"/>
      <c r="BR83" s="4">
        <f>(BR52*BR79)</f>
        <v>0.5469354651305944</v>
      </c>
      <c r="BT83" s="4">
        <f aca="true" t="shared" si="141" ref="BT83:BZ83">(BT52*BT79)</f>
        <v>0.4878843802225905</v>
      </c>
      <c r="BU83" s="4">
        <f t="shared" si="141"/>
        <v>0.5361013863118913</v>
      </c>
      <c r="BV83" s="4">
        <f t="shared" si="141"/>
        <v>0.46481707294235525</v>
      </c>
      <c r="BW83" s="4">
        <f t="shared" si="141"/>
        <v>0.5121852410504272</v>
      </c>
      <c r="BX83" s="4">
        <f t="shared" si="141"/>
        <v>0.5403495918475638</v>
      </c>
      <c r="BY83" s="4">
        <f t="shared" si="141"/>
        <v>0.6671987615666201</v>
      </c>
      <c r="BZ83" s="4">
        <f t="shared" si="141"/>
        <v>0.5842142867142409</v>
      </c>
    </row>
    <row r="84" spans="1:78" ht="12.75">
      <c r="A84" t="s">
        <v>74</v>
      </c>
      <c r="B84" s="4">
        <f aca="true" t="shared" si="142" ref="B84:R84">(B53*B79)</f>
        <v>0.0058591225743572315</v>
      </c>
      <c r="C84" s="4">
        <f t="shared" si="142"/>
        <v>0.003766743004017379</v>
      </c>
      <c r="D84" s="4">
        <f t="shared" si="142"/>
        <v>0</v>
      </c>
      <c r="E84" s="4"/>
      <c r="F84" s="4">
        <f t="shared" si="142"/>
        <v>0</v>
      </c>
      <c r="G84" s="4"/>
      <c r="H84" s="4">
        <f t="shared" si="142"/>
        <v>0</v>
      </c>
      <c r="I84" s="4">
        <f t="shared" si="142"/>
        <v>0</v>
      </c>
      <c r="J84" s="4">
        <f t="shared" si="142"/>
        <v>0</v>
      </c>
      <c r="K84" s="4">
        <f t="shared" si="142"/>
        <v>0</v>
      </c>
      <c r="L84" s="4">
        <f t="shared" si="142"/>
        <v>0</v>
      </c>
      <c r="M84" s="4">
        <f t="shared" si="142"/>
        <v>0</v>
      </c>
      <c r="N84" s="4">
        <f t="shared" si="142"/>
        <v>0</v>
      </c>
      <c r="O84" s="4">
        <f t="shared" si="142"/>
        <v>0</v>
      </c>
      <c r="P84" s="4">
        <f t="shared" si="142"/>
        <v>0</v>
      </c>
      <c r="R84" s="4">
        <f t="shared" si="142"/>
        <v>0</v>
      </c>
      <c r="S84" s="4"/>
      <c r="T84" s="4">
        <f>(T53*T79)</f>
        <v>0.0011415073040946424</v>
      </c>
      <c r="U84" s="4"/>
      <c r="V84" s="4">
        <f>(V53*V79)</f>
        <v>0.002248939521875183</v>
      </c>
      <c r="W84" s="4">
        <f>(W53*W79)</f>
        <v>0</v>
      </c>
      <c r="X84" s="4">
        <f>(X53*X79)</f>
        <v>0</v>
      </c>
      <c r="Y84" s="4"/>
      <c r="Z84" s="4">
        <f>(Z53*Z79)</f>
        <v>0.0011224727014077988</v>
      </c>
      <c r="AA84" s="4"/>
      <c r="AB84" s="4">
        <f>(AB53*AB79)</f>
        <v>0.0011301597907334281</v>
      </c>
      <c r="AC84" s="4"/>
      <c r="AD84" s="4">
        <f>(AD53*AD79)</f>
        <v>0</v>
      </c>
      <c r="AE84" s="4">
        <f>(AE53*AE79)</f>
        <v>0</v>
      </c>
      <c r="AF84" s="4">
        <f>(AF53*AF79)</f>
        <v>0</v>
      </c>
      <c r="AG84" s="4">
        <f>(AG53*AG79)</f>
        <v>0.0011597812718465693</v>
      </c>
      <c r="AH84" s="4"/>
      <c r="AI84" s="4">
        <f aca="true" t="shared" si="143" ref="AI84:AU84">(AI53*AI79)</f>
        <v>0</v>
      </c>
      <c r="AJ84" s="4">
        <f t="shared" si="143"/>
        <v>0</v>
      </c>
      <c r="AK84" s="4">
        <f t="shared" si="143"/>
        <v>0</v>
      </c>
      <c r="AL84" s="4">
        <f t="shared" si="143"/>
        <v>0</v>
      </c>
      <c r="AM84" s="4">
        <f t="shared" si="143"/>
        <v>0</v>
      </c>
      <c r="AN84" s="4">
        <f t="shared" si="143"/>
        <v>0</v>
      </c>
      <c r="AO84" s="4">
        <f t="shared" si="143"/>
        <v>0</v>
      </c>
      <c r="AP84" s="4">
        <f t="shared" si="143"/>
        <v>0</v>
      </c>
      <c r="AQ84" s="4">
        <f t="shared" si="143"/>
        <v>0</v>
      </c>
      <c r="AR84" s="4">
        <f t="shared" si="143"/>
        <v>0</v>
      </c>
      <c r="AS84" s="4">
        <f t="shared" si="143"/>
        <v>0</v>
      </c>
      <c r="AT84" s="4">
        <f t="shared" si="143"/>
        <v>0.003430368610372377</v>
      </c>
      <c r="AU84" s="4">
        <f t="shared" si="143"/>
        <v>0</v>
      </c>
      <c r="AV84" s="4"/>
      <c r="AW84" s="4">
        <f aca="true" t="shared" si="144" ref="AW84:BB84">(AW53*AW79)</f>
        <v>0.07886577109076263</v>
      </c>
      <c r="AX84" s="4">
        <f t="shared" si="144"/>
        <v>0.8799541795717187</v>
      </c>
      <c r="AY84" s="4">
        <f t="shared" si="144"/>
        <v>0.14870307934309585</v>
      </c>
      <c r="AZ84" s="4">
        <f t="shared" si="144"/>
        <v>1.1774082157566605</v>
      </c>
      <c r="BA84" s="4">
        <f t="shared" si="144"/>
        <v>0.5464770641415502</v>
      </c>
      <c r="BB84" s="4">
        <f t="shared" si="144"/>
        <v>0.35126763008641587</v>
      </c>
      <c r="BC84" s="4"/>
      <c r="BD84" s="4">
        <f>(BD53*BD79)</f>
        <v>3.9179247003033293</v>
      </c>
      <c r="BE84" s="4">
        <f>(BE53*BE79)</f>
        <v>3.6195063857238736</v>
      </c>
      <c r="BF84" s="4">
        <f>(BF53*BF79)</f>
        <v>3.0734438943880193</v>
      </c>
      <c r="BG84" s="4"/>
      <c r="BH84" s="4">
        <f>(BH53*BH79)</f>
        <v>2.1731492095095883</v>
      </c>
      <c r="BI84" s="4">
        <f>(BI53*BI79)</f>
        <v>2.3229878413382887</v>
      </c>
      <c r="BJ84" s="4">
        <f>(BJ53*BJ79)</f>
        <v>2.729253155501987</v>
      </c>
      <c r="BK84" s="4">
        <f>(BK53*BK79)</f>
        <v>2.5964288203302868</v>
      </c>
      <c r="BM84" s="4">
        <f>(BM53*BM79)</f>
        <v>0.05081210726637542</v>
      </c>
      <c r="BN84" s="4">
        <f>(BN53*BN79)</f>
        <v>0.2788093543981648</v>
      </c>
      <c r="BO84" s="4">
        <f>(BO53*BO79)</f>
        <v>0</v>
      </c>
      <c r="BP84" s="4">
        <f>(BP53*BP79)</f>
        <v>0</v>
      </c>
      <c r="BQ84" s="4"/>
      <c r="BR84" s="4">
        <f>(BR53*BR79)</f>
        <v>0.014095523425576848</v>
      </c>
      <c r="BT84" s="4">
        <f aca="true" t="shared" si="145" ref="BT84:BZ84">(BT53*BT79)</f>
        <v>0.25552940996771273</v>
      </c>
      <c r="BU84" s="4">
        <f t="shared" si="145"/>
        <v>0.30360902846916205</v>
      </c>
      <c r="BV84" s="4">
        <f t="shared" si="145"/>
        <v>0.28331348938058254</v>
      </c>
      <c r="BW84" s="4">
        <f t="shared" si="145"/>
        <v>0.32461448210460386</v>
      </c>
      <c r="BX84" s="4">
        <f t="shared" si="145"/>
        <v>0.4052925950713227</v>
      </c>
      <c r="BY84" s="4">
        <f t="shared" si="145"/>
        <v>0.4595735218553673</v>
      </c>
      <c r="BZ84" s="4">
        <f t="shared" si="145"/>
        <v>0.4143069216964892</v>
      </c>
    </row>
    <row r="85" spans="1:78" ht="12.75">
      <c r="A85" t="s">
        <v>75</v>
      </c>
      <c r="B85" s="4">
        <f aca="true" t="shared" si="146" ref="B85:R85">(B54*B79)</f>
        <v>0.00633656653521092</v>
      </c>
      <c r="C85" s="4">
        <f t="shared" si="146"/>
        <v>0.016125001720916143</v>
      </c>
      <c r="D85" s="4">
        <f t="shared" si="146"/>
        <v>0</v>
      </c>
      <c r="E85" s="4"/>
      <c r="F85" s="4">
        <f t="shared" si="146"/>
        <v>0</v>
      </c>
      <c r="G85" s="4"/>
      <c r="H85" s="4">
        <f t="shared" si="146"/>
        <v>0.007034737414825878</v>
      </c>
      <c r="I85" s="4">
        <f t="shared" si="146"/>
        <v>0.005429220091155054</v>
      </c>
      <c r="J85" s="4">
        <f t="shared" si="146"/>
        <v>0.0054716161644372254</v>
      </c>
      <c r="K85" s="4">
        <f t="shared" si="146"/>
        <v>0</v>
      </c>
      <c r="L85" s="4">
        <f t="shared" si="146"/>
        <v>0</v>
      </c>
      <c r="M85" s="4">
        <f t="shared" si="146"/>
        <v>0</v>
      </c>
      <c r="N85" s="4">
        <f t="shared" si="146"/>
        <v>0</v>
      </c>
      <c r="O85" s="4">
        <f t="shared" si="146"/>
        <v>0</v>
      </c>
      <c r="P85" s="4">
        <f t="shared" si="146"/>
        <v>0</v>
      </c>
      <c r="R85" s="4">
        <f t="shared" si="146"/>
        <v>0</v>
      </c>
      <c r="S85" s="4"/>
      <c r="T85" s="4">
        <f>(T54*T79)</f>
        <v>0</v>
      </c>
      <c r="U85" s="4"/>
      <c r="V85" s="4">
        <f>(V54*V79)</f>
        <v>0</v>
      </c>
      <c r="W85" s="4">
        <f>(W54*W79)</f>
        <v>0</v>
      </c>
      <c r="X85" s="4">
        <f>(X54*X79)</f>
        <v>0</v>
      </c>
      <c r="Y85" s="4"/>
      <c r="Z85" s="4">
        <f>(Z54*Z79)</f>
        <v>0</v>
      </c>
      <c r="AA85" s="4"/>
      <c r="AB85" s="4">
        <f>(AB54*AB79)</f>
        <v>0</v>
      </c>
      <c r="AC85" s="4"/>
      <c r="AD85" s="4">
        <f>(AD54*AD79)</f>
        <v>0</v>
      </c>
      <c r="AE85" s="4">
        <f>(AE54*AE79)</f>
        <v>0</v>
      </c>
      <c r="AF85" s="4">
        <f>(AF54*AF79)</f>
        <v>0</v>
      </c>
      <c r="AG85" s="4">
        <f>(AG54*AG79)</f>
        <v>0</v>
      </c>
      <c r="AH85" s="4"/>
      <c r="AI85" s="4">
        <f aca="true" t="shared" si="147" ref="AI85:AU85">(AI54*AI79)</f>
        <v>0</v>
      </c>
      <c r="AJ85" s="4">
        <f t="shared" si="147"/>
        <v>0</v>
      </c>
      <c r="AK85" s="4">
        <f t="shared" si="147"/>
        <v>0</v>
      </c>
      <c r="AL85" s="4">
        <f t="shared" si="147"/>
        <v>0</v>
      </c>
      <c r="AM85" s="4">
        <f t="shared" si="147"/>
        <v>0</v>
      </c>
      <c r="AN85" s="4">
        <f t="shared" si="147"/>
        <v>0</v>
      </c>
      <c r="AO85" s="4">
        <f t="shared" si="147"/>
        <v>0</v>
      </c>
      <c r="AP85" s="4">
        <f t="shared" si="147"/>
        <v>0</v>
      </c>
      <c r="AQ85" s="4">
        <f t="shared" si="147"/>
        <v>0</v>
      </c>
      <c r="AR85" s="4">
        <f t="shared" si="147"/>
        <v>0</v>
      </c>
      <c r="AS85" s="4">
        <f t="shared" si="147"/>
        <v>0</v>
      </c>
      <c r="AT85" s="4">
        <f t="shared" si="147"/>
        <v>0</v>
      </c>
      <c r="AU85" s="4">
        <f t="shared" si="147"/>
        <v>0.004636094944978061</v>
      </c>
      <c r="AV85" s="4"/>
      <c r="AW85" s="4">
        <f aca="true" t="shared" si="148" ref="AW85:BB85">(AW54*AW79)</f>
        <v>0</v>
      </c>
      <c r="AX85" s="4">
        <f t="shared" si="148"/>
        <v>0</v>
      </c>
      <c r="AY85" s="4">
        <f t="shared" si="148"/>
        <v>0</v>
      </c>
      <c r="AZ85" s="4">
        <f t="shared" si="148"/>
        <v>0</v>
      </c>
      <c r="BA85" s="4">
        <f t="shared" si="148"/>
        <v>0</v>
      </c>
      <c r="BB85" s="4">
        <f t="shared" si="148"/>
        <v>0</v>
      </c>
      <c r="BC85" s="4"/>
      <c r="BD85" s="4">
        <f>(BD54*BD79)</f>
        <v>0</v>
      </c>
      <c r="BE85" s="4">
        <f>(BE54*BE79)</f>
        <v>0.009267164099129945</v>
      </c>
      <c r="BF85" s="4">
        <f>(BF54*BF79)</f>
        <v>0.01177015041463577</v>
      </c>
      <c r="BG85" s="4"/>
      <c r="BH85" s="4">
        <f>(BH54*BH79)</f>
        <v>0.028478591402068015</v>
      </c>
      <c r="BI85" s="4">
        <f>(BI54*BI79)</f>
        <v>0.023767314407589283</v>
      </c>
      <c r="BJ85" s="4">
        <f>(BJ54*BJ79)</f>
        <v>0</v>
      </c>
      <c r="BK85" s="4">
        <f>(BK54*BK79)</f>
        <v>0</v>
      </c>
      <c r="BM85" s="4">
        <f>(BM54*BM79)</f>
        <v>0.16453845087425706</v>
      </c>
      <c r="BN85" s="4">
        <f>(BN54*BN79)</f>
        <v>0</v>
      </c>
      <c r="BO85" s="4">
        <f>(BO54*BO79)</f>
        <v>0</v>
      </c>
      <c r="BP85" s="4">
        <f>(BP54*BP79)</f>
        <v>0</v>
      </c>
      <c r="BQ85" s="4"/>
      <c r="BR85" s="4">
        <f>(BR54*BR79)</f>
        <v>0</v>
      </c>
      <c r="BT85" s="4">
        <f aca="true" t="shared" si="149" ref="BT85:BZ85">(BT54*BT79)</f>
        <v>0</v>
      </c>
      <c r="BU85" s="4">
        <f t="shared" si="149"/>
        <v>0</v>
      </c>
      <c r="BV85" s="4">
        <f t="shared" si="149"/>
        <v>0</v>
      </c>
      <c r="BW85" s="4">
        <f t="shared" si="149"/>
        <v>0</v>
      </c>
      <c r="BX85" s="4">
        <f t="shared" si="149"/>
        <v>0</v>
      </c>
      <c r="BY85" s="4">
        <f t="shared" si="149"/>
        <v>0</v>
      </c>
      <c r="BZ85" s="4">
        <f t="shared" si="149"/>
        <v>0</v>
      </c>
    </row>
    <row r="86" spans="1:78" ht="12.75">
      <c r="A86" t="s">
        <v>76</v>
      </c>
      <c r="B86" s="4">
        <f aca="true" t="shared" si="150" ref="B86:R86">(B55*B79)</f>
        <v>0</v>
      </c>
      <c r="C86" s="4">
        <f t="shared" si="150"/>
        <v>0</v>
      </c>
      <c r="D86" s="4">
        <f t="shared" si="150"/>
        <v>0</v>
      </c>
      <c r="E86" s="4"/>
      <c r="F86" s="4">
        <f t="shared" si="150"/>
        <v>0</v>
      </c>
      <c r="G86" s="4"/>
      <c r="H86" s="4">
        <f t="shared" si="150"/>
        <v>0</v>
      </c>
      <c r="I86" s="4">
        <f t="shared" si="150"/>
        <v>0</v>
      </c>
      <c r="J86" s="4">
        <f t="shared" si="150"/>
        <v>0</v>
      </c>
      <c r="K86" s="4">
        <f t="shared" si="150"/>
        <v>0</v>
      </c>
      <c r="L86" s="4">
        <f t="shared" si="150"/>
        <v>0</v>
      </c>
      <c r="M86" s="4">
        <f t="shared" si="150"/>
        <v>0</v>
      </c>
      <c r="N86" s="4">
        <f t="shared" si="150"/>
        <v>0</v>
      </c>
      <c r="O86" s="4">
        <f t="shared" si="150"/>
        <v>0</v>
      </c>
      <c r="P86" s="4">
        <f t="shared" si="150"/>
        <v>0</v>
      </c>
      <c r="R86" s="4">
        <f t="shared" si="150"/>
        <v>0</v>
      </c>
      <c r="S86" s="4"/>
      <c r="T86" s="4">
        <f>(T55*T79)</f>
        <v>0</v>
      </c>
      <c r="U86" s="4"/>
      <c r="V86" s="4">
        <f>(V55*V79)</f>
        <v>0</v>
      </c>
      <c r="W86" s="4">
        <f>(W55*W79)</f>
        <v>0</v>
      </c>
      <c r="X86" s="4">
        <f>(X55*X79)</f>
        <v>0</v>
      </c>
      <c r="Y86" s="4"/>
      <c r="Z86" s="4">
        <f>(Z55*Z79)</f>
        <v>0</v>
      </c>
      <c r="AA86" s="4"/>
      <c r="AB86" s="4">
        <f>(AB55*AB79)</f>
        <v>0</v>
      </c>
      <c r="AC86" s="4"/>
      <c r="AD86" s="4">
        <f>(AD55*AD79)</f>
        <v>0</v>
      </c>
      <c r="AE86" s="4">
        <f>(AE55*AE79)</f>
        <v>0</v>
      </c>
      <c r="AF86" s="4">
        <f>(AF55*AF79)</f>
        <v>0</v>
      </c>
      <c r="AG86" s="4">
        <f>(AG55*AG79)</f>
        <v>0</v>
      </c>
      <c r="AH86" s="4"/>
      <c r="AI86" s="4">
        <f aca="true" t="shared" si="151" ref="AI86:AU86">(AI55*AI79)</f>
        <v>0</v>
      </c>
      <c r="AJ86" s="4">
        <f t="shared" si="151"/>
        <v>0</v>
      </c>
      <c r="AK86" s="4">
        <f t="shared" si="151"/>
        <v>0</v>
      </c>
      <c r="AL86" s="4">
        <f t="shared" si="151"/>
        <v>0</v>
      </c>
      <c r="AM86" s="4">
        <f t="shared" si="151"/>
        <v>0</v>
      </c>
      <c r="AN86" s="4">
        <f t="shared" si="151"/>
        <v>0</v>
      </c>
      <c r="AO86" s="4">
        <f t="shared" si="151"/>
        <v>0</v>
      </c>
      <c r="AP86" s="4">
        <f t="shared" si="151"/>
        <v>0</v>
      </c>
      <c r="AQ86" s="4">
        <f t="shared" si="151"/>
        <v>0</v>
      </c>
      <c r="AR86" s="4">
        <f t="shared" si="151"/>
        <v>0</v>
      </c>
      <c r="AS86" s="4">
        <f t="shared" si="151"/>
        <v>0</v>
      </c>
      <c r="AT86" s="4">
        <f t="shared" si="151"/>
        <v>0</v>
      </c>
      <c r="AU86" s="4">
        <f t="shared" si="151"/>
        <v>0</v>
      </c>
      <c r="AV86" s="4"/>
      <c r="AW86" s="4">
        <f aca="true" t="shared" si="152" ref="AW86:BB86">(AW55*AW79)</f>
        <v>0</v>
      </c>
      <c r="AX86" s="4">
        <f t="shared" si="152"/>
        <v>0.2740533231426716</v>
      </c>
      <c r="AY86" s="4">
        <f t="shared" si="152"/>
        <v>0.18257018766940566</v>
      </c>
      <c r="AZ86" s="4">
        <f t="shared" si="152"/>
        <v>0</v>
      </c>
      <c r="BA86" s="4">
        <f t="shared" si="152"/>
        <v>0</v>
      </c>
      <c r="BB86" s="4">
        <f t="shared" si="152"/>
        <v>0</v>
      </c>
      <c r="BC86" s="4"/>
      <c r="BD86" s="4">
        <f>(BD55*BD79)</f>
        <v>0</v>
      </c>
      <c r="BE86" s="4">
        <f>(BE55*BE79)</f>
        <v>0</v>
      </c>
      <c r="BF86" s="4">
        <f>(BF55*BF79)</f>
        <v>0</v>
      </c>
      <c r="BG86" s="4"/>
      <c r="BH86" s="4">
        <f>(BH55*BH79)</f>
        <v>0.007414561678533021</v>
      </c>
      <c r="BI86" s="4">
        <f>(BI55*BI79)</f>
        <v>0.018963085379692914</v>
      </c>
      <c r="BJ86" s="4">
        <f>(BJ55*BJ79)</f>
        <v>0.10920254341980536</v>
      </c>
      <c r="BK86" s="4">
        <f>(BK55*BK79)</f>
        <v>0.18249553333957094</v>
      </c>
      <c r="BM86" s="4">
        <f>(BM55*BM79)</f>
        <v>0.07902249870463574</v>
      </c>
      <c r="BN86" s="4">
        <f>(BN55*BN79)</f>
        <v>0</v>
      </c>
      <c r="BO86" s="4">
        <f>(BO55*BO79)</f>
        <v>0</v>
      </c>
      <c r="BP86" s="4">
        <f>(BP55*BP79)</f>
        <v>0</v>
      </c>
      <c r="BQ86" s="4"/>
      <c r="BR86" s="4">
        <f>(BR55*BR79)</f>
        <v>0</v>
      </c>
      <c r="BT86" s="4">
        <f aca="true" t="shared" si="153" ref="BT86:BZ86">(BT55*BT79)</f>
        <v>0.016274348075941178</v>
      </c>
      <c r="BU86" s="4">
        <f t="shared" si="153"/>
        <v>0</v>
      </c>
      <c r="BV86" s="4">
        <f t="shared" si="153"/>
        <v>0</v>
      </c>
      <c r="BW86" s="4">
        <f t="shared" si="153"/>
        <v>0</v>
      </c>
      <c r="BX86" s="4">
        <f t="shared" si="153"/>
        <v>0</v>
      </c>
      <c r="BY86" s="4">
        <f t="shared" si="153"/>
        <v>0.04312048419842352</v>
      </c>
      <c r="BZ86" s="4">
        <f t="shared" si="153"/>
        <v>0.008101176426689276</v>
      </c>
    </row>
    <row r="87" spans="1:78" ht="12.75">
      <c r="A87" t="s">
        <v>132</v>
      </c>
      <c r="B87" s="4">
        <f aca="true" t="shared" si="154" ref="B87:R87">(B56*B79)</f>
        <v>0</v>
      </c>
      <c r="C87" s="4">
        <f t="shared" si="154"/>
        <v>0</v>
      </c>
      <c r="D87" s="4">
        <f t="shared" si="154"/>
        <v>0</v>
      </c>
      <c r="E87" s="4"/>
      <c r="F87" s="4">
        <f t="shared" si="154"/>
        <v>0</v>
      </c>
      <c r="G87" s="4"/>
      <c r="H87" s="4">
        <f t="shared" si="154"/>
        <v>0</v>
      </c>
      <c r="I87" s="4">
        <f t="shared" si="154"/>
        <v>0</v>
      </c>
      <c r="J87" s="4">
        <f t="shared" si="154"/>
        <v>0</v>
      </c>
      <c r="K87" s="4">
        <f t="shared" si="154"/>
        <v>0</v>
      </c>
      <c r="L87" s="4">
        <f t="shared" si="154"/>
        <v>0</v>
      </c>
      <c r="M87" s="4">
        <f t="shared" si="154"/>
        <v>0</v>
      </c>
      <c r="N87" s="4">
        <f t="shared" si="154"/>
        <v>0</v>
      </c>
      <c r="O87" s="4">
        <f t="shared" si="154"/>
        <v>0</v>
      </c>
      <c r="P87" s="4">
        <f t="shared" si="154"/>
        <v>0</v>
      </c>
      <c r="R87" s="4">
        <f t="shared" si="154"/>
        <v>0</v>
      </c>
      <c r="S87" s="4"/>
      <c r="T87" s="4">
        <f>(T56*T79)</f>
        <v>0</v>
      </c>
      <c r="U87" s="4"/>
      <c r="V87" s="4">
        <f>(V56*V79)</f>
        <v>0</v>
      </c>
      <c r="W87" s="4">
        <f>(W56*W79)</f>
        <v>0</v>
      </c>
      <c r="X87" s="4">
        <f>(X56*X79)</f>
        <v>0</v>
      </c>
      <c r="Y87" s="4"/>
      <c r="Z87" s="4">
        <f>(Z56*Z79)</f>
        <v>0</v>
      </c>
      <c r="AA87" s="4"/>
      <c r="AB87" s="4">
        <f>(AB56*AB79)</f>
        <v>0</v>
      </c>
      <c r="AC87" s="4"/>
      <c r="AD87" s="4">
        <f>(AD56*AD79)</f>
        <v>0</v>
      </c>
      <c r="AE87" s="4">
        <f>(AE56*AE79)</f>
        <v>0</v>
      </c>
      <c r="AF87" s="4">
        <f>(AF56*AF79)</f>
        <v>0</v>
      </c>
      <c r="AG87" s="4">
        <f>(AG56*AG79)</f>
        <v>0</v>
      </c>
      <c r="AH87" s="4"/>
      <c r="AI87" s="4">
        <f aca="true" t="shared" si="155" ref="AI87:AU87">(AI56*AI79)</f>
        <v>0</v>
      </c>
      <c r="AJ87" s="4">
        <f t="shared" si="155"/>
        <v>0</v>
      </c>
      <c r="AK87" s="4">
        <f t="shared" si="155"/>
        <v>0</v>
      </c>
      <c r="AL87" s="4">
        <f t="shared" si="155"/>
        <v>0</v>
      </c>
      <c r="AM87" s="4">
        <f t="shared" si="155"/>
        <v>0</v>
      </c>
      <c r="AN87" s="4">
        <f t="shared" si="155"/>
        <v>0</v>
      </c>
      <c r="AO87" s="4">
        <f t="shared" si="155"/>
        <v>0</v>
      </c>
      <c r="AP87" s="4">
        <f t="shared" si="155"/>
        <v>0</v>
      </c>
      <c r="AQ87" s="4">
        <f t="shared" si="155"/>
        <v>0</v>
      </c>
      <c r="AR87" s="4">
        <f t="shared" si="155"/>
        <v>0</v>
      </c>
      <c r="AS87" s="4">
        <f t="shared" si="155"/>
        <v>0</v>
      </c>
      <c r="AT87" s="4">
        <f t="shared" si="155"/>
        <v>0</v>
      </c>
      <c r="AU87" s="4">
        <f t="shared" si="155"/>
        <v>0</v>
      </c>
      <c r="AV87" s="4"/>
      <c r="AW87" s="4">
        <f aca="true" t="shared" si="156" ref="AW87:BB87">(AW56*AW79)</f>
        <v>0</v>
      </c>
      <c r="AX87" s="4">
        <f t="shared" si="156"/>
        <v>0</v>
      </c>
      <c r="AY87" s="4">
        <f t="shared" si="156"/>
        <v>0</v>
      </c>
      <c r="AZ87" s="4">
        <f t="shared" si="156"/>
        <v>0</v>
      </c>
      <c r="BA87" s="4">
        <f t="shared" si="156"/>
        <v>0</v>
      </c>
      <c r="BB87" s="4">
        <f t="shared" si="156"/>
        <v>0</v>
      </c>
      <c r="BC87" s="4"/>
      <c r="BD87" s="4">
        <f>(BD56*BD79)</f>
        <v>0</v>
      </c>
      <c r="BE87" s="4">
        <f>(BE56*BE79)</f>
        <v>0</v>
      </c>
      <c r="BF87" s="4">
        <f>(BF56*BF79)</f>
        <v>0</v>
      </c>
      <c r="BG87" s="4"/>
      <c r="BH87" s="4">
        <f>(BH56*BH79)</f>
        <v>0</v>
      </c>
      <c r="BI87" s="4">
        <f>(BI56*BI79)</f>
        <v>0</v>
      </c>
      <c r="BJ87" s="4">
        <f>(BJ56*BJ79)</f>
        <v>0</v>
      </c>
      <c r="BK87" s="4">
        <f>(BK56*BK79)</f>
        <v>0</v>
      </c>
      <c r="BM87" s="4">
        <f>(BM56*BM79)</f>
        <v>0</v>
      </c>
      <c r="BN87" s="4">
        <f>(BN56*BN79)</f>
        <v>0</v>
      </c>
      <c r="BO87" s="4">
        <f>(BO56*BO79)</f>
        <v>0</v>
      </c>
      <c r="BP87" s="4">
        <f>(BP56*BP79)</f>
        <v>0</v>
      </c>
      <c r="BQ87" s="4"/>
      <c r="BR87" s="4">
        <f>(BR56*BR79)</f>
        <v>0.005168358589378179</v>
      </c>
      <c r="BT87" s="4">
        <f aca="true" t="shared" si="157" ref="BT87:BZ87">(BT56*BT79)</f>
        <v>0</v>
      </c>
      <c r="BU87" s="4">
        <f t="shared" si="157"/>
        <v>0</v>
      </c>
      <c r="BV87" s="4">
        <f t="shared" si="157"/>
        <v>0</v>
      </c>
      <c r="BW87" s="4">
        <f t="shared" si="157"/>
        <v>0</v>
      </c>
      <c r="BX87" s="4">
        <f t="shared" si="157"/>
        <v>0</v>
      </c>
      <c r="BY87" s="4">
        <f t="shared" si="157"/>
        <v>0</v>
      </c>
      <c r="BZ87" s="4">
        <f t="shared" si="157"/>
        <v>0</v>
      </c>
    </row>
    <row r="88" spans="1:78" ht="12.75">
      <c r="A88" t="s">
        <v>77</v>
      </c>
      <c r="B88" s="4">
        <f aca="true" t="shared" si="158" ref="B88:R88">(B57*B79)</f>
        <v>0.8184410861977608</v>
      </c>
      <c r="C88" s="4">
        <f t="shared" si="158"/>
        <v>1.2075886720592113</v>
      </c>
      <c r="D88" s="4">
        <f t="shared" si="158"/>
        <v>0.8133598764245299</v>
      </c>
      <c r="E88" s="4">
        <v>0.856</v>
      </c>
      <c r="F88" s="4">
        <f t="shared" si="158"/>
        <v>0.7819084553602891</v>
      </c>
      <c r="G88" s="4"/>
      <c r="H88" s="4">
        <f t="shared" si="158"/>
        <v>0.7179203600001226</v>
      </c>
      <c r="I88" s="4">
        <f t="shared" si="158"/>
        <v>0.6298995147747279</v>
      </c>
      <c r="J88" s="4">
        <f t="shared" si="158"/>
        <v>0.6723336532662625</v>
      </c>
      <c r="K88" s="4">
        <f t="shared" si="158"/>
        <v>0.797212853373346</v>
      </c>
      <c r="L88" s="4">
        <f t="shared" si="158"/>
        <v>0.6331538996454968</v>
      </c>
      <c r="M88" s="4">
        <f t="shared" si="158"/>
        <v>1.2135570607434554</v>
      </c>
      <c r="N88" s="4">
        <f t="shared" si="158"/>
        <v>0.9873980707352218</v>
      </c>
      <c r="O88" s="4">
        <f t="shared" si="158"/>
        <v>0</v>
      </c>
      <c r="P88" s="4">
        <f t="shared" si="158"/>
        <v>0.8753910790737636</v>
      </c>
      <c r="R88" s="4">
        <f t="shared" si="158"/>
        <v>0.6695412341382116</v>
      </c>
      <c r="S88" s="4"/>
      <c r="T88" s="4">
        <f>(T57*T79)</f>
        <v>0.6723759719052524</v>
      </c>
      <c r="U88" s="4"/>
      <c r="V88" s="4">
        <f>(V57*V79)</f>
        <v>0.6287227272947973</v>
      </c>
      <c r="W88" s="4">
        <f>(W57*W79)</f>
        <v>0.6633921068226918</v>
      </c>
      <c r="X88" s="4">
        <f>(X57*X79)</f>
        <v>0.7055712142156207</v>
      </c>
      <c r="Y88" s="4"/>
      <c r="Z88" s="4">
        <f>(Z57*Z79)</f>
        <v>0.6404581173967396</v>
      </c>
      <c r="AA88" s="4"/>
      <c r="AB88" s="4">
        <f>(AB57*AB79)</f>
        <v>0.7814332732944886</v>
      </c>
      <c r="AC88" s="4"/>
      <c r="AD88" s="4">
        <f>(AD57*AD79)</f>
        <v>1.1178139491080628</v>
      </c>
      <c r="AE88" s="4">
        <f>(AE57*AE79)</f>
        <v>1.1629831959233243</v>
      </c>
      <c r="AF88" s="4">
        <f>(AF57*AF79)</f>
        <v>0.9129188169128725</v>
      </c>
      <c r="AG88" s="4">
        <f>(AG57*AG79)</f>
        <v>0.5761686564678153</v>
      </c>
      <c r="AH88" s="4"/>
      <c r="AI88" s="4">
        <f aca="true" t="shared" si="159" ref="AI88:AU88">(AI57*AI79)</f>
        <v>0.847878527832592</v>
      </c>
      <c r="AJ88" s="4">
        <f t="shared" si="159"/>
        <v>0.733201755217019</v>
      </c>
      <c r="AK88" s="4">
        <f t="shared" si="159"/>
        <v>0.7981816575624456</v>
      </c>
      <c r="AL88" s="4">
        <f t="shared" si="159"/>
        <v>0.7024125949822857</v>
      </c>
      <c r="AM88" s="4">
        <f t="shared" si="159"/>
        <v>0.7381243365967055</v>
      </c>
      <c r="AN88" s="4">
        <f t="shared" si="159"/>
        <v>0.6938358113474656</v>
      </c>
      <c r="AO88" s="4">
        <f t="shared" si="159"/>
        <v>0.7313031790415646</v>
      </c>
      <c r="AP88" s="4">
        <f t="shared" si="159"/>
        <v>0.6904029614215438</v>
      </c>
      <c r="AQ88" s="4">
        <f t="shared" si="159"/>
        <v>0.6004119100672454</v>
      </c>
      <c r="AR88" s="4">
        <f t="shared" si="159"/>
        <v>0.6459627870711498</v>
      </c>
      <c r="AS88" s="4">
        <f t="shared" si="159"/>
        <v>0.857871710212962</v>
      </c>
      <c r="AT88" s="4">
        <f t="shared" si="159"/>
        <v>0.8008097600631697</v>
      </c>
      <c r="AU88" s="4">
        <f t="shared" si="159"/>
        <v>1.1525277959670985</v>
      </c>
      <c r="AV88" s="4"/>
      <c r="AW88" s="4">
        <f aca="true" t="shared" si="160" ref="AW88:BB88">(AW57*AW79)</f>
        <v>1.1361580586277866</v>
      </c>
      <c r="AX88" s="4">
        <f t="shared" si="160"/>
        <v>0.8421370659500198</v>
      </c>
      <c r="AY88" s="4">
        <f t="shared" si="160"/>
        <v>1.5525963054547398</v>
      </c>
      <c r="AZ88" s="4">
        <f t="shared" si="160"/>
        <v>1.0399498754687457</v>
      </c>
      <c r="BA88" s="4">
        <f t="shared" si="160"/>
        <v>1.310719518463446</v>
      </c>
      <c r="BB88" s="4">
        <f t="shared" si="160"/>
        <v>1.4196410572826734</v>
      </c>
      <c r="BC88" s="4"/>
      <c r="BD88" s="4">
        <f>(BD57*BD79)</f>
        <v>0</v>
      </c>
      <c r="BE88" s="4">
        <f>(BE57*BE79)</f>
        <v>0</v>
      </c>
      <c r="BF88" s="4">
        <f>(BF57*BF79)</f>
        <v>0.18899301257975756</v>
      </c>
      <c r="BG88" s="4"/>
      <c r="BH88" s="4">
        <f>(BH57*BH79)</f>
        <v>0.64743870648092</v>
      </c>
      <c r="BI88" s="4">
        <f>(BI57*BI79)</f>
        <v>0.6342031037332899</v>
      </c>
      <c r="BJ88" s="4">
        <f>(BJ57*BJ79)</f>
        <v>0.3005396112403559</v>
      </c>
      <c r="BK88" s="4">
        <f>(BK57*BK79)</f>
        <v>0.36843424921518375</v>
      </c>
      <c r="BM88" s="4">
        <f>(BM57*BM79)</f>
        <v>0.9809158813652372</v>
      </c>
      <c r="BN88" s="4">
        <f>(BN57*BN79)</f>
        <v>0.6115244499100877</v>
      </c>
      <c r="BO88" s="4">
        <f>(BO57*BO79)</f>
        <v>0.6259645073183849</v>
      </c>
      <c r="BP88" s="4">
        <f>(BP57*BP79)</f>
        <v>0.7670642204878045</v>
      </c>
      <c r="BQ88" s="4"/>
      <c r="BR88" s="4">
        <f>(BR57*BR79)</f>
        <v>1.705801047467228</v>
      </c>
      <c r="BT88" s="4">
        <f aca="true" t="shared" si="161" ref="BT88:BZ88">(BT57*BT79)</f>
        <v>1.7376425648109592</v>
      </c>
      <c r="BU88" s="4">
        <f t="shared" si="161"/>
        <v>1.566799705694886</v>
      </c>
      <c r="BV88" s="4">
        <f t="shared" si="161"/>
        <v>1.5706626738998826</v>
      </c>
      <c r="BW88" s="4">
        <f t="shared" si="161"/>
        <v>1.5675914359472722</v>
      </c>
      <c r="BX88" s="4">
        <f t="shared" si="161"/>
        <v>1.5568637406678882</v>
      </c>
      <c r="BY88" s="4">
        <f t="shared" si="161"/>
        <v>1.3669540014128367</v>
      </c>
      <c r="BZ88" s="4">
        <f t="shared" si="161"/>
        <v>1.3431235799821497</v>
      </c>
    </row>
    <row r="89" spans="1:78" ht="12.75">
      <c r="A89" t="s">
        <v>78</v>
      </c>
      <c r="B89" s="4">
        <f aca="true" t="shared" si="162" ref="B89:R89">(B58*B79)</f>
        <v>1.3178364201546255</v>
      </c>
      <c r="C89" s="4">
        <f t="shared" si="162"/>
        <v>0.8118572982289489</v>
      </c>
      <c r="D89" s="4">
        <f t="shared" si="162"/>
        <v>1.3790312677260408</v>
      </c>
      <c r="E89" s="4">
        <v>1.745</v>
      </c>
      <c r="F89" s="4">
        <f t="shared" si="162"/>
        <v>1.5523813208798427</v>
      </c>
      <c r="G89" s="4"/>
      <c r="H89" s="4">
        <f t="shared" si="162"/>
        <v>1.4238805803378525</v>
      </c>
      <c r="I89" s="4">
        <f t="shared" si="162"/>
        <v>1.3918753583966121</v>
      </c>
      <c r="J89" s="4">
        <f t="shared" si="162"/>
        <v>1.4370644691914252</v>
      </c>
      <c r="K89" s="4">
        <f t="shared" si="162"/>
        <v>1.3137703261441291</v>
      </c>
      <c r="L89" s="4">
        <f t="shared" si="162"/>
        <v>1.4575629407557402</v>
      </c>
      <c r="M89" s="4">
        <f t="shared" si="162"/>
        <v>1.8965169876615442</v>
      </c>
      <c r="N89" s="4">
        <f t="shared" si="162"/>
        <v>1.6016340352896226</v>
      </c>
      <c r="O89" s="4">
        <f t="shared" si="162"/>
        <v>1.472077171990163</v>
      </c>
      <c r="P89" s="4">
        <f t="shared" si="162"/>
        <v>1.5062003430959874</v>
      </c>
      <c r="R89" s="4">
        <f t="shared" si="162"/>
        <v>1.6235715990421045</v>
      </c>
      <c r="S89" s="4"/>
      <c r="T89" s="4">
        <f>(T58*T79)</f>
        <v>1.569177710987657</v>
      </c>
      <c r="U89" s="4"/>
      <c r="V89" s="4">
        <f>(V58*V79)</f>
        <v>1.4719128268773691</v>
      </c>
      <c r="W89" s="4">
        <f>(W58*W79)</f>
        <v>1.539214537747158</v>
      </c>
      <c r="X89" s="4">
        <f>(X58*X79)</f>
        <v>1.6480700486793647</v>
      </c>
      <c r="Y89" s="4"/>
      <c r="Z89" s="4">
        <f>(Z58*Z79)</f>
        <v>1.4728426026977612</v>
      </c>
      <c r="AA89" s="4"/>
      <c r="AB89" s="4">
        <f>(AB58*AB79)</f>
        <v>1.5407334130201553</v>
      </c>
      <c r="AC89" s="4"/>
      <c r="AD89" s="4">
        <f>(AD58*AD79)</f>
        <v>1.6193924280672358</v>
      </c>
      <c r="AE89" s="4">
        <f>(AE58*AE79)</f>
        <v>1.4940759114498179</v>
      </c>
      <c r="AF89" s="4">
        <f>(AF58*AF79)</f>
        <v>1.408360264169323</v>
      </c>
      <c r="AG89" s="4">
        <f>(AG58*AG79)</f>
        <v>1.426592875912666</v>
      </c>
      <c r="AH89" s="4"/>
      <c r="AI89" s="4">
        <f aca="true" t="shared" si="163" ref="AI89:AU89">(AI58*AI79)</f>
        <v>1.2232575244958532</v>
      </c>
      <c r="AJ89" s="4">
        <f t="shared" si="163"/>
        <v>1.090744609525883</v>
      </c>
      <c r="AK89" s="4">
        <f t="shared" si="163"/>
        <v>1.0025176952936157</v>
      </c>
      <c r="AL89" s="4">
        <f t="shared" si="163"/>
        <v>0.947443891809842</v>
      </c>
      <c r="AM89" s="4">
        <f t="shared" si="163"/>
        <v>1.4883742516949776</v>
      </c>
      <c r="AN89" s="4">
        <f t="shared" si="163"/>
        <v>1.4866275879011552</v>
      </c>
      <c r="AO89" s="4">
        <f t="shared" si="163"/>
        <v>1.0025430706136784</v>
      </c>
      <c r="AP89" s="4">
        <f t="shared" si="163"/>
        <v>0.9822263792123451</v>
      </c>
      <c r="AQ89" s="4">
        <f t="shared" si="163"/>
        <v>1.4900533234301385</v>
      </c>
      <c r="AR89" s="4">
        <f t="shared" si="163"/>
        <v>1.4311291054462396</v>
      </c>
      <c r="AS89" s="4">
        <f t="shared" si="163"/>
        <v>1.1340764685898383</v>
      </c>
      <c r="AT89" s="4">
        <f t="shared" si="163"/>
        <v>1.5545280814763554</v>
      </c>
      <c r="AU89" s="4">
        <f t="shared" si="163"/>
        <v>1.6436058394102342</v>
      </c>
      <c r="AV89" s="4"/>
      <c r="AW89" s="4">
        <f aca="true" t="shared" si="164" ref="AW89:BB89">(AW58*AW79)</f>
        <v>1.3768464579682544</v>
      </c>
      <c r="AX89" s="4">
        <f t="shared" si="164"/>
        <v>1.1695078045043164</v>
      </c>
      <c r="AY89" s="4">
        <f t="shared" si="164"/>
        <v>1.3380422694200194</v>
      </c>
      <c r="AZ89" s="4">
        <f t="shared" si="164"/>
        <v>1.428711905832799</v>
      </c>
      <c r="BA89" s="4">
        <f t="shared" si="164"/>
        <v>1.7023970857727346</v>
      </c>
      <c r="BB89" s="4">
        <f t="shared" si="164"/>
        <v>1.8409891540847145</v>
      </c>
      <c r="BC89" s="4"/>
      <c r="BD89" s="4">
        <f>(BD58*BD79)</f>
        <v>0</v>
      </c>
      <c r="BE89" s="4">
        <f>(BE58*BE79)</f>
        <v>0.025305834970736223</v>
      </c>
      <c r="BF89" s="4">
        <f>(BF58*BF79)</f>
        <v>0.33055267830938534</v>
      </c>
      <c r="BG89" s="4"/>
      <c r="BH89" s="4">
        <f>(BH58*BH79)</f>
        <v>0.6546061672778345</v>
      </c>
      <c r="BI89" s="4">
        <f>(BI58*BI79)</f>
        <v>0.5966188802664196</v>
      </c>
      <c r="BJ89" s="4">
        <f>(BJ58*BJ79)</f>
        <v>0.5080061061158742</v>
      </c>
      <c r="BK89" s="4">
        <f>(BK58*BK79)</f>
        <v>0.5816673195992814</v>
      </c>
      <c r="BM89" s="4">
        <f>(BM58*BM79)</f>
        <v>1.5139648932127256</v>
      </c>
      <c r="BN89" s="4">
        <f>(BN58*BN79)</f>
        <v>1.4471374433847302</v>
      </c>
      <c r="BO89" s="4">
        <f>(BO58*BO79)</f>
        <v>1.5329862025723524</v>
      </c>
      <c r="BP89" s="4">
        <f>(BP58*BP79)</f>
        <v>1.526494956055914</v>
      </c>
      <c r="BQ89" s="4"/>
      <c r="BR89" s="4">
        <f>(BR58*BR79)</f>
        <v>1.5575939916983415</v>
      </c>
      <c r="BT89" s="4">
        <f aca="true" t="shared" si="165" ref="BT89:BZ89">(BT58*BT79)</f>
        <v>1.5167141994639324</v>
      </c>
      <c r="BU89" s="4">
        <f t="shared" si="165"/>
        <v>1.519009754978279</v>
      </c>
      <c r="BV89" s="4">
        <f t="shared" si="165"/>
        <v>1.5622614490019215</v>
      </c>
      <c r="BW89" s="4">
        <f t="shared" si="165"/>
        <v>1.4471148203286803</v>
      </c>
      <c r="BX89" s="4">
        <f t="shared" si="165"/>
        <v>1.419817838792091</v>
      </c>
      <c r="BY89" s="4">
        <f t="shared" si="165"/>
        <v>1.3221641993696374</v>
      </c>
      <c r="BZ89" s="4">
        <f t="shared" si="165"/>
        <v>1.5054148089195065</v>
      </c>
    </row>
    <row r="90" spans="1:78" ht="12.75">
      <c r="A90" t="s">
        <v>79</v>
      </c>
      <c r="B90" s="4">
        <f aca="true" t="shared" si="166" ref="B90:R90">(B59*B79)</f>
        <v>0.11413457074470457</v>
      </c>
      <c r="C90" s="4">
        <f t="shared" si="166"/>
        <v>0.06943050755349245</v>
      </c>
      <c r="D90" s="4">
        <f t="shared" si="166"/>
        <v>0.289400407943185</v>
      </c>
      <c r="E90" s="4">
        <v>0.157</v>
      </c>
      <c r="F90" s="4">
        <f t="shared" si="166"/>
        <v>0.17907963372415378</v>
      </c>
      <c r="G90" s="4"/>
      <c r="H90" s="4">
        <f t="shared" si="166"/>
        <v>0.15550367399653714</v>
      </c>
      <c r="I90" s="4">
        <f t="shared" si="166"/>
        <v>0.14420851424656844</v>
      </c>
      <c r="J90" s="4">
        <f t="shared" si="166"/>
        <v>0.1562347162538064</v>
      </c>
      <c r="K90" s="4">
        <f t="shared" si="166"/>
        <v>0.06507404228869731</v>
      </c>
      <c r="L90" s="4">
        <f t="shared" si="166"/>
        <v>0.09505473262319523</v>
      </c>
      <c r="M90" s="4">
        <f t="shared" si="166"/>
        <v>0</v>
      </c>
      <c r="N90" s="4">
        <f t="shared" si="166"/>
        <v>0</v>
      </c>
      <c r="O90" s="4">
        <f t="shared" si="166"/>
        <v>0</v>
      </c>
      <c r="P90" s="4">
        <f t="shared" si="166"/>
        <v>0.13087296459890563</v>
      </c>
      <c r="R90" s="4">
        <f t="shared" si="166"/>
        <v>0.1778550158236981</v>
      </c>
      <c r="S90" s="4"/>
      <c r="T90" s="4">
        <f>(T59*T79)</f>
        <v>0.17573882218508358</v>
      </c>
      <c r="U90" s="4"/>
      <c r="V90" s="4">
        <f>(V59*V79)</f>
        <v>0.16463669311344029</v>
      </c>
      <c r="W90" s="4">
        <f>(W59*W79)</f>
        <v>0.16348113473311104</v>
      </c>
      <c r="X90" s="4">
        <f>(X59*X79)</f>
        <v>0.1861589250106844</v>
      </c>
      <c r="Y90" s="4"/>
      <c r="Z90" s="4">
        <f>(Z59*Z79)</f>
        <v>0.1615229368238425</v>
      </c>
      <c r="AA90" s="4"/>
      <c r="AB90" s="4">
        <f>(AB59*AB79)</f>
        <v>0.14132398026466805</v>
      </c>
      <c r="AC90" s="4"/>
      <c r="AD90" s="4">
        <f>(AD59*AD79)</f>
        <v>0.14095287395987036</v>
      </c>
      <c r="AE90" s="4">
        <f>(AE59*AE79)</f>
        <v>0.12069629743785316</v>
      </c>
      <c r="AF90" s="4">
        <f>(AF59*AF79)</f>
        <v>0</v>
      </c>
      <c r="AG90" s="4">
        <f>(AG59*AG79)</f>
        <v>0.16397647339276436</v>
      </c>
      <c r="AH90" s="4"/>
      <c r="AI90" s="4">
        <f aca="true" t="shared" si="167" ref="AI90:AU90">(AI59*AI79)</f>
        <v>0.2090560301690476</v>
      </c>
      <c r="AJ90" s="4">
        <f t="shared" si="167"/>
        <v>0.17046529780691697</v>
      </c>
      <c r="AK90" s="4">
        <f t="shared" si="167"/>
        <v>0.17507392003594202</v>
      </c>
      <c r="AL90" s="4">
        <f t="shared" si="167"/>
        <v>0.07879132388233852</v>
      </c>
      <c r="AM90" s="4">
        <f t="shared" si="167"/>
        <v>0.15745993656898205</v>
      </c>
      <c r="AN90" s="4">
        <f t="shared" si="167"/>
        <v>0.16101474835672006</v>
      </c>
      <c r="AO90" s="4">
        <f t="shared" si="167"/>
        <v>0.07626457531549859</v>
      </c>
      <c r="AP90" s="4">
        <f t="shared" si="167"/>
        <v>0.07060203484861334</v>
      </c>
      <c r="AQ90" s="4">
        <f t="shared" si="167"/>
        <v>0.1340245168122828</v>
      </c>
      <c r="AR90" s="4">
        <f t="shared" si="167"/>
        <v>0.13777767670929458</v>
      </c>
      <c r="AS90" s="4">
        <f t="shared" si="167"/>
        <v>0.06906821184442204</v>
      </c>
      <c r="AT90" s="4">
        <f t="shared" si="167"/>
        <v>0.1401125633804795</v>
      </c>
      <c r="AU90" s="4">
        <f t="shared" si="167"/>
        <v>0.09481924688558527</v>
      </c>
      <c r="AV90" s="4"/>
      <c r="AW90" s="4">
        <f aca="true" t="shared" si="168" ref="AW90:BB90">(AW59*AW79)</f>
        <v>0.06979963273024901</v>
      </c>
      <c r="AX90" s="4">
        <f t="shared" si="168"/>
        <v>0.06580991413530154</v>
      </c>
      <c r="AY90" s="4">
        <f t="shared" si="168"/>
        <v>0.15768365418486696</v>
      </c>
      <c r="AZ90" s="4">
        <f t="shared" si="168"/>
        <v>0.08765418642046177</v>
      </c>
      <c r="BA90" s="4">
        <f t="shared" si="168"/>
        <v>0.24494510856112472</v>
      </c>
      <c r="BB90" s="4">
        <f t="shared" si="168"/>
        <v>0.21599992205877827</v>
      </c>
      <c r="BC90" s="4"/>
      <c r="BD90" s="4">
        <f>(BD59*BD79)</f>
        <v>0</v>
      </c>
      <c r="BE90" s="4">
        <f>(BE59*BE79)</f>
        <v>0.0066271225283230885</v>
      </c>
      <c r="BF90" s="4">
        <f>(BF59*BF79)</f>
        <v>0.04308479976103351</v>
      </c>
      <c r="BG90" s="4"/>
      <c r="BH90" s="4">
        <f>(BH59*BH79)</f>
        <v>0</v>
      </c>
      <c r="BI90" s="4">
        <f>(BI59*BI79)</f>
        <v>0</v>
      </c>
      <c r="BJ90" s="4">
        <f>(BJ59*BJ79)</f>
        <v>0.04514985448923887</v>
      </c>
      <c r="BK90" s="4">
        <f>(BK59*BK79)</f>
        <v>0.05109518077846947</v>
      </c>
      <c r="BM90" s="4">
        <f>(BM59*BM79)</f>
        <v>0.1381130217353969</v>
      </c>
      <c r="BN90" s="4">
        <f>(BN59*BN79)</f>
        <v>0.16502095180837598</v>
      </c>
      <c r="BO90" s="4">
        <f>(BO59*BO79)</f>
        <v>0.14647481674919935</v>
      </c>
      <c r="BP90" s="4">
        <f>(BP59*BP79)</f>
        <v>0.19336458191994793</v>
      </c>
      <c r="BQ90" s="4"/>
      <c r="BR90" s="4">
        <f>(BR59*BR79)</f>
        <v>0.08857356806296379</v>
      </c>
      <c r="BT90" s="4">
        <f aca="true" t="shared" si="169" ref="BT90:BZ90">(BT59*BT79)</f>
        <v>0.05122940742953145</v>
      </c>
      <c r="BU90" s="4">
        <f t="shared" si="169"/>
        <v>0.056926915560215334</v>
      </c>
      <c r="BV90" s="4">
        <f t="shared" si="169"/>
        <v>0.05294821103969756</v>
      </c>
      <c r="BW90" s="4">
        <f t="shared" si="169"/>
        <v>0.04278264088320528</v>
      </c>
      <c r="BX90" s="4">
        <f t="shared" si="169"/>
        <v>0.04880059402509577</v>
      </c>
      <c r="BY90" s="4">
        <f t="shared" si="169"/>
        <v>0.03757180333577727</v>
      </c>
      <c r="BZ90" s="4">
        <f t="shared" si="169"/>
        <v>0.06470501481007748</v>
      </c>
    </row>
    <row r="91" spans="1:78" ht="12.75">
      <c r="A91" t="s">
        <v>80</v>
      </c>
      <c r="B91" s="4">
        <f aca="true" t="shared" si="170" ref="B91:R91">(B60*B79)</f>
        <v>0.408476922595746</v>
      </c>
      <c r="C91" s="4">
        <f t="shared" si="170"/>
        <v>0.33405424695978864</v>
      </c>
      <c r="D91" s="4">
        <f t="shared" si="170"/>
        <v>0.42859334997055526</v>
      </c>
      <c r="E91" s="4">
        <v>0.372</v>
      </c>
      <c r="F91" s="4">
        <f t="shared" si="170"/>
        <v>0.37889933601667813</v>
      </c>
      <c r="G91" s="4"/>
      <c r="H91" s="4">
        <f t="shared" si="170"/>
        <v>0.5555038412682117</v>
      </c>
      <c r="I91" s="4">
        <f t="shared" si="170"/>
        <v>0.5370813622418111</v>
      </c>
      <c r="J91" s="4">
        <f t="shared" si="170"/>
        <v>0.5434119739845272</v>
      </c>
      <c r="K91" s="4">
        <f t="shared" si="170"/>
        <v>0.27685607571532916</v>
      </c>
      <c r="L91" s="4">
        <f t="shared" si="170"/>
        <v>0.5788851869099656</v>
      </c>
      <c r="M91" s="4">
        <f t="shared" si="170"/>
        <v>0</v>
      </c>
      <c r="N91" s="4">
        <f t="shared" si="170"/>
        <v>0</v>
      </c>
      <c r="O91" s="4">
        <f t="shared" si="170"/>
        <v>0</v>
      </c>
      <c r="P91" s="4">
        <f t="shared" si="170"/>
        <v>0.37842359336031434</v>
      </c>
      <c r="R91" s="4">
        <f t="shared" si="170"/>
        <v>0.582446016695865</v>
      </c>
      <c r="S91" s="4"/>
      <c r="T91" s="4">
        <f>(T60*T79)</f>
        <v>0.5581972752399867</v>
      </c>
      <c r="U91" s="4"/>
      <c r="V91" s="4">
        <f>(V60*V79)</f>
        <v>0.531167702430591</v>
      </c>
      <c r="W91" s="4">
        <f>(W60*W79)</f>
        <v>0.5642744798802742</v>
      </c>
      <c r="X91" s="4">
        <f>(X60*X79)</f>
        <v>0.5961524235341638</v>
      </c>
      <c r="Y91" s="4"/>
      <c r="Z91" s="4">
        <f>(Z60*Z79)</f>
        <v>0.537137312128046</v>
      </c>
      <c r="AA91" s="4"/>
      <c r="AB91" s="4">
        <f>(AB60*AB79)</f>
        <v>0.3995215953287843</v>
      </c>
      <c r="AC91" s="4"/>
      <c r="AD91" s="4">
        <f>(AD60*AD79)</f>
        <v>0.3294828168716418</v>
      </c>
      <c r="AE91" s="4">
        <f>(AE60*AE79)</f>
        <v>0.24545824875819683</v>
      </c>
      <c r="AF91" s="4">
        <f>(AF60*AF79)</f>
        <v>0.4667106089265468</v>
      </c>
      <c r="AG91" s="4">
        <f>(AG60*AG79)</f>
        <v>0.5792759001501894</v>
      </c>
      <c r="AH91" s="4"/>
      <c r="AI91" s="4">
        <f aca="true" t="shared" si="171" ref="AI91:AU91">(AI60*AI79)</f>
        <v>0.17331978776153745</v>
      </c>
      <c r="AJ91" s="4">
        <f t="shared" si="171"/>
        <v>0.1789576771312623</v>
      </c>
      <c r="AK91" s="4">
        <f t="shared" si="171"/>
        <v>0.09496285210393002</v>
      </c>
      <c r="AL91" s="4">
        <f t="shared" si="171"/>
        <v>0.11291360343758094</v>
      </c>
      <c r="AM91" s="4">
        <f t="shared" si="171"/>
        <v>0.4860509296110801</v>
      </c>
      <c r="AN91" s="4">
        <f t="shared" si="171"/>
        <v>0.5125166803126732</v>
      </c>
      <c r="AO91" s="4">
        <f t="shared" si="171"/>
        <v>0.2038529537137763</v>
      </c>
      <c r="AP91" s="4">
        <f t="shared" si="171"/>
        <v>0.2015425879750661</v>
      </c>
      <c r="AQ91" s="4">
        <f t="shared" si="171"/>
        <v>0.6260369880440553</v>
      </c>
      <c r="AR91" s="4">
        <f t="shared" si="171"/>
        <v>0.641768784455916</v>
      </c>
      <c r="AS91" s="4">
        <f t="shared" si="171"/>
        <v>0.15569391207271288</v>
      </c>
      <c r="AT91" s="4">
        <f t="shared" si="171"/>
        <v>0.4380245324279756</v>
      </c>
      <c r="AU91" s="4">
        <f t="shared" si="171"/>
        <v>0.32385155357103806</v>
      </c>
      <c r="AV91" s="4"/>
      <c r="AW91" s="4">
        <f aca="true" t="shared" si="172" ref="AW91:BB91">(AW60*AW79)</f>
        <v>0.2503800983073885</v>
      </c>
      <c r="AX91" s="4">
        <f t="shared" si="172"/>
        <v>0.15213488600540964</v>
      </c>
      <c r="AY91" s="4">
        <f t="shared" si="172"/>
        <v>0.16098337404089003</v>
      </c>
      <c r="AZ91" s="4">
        <f t="shared" si="172"/>
        <v>0.17545804302097512</v>
      </c>
      <c r="BA91" s="4">
        <f t="shared" si="172"/>
        <v>0.2925588060229518</v>
      </c>
      <c r="BB91" s="4">
        <f t="shared" si="172"/>
        <v>0.3245023937255966</v>
      </c>
      <c r="BC91" s="4"/>
      <c r="BD91" s="4">
        <f>(BD60*BD79)</f>
        <v>0</v>
      </c>
      <c r="BE91" s="4">
        <f>(BE60*BE79)</f>
        <v>0.0188359956271583</v>
      </c>
      <c r="BF91" s="4">
        <f>(BF60*BF79)</f>
        <v>0.09383765534877893</v>
      </c>
      <c r="BG91" s="4"/>
      <c r="BH91" s="4">
        <f>(BH60*BH79)</f>
        <v>0</v>
      </c>
      <c r="BI91" s="4">
        <f>(BI60*BI79)</f>
        <v>0</v>
      </c>
      <c r="BJ91" s="4">
        <f>(BJ60*BJ79)</f>
        <v>0.050285093916489866</v>
      </c>
      <c r="BK91" s="4">
        <f>(BK60*BK79)</f>
        <v>0.0912376947447869</v>
      </c>
      <c r="BM91" s="4">
        <f>(BM60*BM79)</f>
        <v>0.32021372461721576</v>
      </c>
      <c r="BN91" s="4">
        <f>(BN60*BN79)</f>
        <v>0.5129928472368411</v>
      </c>
      <c r="BO91" s="4">
        <f>(BO60*BO79)</f>
        <v>0.605382975975133</v>
      </c>
      <c r="BP91" s="4">
        <f>(BP60*BP79)</f>
        <v>0.6153977335950715</v>
      </c>
      <c r="BQ91" s="4"/>
      <c r="BR91" s="4">
        <f>(BR60*BR79)</f>
        <v>0.22932306564763374</v>
      </c>
      <c r="BT91" s="4">
        <f aca="true" t="shared" si="173" ref="BT91:BZ91">(BT60*BT79)</f>
        <v>0.1858496695759397</v>
      </c>
      <c r="BU91" s="4">
        <f t="shared" si="173"/>
        <v>0.18170570327191374</v>
      </c>
      <c r="BV91" s="4">
        <f t="shared" si="173"/>
        <v>0.21284047463240555</v>
      </c>
      <c r="BW91" s="4">
        <f t="shared" si="173"/>
        <v>0.1834472599237885</v>
      </c>
      <c r="BX91" s="4">
        <f t="shared" si="173"/>
        <v>0.16291730257549664</v>
      </c>
      <c r="BY91" s="4">
        <f t="shared" si="173"/>
        <v>0.1754541805701052</v>
      </c>
      <c r="BZ91" s="4">
        <f t="shared" si="173"/>
        <v>0.2230775090088175</v>
      </c>
    </row>
    <row r="92" spans="1:78" ht="12.75">
      <c r="A92" t="s">
        <v>81</v>
      </c>
      <c r="B92" s="4">
        <f aca="true" t="shared" si="174" ref="B92:R92">(B61*B79)</f>
        <v>0.06126922103398036</v>
      </c>
      <c r="C92" s="4">
        <f t="shared" si="174"/>
        <v>0.04476031078856431</v>
      </c>
      <c r="D92" s="4">
        <f t="shared" si="174"/>
        <v>0</v>
      </c>
      <c r="E92" s="4">
        <v>0.047</v>
      </c>
      <c r="F92" s="4">
        <f t="shared" si="174"/>
        <v>0.05305023494116544</v>
      </c>
      <c r="G92" s="4"/>
      <c r="H92" s="4">
        <f t="shared" si="174"/>
        <v>0</v>
      </c>
      <c r="I92" s="4">
        <f t="shared" si="174"/>
        <v>0.07703951238292094</v>
      </c>
      <c r="J92" s="4">
        <f t="shared" si="174"/>
        <v>0.06802185209929099</v>
      </c>
      <c r="K92" s="4">
        <f t="shared" si="174"/>
        <v>0.02307348675474381</v>
      </c>
      <c r="L92" s="4">
        <f t="shared" si="174"/>
        <v>0</v>
      </c>
      <c r="M92" s="4">
        <f t="shared" si="174"/>
        <v>0</v>
      </c>
      <c r="N92" s="4">
        <f t="shared" si="174"/>
        <v>0</v>
      </c>
      <c r="O92" s="4">
        <f t="shared" si="174"/>
        <v>0</v>
      </c>
      <c r="P92" s="4">
        <f t="shared" si="174"/>
        <v>0.029397743489325993</v>
      </c>
      <c r="R92" s="4">
        <f t="shared" si="174"/>
        <v>0.06551076633609663</v>
      </c>
      <c r="S92" s="4"/>
      <c r="T92" s="4">
        <f>(T61*T79)</f>
        <v>0.053580022713146006</v>
      </c>
      <c r="U92" s="4"/>
      <c r="V92" s="4">
        <f>(V61*V79)</f>
        <v>0.0607975782865834</v>
      </c>
      <c r="W92" s="4">
        <f>(W61*W79)</f>
        <v>0.05914208821148587</v>
      </c>
      <c r="X92" s="4">
        <f>(X61*X79)</f>
        <v>0.06549521385590325</v>
      </c>
      <c r="Y92" s="4"/>
      <c r="Z92" s="4">
        <f>(Z61*Z79)</f>
        <v>0.05868884562012098</v>
      </c>
      <c r="AA92" s="4"/>
      <c r="AB92" s="4">
        <f>(AB61*AB79)</f>
        <v>0.027530925792131365</v>
      </c>
      <c r="AC92" s="4"/>
      <c r="AD92" s="4">
        <f>(AD61*AD79)</f>
        <v>0.010690493724541877</v>
      </c>
      <c r="AE92" s="4">
        <f>(AE61*AE79)</f>
        <v>0</v>
      </c>
      <c r="AF92" s="4">
        <f>(AF61*AF79)</f>
        <v>0</v>
      </c>
      <c r="AG92" s="4">
        <f>(AG61*AG79)</f>
        <v>0.08200119100493257</v>
      </c>
      <c r="AH92" s="4"/>
      <c r="AI92" s="4">
        <f aca="true" t="shared" si="175" ref="AI92:AU92">(AI61*AI79)</f>
        <v>0.05119931212616936</v>
      </c>
      <c r="AJ92" s="4">
        <f t="shared" si="175"/>
        <v>0.016563914625806284</v>
      </c>
      <c r="AK92" s="4">
        <f t="shared" si="175"/>
        <v>0.010109142591892583</v>
      </c>
      <c r="AL92" s="4">
        <f t="shared" si="175"/>
        <v>0</v>
      </c>
      <c r="AM92" s="4">
        <f t="shared" si="175"/>
        <v>0.05148280411281028</v>
      </c>
      <c r="AN92" s="4">
        <f t="shared" si="175"/>
        <v>0.05028238112031988</v>
      </c>
      <c r="AO92" s="4">
        <f t="shared" si="175"/>
        <v>0.00721102549858126</v>
      </c>
      <c r="AP92" s="4">
        <f t="shared" si="175"/>
        <v>0.010369890038778248</v>
      </c>
      <c r="AQ92" s="4">
        <f t="shared" si="175"/>
        <v>0.08156163934412812</v>
      </c>
      <c r="AR92" s="4">
        <f t="shared" si="175"/>
        <v>0.07336403492159001</v>
      </c>
      <c r="AS92" s="4">
        <f t="shared" si="175"/>
        <v>0</v>
      </c>
      <c r="AT92" s="4">
        <f t="shared" si="175"/>
        <v>0.03940439245717425</v>
      </c>
      <c r="AU92" s="4">
        <f t="shared" si="175"/>
        <v>0.038714316933020645</v>
      </c>
      <c r="AV92" s="4"/>
      <c r="AW92" s="4">
        <f aca="true" t="shared" si="176" ref="AW92:BB92">(AW61*AW79)</f>
        <v>0.007259722122098549</v>
      </c>
      <c r="AX92" s="4">
        <f t="shared" si="176"/>
        <v>0</v>
      </c>
      <c r="AY92" s="4">
        <f t="shared" si="176"/>
        <v>0</v>
      </c>
      <c r="AZ92" s="4">
        <f t="shared" si="176"/>
        <v>0</v>
      </c>
      <c r="BA92" s="4">
        <f t="shared" si="176"/>
        <v>0</v>
      </c>
      <c r="BB92" s="4">
        <f t="shared" si="176"/>
        <v>0</v>
      </c>
      <c r="BC92" s="4"/>
      <c r="BD92" s="4">
        <f>(BD61*BD79)</f>
        <v>0</v>
      </c>
      <c r="BE92" s="4">
        <f>(BE61*BE79)</f>
        <v>0.0025064506993588928</v>
      </c>
      <c r="BF92" s="4">
        <f>(BF61*BF79)</f>
        <v>0.0038797965708794366</v>
      </c>
      <c r="BG92" s="4"/>
      <c r="BH92" s="4">
        <f>(BH61*BH79)</f>
        <v>0</v>
      </c>
      <c r="BI92" s="4">
        <f>(BI61*BI79)</f>
        <v>0</v>
      </c>
      <c r="BJ92" s="4">
        <f>(BJ61*BJ79)</f>
        <v>0</v>
      </c>
      <c r="BK92" s="4">
        <f>(BK61*BK79)</f>
        <v>0</v>
      </c>
      <c r="BM92" s="4">
        <f>(BM61*BM79)</f>
        <v>0.02457332374426122</v>
      </c>
      <c r="BN92" s="4">
        <f>(BN61*BN79)</f>
        <v>0.02749459943539708</v>
      </c>
      <c r="BO92" s="4">
        <f>(BO61*BO79)</f>
        <v>0.06794141956579079</v>
      </c>
      <c r="BP92" s="4">
        <f>(BP61*BP79)</f>
        <v>0.09782499060557472</v>
      </c>
      <c r="BQ92" s="4"/>
      <c r="BR92" s="4">
        <f>(BR61*BR79)</f>
        <v>0</v>
      </c>
      <c r="BT92" s="4">
        <f aca="true" t="shared" si="177" ref="BT92:BZ92">(BT61*BT79)</f>
        <v>0</v>
      </c>
      <c r="BU92" s="4">
        <f t="shared" si="177"/>
        <v>0</v>
      </c>
      <c r="BV92" s="4">
        <f t="shared" si="177"/>
        <v>0</v>
      </c>
      <c r="BW92" s="4">
        <f t="shared" si="177"/>
        <v>0</v>
      </c>
      <c r="BX92" s="4">
        <f t="shared" si="177"/>
        <v>0</v>
      </c>
      <c r="BY92" s="4">
        <f t="shared" si="177"/>
        <v>0</v>
      </c>
      <c r="BZ92" s="4">
        <f t="shared" si="177"/>
        <v>0</v>
      </c>
    </row>
    <row r="93" spans="1:78" ht="12.75">
      <c r="A93" t="s">
        <v>82</v>
      </c>
      <c r="B93" s="4">
        <f aca="true" t="shared" si="178" ref="B93:R93">(B62*B79)</f>
        <v>0</v>
      </c>
      <c r="C93" s="4">
        <f t="shared" si="178"/>
        <v>0</v>
      </c>
      <c r="D93" s="4">
        <f t="shared" si="178"/>
        <v>0</v>
      </c>
      <c r="E93" s="4">
        <v>0.021</v>
      </c>
      <c r="F93" s="4">
        <f t="shared" si="178"/>
        <v>0</v>
      </c>
      <c r="G93" s="4"/>
      <c r="H93" s="4">
        <f t="shared" si="178"/>
        <v>0</v>
      </c>
      <c r="I93" s="4">
        <f t="shared" si="178"/>
        <v>0</v>
      </c>
      <c r="J93" s="4">
        <f t="shared" si="178"/>
        <v>0</v>
      </c>
      <c r="K93" s="4">
        <f t="shared" si="178"/>
        <v>0</v>
      </c>
      <c r="L93" s="4">
        <f t="shared" si="178"/>
        <v>0</v>
      </c>
      <c r="M93" s="4">
        <f t="shared" si="178"/>
        <v>0</v>
      </c>
      <c r="N93" s="4">
        <f t="shared" si="178"/>
        <v>0</v>
      </c>
      <c r="O93" s="4">
        <f t="shared" si="178"/>
        <v>0</v>
      </c>
      <c r="P93" s="4">
        <f t="shared" si="178"/>
        <v>0</v>
      </c>
      <c r="R93" s="4">
        <f t="shared" si="178"/>
        <v>0</v>
      </c>
      <c r="S93" s="4"/>
      <c r="T93" s="4">
        <f>(T62*T79)</f>
        <v>0</v>
      </c>
      <c r="U93" s="4"/>
      <c r="V93" s="4">
        <f>(V62*V79)</f>
        <v>0</v>
      </c>
      <c r="W93" s="4">
        <f>(W62*W79)</f>
        <v>0</v>
      </c>
      <c r="X93" s="4">
        <f>(X62*X79)</f>
        <v>0</v>
      </c>
      <c r="Y93" s="4"/>
      <c r="Z93" s="4">
        <f>(Z62*Z79)</f>
        <v>0</v>
      </c>
      <c r="AA93" s="4"/>
      <c r="AB93" s="4">
        <f>(AB62*AB79)</f>
        <v>0</v>
      </c>
      <c r="AC93" s="4"/>
      <c r="AD93" s="4">
        <f>(AD62*AD79)</f>
        <v>0</v>
      </c>
      <c r="AE93" s="4">
        <f>(AE62*AE79)</f>
        <v>0</v>
      </c>
      <c r="AF93" s="4">
        <f>(AF62*AF79)</f>
        <v>0</v>
      </c>
      <c r="AG93" s="4">
        <f>(AG62*AG79)</f>
        <v>0</v>
      </c>
      <c r="AH93" s="4"/>
      <c r="AI93" s="4">
        <f aca="true" t="shared" si="179" ref="AI93:AU93">(AI62*AI79)</f>
        <v>0</v>
      </c>
      <c r="AJ93" s="4">
        <f t="shared" si="179"/>
        <v>0</v>
      </c>
      <c r="AK93" s="4">
        <f t="shared" si="179"/>
        <v>0</v>
      </c>
      <c r="AL93" s="4">
        <f t="shared" si="179"/>
        <v>0</v>
      </c>
      <c r="AM93" s="4">
        <f t="shared" si="179"/>
        <v>0</v>
      </c>
      <c r="AN93" s="4">
        <f t="shared" si="179"/>
        <v>0</v>
      </c>
      <c r="AO93" s="4">
        <f t="shared" si="179"/>
        <v>0</v>
      </c>
      <c r="AP93" s="4">
        <f t="shared" si="179"/>
        <v>0</v>
      </c>
      <c r="AQ93" s="4">
        <f t="shared" si="179"/>
        <v>0</v>
      </c>
      <c r="AR93" s="4">
        <f t="shared" si="179"/>
        <v>0</v>
      </c>
      <c r="AS93" s="4">
        <f t="shared" si="179"/>
        <v>0</v>
      </c>
      <c r="AT93" s="4">
        <f t="shared" si="179"/>
        <v>0</v>
      </c>
      <c r="AU93" s="4">
        <f t="shared" si="179"/>
        <v>0.009425013707409224</v>
      </c>
      <c r="AV93" s="4"/>
      <c r="AW93" s="4">
        <f aca="true" t="shared" si="180" ref="AW93:BB93">(AW62*AW79)</f>
        <v>0</v>
      </c>
      <c r="AX93" s="4">
        <f t="shared" si="180"/>
        <v>0</v>
      </c>
      <c r="AY93" s="4">
        <f t="shared" si="180"/>
        <v>0</v>
      </c>
      <c r="AZ93" s="4">
        <f t="shared" si="180"/>
        <v>0</v>
      </c>
      <c r="BA93" s="4">
        <f t="shared" si="180"/>
        <v>0</v>
      </c>
      <c r="BB93" s="4">
        <f t="shared" si="180"/>
        <v>0</v>
      </c>
      <c r="BC93" s="4"/>
      <c r="BD93" s="4">
        <f>(BD62*BD79)</f>
        <v>0</v>
      </c>
      <c r="BE93" s="4">
        <f>(BE62*BE79)</f>
        <v>0</v>
      </c>
      <c r="BF93" s="4">
        <f>(BF62*BF79)</f>
        <v>0</v>
      </c>
      <c r="BG93" s="4"/>
      <c r="BH93" s="4">
        <f>(BH62*BH79)</f>
        <v>0</v>
      </c>
      <c r="BI93" s="4">
        <f>(BI62*BI79)</f>
        <v>0</v>
      </c>
      <c r="BJ93" s="4">
        <f>(BJ62*BJ79)</f>
        <v>0</v>
      </c>
      <c r="BK93" s="4">
        <f>(BK62*BK79)</f>
        <v>0</v>
      </c>
      <c r="BM93" s="4">
        <f>(BM62*BM79)</f>
        <v>0.002087729952989481</v>
      </c>
      <c r="BN93" s="4">
        <f>(BN62*BN79)</f>
        <v>0</v>
      </c>
      <c r="BO93" s="4">
        <f>(BO62*BO79)</f>
        <v>0</v>
      </c>
      <c r="BP93" s="4">
        <f>(BP62*BP79)</f>
        <v>0</v>
      </c>
      <c r="BQ93" s="4"/>
      <c r="BR93" s="4">
        <f>(BR62*BR79)</f>
        <v>0</v>
      </c>
      <c r="BT93" s="4">
        <f aca="true" t="shared" si="181" ref="BT93:BZ93">(BT62*BT79)</f>
        <v>0</v>
      </c>
      <c r="BU93" s="4">
        <f t="shared" si="181"/>
        <v>0</v>
      </c>
      <c r="BV93" s="4">
        <f t="shared" si="181"/>
        <v>0</v>
      </c>
      <c r="BW93" s="4">
        <f t="shared" si="181"/>
        <v>0</v>
      </c>
      <c r="BX93" s="4">
        <f t="shared" si="181"/>
        <v>0</v>
      </c>
      <c r="BY93" s="4">
        <f t="shared" si="181"/>
        <v>0</v>
      </c>
      <c r="BZ93" s="4">
        <f t="shared" si="181"/>
        <v>0</v>
      </c>
    </row>
    <row r="94" spans="1:78" ht="12.75">
      <c r="A94" t="s">
        <v>83</v>
      </c>
      <c r="B94" s="4">
        <f aca="true" t="shared" si="182" ref="B94:R94">(B63*B79)</f>
        <v>0.028806905478246114</v>
      </c>
      <c r="C94" s="4">
        <f t="shared" si="182"/>
        <v>0.012920603919766538</v>
      </c>
      <c r="D94" s="4">
        <f t="shared" si="182"/>
        <v>0</v>
      </c>
      <c r="E94" s="4">
        <v>0.101</v>
      </c>
      <c r="F94" s="4">
        <f t="shared" si="182"/>
        <v>0</v>
      </c>
      <c r="G94" s="4"/>
      <c r="H94" s="4">
        <f t="shared" si="182"/>
        <v>0.039005112334636396</v>
      </c>
      <c r="I94" s="4">
        <f t="shared" si="182"/>
        <v>0.05182396512941992</v>
      </c>
      <c r="J94" s="4">
        <f t="shared" si="182"/>
        <v>0.047600796513570305</v>
      </c>
      <c r="K94" s="4">
        <f t="shared" si="182"/>
        <v>0</v>
      </c>
      <c r="L94" s="4">
        <f t="shared" si="182"/>
        <v>0</v>
      </c>
      <c r="M94" s="4">
        <f t="shared" si="182"/>
        <v>0</v>
      </c>
      <c r="N94" s="4">
        <f t="shared" si="182"/>
        <v>0</v>
      </c>
      <c r="O94" s="4">
        <f t="shared" si="182"/>
        <v>0</v>
      </c>
      <c r="P94" s="4">
        <f t="shared" si="182"/>
        <v>0.015130101515237781</v>
      </c>
      <c r="R94" s="4">
        <f t="shared" si="182"/>
        <v>0.02989284447093931</v>
      </c>
      <c r="S94" s="4"/>
      <c r="T94" s="4">
        <f>(T63*T79)</f>
        <v>0.03001940631786591</v>
      </c>
      <c r="U94" s="4"/>
      <c r="V94" s="4">
        <f>(V63*V79)</f>
        <v>0.02892849681807391</v>
      </c>
      <c r="W94" s="4">
        <f>(W63*W79)</f>
        <v>0.03492015861695858</v>
      </c>
      <c r="X94" s="4">
        <f>(X63*X79)</f>
        <v>0.032822888782958415</v>
      </c>
      <c r="Y94" s="4"/>
      <c r="Z94" s="4">
        <f>(Z63*Z79)</f>
        <v>0.029518833548768563</v>
      </c>
      <c r="AA94" s="4"/>
      <c r="AB94" s="4">
        <f>(AB63*AB79)</f>
        <v>0.014214386015710631</v>
      </c>
      <c r="AC94" s="4"/>
      <c r="AD94" s="4">
        <f>(AD63*AD79)</f>
        <v>0</v>
      </c>
      <c r="AE94" s="4">
        <f>(AE63*AE79)</f>
        <v>0</v>
      </c>
      <c r="AF94" s="4">
        <f>(AF63*AF79)</f>
        <v>0</v>
      </c>
      <c r="AG94" s="4">
        <f>(AG63*AG79)</f>
        <v>0.055032565171120255</v>
      </c>
      <c r="AH94" s="4"/>
      <c r="AI94" s="4">
        <f aca="true" t="shared" si="183" ref="AI94:AU94">(AI63*AI79)</f>
        <v>0.009353986941741357</v>
      </c>
      <c r="AJ94" s="4">
        <f t="shared" si="183"/>
        <v>0.025745859278749256</v>
      </c>
      <c r="AK94" s="4">
        <f t="shared" si="183"/>
        <v>0</v>
      </c>
      <c r="AL94" s="4">
        <f t="shared" si="183"/>
        <v>0.006023848998295044</v>
      </c>
      <c r="AM94" s="4">
        <f t="shared" si="183"/>
        <v>0.030123917739223495</v>
      </c>
      <c r="AN94" s="4">
        <f t="shared" si="183"/>
        <v>0.029566810709953005</v>
      </c>
      <c r="AO94" s="4">
        <f t="shared" si="183"/>
        <v>0</v>
      </c>
      <c r="AP94" s="4">
        <f t="shared" si="183"/>
        <v>0</v>
      </c>
      <c r="AQ94" s="4">
        <f t="shared" si="183"/>
        <v>0</v>
      </c>
      <c r="AR94" s="4">
        <f t="shared" si="183"/>
        <v>0</v>
      </c>
      <c r="AS94" s="4">
        <f t="shared" si="183"/>
        <v>0</v>
      </c>
      <c r="AT94" s="4">
        <f t="shared" si="183"/>
        <v>0.017650169151233498</v>
      </c>
      <c r="AU94" s="4">
        <f t="shared" si="183"/>
        <v>0</v>
      </c>
      <c r="AV94" s="4"/>
      <c r="AW94" s="4">
        <f aca="true" t="shared" si="184" ref="AW94:BB94">(AW63*AW79)</f>
        <v>0</v>
      </c>
      <c r="AX94" s="4">
        <f t="shared" si="184"/>
        <v>0.002603191566035676</v>
      </c>
      <c r="AY94" s="4">
        <f t="shared" si="184"/>
        <v>0</v>
      </c>
      <c r="AZ94" s="4">
        <f t="shared" si="184"/>
        <v>0</v>
      </c>
      <c r="BA94" s="4">
        <f t="shared" si="184"/>
        <v>0</v>
      </c>
      <c r="BB94" s="4">
        <f t="shared" si="184"/>
        <v>0</v>
      </c>
      <c r="BC94" s="4"/>
      <c r="BD94" s="4">
        <f>(BD63*BD79)</f>
        <v>0</v>
      </c>
      <c r="BE94" s="4">
        <f>(BE63*BE79)</f>
        <v>0</v>
      </c>
      <c r="BF94" s="4">
        <f>(BF63*BF79)</f>
        <v>0</v>
      </c>
      <c r="BG94" s="4"/>
      <c r="BH94" s="4">
        <f>(BH63*BH79)</f>
        <v>0</v>
      </c>
      <c r="BI94" s="4">
        <f>(BI63*BI79)</f>
        <v>0</v>
      </c>
      <c r="BJ94" s="4">
        <f>(BJ63*BJ79)</f>
        <v>0</v>
      </c>
      <c r="BK94" s="4">
        <f>(BK63*BK79)</f>
        <v>0</v>
      </c>
      <c r="BM94" s="4">
        <f>(BM63*BM79)</f>
        <v>0.0013511212330243648</v>
      </c>
      <c r="BN94" s="4">
        <f>(BN63*BN79)</f>
        <v>0.009920809947999829</v>
      </c>
      <c r="BO94" s="4">
        <f>(BO63*BO79)</f>
        <v>0.03394403781977673</v>
      </c>
      <c r="BP94" s="4">
        <f>(BP63*BP79)</f>
        <v>0.0798464090740853</v>
      </c>
      <c r="BQ94" s="4"/>
      <c r="BR94" s="4">
        <f>(BR63*BR79)</f>
        <v>0</v>
      </c>
      <c r="BT94" s="4">
        <f aca="true" t="shared" si="185" ref="BT94:BZ94">(BT63*BT79)</f>
        <v>0</v>
      </c>
      <c r="BU94" s="4">
        <f t="shared" si="185"/>
        <v>0</v>
      </c>
      <c r="BV94" s="4">
        <f t="shared" si="185"/>
        <v>0</v>
      </c>
      <c r="BW94" s="4">
        <f t="shared" si="185"/>
        <v>0</v>
      </c>
      <c r="BX94" s="4">
        <f t="shared" si="185"/>
        <v>0</v>
      </c>
      <c r="BY94" s="4">
        <f t="shared" si="185"/>
        <v>0</v>
      </c>
      <c r="BZ94" s="4">
        <f t="shared" si="185"/>
        <v>0</v>
      </c>
    </row>
    <row r="95" spans="1:78" ht="12.75">
      <c r="A95" t="s">
        <v>84</v>
      </c>
      <c r="B95" s="4">
        <f aca="true" t="shared" si="186" ref="B95:R95">(B64*B79)</f>
        <v>0</v>
      </c>
      <c r="C95" s="4">
        <f t="shared" si="186"/>
        <v>0</v>
      </c>
      <c r="D95" s="4">
        <f t="shared" si="186"/>
        <v>0</v>
      </c>
      <c r="E95" s="4"/>
      <c r="F95" s="4">
        <f t="shared" si="186"/>
        <v>0</v>
      </c>
      <c r="G95" s="4"/>
      <c r="H95" s="4">
        <f t="shared" si="186"/>
        <v>0</v>
      </c>
      <c r="I95" s="4">
        <f t="shared" si="186"/>
        <v>0</v>
      </c>
      <c r="J95" s="4">
        <f t="shared" si="186"/>
        <v>0</v>
      </c>
      <c r="K95" s="4">
        <f t="shared" si="186"/>
        <v>0.02132864831107593</v>
      </c>
      <c r="L95" s="4">
        <f t="shared" si="186"/>
        <v>0</v>
      </c>
      <c r="M95" s="4">
        <f t="shared" si="186"/>
        <v>0</v>
      </c>
      <c r="N95" s="4">
        <f t="shared" si="186"/>
        <v>0</v>
      </c>
      <c r="O95" s="4">
        <f t="shared" si="186"/>
        <v>0</v>
      </c>
      <c r="P95" s="4">
        <f t="shared" si="186"/>
        <v>0</v>
      </c>
      <c r="R95" s="4">
        <f t="shared" si="186"/>
        <v>0</v>
      </c>
      <c r="S95" s="4"/>
      <c r="T95" s="4">
        <f>(T64*T79)</f>
        <v>0</v>
      </c>
      <c r="U95" s="4"/>
      <c r="V95" s="4">
        <f>(V64*V79)</f>
        <v>0</v>
      </c>
      <c r="W95" s="4">
        <f>(W64*W79)</f>
        <v>0</v>
      </c>
      <c r="X95" s="4">
        <f>(X64*X79)</f>
        <v>0</v>
      </c>
      <c r="Y95" s="4"/>
      <c r="Z95" s="4">
        <f>(Z64*Z79)</f>
        <v>0</v>
      </c>
      <c r="AA95" s="4"/>
      <c r="AB95" s="4">
        <f>(AB64*AB79)</f>
        <v>0</v>
      </c>
      <c r="AC95" s="4"/>
      <c r="AD95" s="4">
        <f>(AD64*AD79)</f>
        <v>0</v>
      </c>
      <c r="AE95" s="4">
        <f>(AE64*AE79)</f>
        <v>0</v>
      </c>
      <c r="AF95" s="4">
        <f>(AF64*AF79)</f>
        <v>0</v>
      </c>
      <c r="AG95" s="4">
        <f>(AG64*AG79)</f>
        <v>0</v>
      </c>
      <c r="AH95" s="4"/>
      <c r="AI95" s="4">
        <f aca="true" t="shared" si="187" ref="AI95:AU95">(AI64*AI79)</f>
        <v>0</v>
      </c>
      <c r="AJ95" s="4">
        <f t="shared" si="187"/>
        <v>0</v>
      </c>
      <c r="AK95" s="4">
        <f t="shared" si="187"/>
        <v>0</v>
      </c>
      <c r="AL95" s="4">
        <f t="shared" si="187"/>
        <v>0</v>
      </c>
      <c r="AM95" s="4">
        <f t="shared" si="187"/>
        <v>0</v>
      </c>
      <c r="AN95" s="4">
        <f t="shared" si="187"/>
        <v>0</v>
      </c>
      <c r="AO95" s="4">
        <f t="shared" si="187"/>
        <v>0</v>
      </c>
      <c r="AP95" s="4">
        <f t="shared" si="187"/>
        <v>0</v>
      </c>
      <c r="AQ95" s="4">
        <f t="shared" si="187"/>
        <v>0</v>
      </c>
      <c r="AR95" s="4">
        <f t="shared" si="187"/>
        <v>0</v>
      </c>
      <c r="AS95" s="4">
        <f t="shared" si="187"/>
        <v>0</v>
      </c>
      <c r="AT95" s="4">
        <f t="shared" si="187"/>
        <v>0</v>
      </c>
      <c r="AU95" s="4">
        <f t="shared" si="187"/>
        <v>0</v>
      </c>
      <c r="AV95" s="4"/>
      <c r="AW95" s="4">
        <f aca="true" t="shared" si="188" ref="AW95:BB95">(AW64*AW79)</f>
        <v>0</v>
      </c>
      <c r="AX95" s="4">
        <f t="shared" si="188"/>
        <v>0</v>
      </c>
      <c r="AY95" s="4">
        <f t="shared" si="188"/>
        <v>0.008553906893102228</v>
      </c>
      <c r="AZ95" s="4">
        <f t="shared" si="188"/>
        <v>0</v>
      </c>
      <c r="BA95" s="4">
        <f t="shared" si="188"/>
        <v>0</v>
      </c>
      <c r="BB95" s="4">
        <f t="shared" si="188"/>
        <v>0</v>
      </c>
      <c r="BC95" s="4"/>
      <c r="BD95" s="4">
        <f>(BD64*BD79)</f>
        <v>0</v>
      </c>
      <c r="BE95" s="4">
        <f>(BE64*BE79)</f>
        <v>0</v>
      </c>
      <c r="BF95" s="4">
        <f>(BF64*BF79)</f>
        <v>0</v>
      </c>
      <c r="BG95" s="4"/>
      <c r="BH95" s="4">
        <f>(BH64*BH79)</f>
        <v>0</v>
      </c>
      <c r="BI95" s="4">
        <f>(BI64*BI79)</f>
        <v>0</v>
      </c>
      <c r="BJ95" s="4">
        <f>(BJ64*BJ79)</f>
        <v>0</v>
      </c>
      <c r="BK95" s="4">
        <f>(BK64*BK79)</f>
        <v>0</v>
      </c>
      <c r="BM95" s="4">
        <f>(BM64*BM79)</f>
        <v>0</v>
      </c>
      <c r="BN95" s="4">
        <f>(BN64*BN79)</f>
        <v>0</v>
      </c>
      <c r="BO95" s="4">
        <f>(BO64*BO79)</f>
        <v>0</v>
      </c>
      <c r="BP95" s="4">
        <f>(BP64*BP79)</f>
        <v>0</v>
      </c>
      <c r="BQ95" s="4"/>
      <c r="BR95" s="4">
        <f>(BR64*BR79)</f>
        <v>0</v>
      </c>
      <c r="BT95" s="4">
        <f aca="true" t="shared" si="189" ref="BT95:BZ95">(BT64*BT79)</f>
        <v>0</v>
      </c>
      <c r="BU95" s="4">
        <f t="shared" si="189"/>
        <v>0</v>
      </c>
      <c r="BV95" s="4">
        <f t="shared" si="189"/>
        <v>0</v>
      </c>
      <c r="BW95" s="4">
        <f t="shared" si="189"/>
        <v>0</v>
      </c>
      <c r="BX95" s="4">
        <f t="shared" si="189"/>
        <v>0</v>
      </c>
      <c r="BY95" s="4">
        <f t="shared" si="189"/>
        <v>0</v>
      </c>
      <c r="BZ95" s="4">
        <f t="shared" si="189"/>
        <v>0</v>
      </c>
    </row>
    <row r="96" spans="1:78" ht="12.75">
      <c r="A96" t="s">
        <v>85</v>
      </c>
      <c r="B96" s="4">
        <f aca="true" t="shared" si="190" ref="B96:R96">(B65*B79)</f>
        <v>0.00846390311529614</v>
      </c>
      <c r="C96" s="4">
        <f t="shared" si="190"/>
        <v>0.015347306562427486</v>
      </c>
      <c r="D96" s="4">
        <f t="shared" si="190"/>
        <v>0</v>
      </c>
      <c r="E96" s="4"/>
      <c r="F96" s="4">
        <f t="shared" si="190"/>
        <v>0</v>
      </c>
      <c r="G96" s="4"/>
      <c r="H96" s="4">
        <f t="shared" si="190"/>
        <v>0</v>
      </c>
      <c r="I96" s="4">
        <f t="shared" si="190"/>
        <v>0</v>
      </c>
      <c r="J96" s="4">
        <f t="shared" si="190"/>
        <v>0</v>
      </c>
      <c r="K96" s="4">
        <f t="shared" si="190"/>
        <v>0</v>
      </c>
      <c r="L96" s="4">
        <f t="shared" si="190"/>
        <v>0</v>
      </c>
      <c r="M96" s="4">
        <f t="shared" si="190"/>
        <v>0</v>
      </c>
      <c r="N96" s="4">
        <f t="shared" si="190"/>
        <v>0</v>
      </c>
      <c r="O96" s="4">
        <f t="shared" si="190"/>
        <v>0</v>
      </c>
      <c r="P96" s="4">
        <f t="shared" si="190"/>
        <v>0</v>
      </c>
      <c r="R96" s="4">
        <f t="shared" si="190"/>
        <v>0.0063155123678257956</v>
      </c>
      <c r="S96" s="4"/>
      <c r="T96" s="4">
        <f>(T65*T79)</f>
        <v>0.0019026753916936226</v>
      </c>
      <c r="U96" s="4"/>
      <c r="V96" s="4">
        <f>(V65*V79)</f>
        <v>0</v>
      </c>
      <c r="W96" s="4">
        <f>(W65*W79)</f>
        <v>0</v>
      </c>
      <c r="X96" s="4">
        <f>(X65*X79)</f>
        <v>0.0019139352038320255</v>
      </c>
      <c r="Y96" s="4"/>
      <c r="Z96" s="4">
        <f>(Z65*Z79)</f>
        <v>0.0018709483322232085</v>
      </c>
      <c r="AA96" s="4"/>
      <c r="AB96" s="4">
        <f>(AB65*AB79)</f>
        <v>0</v>
      </c>
      <c r="AC96" s="4"/>
      <c r="AD96" s="4">
        <f>(AD65*AD79)</f>
        <v>0</v>
      </c>
      <c r="AE96" s="4">
        <f>(AE65*AE79)</f>
        <v>0</v>
      </c>
      <c r="AF96" s="4">
        <f>(AF65*AF79)</f>
        <v>0</v>
      </c>
      <c r="AG96" s="4">
        <f>(AG65*AG79)</f>
        <v>0.01997572438097044</v>
      </c>
      <c r="AH96" s="4"/>
      <c r="AI96" s="4">
        <f aca="true" t="shared" si="191" ref="AI96:AU96">(AI65*AI79)</f>
        <v>0.004242313112541322</v>
      </c>
      <c r="AJ96" s="4">
        <f t="shared" si="191"/>
        <v>0.016680739925909932</v>
      </c>
      <c r="AK96" s="4">
        <f t="shared" si="191"/>
        <v>0</v>
      </c>
      <c r="AL96" s="4">
        <f t="shared" si="191"/>
        <v>0.005854276841506577</v>
      </c>
      <c r="AM96" s="4">
        <f t="shared" si="191"/>
        <v>0</v>
      </c>
      <c r="AN96" s="4">
        <f t="shared" si="191"/>
        <v>0</v>
      </c>
      <c r="AO96" s="4">
        <f t="shared" si="191"/>
        <v>0</v>
      </c>
      <c r="AP96" s="4">
        <f t="shared" si="191"/>
        <v>0</v>
      </c>
      <c r="AQ96" s="4">
        <f t="shared" si="191"/>
        <v>0</v>
      </c>
      <c r="AR96" s="4">
        <f t="shared" si="191"/>
        <v>0</v>
      </c>
      <c r="AS96" s="4">
        <f t="shared" si="191"/>
        <v>0</v>
      </c>
      <c r="AT96" s="4">
        <f t="shared" si="191"/>
        <v>0</v>
      </c>
      <c r="AU96" s="4">
        <f t="shared" si="191"/>
        <v>0</v>
      </c>
      <c r="AV96" s="4"/>
      <c r="AW96" s="4">
        <f aca="true" t="shared" si="192" ref="AW96:BB96">(AW65*AW79)</f>
        <v>0.006171560019956067</v>
      </c>
      <c r="AX96" s="4">
        <f t="shared" si="192"/>
        <v>0</v>
      </c>
      <c r="AY96" s="4">
        <f t="shared" si="192"/>
        <v>0</v>
      </c>
      <c r="AZ96" s="4">
        <f t="shared" si="192"/>
        <v>0</v>
      </c>
      <c r="BA96" s="4">
        <f t="shared" si="192"/>
        <v>0</v>
      </c>
      <c r="BB96" s="4">
        <f t="shared" si="192"/>
        <v>0</v>
      </c>
      <c r="BC96" s="4"/>
      <c r="BD96" s="4">
        <f>(BD65*BD79)</f>
        <v>0</v>
      </c>
      <c r="BE96" s="4">
        <f>(BE65*BE79)</f>
        <v>0</v>
      </c>
      <c r="BF96" s="4">
        <f>(BF65*BF79)</f>
        <v>0</v>
      </c>
      <c r="BG96" s="4"/>
      <c r="BH96" s="4">
        <f>(BH65*BH79)</f>
        <v>0</v>
      </c>
      <c r="BI96" s="4">
        <f>(BI65*BI79)</f>
        <v>0</v>
      </c>
      <c r="BJ96" s="4">
        <f>(BJ65*BJ79)</f>
        <v>0</v>
      </c>
      <c r="BK96" s="4">
        <f>(BK65*BK79)</f>
        <v>0</v>
      </c>
      <c r="BM96" s="4">
        <f>(BM65*BM79)</f>
        <v>0</v>
      </c>
      <c r="BN96" s="4">
        <f>(BN65*BN79)</f>
        <v>0.00321384593936545</v>
      </c>
      <c r="BO96" s="4">
        <f>(BO65*BO79)</f>
        <v>0.01710515261000565</v>
      </c>
      <c r="BP96" s="4">
        <f>(BP65*BP79)</f>
        <v>0.04226922252853914</v>
      </c>
      <c r="BQ96" s="4"/>
      <c r="BR96" s="4">
        <f>(BR65*BR79)</f>
        <v>0</v>
      </c>
      <c r="BT96" s="4">
        <f aca="true" t="shared" si="193" ref="BT96:BZ96">(BT65*BT79)</f>
        <v>0</v>
      </c>
      <c r="BU96" s="4">
        <f t="shared" si="193"/>
        <v>0</v>
      </c>
      <c r="BV96" s="4">
        <f t="shared" si="193"/>
        <v>0</v>
      </c>
      <c r="BW96" s="4">
        <f t="shared" si="193"/>
        <v>0</v>
      </c>
      <c r="BX96" s="4">
        <f t="shared" si="193"/>
        <v>0</v>
      </c>
      <c r="BY96" s="4">
        <f t="shared" si="193"/>
        <v>0</v>
      </c>
      <c r="BZ96" s="4">
        <f t="shared" si="193"/>
        <v>0</v>
      </c>
    </row>
    <row r="97" spans="1:78" ht="12.75">
      <c r="A97" t="s">
        <v>86</v>
      </c>
      <c r="B97" s="4">
        <f aca="true" t="shared" si="194" ref="B97:R97">(B66*B79)</f>
        <v>0</v>
      </c>
      <c r="C97" s="4">
        <f t="shared" si="194"/>
        <v>0</v>
      </c>
      <c r="D97" s="4">
        <f t="shared" si="194"/>
        <v>0</v>
      </c>
      <c r="E97" s="4"/>
      <c r="F97" s="4">
        <f t="shared" si="194"/>
        <v>0</v>
      </c>
      <c r="G97" s="4"/>
      <c r="H97" s="4">
        <f t="shared" si="194"/>
        <v>0</v>
      </c>
      <c r="I97" s="4">
        <f t="shared" si="194"/>
        <v>0</v>
      </c>
      <c r="J97" s="4">
        <f t="shared" si="194"/>
        <v>0</v>
      </c>
      <c r="K97" s="4">
        <f t="shared" si="194"/>
        <v>0</v>
      </c>
      <c r="L97" s="4">
        <f t="shared" si="194"/>
        <v>0</v>
      </c>
      <c r="M97" s="4">
        <f t="shared" si="194"/>
        <v>0</v>
      </c>
      <c r="N97" s="4">
        <f t="shared" si="194"/>
        <v>0</v>
      </c>
      <c r="O97" s="4">
        <f t="shared" si="194"/>
        <v>0</v>
      </c>
      <c r="P97" s="4">
        <f t="shared" si="194"/>
        <v>0</v>
      </c>
      <c r="R97" s="4">
        <f t="shared" si="194"/>
        <v>0</v>
      </c>
      <c r="S97" s="4"/>
      <c r="T97" s="4">
        <f>(T66*T79)</f>
        <v>0</v>
      </c>
      <c r="U97" s="4"/>
      <c r="V97" s="4">
        <f>(V66*V79)</f>
        <v>0</v>
      </c>
      <c r="W97" s="4">
        <f>(W66*W79)</f>
        <v>0</v>
      </c>
      <c r="X97" s="4">
        <f>(X66*X79)</f>
        <v>0</v>
      </c>
      <c r="Y97" s="4"/>
      <c r="Z97" s="4">
        <f>(Z66*Z79)</f>
        <v>0</v>
      </c>
      <c r="AA97" s="4"/>
      <c r="AB97" s="4">
        <f>(AB66*AB79)</f>
        <v>0</v>
      </c>
      <c r="AC97" s="4"/>
      <c r="AD97" s="4">
        <f>(AD66*AD79)</f>
        <v>0</v>
      </c>
      <c r="AE97" s="4">
        <f>(AE66*AE79)</f>
        <v>0</v>
      </c>
      <c r="AF97" s="4">
        <f>(AF66*AF79)</f>
        <v>0</v>
      </c>
      <c r="AG97" s="4">
        <f>(AG66*AG79)</f>
        <v>0</v>
      </c>
      <c r="AH97" s="4"/>
      <c r="AI97" s="4">
        <f aca="true" t="shared" si="195" ref="AI97:AU97">(AI66*AI79)</f>
        <v>0</v>
      </c>
      <c r="AJ97" s="4">
        <f t="shared" si="195"/>
        <v>0.02439967055829178</v>
      </c>
      <c r="AK97" s="4">
        <f t="shared" si="195"/>
        <v>0.012675411208030545</v>
      </c>
      <c r="AL97" s="4">
        <f t="shared" si="195"/>
        <v>0.018839292455452145</v>
      </c>
      <c r="AM97" s="4">
        <f t="shared" si="195"/>
        <v>0</v>
      </c>
      <c r="AN97" s="4">
        <f t="shared" si="195"/>
        <v>0</v>
      </c>
      <c r="AO97" s="4">
        <f t="shared" si="195"/>
        <v>0</v>
      </c>
      <c r="AP97" s="4">
        <f t="shared" si="195"/>
        <v>0</v>
      </c>
      <c r="AQ97" s="4">
        <f t="shared" si="195"/>
        <v>0</v>
      </c>
      <c r="AR97" s="4">
        <f t="shared" si="195"/>
        <v>0</v>
      </c>
      <c r="AS97" s="4">
        <f t="shared" si="195"/>
        <v>0</v>
      </c>
      <c r="AT97" s="4">
        <f t="shared" si="195"/>
        <v>0</v>
      </c>
      <c r="AU97" s="4">
        <f t="shared" si="195"/>
        <v>0.004335506305408243</v>
      </c>
      <c r="AV97" s="4"/>
      <c r="AW97" s="4">
        <f aca="true" t="shared" si="196" ref="AW97:BB97">(AW66*AW79)</f>
        <v>0</v>
      </c>
      <c r="AX97" s="4">
        <f t="shared" si="196"/>
        <v>0.011718615628150797</v>
      </c>
      <c r="AY97" s="4">
        <f t="shared" si="196"/>
        <v>0</v>
      </c>
      <c r="AZ97" s="4">
        <f t="shared" si="196"/>
        <v>0</v>
      </c>
      <c r="BA97" s="4">
        <f t="shared" si="196"/>
        <v>0</v>
      </c>
      <c r="BB97" s="4">
        <f t="shared" si="196"/>
        <v>0</v>
      </c>
      <c r="BC97" s="4"/>
      <c r="BD97" s="4">
        <f>(BD66*BD79)</f>
        <v>0</v>
      </c>
      <c r="BE97" s="4">
        <f>(BE66*BE79)</f>
        <v>0</v>
      </c>
      <c r="BF97" s="4">
        <f>(BF66*BF79)</f>
        <v>0</v>
      </c>
      <c r="BG97" s="4"/>
      <c r="BH97" s="4">
        <f>(BH66*BH79)</f>
        <v>0</v>
      </c>
      <c r="BI97" s="4">
        <f>(BI66*BI79)</f>
        <v>0</v>
      </c>
      <c r="BJ97" s="4">
        <f>(BJ66*BJ79)</f>
        <v>0</v>
      </c>
      <c r="BK97" s="4">
        <f>(BK66*BK79)</f>
        <v>0</v>
      </c>
      <c r="BM97" s="4">
        <f>(BM66*BM79)</f>
        <v>0</v>
      </c>
      <c r="BN97" s="4">
        <f>(BN66*BN79)</f>
        <v>0</v>
      </c>
      <c r="BO97" s="4">
        <f>(BO66*BO79)</f>
        <v>0.009531610716761318</v>
      </c>
      <c r="BP97" s="4">
        <f>(BP66*BP79)</f>
        <v>0.0006152149059855662</v>
      </c>
      <c r="BQ97" s="4"/>
      <c r="BR97" s="4">
        <f>(BR66*BR79)</f>
        <v>0</v>
      </c>
      <c r="BT97" s="4">
        <f aca="true" t="shared" si="197" ref="BT97:BZ97">(BT66*BT79)</f>
        <v>0</v>
      </c>
      <c r="BU97" s="4">
        <f t="shared" si="197"/>
        <v>0</v>
      </c>
      <c r="BV97" s="4">
        <f t="shared" si="197"/>
        <v>0</v>
      </c>
      <c r="BW97" s="4">
        <f t="shared" si="197"/>
        <v>0</v>
      </c>
      <c r="BX97" s="4">
        <f t="shared" si="197"/>
        <v>0</v>
      </c>
      <c r="BY97" s="4">
        <f t="shared" si="197"/>
        <v>0</v>
      </c>
      <c r="BZ97" s="4">
        <f t="shared" si="197"/>
        <v>0</v>
      </c>
    </row>
    <row r="98" spans="1:78" ht="12.75">
      <c r="A98" t="s">
        <v>87</v>
      </c>
      <c r="B98" s="4">
        <f aca="true" t="shared" si="198" ref="B98:R98">(B67*B79)</f>
        <v>0.00431347979506143</v>
      </c>
      <c r="C98" s="4">
        <f t="shared" si="198"/>
        <v>0</v>
      </c>
      <c r="D98" s="4">
        <f t="shared" si="198"/>
        <v>0</v>
      </c>
      <c r="E98" s="4"/>
      <c r="F98" s="4">
        <f t="shared" si="198"/>
        <v>0</v>
      </c>
      <c r="G98" s="4"/>
      <c r="H98" s="4">
        <f t="shared" si="198"/>
        <v>0</v>
      </c>
      <c r="I98" s="4">
        <f t="shared" si="198"/>
        <v>0</v>
      </c>
      <c r="J98" s="4">
        <f t="shared" si="198"/>
        <v>0</v>
      </c>
      <c r="K98" s="4">
        <f t="shared" si="198"/>
        <v>0.014851850577942173</v>
      </c>
      <c r="L98" s="4">
        <f t="shared" si="198"/>
        <v>0</v>
      </c>
      <c r="M98" s="4">
        <f t="shared" si="198"/>
        <v>0</v>
      </c>
      <c r="N98" s="4">
        <f t="shared" si="198"/>
        <v>0</v>
      </c>
      <c r="O98" s="4">
        <f t="shared" si="198"/>
        <v>0</v>
      </c>
      <c r="P98" s="4">
        <f t="shared" si="198"/>
        <v>0.004840671027458221</v>
      </c>
      <c r="R98" s="4">
        <f t="shared" si="198"/>
        <v>0.0023909526650078873</v>
      </c>
      <c r="S98" s="4"/>
      <c r="T98" s="4">
        <f>(T67*T79)</f>
        <v>0</v>
      </c>
      <c r="U98" s="4"/>
      <c r="V98" s="4">
        <f>(V67*V79)</f>
        <v>0</v>
      </c>
      <c r="W98" s="4">
        <f>(W67*W79)</f>
        <v>0</v>
      </c>
      <c r="X98" s="4">
        <f>(X67*X79)</f>
        <v>0.0018114636666565476</v>
      </c>
      <c r="Y98" s="4"/>
      <c r="Z98" s="4">
        <f>(Z67*Z79)</f>
        <v>0.0023610377329586624</v>
      </c>
      <c r="AA98" s="4"/>
      <c r="AB98" s="4">
        <f>(AB67*AB79)</f>
        <v>0</v>
      </c>
      <c r="AC98" s="4"/>
      <c r="AD98" s="4">
        <f>(AD67*AD79)</f>
        <v>0.014507894249473866</v>
      </c>
      <c r="AE98" s="4">
        <f>(AE67*AE79)</f>
        <v>0.009469116078169556</v>
      </c>
      <c r="AF98" s="4">
        <f>(AF67*AF79)</f>
        <v>0</v>
      </c>
      <c r="AG98" s="4">
        <f>(AG67*AG79)</f>
        <v>0.005488905447849143</v>
      </c>
      <c r="AH98" s="4"/>
      <c r="AI98" s="4">
        <f aca="true" t="shared" si="199" ref="AI98:AU98">(AI67*AI79)</f>
        <v>0.0028679863540397883</v>
      </c>
      <c r="AJ98" s="4">
        <f t="shared" si="199"/>
        <v>0.031575315870918066</v>
      </c>
      <c r="AK98" s="4">
        <f t="shared" si="199"/>
        <v>0</v>
      </c>
      <c r="AL98" s="4">
        <f t="shared" si="199"/>
        <v>0</v>
      </c>
      <c r="AM98" s="4">
        <f t="shared" si="199"/>
        <v>0</v>
      </c>
      <c r="AN98" s="4">
        <f t="shared" si="199"/>
        <v>0</v>
      </c>
      <c r="AO98" s="4">
        <f t="shared" si="199"/>
        <v>0</v>
      </c>
      <c r="AP98" s="4">
        <f t="shared" si="199"/>
        <v>0</v>
      </c>
      <c r="AQ98" s="4">
        <f t="shared" si="199"/>
        <v>0</v>
      </c>
      <c r="AR98" s="4">
        <f t="shared" si="199"/>
        <v>0</v>
      </c>
      <c r="AS98" s="4">
        <f t="shared" si="199"/>
        <v>0</v>
      </c>
      <c r="AT98" s="4">
        <f t="shared" si="199"/>
        <v>0.0006012937417014052</v>
      </c>
      <c r="AU98" s="4">
        <f t="shared" si="199"/>
        <v>0.01142142751098503</v>
      </c>
      <c r="AV98" s="4"/>
      <c r="AW98" s="4">
        <f aca="true" t="shared" si="200" ref="AW98:BB98">(AW67*AW79)</f>
        <v>0</v>
      </c>
      <c r="AX98" s="4">
        <f t="shared" si="200"/>
        <v>0.002394460651326903</v>
      </c>
      <c r="AY98" s="4">
        <f t="shared" si="200"/>
        <v>0.006720008559726572</v>
      </c>
      <c r="AZ98" s="4">
        <f t="shared" si="200"/>
        <v>0</v>
      </c>
      <c r="BA98" s="4">
        <f t="shared" si="200"/>
        <v>0</v>
      </c>
      <c r="BB98" s="4">
        <f t="shared" si="200"/>
        <v>0</v>
      </c>
      <c r="BC98" s="4"/>
      <c r="BD98" s="4">
        <f>(BD67*BD79)</f>
        <v>0</v>
      </c>
      <c r="BE98" s="4">
        <f>(BE67*BE79)</f>
        <v>0</v>
      </c>
      <c r="BF98" s="4">
        <f>(BF67*BF79)</f>
        <v>0</v>
      </c>
      <c r="BG98" s="4"/>
      <c r="BH98" s="4">
        <f>(BH67*BH79)</f>
        <v>0</v>
      </c>
      <c r="BI98" s="4">
        <f>(BI67*BI79)</f>
        <v>0</v>
      </c>
      <c r="BJ98" s="4">
        <f>(BJ67*BJ79)</f>
        <v>0</v>
      </c>
      <c r="BK98" s="4">
        <f>(BK67*BK79)</f>
        <v>0</v>
      </c>
      <c r="BM98" s="4">
        <f>(BM67*BM79)</f>
        <v>0.001242784691629871</v>
      </c>
      <c r="BN98" s="4">
        <f>(BN67*BN79)</f>
        <v>0</v>
      </c>
      <c r="BO98" s="4">
        <f>(BO67*BO79)</f>
        <v>0.009251055821266693</v>
      </c>
      <c r="BP98" s="4">
        <f>(BP67*BP79)</f>
        <v>0.004776852606738981</v>
      </c>
      <c r="BQ98" s="4"/>
      <c r="BR98" s="4">
        <f>(BR67*BR79)</f>
        <v>0</v>
      </c>
      <c r="BT98" s="4">
        <f aca="true" t="shared" si="201" ref="BT98:BZ98">(BT67*BT79)</f>
        <v>0</v>
      </c>
      <c r="BU98" s="4">
        <f t="shared" si="201"/>
        <v>0</v>
      </c>
      <c r="BV98" s="4">
        <f t="shared" si="201"/>
        <v>0</v>
      </c>
      <c r="BW98" s="4">
        <f t="shared" si="201"/>
        <v>0</v>
      </c>
      <c r="BX98" s="4">
        <f t="shared" si="201"/>
        <v>0</v>
      </c>
      <c r="BY98" s="4">
        <f t="shared" si="201"/>
        <v>0</v>
      </c>
      <c r="BZ98" s="4">
        <f t="shared" si="201"/>
        <v>0</v>
      </c>
    </row>
    <row r="99" spans="1:78" ht="12.75">
      <c r="A99" t="s">
        <v>96</v>
      </c>
      <c r="B99" s="4">
        <f aca="true" t="shared" si="202" ref="B99:R99">(B68*B79)</f>
        <v>0.01828357622609962</v>
      </c>
      <c r="C99" s="4">
        <f t="shared" si="202"/>
        <v>0.01267614115984378</v>
      </c>
      <c r="D99" s="4">
        <f t="shared" si="202"/>
        <v>0</v>
      </c>
      <c r="E99" s="4">
        <v>0.055</v>
      </c>
      <c r="F99" s="4">
        <f t="shared" si="202"/>
        <v>0.028064479942667326</v>
      </c>
      <c r="G99" s="4"/>
      <c r="H99" s="4">
        <f t="shared" si="202"/>
        <v>0.1485872792018433</v>
      </c>
      <c r="I99" s="4">
        <f t="shared" si="202"/>
        <v>0.1590246937062945</v>
      </c>
      <c r="J99" s="4">
        <f t="shared" si="202"/>
        <v>0.137977778743603</v>
      </c>
      <c r="K99" s="4">
        <f t="shared" si="202"/>
        <v>0.019441256574735423</v>
      </c>
      <c r="L99" s="4">
        <f t="shared" si="202"/>
        <v>0.07100745795717671</v>
      </c>
      <c r="M99" s="4">
        <f t="shared" si="202"/>
        <v>0.0382269095477997</v>
      </c>
      <c r="N99" s="4">
        <f t="shared" si="202"/>
        <v>0.023422299944878096</v>
      </c>
      <c r="O99" s="4">
        <f t="shared" si="202"/>
        <v>0.39260889199347027</v>
      </c>
      <c r="P99" s="4">
        <f t="shared" si="202"/>
        <v>0.05808456867563701</v>
      </c>
      <c r="R99" s="4">
        <f t="shared" si="202"/>
        <v>0.06885530711742047</v>
      </c>
      <c r="S99" s="4"/>
      <c r="T99" s="4">
        <f>(T68*T79)</f>
        <v>0.0660037924851025</v>
      </c>
      <c r="U99" s="4"/>
      <c r="V99" s="4">
        <f>(V68*V79)</f>
        <v>0.06708273853713871</v>
      </c>
      <c r="W99" s="4">
        <f>(W68*W79)</f>
        <v>0.07163340775240924</v>
      </c>
      <c r="X99" s="4">
        <f>(X68*X79)</f>
        <v>0.07060991242835274</v>
      </c>
      <c r="Y99" s="4"/>
      <c r="Z99" s="4">
        <f>(Z68*Z79)</f>
        <v>0.06902401796662268</v>
      </c>
      <c r="AA99" s="4"/>
      <c r="AB99" s="4">
        <f>(AB68*AB79)</f>
        <v>0.040453313933712265</v>
      </c>
      <c r="AC99" s="4"/>
      <c r="AD99" s="4">
        <f>(AD68*AD79)</f>
        <v>0</v>
      </c>
      <c r="AE99" s="4">
        <f>(AE68*AE79)</f>
        <v>0</v>
      </c>
      <c r="AF99" s="4">
        <f>(AF68*AF79)</f>
        <v>0.15178733714077114</v>
      </c>
      <c r="AG99" s="4">
        <f>(AG68*AG79)</f>
        <v>0.15753877092589674</v>
      </c>
      <c r="AH99" s="4"/>
      <c r="AI99" s="4">
        <f aca="true" t="shared" si="203" ref="AI99:AU99">(AI68*AI79)</f>
        <v>0.028031581771087912</v>
      </c>
      <c r="AJ99" s="4">
        <f t="shared" si="203"/>
        <v>0.042316586687281624</v>
      </c>
      <c r="AK99" s="4">
        <f t="shared" si="203"/>
        <v>0.019519867892228374</v>
      </c>
      <c r="AL99" s="4">
        <f t="shared" si="203"/>
        <v>0</v>
      </c>
      <c r="AM99" s="4">
        <f t="shared" si="203"/>
        <v>0.038688822605734335</v>
      </c>
      <c r="AN99" s="4">
        <f t="shared" si="203"/>
        <v>0.04207270980070462</v>
      </c>
      <c r="AO99" s="4">
        <f t="shared" si="203"/>
        <v>0.026328749513460717</v>
      </c>
      <c r="AP99" s="4">
        <f t="shared" si="203"/>
        <v>0.020023348347685193</v>
      </c>
      <c r="AQ99" s="4">
        <f t="shared" si="203"/>
        <v>0.061433481263704494</v>
      </c>
      <c r="AR99" s="4">
        <f t="shared" si="203"/>
        <v>0.0646073316978753</v>
      </c>
      <c r="AS99" s="4">
        <f t="shared" si="203"/>
        <v>0.0201759931499472</v>
      </c>
      <c r="AT99" s="4">
        <f t="shared" si="203"/>
        <v>0.03673137832665337</v>
      </c>
      <c r="AU99" s="4">
        <f t="shared" si="203"/>
        <v>0.06190151749164906</v>
      </c>
      <c r="AV99" s="4"/>
      <c r="AW99" s="4">
        <f aca="true" t="shared" si="204" ref="AW99:BB99">(AW68*AW79)</f>
        <v>0.020389653564602414</v>
      </c>
      <c r="AX99" s="4">
        <f t="shared" si="204"/>
        <v>0.09403136054242021</v>
      </c>
      <c r="AY99" s="4">
        <f t="shared" si="204"/>
        <v>0.042650058352335006</v>
      </c>
      <c r="AZ99" s="4">
        <f t="shared" si="204"/>
        <v>0</v>
      </c>
      <c r="BA99" s="4">
        <f t="shared" si="204"/>
        <v>0</v>
      </c>
      <c r="BB99" s="4">
        <f t="shared" si="204"/>
        <v>0</v>
      </c>
      <c r="BC99" s="4"/>
      <c r="BD99" s="4">
        <f>(BD68*BD79)</f>
        <v>0</v>
      </c>
      <c r="BE99" s="4">
        <f>(BE68*BE79)</f>
        <v>0</v>
      </c>
      <c r="BF99" s="4">
        <f>(BF68*BF79)</f>
        <v>0</v>
      </c>
      <c r="BG99" s="4"/>
      <c r="BH99" s="4">
        <f>(BH68*BH79)</f>
        <v>0.005088070558408731</v>
      </c>
      <c r="BI99" s="4">
        <f>(BI68*BI79)</f>
        <v>0</v>
      </c>
      <c r="BJ99" s="4">
        <f>(BJ68*BJ79)</f>
        <v>0</v>
      </c>
      <c r="BK99" s="4">
        <f>(BK68*BK79)</f>
        <v>0</v>
      </c>
      <c r="BM99" s="4">
        <f>(BM68*BM79)</f>
        <v>0</v>
      </c>
      <c r="BN99" s="4">
        <f>(BN68*BN79)</f>
        <v>0</v>
      </c>
      <c r="BO99" s="4">
        <f>(BO68*BO79)</f>
        <v>0.13623465134708884</v>
      </c>
      <c r="BP99" s="4">
        <f>(BP68*BP79)</f>
        <v>0.27304588929735835</v>
      </c>
      <c r="BQ99" s="4"/>
      <c r="BR99" s="4">
        <f>(BR68*BR79)</f>
        <v>0.009702689132140875</v>
      </c>
      <c r="BT99" s="4">
        <f aca="true" t="shared" si="205" ref="BT99:BZ99">(BT68*BT79)</f>
        <v>0</v>
      </c>
      <c r="BU99" s="4">
        <f t="shared" si="205"/>
        <v>0</v>
      </c>
      <c r="BV99" s="4">
        <f t="shared" si="205"/>
        <v>0</v>
      </c>
      <c r="BW99" s="4">
        <f t="shared" si="205"/>
        <v>0</v>
      </c>
      <c r="BX99" s="4">
        <f t="shared" si="205"/>
        <v>0</v>
      </c>
      <c r="BY99" s="4">
        <f t="shared" si="205"/>
        <v>0</v>
      </c>
      <c r="BZ99" s="4">
        <f t="shared" si="205"/>
        <v>0</v>
      </c>
    </row>
    <row r="100" spans="1:78" ht="12.75">
      <c r="A100" t="s">
        <v>92</v>
      </c>
      <c r="B100" s="4">
        <f aca="true" t="shared" si="206" ref="B100:R100">(B73*B79)</f>
        <v>0.04967364118540061</v>
      </c>
      <c r="C100" s="4">
        <f t="shared" si="206"/>
        <v>0.047803107673483884</v>
      </c>
      <c r="D100" s="4">
        <f t="shared" si="206"/>
        <v>0</v>
      </c>
      <c r="E100" s="4">
        <v>0.158</v>
      </c>
      <c r="F100" s="4">
        <f t="shared" si="206"/>
        <v>0.05664857798366708</v>
      </c>
      <c r="G100" s="4"/>
      <c r="H100" s="4">
        <f t="shared" si="206"/>
        <v>0.06853628455370955</v>
      </c>
      <c r="I100" s="4">
        <f t="shared" si="206"/>
        <v>0.06620563727066464</v>
      </c>
      <c r="J100" s="4">
        <f t="shared" si="206"/>
        <v>0.06989989650068555</v>
      </c>
      <c r="K100" s="4">
        <f t="shared" si="206"/>
        <v>0.11362579868534443</v>
      </c>
      <c r="L100" s="4">
        <f t="shared" si="206"/>
        <v>0.140954701664778</v>
      </c>
      <c r="M100" s="4">
        <f t="shared" si="206"/>
        <v>0</v>
      </c>
      <c r="N100" s="4">
        <f t="shared" si="206"/>
        <v>0</v>
      </c>
      <c r="O100" s="4">
        <f t="shared" si="206"/>
        <v>0.028384204767492673</v>
      </c>
      <c r="P100" s="4">
        <f t="shared" si="206"/>
        <v>0.060067524646195775</v>
      </c>
      <c r="R100" s="4">
        <f t="shared" si="206"/>
        <v>0.022307633647718005</v>
      </c>
      <c r="S100" s="4"/>
      <c r="T100" s="4">
        <f>(T73*T79)</f>
        <v>0.034499204498000334</v>
      </c>
      <c r="U100" s="4"/>
      <c r="V100" s="4">
        <f>(V73*V79)</f>
        <v>0.034866996112272376</v>
      </c>
      <c r="W100" s="4">
        <f>(W73*W79)</f>
        <v>0.03773770298067607</v>
      </c>
      <c r="X100" s="4">
        <f>(X73*X79)</f>
        <v>0.025238812208108176</v>
      </c>
      <c r="Y100" s="4"/>
      <c r="Z100" s="4">
        <f>(Z73*Z79)</f>
        <v>0.038770207106625376</v>
      </c>
      <c r="AA100" s="4"/>
      <c r="AB100" s="4">
        <f>(AB73*AB79)</f>
        <v>0.09537135934051717</v>
      </c>
      <c r="AC100" s="4"/>
      <c r="AD100" s="4">
        <f>(AD73*AD79)</f>
        <v>0.05414357124732622</v>
      </c>
      <c r="AE100" s="4">
        <f>(AE73*AE79)</f>
        <v>0.013193156830730484</v>
      </c>
      <c r="AF100" s="4">
        <f>(AF73*AF79)</f>
        <v>0.005779843159026303</v>
      </c>
      <c r="AG100" s="4">
        <f>(AG73*AG79)</f>
        <v>0.05644655450077253</v>
      </c>
      <c r="AH100" s="4"/>
      <c r="AI100" s="4">
        <f aca="true" t="shared" si="207" ref="AI100:AU100">(AI73*AI79)</f>
        <v>0.007706409696321003</v>
      </c>
      <c r="AJ100" s="4">
        <f t="shared" si="207"/>
        <v>0.02230529948561373</v>
      </c>
      <c r="AK100" s="4">
        <f t="shared" si="207"/>
        <v>0.017112787213321195</v>
      </c>
      <c r="AL100" s="4">
        <f t="shared" si="207"/>
        <v>0.009925660281281605</v>
      </c>
      <c r="AM100" s="4">
        <f t="shared" si="207"/>
        <v>0.11949407604889792</v>
      </c>
      <c r="AN100" s="4">
        <f t="shared" si="207"/>
        <v>0.1337900729977535</v>
      </c>
      <c r="AO100" s="4">
        <f t="shared" si="207"/>
        <v>0.12775235532059526</v>
      </c>
      <c r="AP100" s="4">
        <f t="shared" si="207"/>
        <v>0.08948350945962395</v>
      </c>
      <c r="AQ100" s="4">
        <f t="shared" si="207"/>
        <v>0.03295147422738479</v>
      </c>
      <c r="AR100" s="4">
        <f t="shared" si="207"/>
        <v>0.017664713251298734</v>
      </c>
      <c r="AS100" s="4">
        <f t="shared" si="207"/>
        <v>0.07334049934222284</v>
      </c>
      <c r="AT100" s="4">
        <f t="shared" si="207"/>
        <v>0.12880748267897413</v>
      </c>
      <c r="AU100" s="4">
        <f t="shared" si="207"/>
        <v>0.018395989619741548</v>
      </c>
      <c r="AV100" s="4"/>
      <c r="AW100" s="4">
        <f aca="true" t="shared" si="208" ref="AW100:BB100">(AW73*AW79)</f>
        <v>0.03357071502521935</v>
      </c>
      <c r="AX100" s="4">
        <f t="shared" si="208"/>
        <v>0.024127592284634642</v>
      </c>
      <c r="AY100" s="4">
        <f t="shared" si="208"/>
        <v>0.03100691552865022</v>
      </c>
      <c r="AZ100" s="4">
        <f t="shared" si="208"/>
        <v>0.08815784908639855</v>
      </c>
      <c r="BA100" s="4">
        <f t="shared" si="208"/>
        <v>0.030501191183221612</v>
      </c>
      <c r="BB100" s="4">
        <f t="shared" si="208"/>
        <v>0.02658970507029138</v>
      </c>
      <c r="BC100" s="4"/>
      <c r="BD100" s="4">
        <f>(BD73*BD79)</f>
        <v>0</v>
      </c>
      <c r="BE100" s="4">
        <f>(BE73*BE79)</f>
        <v>0</v>
      </c>
      <c r="BF100" s="4">
        <f>(BF73*BF79)</f>
        <v>0</v>
      </c>
      <c r="BG100" s="4"/>
      <c r="BH100" s="4">
        <f>(BH73*BH79)</f>
        <v>0</v>
      </c>
      <c r="BI100" s="4">
        <f>(BI73*BI79)</f>
        <v>0</v>
      </c>
      <c r="BJ100" s="4">
        <f>(BJ73*BJ79)</f>
        <v>0.023928593680867048</v>
      </c>
      <c r="BK100" s="4">
        <f>(BK73*BK79)</f>
        <v>0.05202603995091242</v>
      </c>
      <c r="BM100" s="4">
        <f>(BM73*BM79)</f>
        <v>0.0751369265240112</v>
      </c>
      <c r="BN100" s="4">
        <f>(BN73*BN79)</f>
        <v>0.0036326198041918565</v>
      </c>
      <c r="BO100" s="4">
        <f>(BO73*BO79)</f>
        <v>0.01942031835490698</v>
      </c>
      <c r="BP100" s="4">
        <f>(BP73*BP79)</f>
        <v>0.06863491294901473</v>
      </c>
      <c r="BQ100" s="4"/>
      <c r="BR100" s="4">
        <f>(BR73*BR79)</f>
        <v>0</v>
      </c>
      <c r="BT100" s="4">
        <f aca="true" t="shared" si="209" ref="BT100:BZ100">(BT73*BT79)</f>
        <v>0.0014327899058903892</v>
      </c>
      <c r="BU100" s="4">
        <f t="shared" si="209"/>
        <v>0.0009610205135011782</v>
      </c>
      <c r="BV100" s="4">
        <f t="shared" si="209"/>
        <v>0.0028758761529796206</v>
      </c>
      <c r="BW100" s="4">
        <f t="shared" si="209"/>
        <v>0</v>
      </c>
      <c r="BX100" s="4">
        <f t="shared" si="209"/>
        <v>0</v>
      </c>
      <c r="BY100" s="4">
        <f t="shared" si="209"/>
        <v>0.002760958275432117</v>
      </c>
      <c r="BZ100" s="4">
        <f t="shared" si="209"/>
        <v>0.0019019352838113685</v>
      </c>
    </row>
    <row r="101" spans="1:78" ht="12.75">
      <c r="A101" t="s">
        <v>93</v>
      </c>
      <c r="B101" s="4">
        <f aca="true" t="shared" si="210" ref="B101:R101">(B74*B79)</f>
        <v>0.0017988808330515445</v>
      </c>
      <c r="C101" s="4">
        <f t="shared" si="210"/>
        <v>0.006746097211194977</v>
      </c>
      <c r="D101" s="4">
        <f t="shared" si="210"/>
        <v>0</v>
      </c>
      <c r="E101" s="4"/>
      <c r="F101" s="4">
        <f t="shared" si="210"/>
        <v>0</v>
      </c>
      <c r="G101" s="4"/>
      <c r="H101" s="4">
        <f t="shared" si="210"/>
        <v>0</v>
      </c>
      <c r="I101" s="4">
        <f t="shared" si="210"/>
        <v>0</v>
      </c>
      <c r="J101" s="4">
        <f t="shared" si="210"/>
        <v>0</v>
      </c>
      <c r="K101" s="4">
        <f t="shared" si="210"/>
        <v>0</v>
      </c>
      <c r="L101" s="4">
        <f t="shared" si="210"/>
        <v>0</v>
      </c>
      <c r="M101" s="4">
        <f t="shared" si="210"/>
        <v>0</v>
      </c>
      <c r="N101" s="4">
        <f t="shared" si="210"/>
        <v>0</v>
      </c>
      <c r="O101" s="4">
        <f t="shared" si="210"/>
        <v>0</v>
      </c>
      <c r="P101" s="4">
        <f t="shared" si="210"/>
        <v>0</v>
      </c>
      <c r="R101" s="4">
        <f t="shared" si="210"/>
        <v>0</v>
      </c>
      <c r="S101" s="4"/>
      <c r="T101" s="4">
        <f>(T74*T79)</f>
        <v>0</v>
      </c>
      <c r="U101" s="4"/>
      <c r="V101" s="4">
        <f>(V74*V79)</f>
        <v>0</v>
      </c>
      <c r="W101" s="4">
        <f>(W74*W79)</f>
        <v>0</v>
      </c>
      <c r="X101" s="4">
        <f>(X74*X79)</f>
        <v>0</v>
      </c>
      <c r="Y101" s="4"/>
      <c r="Z101" s="4">
        <f>(Z74*Z79)</f>
        <v>0</v>
      </c>
      <c r="AA101" s="4"/>
      <c r="AB101" s="4">
        <f>(AB74*AB79)</f>
        <v>0</v>
      </c>
      <c r="AC101" s="4"/>
      <c r="AD101" s="4">
        <f>(AD74*AD79)</f>
        <v>0</v>
      </c>
      <c r="AE101" s="4">
        <f>(AE74*AE79)</f>
        <v>0</v>
      </c>
      <c r="AF101" s="4">
        <f>(AF74*AF79)</f>
        <v>0</v>
      </c>
      <c r="AG101" s="4">
        <f>(AG74*AG79)</f>
        <v>0</v>
      </c>
      <c r="AH101" s="4"/>
      <c r="AI101" s="4">
        <f aca="true" t="shared" si="211" ref="AI101:AU101">(AI74*AI79)</f>
        <v>0</v>
      </c>
      <c r="AJ101" s="4">
        <f t="shared" si="211"/>
        <v>0</v>
      </c>
      <c r="AK101" s="4">
        <f t="shared" si="211"/>
        <v>0</v>
      </c>
      <c r="AL101" s="4">
        <f t="shared" si="211"/>
        <v>0</v>
      </c>
      <c r="AM101" s="4">
        <f t="shared" si="211"/>
        <v>0</v>
      </c>
      <c r="AN101" s="4">
        <f t="shared" si="211"/>
        <v>0</v>
      </c>
      <c r="AO101" s="4">
        <f t="shared" si="211"/>
        <v>0</v>
      </c>
      <c r="AP101" s="4">
        <f t="shared" si="211"/>
        <v>0</v>
      </c>
      <c r="AQ101" s="4">
        <f t="shared" si="211"/>
        <v>0</v>
      </c>
      <c r="AR101" s="4">
        <f t="shared" si="211"/>
        <v>0</v>
      </c>
      <c r="AS101" s="4">
        <f t="shared" si="211"/>
        <v>0</v>
      </c>
      <c r="AT101" s="4">
        <f t="shared" si="211"/>
        <v>0</v>
      </c>
      <c r="AU101" s="4">
        <f t="shared" si="211"/>
        <v>0</v>
      </c>
      <c r="AV101" s="4"/>
      <c r="AW101" s="4">
        <f aca="true" t="shared" si="212" ref="AW101:BB101">(AW74*AW79)</f>
        <v>0</v>
      </c>
      <c r="AX101" s="4">
        <f t="shared" si="212"/>
        <v>0</v>
      </c>
      <c r="AY101" s="4">
        <f t="shared" si="212"/>
        <v>0</v>
      </c>
      <c r="AZ101" s="4">
        <f t="shared" si="212"/>
        <v>0</v>
      </c>
      <c r="BA101" s="4">
        <f t="shared" si="212"/>
        <v>0</v>
      </c>
      <c r="BB101" s="4">
        <f t="shared" si="212"/>
        <v>0</v>
      </c>
      <c r="BC101" s="4"/>
      <c r="BD101" s="4">
        <f>(BD74*BD79)</f>
        <v>0</v>
      </c>
      <c r="BE101" s="4">
        <f>(BE74*BE79)</f>
        <v>0</v>
      </c>
      <c r="BF101" s="4">
        <f>(BF74*BF79)</f>
        <v>0</v>
      </c>
      <c r="BG101" s="4"/>
      <c r="BH101" s="4">
        <f>(BH74*BH79)</f>
        <v>0</v>
      </c>
      <c r="BI101" s="4">
        <f>(BI74*BI79)</f>
        <v>0</v>
      </c>
      <c r="BJ101" s="4">
        <f>(BJ74*BJ79)</f>
        <v>0</v>
      </c>
      <c r="BK101" s="4">
        <f>(BK74*BK79)</f>
        <v>0</v>
      </c>
      <c r="BM101" s="4">
        <f>(BM74*BM79)</f>
        <v>0</v>
      </c>
      <c r="BN101" s="4">
        <f>(BN74*BN79)</f>
        <v>0</v>
      </c>
      <c r="BO101" s="4">
        <f>(BO74*BO79)</f>
        <v>0.005063668193279449</v>
      </c>
      <c r="BP101" s="4">
        <f>(BP74*BP79)</f>
        <v>0.004793549475804204</v>
      </c>
      <c r="BQ101" s="4"/>
      <c r="BR101" s="4">
        <f>(BR74*BR79)</f>
        <v>0</v>
      </c>
      <c r="BT101" s="4">
        <f aca="true" t="shared" si="213" ref="BT101:BZ101">(BT74*BT79)</f>
        <v>0</v>
      </c>
      <c r="BU101" s="4">
        <f t="shared" si="213"/>
        <v>0</v>
      </c>
      <c r="BV101" s="4">
        <f t="shared" si="213"/>
        <v>0</v>
      </c>
      <c r="BW101" s="4">
        <f t="shared" si="213"/>
        <v>0</v>
      </c>
      <c r="BX101" s="4">
        <f t="shared" si="213"/>
        <v>0</v>
      </c>
      <c r="BY101" s="4">
        <f t="shared" si="213"/>
        <v>0</v>
      </c>
      <c r="BZ101" s="4">
        <f t="shared" si="213"/>
        <v>0</v>
      </c>
    </row>
    <row r="102" spans="1:78" ht="12.75">
      <c r="A102" t="s">
        <v>94</v>
      </c>
      <c r="B102" s="4">
        <f aca="true" t="shared" si="214" ref="B102:R102">(B75*B79)</f>
        <v>0.0010880327619263374</v>
      </c>
      <c r="C102" s="4">
        <f t="shared" si="214"/>
        <v>0.005829001046539439</v>
      </c>
      <c r="D102" s="4">
        <f t="shared" si="214"/>
        <v>0</v>
      </c>
      <c r="E102" s="4"/>
      <c r="F102" s="4">
        <f t="shared" si="214"/>
        <v>0</v>
      </c>
      <c r="G102" s="4"/>
      <c r="H102" s="4">
        <f t="shared" si="214"/>
        <v>0</v>
      </c>
      <c r="I102" s="4">
        <f t="shared" si="214"/>
        <v>0</v>
      </c>
      <c r="J102" s="4">
        <f t="shared" si="214"/>
        <v>0</v>
      </c>
      <c r="K102" s="4">
        <f t="shared" si="214"/>
        <v>0</v>
      </c>
      <c r="L102" s="4">
        <f t="shared" si="214"/>
        <v>0</v>
      </c>
      <c r="M102" s="4">
        <f t="shared" si="214"/>
        <v>0</v>
      </c>
      <c r="N102" s="4">
        <f t="shared" si="214"/>
        <v>0</v>
      </c>
      <c r="O102" s="4">
        <f t="shared" si="214"/>
        <v>0</v>
      </c>
      <c r="P102" s="4">
        <f t="shared" si="214"/>
        <v>0</v>
      </c>
      <c r="R102" s="4">
        <f t="shared" si="214"/>
        <v>0</v>
      </c>
      <c r="S102" s="4"/>
      <c r="T102" s="4">
        <f>(T75*T79)</f>
        <v>0</v>
      </c>
      <c r="U102" s="4"/>
      <c r="V102" s="4">
        <f>(V75*V79)</f>
        <v>0</v>
      </c>
      <c r="W102" s="4">
        <f>(W75*W79)</f>
        <v>0</v>
      </c>
      <c r="X102" s="4">
        <f>(X75*X79)</f>
        <v>0</v>
      </c>
      <c r="Y102" s="4"/>
      <c r="Z102" s="4">
        <f>(Z75*Z79)</f>
        <v>0</v>
      </c>
      <c r="AA102" s="4"/>
      <c r="AB102" s="4">
        <f>(AB75*AB79)</f>
        <v>0</v>
      </c>
      <c r="AC102" s="4"/>
      <c r="AD102" s="4">
        <f>(AD75*AD79)</f>
        <v>0</v>
      </c>
      <c r="AE102" s="4">
        <f>(AE75*AE79)</f>
        <v>0</v>
      </c>
      <c r="AF102" s="4">
        <f>(AF75*AF79)</f>
        <v>0</v>
      </c>
      <c r="AG102" s="4">
        <f>(AG75*AG79)</f>
        <v>0</v>
      </c>
      <c r="AH102" s="4"/>
      <c r="AI102" s="4">
        <f aca="true" t="shared" si="215" ref="AI102:AU102">(AI75*AI79)</f>
        <v>0</v>
      </c>
      <c r="AJ102" s="4">
        <f t="shared" si="215"/>
        <v>0</v>
      </c>
      <c r="AK102" s="4">
        <f t="shared" si="215"/>
        <v>0</v>
      </c>
      <c r="AL102" s="4">
        <f t="shared" si="215"/>
        <v>0</v>
      </c>
      <c r="AM102" s="4">
        <f t="shared" si="215"/>
        <v>0</v>
      </c>
      <c r="AN102" s="4">
        <f t="shared" si="215"/>
        <v>0</v>
      </c>
      <c r="AO102" s="4">
        <f t="shared" si="215"/>
        <v>0</v>
      </c>
      <c r="AP102" s="4">
        <f t="shared" si="215"/>
        <v>0</v>
      </c>
      <c r="AQ102" s="4">
        <f t="shared" si="215"/>
        <v>0</v>
      </c>
      <c r="AR102" s="4">
        <f t="shared" si="215"/>
        <v>0</v>
      </c>
      <c r="AS102" s="4">
        <f t="shared" si="215"/>
        <v>0</v>
      </c>
      <c r="AT102" s="4">
        <f t="shared" si="215"/>
        <v>0</v>
      </c>
      <c r="AU102" s="4">
        <f t="shared" si="215"/>
        <v>0</v>
      </c>
      <c r="AV102" s="4"/>
      <c r="AW102" s="4">
        <f aca="true" t="shared" si="216" ref="AW102:BB102">(AW75*AW79)</f>
        <v>0</v>
      </c>
      <c r="AX102" s="4">
        <f t="shared" si="216"/>
        <v>0</v>
      </c>
      <c r="AY102" s="4">
        <f t="shared" si="216"/>
        <v>0</v>
      </c>
      <c r="AZ102" s="4">
        <f t="shared" si="216"/>
        <v>0</v>
      </c>
      <c r="BA102" s="4">
        <f t="shared" si="216"/>
        <v>0</v>
      </c>
      <c r="BB102" s="4">
        <f t="shared" si="216"/>
        <v>0</v>
      </c>
      <c r="BC102" s="4"/>
      <c r="BD102" s="4">
        <f>(BD75*BD79)</f>
        <v>0</v>
      </c>
      <c r="BE102" s="4">
        <f>(BE75*BE79)</f>
        <v>0</v>
      </c>
      <c r="BF102" s="4">
        <f>(BF75*BF79)</f>
        <v>0</v>
      </c>
      <c r="BG102" s="4"/>
      <c r="BH102" s="4">
        <f>(BH75*BH79)</f>
        <v>0</v>
      </c>
      <c r="BI102" s="4">
        <f>(BI75*BI79)</f>
        <v>0.0010531649030764935</v>
      </c>
      <c r="BJ102" s="4">
        <f>(BJ75*BJ79)</f>
        <v>0</v>
      </c>
      <c r="BK102" s="4">
        <f>(BK75*BK79)</f>
        <v>0</v>
      </c>
      <c r="BM102" s="4">
        <f>(BM75*BM79)</f>
        <v>0</v>
      </c>
      <c r="BN102" s="4">
        <f>(BN75*BN79)</f>
        <v>0</v>
      </c>
      <c r="BO102" s="4">
        <f>(BO75*BO79)</f>
        <v>0</v>
      </c>
      <c r="BP102" s="4">
        <f>(BP75*BP79)</f>
        <v>0.011597297118881137</v>
      </c>
      <c r="BQ102" s="4"/>
      <c r="BR102" s="4">
        <f>(BR75*BR79)</f>
        <v>0</v>
      </c>
      <c r="BT102" s="4">
        <f aca="true" t="shared" si="217" ref="BT102:BZ102">(BT75*BT79)</f>
        <v>0</v>
      </c>
      <c r="BU102" s="4">
        <f t="shared" si="217"/>
        <v>0</v>
      </c>
      <c r="BV102" s="4">
        <f t="shared" si="217"/>
        <v>0</v>
      </c>
      <c r="BW102" s="4">
        <f t="shared" si="217"/>
        <v>0</v>
      </c>
      <c r="BX102" s="4">
        <f t="shared" si="217"/>
        <v>0</v>
      </c>
      <c r="BY102" s="4">
        <f t="shared" si="217"/>
        <v>0</v>
      </c>
      <c r="BZ102" s="4">
        <f t="shared" si="217"/>
        <v>0</v>
      </c>
    </row>
    <row r="103" spans="1:78" ht="12.75">
      <c r="A103" s="5" t="s">
        <v>135</v>
      </c>
      <c r="B103" s="4">
        <f aca="true" t="shared" si="218" ref="B103:J103">SUM(B83:B102)</f>
        <v>4.016155917337027</v>
      </c>
      <c r="C103" s="4">
        <f t="shared" si="218"/>
        <v>3.57952755098004</v>
      </c>
      <c r="D103" s="4">
        <f t="shared" si="218"/>
        <v>4.0728827886402685</v>
      </c>
      <c r="E103" s="4">
        <f>SUM(E83:E102)</f>
        <v>4.555</v>
      </c>
      <c r="F103" s="4">
        <f t="shared" si="218"/>
        <v>4.060578959105508</v>
      </c>
      <c r="G103" s="4"/>
      <c r="H103" s="4">
        <f t="shared" si="218"/>
        <v>4.015514245943751</v>
      </c>
      <c r="I103" s="4">
        <f t="shared" si="218"/>
        <v>4.035752244686318</v>
      </c>
      <c r="J103" s="4">
        <f t="shared" si="218"/>
        <v>4.056815066207362</v>
      </c>
      <c r="K103" s="4">
        <f aca="true" t="shared" si="219" ref="K103:R103">SUM(K83:K102)</f>
        <v>3.8454985074128722</v>
      </c>
      <c r="L103" s="4">
        <f t="shared" si="219"/>
        <v>4.088229886765588</v>
      </c>
      <c r="M103" s="4">
        <f t="shared" si="219"/>
        <v>4.268470892809755</v>
      </c>
      <c r="N103" s="4">
        <f t="shared" si="219"/>
        <v>3.7195405084626194</v>
      </c>
      <c r="O103" s="4">
        <f t="shared" si="219"/>
        <v>2.959768435295623</v>
      </c>
      <c r="P103" s="4">
        <f t="shared" si="219"/>
        <v>4.2107556616802855</v>
      </c>
      <c r="R103" s="4">
        <f t="shared" si="219"/>
        <v>4.065699986829155</v>
      </c>
      <c r="S103" s="4"/>
      <c r="T103" s="4">
        <f>SUM(T83:T102)</f>
        <v>4.023183083659071</v>
      </c>
      <c r="U103" s="4"/>
      <c r="V103" s="4">
        <f>SUM(V83:V102)</f>
        <v>4.012594332750162</v>
      </c>
      <c r="W103" s="4">
        <f>SUM(W83:W102)</f>
        <v>4.0429585374254815</v>
      </c>
      <c r="X103" s="4">
        <f>SUM(X83:X102)</f>
        <v>4.048845934402363</v>
      </c>
      <c r="Y103" s="4"/>
      <c r="Z103" s="4">
        <f>SUM(Z83:Z102)</f>
        <v>4.046175559895672</v>
      </c>
      <c r="AA103" s="4"/>
      <c r="AB103" s="4">
        <f>SUM(AB83:AB102)</f>
        <v>4.0712029320178535</v>
      </c>
      <c r="AC103" s="4"/>
      <c r="AD103" s="4">
        <f>SUM(AD83:AD102)</f>
        <v>4.113695208129149</v>
      </c>
      <c r="AE103" s="4">
        <f>SUM(AE83:AE102)</f>
        <v>4.068432961662028</v>
      </c>
      <c r="AF103" s="4">
        <f>SUM(AF83:AF102)</f>
        <v>3.9271725026167816</v>
      </c>
      <c r="AG103" s="4">
        <f>SUM(AG83:AG102)</f>
        <v>4.087984091296826</v>
      </c>
      <c r="AH103" s="4"/>
      <c r="AI103" s="4">
        <f>SUM(AI83:AI102)</f>
        <v>3.8891365915483784</v>
      </c>
      <c r="AJ103" s="4">
        <f>SUM(AJ83:AJ102)</f>
        <v>3.997351937566186</v>
      </c>
      <c r="AK103" s="4">
        <f>SUM(AK83:AK102)</f>
        <v>3.9024619668359546</v>
      </c>
      <c r="AL103" s="4">
        <f>SUM(AL83:AL102)</f>
        <v>3.873885219244608</v>
      </c>
      <c r="AM103" s="4">
        <f aca="true" t="shared" si="220" ref="AM103:AS103">SUM(AM83:AM102)</f>
        <v>4.128835848833355</v>
      </c>
      <c r="AN103" s="4">
        <f t="shared" si="220"/>
        <v>4.130457470162051</v>
      </c>
      <c r="AO103" s="4">
        <f t="shared" si="220"/>
        <v>4.120128681667838</v>
      </c>
      <c r="AP103" s="4">
        <f t="shared" si="220"/>
        <v>4.058025383326362</v>
      </c>
      <c r="AQ103" s="4">
        <f t="shared" si="220"/>
        <v>4.202458686875903</v>
      </c>
      <c r="AR103" s="4">
        <f t="shared" si="220"/>
        <v>4.042150670842403</v>
      </c>
      <c r="AS103" s="4">
        <f t="shared" si="220"/>
        <v>4.081181069838105</v>
      </c>
      <c r="AT103" s="4">
        <f>SUM(AT83:AT102)</f>
        <v>4.060146044920429</v>
      </c>
      <c r="AU103" s="4">
        <f>SUM(AU83:AU102)</f>
        <v>4.113465617872955</v>
      </c>
      <c r="AV103" s="4"/>
      <c r="AW103" s="4">
        <f aca="true" t="shared" si="221" ref="AW103:BB103">SUM(AW83:AW102)</f>
        <v>3.9009772948683907</v>
      </c>
      <c r="AX103" s="4">
        <f t="shared" si="221"/>
        <v>4.162104313700505</v>
      </c>
      <c r="AY103" s="4">
        <f t="shared" si="221"/>
        <v>4.475259351843218</v>
      </c>
      <c r="AZ103" s="4">
        <f t="shared" si="221"/>
        <v>4.224502578825413</v>
      </c>
      <c r="BA103" s="4">
        <f t="shared" si="221"/>
        <v>4.419403000687377</v>
      </c>
      <c r="BB103" s="4">
        <f t="shared" si="221"/>
        <v>4.3551587752801275</v>
      </c>
      <c r="BC103" s="4"/>
      <c r="BD103" s="4">
        <f aca="true" t="shared" si="222" ref="BD103:BI103">SUM(BD83:BD102)</f>
        <v>3.9179247003033293</v>
      </c>
      <c r="BE103" s="4">
        <f t="shared" si="222"/>
        <v>3.7658416385836375</v>
      </c>
      <c r="BF103" s="4">
        <f t="shared" si="222"/>
        <v>3.8501301612371814</v>
      </c>
      <c r="BG103" s="4"/>
      <c r="BH103" s="4">
        <f t="shared" si="222"/>
        <v>3.936149804193696</v>
      </c>
      <c r="BI103" s="4">
        <f t="shared" si="222"/>
        <v>3.970648136223683</v>
      </c>
      <c r="BJ103" s="4">
        <f>SUM(BJ83:BJ102)</f>
        <v>3.907171590224214</v>
      </c>
      <c r="BK103" s="4">
        <f>SUM(BK83:BK102)</f>
        <v>4.100382765745554</v>
      </c>
      <c r="BM103" s="4">
        <f>SUM(BM83:BM102)</f>
        <v>5.1925830193641325</v>
      </c>
      <c r="BN103" s="4">
        <f>SUM(BN83:BN102)</f>
        <v>4.070830419076827</v>
      </c>
      <c r="BO103" s="4">
        <f>SUM(BO83:BO102)</f>
        <v>4.091017961754606</v>
      </c>
      <c r="BP103" s="4">
        <f>SUM(BP83:BP102)</f>
        <v>3.9878481293162</v>
      </c>
      <c r="BQ103" s="4"/>
      <c r="BR103" s="4">
        <f>SUM(BR83:BR102)</f>
        <v>4.157193709153857</v>
      </c>
      <c r="BT103" s="4">
        <f aca="true" t="shared" si="223" ref="BT103:BZ103">SUM(BT83:BT102)</f>
        <v>4.2525567694524975</v>
      </c>
      <c r="BU103" s="4">
        <f t="shared" si="223"/>
        <v>4.165113514799849</v>
      </c>
      <c r="BV103" s="4">
        <f t="shared" si="223"/>
        <v>4.149719247049824</v>
      </c>
      <c r="BW103" s="4">
        <f t="shared" si="223"/>
        <v>4.077735880237978</v>
      </c>
      <c r="BX103" s="4">
        <f t="shared" si="223"/>
        <v>4.134041662979458</v>
      </c>
      <c r="BY103" s="4">
        <f t="shared" si="223"/>
        <v>4.0747979105841985</v>
      </c>
      <c r="BZ103" s="4">
        <f t="shared" si="223"/>
        <v>4.144845232841782</v>
      </c>
    </row>
    <row r="104" spans="2:78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M104" s="4"/>
      <c r="BN104" s="4"/>
      <c r="BO104" s="4"/>
      <c r="BP104" s="4"/>
      <c r="BQ104" s="4"/>
      <c r="BR104" s="4"/>
      <c r="BT104" s="4"/>
      <c r="BU104" s="4"/>
      <c r="BV104" s="4"/>
      <c r="BW104" s="4"/>
      <c r="BX104" s="4"/>
      <c r="BY104" s="4"/>
      <c r="BZ104" s="4"/>
    </row>
    <row r="105" spans="1:78" ht="12.75">
      <c r="A105" t="s">
        <v>70</v>
      </c>
      <c r="B105" s="4">
        <v>1</v>
      </c>
      <c r="C105" s="4">
        <v>1</v>
      </c>
      <c r="D105" s="4">
        <v>1</v>
      </c>
      <c r="E105" s="4">
        <v>0.822</v>
      </c>
      <c r="F105" s="4">
        <v>1</v>
      </c>
      <c r="G105" s="4"/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R105" s="4">
        <v>1</v>
      </c>
      <c r="S105" s="4"/>
      <c r="T105" s="4">
        <v>1</v>
      </c>
      <c r="U105" s="4"/>
      <c r="V105" s="4">
        <v>1</v>
      </c>
      <c r="W105" s="4">
        <v>1</v>
      </c>
      <c r="X105" s="4">
        <v>1</v>
      </c>
      <c r="Y105" s="4"/>
      <c r="Z105" s="4">
        <v>1</v>
      </c>
      <c r="AA105" s="4"/>
      <c r="AB105" s="4">
        <v>1</v>
      </c>
      <c r="AC105" s="4"/>
      <c r="AD105" s="4">
        <v>1</v>
      </c>
      <c r="AE105" s="4">
        <v>1</v>
      </c>
      <c r="AF105" s="4">
        <v>1</v>
      </c>
      <c r="AG105" s="4">
        <v>1</v>
      </c>
      <c r="AH105" s="4"/>
      <c r="AI105" s="4">
        <v>1</v>
      </c>
      <c r="AJ105" s="4">
        <v>0.896886</v>
      </c>
      <c r="AK105" s="4">
        <v>0.884891</v>
      </c>
      <c r="AL105" s="4">
        <v>0.913271</v>
      </c>
      <c r="AM105" s="4">
        <v>0.915271</v>
      </c>
      <c r="AN105" s="4">
        <v>0.923846</v>
      </c>
      <c r="AO105" s="4">
        <v>0.922894</v>
      </c>
      <c r="AP105" s="4">
        <v>0.906142</v>
      </c>
      <c r="AQ105" s="4">
        <v>1</v>
      </c>
      <c r="AR105" s="4">
        <v>1</v>
      </c>
      <c r="AS105" s="4">
        <v>0.884517</v>
      </c>
      <c r="AT105" s="4">
        <v>0.892141</v>
      </c>
      <c r="AU105" s="4">
        <v>1</v>
      </c>
      <c r="AV105" s="4"/>
      <c r="AW105" s="4">
        <v>0.692039</v>
      </c>
      <c r="AX105" s="4">
        <v>1</v>
      </c>
      <c r="AY105" s="4">
        <v>1</v>
      </c>
      <c r="AZ105" s="4">
        <v>1</v>
      </c>
      <c r="BA105" s="4">
        <v>1</v>
      </c>
      <c r="BB105" s="4">
        <v>1</v>
      </c>
      <c r="BC105" s="4"/>
      <c r="BD105" s="4">
        <v>0</v>
      </c>
      <c r="BE105" s="4">
        <v>0</v>
      </c>
      <c r="BF105" s="4">
        <v>0.186777</v>
      </c>
      <c r="BG105" s="4"/>
      <c r="BH105" s="4">
        <v>0.962602</v>
      </c>
      <c r="BI105" s="4">
        <v>0.932414</v>
      </c>
      <c r="BJ105" s="4">
        <v>0.342265</v>
      </c>
      <c r="BK105" s="4">
        <v>0.367863</v>
      </c>
      <c r="BM105" s="4">
        <v>1</v>
      </c>
      <c r="BN105" s="4">
        <v>1</v>
      </c>
      <c r="BO105" s="4">
        <v>0.049157</v>
      </c>
      <c r="BP105" s="4">
        <v>0.447058</v>
      </c>
      <c r="BQ105" s="4"/>
      <c r="BR105" s="4">
        <v>0.570882</v>
      </c>
      <c r="BT105" s="4">
        <v>1</v>
      </c>
      <c r="BU105" s="4">
        <v>1</v>
      </c>
      <c r="BV105" s="4">
        <v>1</v>
      </c>
      <c r="BW105" s="4">
        <v>1</v>
      </c>
      <c r="BX105" s="4">
        <v>1</v>
      </c>
      <c r="BY105" s="4">
        <v>1</v>
      </c>
      <c r="BZ105" s="4">
        <v>1</v>
      </c>
    </row>
    <row r="106" spans="1:78" ht="12.75">
      <c r="A106" t="s">
        <v>71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>
        <v>0.033839</v>
      </c>
      <c r="AP106" s="4">
        <v>0.031862</v>
      </c>
      <c r="AQ106" s="4"/>
      <c r="AR106" s="4"/>
      <c r="AS106" s="4">
        <v>0.052974</v>
      </c>
      <c r="AT106" s="4">
        <v>0.00668</v>
      </c>
      <c r="AU106" s="4"/>
      <c r="AV106" s="4"/>
      <c r="AW106" s="4">
        <v>0.03569</v>
      </c>
      <c r="AX106" s="4"/>
      <c r="AY106" s="4"/>
      <c r="AZ106" s="4"/>
      <c r="BA106" s="4"/>
      <c r="BB106" s="4"/>
      <c r="BC106" s="4"/>
      <c r="BD106" s="4">
        <v>0</v>
      </c>
      <c r="BE106" s="4">
        <v>0</v>
      </c>
      <c r="BF106" s="4">
        <v>0</v>
      </c>
      <c r="BG106" s="4"/>
      <c r="BH106" s="4">
        <v>0.012954</v>
      </c>
      <c r="BI106" s="4">
        <v>0.018222</v>
      </c>
      <c r="BJ106" s="4">
        <v>0</v>
      </c>
      <c r="BK106" s="4">
        <v>0.06019</v>
      </c>
      <c r="BM106" s="4"/>
      <c r="BN106" s="4"/>
      <c r="BO106" s="4"/>
      <c r="BP106" s="4"/>
      <c r="BQ106" s="4"/>
      <c r="BR106" s="4">
        <v>0.001716</v>
      </c>
      <c r="BT106" s="4"/>
      <c r="BU106" s="4"/>
      <c r="BV106" s="4"/>
      <c r="BW106" s="4"/>
      <c r="BX106" s="4"/>
      <c r="BY106" s="4"/>
      <c r="BZ106" s="4"/>
    </row>
    <row r="107" spans="1:78" ht="12.75">
      <c r="A107" t="s">
        <v>72</v>
      </c>
      <c r="B107" s="4"/>
      <c r="C107" s="4"/>
      <c r="D107" s="4"/>
      <c r="E107" s="4">
        <v>0.178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>
        <v>0.071646</v>
      </c>
      <c r="AK107" s="4">
        <v>0.087452</v>
      </c>
      <c r="AL107" s="4">
        <v>0.075821</v>
      </c>
      <c r="AM107" s="4">
        <v>0.084729</v>
      </c>
      <c r="AN107" s="4">
        <v>0.076154</v>
      </c>
      <c r="AO107" s="4">
        <v>0.043267</v>
      </c>
      <c r="AP107" s="4">
        <v>0.061996</v>
      </c>
      <c r="AQ107" s="4"/>
      <c r="AR107" s="4"/>
      <c r="AS107" s="4">
        <v>0.062509</v>
      </c>
      <c r="AT107" s="4">
        <v>0.101179</v>
      </c>
      <c r="AU107" s="4"/>
      <c r="AV107" s="4"/>
      <c r="AW107" s="4">
        <v>0.102767</v>
      </c>
      <c r="AX107" s="4"/>
      <c r="AY107" s="4"/>
      <c r="AZ107" s="4"/>
      <c r="BA107" s="4"/>
      <c r="BB107" s="4"/>
      <c r="BC107" s="4"/>
      <c r="BD107" s="4">
        <v>0</v>
      </c>
      <c r="BE107" s="4">
        <v>0</v>
      </c>
      <c r="BF107" s="4">
        <v>0</v>
      </c>
      <c r="BG107" s="4"/>
      <c r="BH107" s="4">
        <v>0</v>
      </c>
      <c r="BI107" s="4">
        <v>0</v>
      </c>
      <c r="BJ107" s="4">
        <v>0.002798</v>
      </c>
      <c r="BK107" s="4">
        <v>0</v>
      </c>
      <c r="BM107" s="4"/>
      <c r="BN107" s="4"/>
      <c r="BO107" s="4">
        <v>0.774244</v>
      </c>
      <c r="BP107" s="4">
        <v>0.552942</v>
      </c>
      <c r="BQ107" s="4"/>
      <c r="BR107" s="4">
        <v>0.427402</v>
      </c>
      <c r="BT107" s="4"/>
      <c r="BU107" s="4"/>
      <c r="BV107" s="4"/>
      <c r="BW107" s="4"/>
      <c r="BX107" s="4"/>
      <c r="BY107" s="4"/>
      <c r="BZ107" s="4"/>
    </row>
    <row r="108" spans="1:78" ht="12.75">
      <c r="A108" s="5" t="s">
        <v>136</v>
      </c>
      <c r="B108" s="4">
        <f aca="true" t="shared" si="224" ref="B108:J108">SUM(B105:B107)</f>
        <v>1</v>
      </c>
      <c r="C108" s="4">
        <f t="shared" si="224"/>
        <v>1</v>
      </c>
      <c r="D108" s="4">
        <f t="shared" si="224"/>
        <v>1</v>
      </c>
      <c r="E108" s="4">
        <v>1</v>
      </c>
      <c r="F108" s="4">
        <f t="shared" si="224"/>
        <v>1</v>
      </c>
      <c r="G108" s="4"/>
      <c r="H108" s="4">
        <f t="shared" si="224"/>
        <v>1</v>
      </c>
      <c r="I108" s="4">
        <f t="shared" si="224"/>
        <v>1</v>
      </c>
      <c r="J108" s="4">
        <f t="shared" si="224"/>
        <v>1</v>
      </c>
      <c r="K108" s="4">
        <f aca="true" t="shared" si="225" ref="K108:R108">SUM(K105:K107)</f>
        <v>1</v>
      </c>
      <c r="L108" s="4">
        <f t="shared" si="225"/>
        <v>1</v>
      </c>
      <c r="M108" s="4">
        <f t="shared" si="225"/>
        <v>1</v>
      </c>
      <c r="N108" s="4">
        <f t="shared" si="225"/>
        <v>1</v>
      </c>
      <c r="O108" s="4">
        <f t="shared" si="225"/>
        <v>1</v>
      </c>
      <c r="P108" s="4">
        <f t="shared" si="225"/>
        <v>1</v>
      </c>
      <c r="R108" s="4">
        <f t="shared" si="225"/>
        <v>1</v>
      </c>
      <c r="S108" s="4"/>
      <c r="T108" s="4">
        <f>SUM(T105:T107)</f>
        <v>1</v>
      </c>
      <c r="U108" s="4"/>
      <c r="V108" s="4">
        <f>SUM(V105:V107)</f>
        <v>1</v>
      </c>
      <c r="W108" s="4">
        <f>SUM(W105:W107)</f>
        <v>1</v>
      </c>
      <c r="X108" s="4">
        <f>SUM(X105:X107)</f>
        <v>1</v>
      </c>
      <c r="Y108" s="4"/>
      <c r="Z108" s="4">
        <f>SUM(Z105:Z107)</f>
        <v>1</v>
      </c>
      <c r="AA108" s="4"/>
      <c r="AB108" s="4">
        <f>SUM(AB105:AB107)</f>
        <v>1</v>
      </c>
      <c r="AC108" s="4"/>
      <c r="AD108" s="4">
        <f>SUM(AD105:AD107)</f>
        <v>1</v>
      </c>
      <c r="AE108" s="4">
        <f>SUM(AE105:AE107)</f>
        <v>1</v>
      </c>
      <c r="AF108" s="4">
        <f>SUM(AF105:AF107)</f>
        <v>1</v>
      </c>
      <c r="AG108" s="4">
        <f>SUM(AG105:AG107)</f>
        <v>1</v>
      </c>
      <c r="AH108" s="4"/>
      <c r="AI108" s="4">
        <f>SUM(AI105:AI107)</f>
        <v>1</v>
      </c>
      <c r="AJ108" s="4">
        <f>SUM(AJ105:AJ107)</f>
        <v>0.968532</v>
      </c>
      <c r="AK108" s="4">
        <f>SUM(AK105:AK107)</f>
        <v>0.972343</v>
      </c>
      <c r="AL108" s="4">
        <f>SUM(AL105:AL107)</f>
        <v>0.9890920000000001</v>
      </c>
      <c r="AM108" s="4">
        <f aca="true" t="shared" si="226" ref="AM108:AS108">SUM(AM105:AM107)</f>
        <v>1</v>
      </c>
      <c r="AN108" s="4">
        <f t="shared" si="226"/>
        <v>1</v>
      </c>
      <c r="AO108" s="4">
        <f t="shared" si="226"/>
        <v>1</v>
      </c>
      <c r="AP108" s="4">
        <f t="shared" si="226"/>
        <v>1</v>
      </c>
      <c r="AQ108" s="4">
        <f t="shared" si="226"/>
        <v>1</v>
      </c>
      <c r="AR108" s="4">
        <f t="shared" si="226"/>
        <v>1</v>
      </c>
      <c r="AS108" s="4">
        <f t="shared" si="226"/>
        <v>1</v>
      </c>
      <c r="AT108" s="4">
        <f>SUM(AT105:AT107)</f>
        <v>1</v>
      </c>
      <c r="AU108" s="4">
        <f>SUM(AU105:AU107)</f>
        <v>1</v>
      </c>
      <c r="AV108" s="4"/>
      <c r="AW108" s="4">
        <f aca="true" t="shared" si="227" ref="AW108:BB108">SUM(AW105:AW107)</f>
        <v>0.8304959999999999</v>
      </c>
      <c r="AX108" s="4">
        <f t="shared" si="227"/>
        <v>1</v>
      </c>
      <c r="AY108" s="4">
        <f t="shared" si="227"/>
        <v>1</v>
      </c>
      <c r="AZ108" s="4">
        <f t="shared" si="227"/>
        <v>1</v>
      </c>
      <c r="BA108" s="4">
        <f t="shared" si="227"/>
        <v>1</v>
      </c>
      <c r="BB108" s="4">
        <f t="shared" si="227"/>
        <v>1</v>
      </c>
      <c r="BC108" s="4"/>
      <c r="BD108" s="4">
        <f aca="true" t="shared" si="228" ref="BD108:BI108">SUM(BD105:BD107)</f>
        <v>0</v>
      </c>
      <c r="BE108" s="4">
        <f t="shared" si="228"/>
        <v>0</v>
      </c>
      <c r="BF108" s="4">
        <f t="shared" si="228"/>
        <v>0.186777</v>
      </c>
      <c r="BG108" s="4"/>
      <c r="BH108" s="4">
        <f t="shared" si="228"/>
        <v>0.975556</v>
      </c>
      <c r="BI108" s="4">
        <f t="shared" si="228"/>
        <v>0.9506359999999999</v>
      </c>
      <c r="BJ108" s="4">
        <f>SUM(BJ105:BJ107)</f>
        <v>0.345063</v>
      </c>
      <c r="BK108" s="4">
        <f>SUM(BK105:BK107)</f>
        <v>0.428053</v>
      </c>
      <c r="BM108" s="4">
        <f>SUM(BM105:BM107)</f>
        <v>1</v>
      </c>
      <c r="BN108" s="4">
        <f>SUM(BN105:BN107)</f>
        <v>1</v>
      </c>
      <c r="BO108" s="4">
        <f>SUM(BO105:BO107)</f>
        <v>0.823401</v>
      </c>
      <c r="BP108" s="4">
        <f>SUM(BP105:BP107)</f>
        <v>1</v>
      </c>
      <c r="BQ108" s="4"/>
      <c r="BR108" s="4">
        <f>SUM(BR105:BR107)</f>
        <v>1</v>
      </c>
      <c r="BT108" s="4">
        <f aca="true" t="shared" si="229" ref="BT108:BZ108">SUM(BT105:BT107)</f>
        <v>1</v>
      </c>
      <c r="BU108" s="4">
        <f t="shared" si="229"/>
        <v>1</v>
      </c>
      <c r="BV108" s="4">
        <f t="shared" si="229"/>
        <v>1</v>
      </c>
      <c r="BW108" s="4">
        <f t="shared" si="229"/>
        <v>1</v>
      </c>
      <c r="BX108" s="4">
        <f t="shared" si="229"/>
        <v>1</v>
      </c>
      <c r="BY108" s="4">
        <f t="shared" si="229"/>
        <v>1</v>
      </c>
      <c r="BZ108" s="4">
        <f t="shared" si="229"/>
        <v>1</v>
      </c>
    </row>
    <row r="109" spans="2:78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M109" s="4"/>
      <c r="BN109" s="4"/>
      <c r="BO109" s="4"/>
      <c r="BP109" s="4"/>
      <c r="BQ109" s="4"/>
      <c r="BR109" s="4"/>
      <c r="BT109" s="4"/>
      <c r="BU109" s="4"/>
      <c r="BV109" s="4"/>
      <c r="BW109" s="4"/>
      <c r="BX109" s="4"/>
      <c r="BY109" s="4"/>
      <c r="BZ109" s="4"/>
    </row>
    <row r="110" spans="1:78" ht="12.75">
      <c r="A110" t="s">
        <v>68</v>
      </c>
      <c r="B110" s="4">
        <f aca="true" t="shared" si="230" ref="B110:R110">(B47*B79)</f>
        <v>0.6788146336961376</v>
      </c>
      <c r="C110" s="4">
        <f t="shared" si="230"/>
        <v>0.523169423078577</v>
      </c>
      <c r="D110" s="4">
        <f t="shared" si="230"/>
        <v>0.6531965681310713</v>
      </c>
      <c r="E110" s="4">
        <v>0.386</v>
      </c>
      <c r="F110" s="4">
        <f t="shared" si="230"/>
        <v>0.5195859357984877</v>
      </c>
      <c r="G110" s="4"/>
      <c r="H110" s="4">
        <f t="shared" si="230"/>
        <v>1.0670961630803681</v>
      </c>
      <c r="I110" s="4">
        <f t="shared" si="230"/>
        <v>1.2197853699109975</v>
      </c>
      <c r="J110" s="4">
        <f t="shared" si="230"/>
        <v>1.1611460697642324</v>
      </c>
      <c r="K110" s="4">
        <f t="shared" si="230"/>
        <v>0.6195062634884007</v>
      </c>
      <c r="L110" s="4">
        <f t="shared" si="230"/>
        <v>0.7041165107210834</v>
      </c>
      <c r="M110" s="4">
        <f t="shared" si="230"/>
        <v>0.5055909119635783</v>
      </c>
      <c r="N110" s="4">
        <f t="shared" si="230"/>
        <v>0.642747909816612</v>
      </c>
      <c r="O110" s="4">
        <f t="shared" si="230"/>
        <v>1.5271767013760378</v>
      </c>
      <c r="P110" s="4">
        <f t="shared" si="230"/>
        <v>0.5753436141288694</v>
      </c>
      <c r="R110" s="4">
        <f t="shared" si="230"/>
        <v>0.7555015290467635</v>
      </c>
      <c r="S110" s="4"/>
      <c r="T110" s="4">
        <f>(T47*T79)</f>
        <v>1.009280095721357</v>
      </c>
      <c r="U110" s="4"/>
      <c r="V110" s="4">
        <f>(V47*V79)</f>
        <v>1.0422127466168905</v>
      </c>
      <c r="W110" s="4">
        <f>(W47*W79)</f>
        <v>0.9932175361826197</v>
      </c>
      <c r="X110" s="4">
        <f>(X47*X79)</f>
        <v>0.9569050304761071</v>
      </c>
      <c r="Y110" s="4"/>
      <c r="Z110" s="4">
        <f>(Z47*Z79)</f>
        <v>1.0654582219768958</v>
      </c>
      <c r="AA110" s="4"/>
      <c r="AB110" s="4">
        <f>(AB47*AB79)</f>
        <v>0.971681593353913</v>
      </c>
      <c r="AC110" s="4"/>
      <c r="AD110" s="4">
        <f>(AD47*AD79)</f>
        <v>0.7948235993364636</v>
      </c>
      <c r="AE110" s="4">
        <f>(AE47*AE79)</f>
        <v>0.7271283095522254</v>
      </c>
      <c r="AF110" s="4">
        <f>(AF47*AF79)</f>
        <v>0.6653875028835906</v>
      </c>
      <c r="AG110" s="4">
        <f>(AG47*AG79)</f>
        <v>0.9004989509317234</v>
      </c>
      <c r="AH110" s="4"/>
      <c r="AI110" s="4">
        <f aca="true" t="shared" si="231" ref="AI110:AN110">(AI47*AI79)</f>
        <v>0.698383930894528</v>
      </c>
      <c r="AJ110" s="4">
        <f t="shared" si="231"/>
        <v>0.8172737548116389</v>
      </c>
      <c r="AK110" s="4">
        <f t="shared" si="231"/>
        <v>0.6635587260739536</v>
      </c>
      <c r="AL110" s="4">
        <f t="shared" si="231"/>
        <v>0.5032921111634553</v>
      </c>
      <c r="AM110" s="4">
        <f t="shared" si="231"/>
        <v>0.7996803061412802</v>
      </c>
      <c r="AN110" s="4">
        <f t="shared" si="231"/>
        <v>0.8218421875626671</v>
      </c>
      <c r="AO110" s="4">
        <v>0.704948</v>
      </c>
      <c r="AP110" s="4">
        <v>0.722232</v>
      </c>
      <c r="AQ110" s="4">
        <f>(AQ47*AQ79)</f>
        <v>0.6940866974873309</v>
      </c>
      <c r="AR110" s="4">
        <f>(AR47*AR79)</f>
        <v>0.7458872795128464</v>
      </c>
      <c r="AS110" s="4">
        <f>(AS47*AS79)</f>
        <v>0.7372469368257972</v>
      </c>
      <c r="AT110" s="4">
        <f>(AT47*AT79)</f>
        <v>0.9133891368828744</v>
      </c>
      <c r="AU110" s="4">
        <f>(AU47*AU79)</f>
        <v>0.5855229680803404</v>
      </c>
      <c r="AV110" s="4"/>
      <c r="AW110" s="4">
        <v>0.980149</v>
      </c>
      <c r="AX110" s="4">
        <v>0.095967</v>
      </c>
      <c r="AY110" s="4">
        <f>(AY47*AY79)</f>
        <v>0.08972993347547453</v>
      </c>
      <c r="AZ110" s="4">
        <f>(AZ47*AZ79)</f>
        <v>0</v>
      </c>
      <c r="BA110" s="4">
        <v>0.06074</v>
      </c>
      <c r="BB110" s="4">
        <f>(BB47*BB79)</f>
        <v>0.14279463252080982</v>
      </c>
      <c r="BC110" s="4"/>
      <c r="BD110" s="4">
        <f>(BD47*BD79)</f>
        <v>0</v>
      </c>
      <c r="BE110" s="4">
        <f>(BE47*BE79)</f>
        <v>0.04287220497922627</v>
      </c>
      <c r="BF110" s="4">
        <f>(BF47*BF79)</f>
        <v>0.3760566520643179</v>
      </c>
      <c r="BG110" s="4"/>
      <c r="BH110" s="4">
        <f>(BH47*BH79)</f>
        <v>0.02478962270101139</v>
      </c>
      <c r="BI110" s="4">
        <f>(BI47*BI79)</f>
        <v>0.02536024391951164</v>
      </c>
      <c r="BJ110" s="4">
        <f>(BJ47*BJ79)</f>
        <v>0</v>
      </c>
      <c r="BK110" s="4">
        <f>(BK47*BK79)</f>
        <v>0</v>
      </c>
      <c r="BM110" s="4">
        <v>0.640685</v>
      </c>
      <c r="BN110" s="4">
        <f>(BN47*BN79)</f>
        <v>0.47734248858927514</v>
      </c>
      <c r="BO110" s="4">
        <f>(BO47*BO79)</f>
        <v>1.6135600196120963</v>
      </c>
      <c r="BP110" s="4">
        <f>(BP47*BP79)</f>
        <v>1.869448393948392</v>
      </c>
      <c r="BQ110" s="4"/>
      <c r="BR110" s="4">
        <f>(BR47*BR79)</f>
        <v>0.4918253829864723</v>
      </c>
      <c r="BT110" s="4">
        <f aca="true" t="shared" si="232" ref="BT110:BZ110">(BT47*BT79)</f>
        <v>0.39324433823496135</v>
      </c>
      <c r="BU110" s="4">
        <f t="shared" si="232"/>
        <v>0.4727813746294537</v>
      </c>
      <c r="BV110" s="4">
        <f t="shared" si="232"/>
        <v>0.46912095112158736</v>
      </c>
      <c r="BW110" s="4">
        <f t="shared" si="232"/>
        <v>0.3583178048947346</v>
      </c>
      <c r="BX110" s="4">
        <f t="shared" si="232"/>
        <v>0.31323456510266373</v>
      </c>
      <c r="BY110" s="4">
        <f t="shared" si="232"/>
        <v>0.4384605374244493</v>
      </c>
      <c r="BZ110" s="4">
        <f t="shared" si="232"/>
        <v>0.5490914771897945</v>
      </c>
    </row>
    <row r="111" spans="1:78" ht="11.25" customHeight="1">
      <c r="A111" t="s">
        <v>69</v>
      </c>
      <c r="B111" s="4">
        <f aca="true" t="shared" si="233" ref="B111:R111">(B48*B79)</f>
        <v>0</v>
      </c>
      <c r="C111" s="4">
        <f t="shared" si="233"/>
        <v>0</v>
      </c>
      <c r="D111" s="4">
        <f t="shared" si="233"/>
        <v>0</v>
      </c>
      <c r="E111" s="4"/>
      <c r="F111" s="4">
        <f t="shared" si="233"/>
        <v>0</v>
      </c>
      <c r="G111" s="4"/>
      <c r="H111" s="4">
        <f t="shared" si="233"/>
        <v>0</v>
      </c>
      <c r="I111" s="4">
        <f t="shared" si="233"/>
        <v>0</v>
      </c>
      <c r="J111" s="4">
        <f t="shared" si="233"/>
        <v>0</v>
      </c>
      <c r="K111" s="4">
        <f t="shared" si="233"/>
        <v>0</v>
      </c>
      <c r="L111" s="4">
        <f t="shared" si="233"/>
        <v>0</v>
      </c>
      <c r="M111" s="4">
        <f t="shared" si="233"/>
        <v>0</v>
      </c>
      <c r="N111" s="4">
        <f t="shared" si="233"/>
        <v>0</v>
      </c>
      <c r="O111" s="4">
        <f t="shared" si="233"/>
        <v>0</v>
      </c>
      <c r="P111" s="4">
        <f t="shared" si="233"/>
        <v>0</v>
      </c>
      <c r="R111" s="4">
        <f t="shared" si="233"/>
        <v>0</v>
      </c>
      <c r="S111" s="4"/>
      <c r="T111" s="4">
        <f>(T48*T79)</f>
        <v>0</v>
      </c>
      <c r="U111" s="4"/>
      <c r="V111" s="4">
        <f>(V48*V79)</f>
        <v>0</v>
      </c>
      <c r="W111" s="4">
        <f>(W48*W79)</f>
        <v>0</v>
      </c>
      <c r="X111" s="4">
        <f>(X48*X79)</f>
        <v>0</v>
      </c>
      <c r="Y111" s="4"/>
      <c r="Z111" s="4">
        <f>(Z48*Z79)</f>
        <v>0</v>
      </c>
      <c r="AA111" s="4"/>
      <c r="AB111" s="4">
        <f>(AB48*AB79)</f>
        <v>0</v>
      </c>
      <c r="AC111" s="4"/>
      <c r="AD111" s="4">
        <f>(AD48*AD79)</f>
        <v>0</v>
      </c>
      <c r="AE111" s="4">
        <f>(AE48*AE79)</f>
        <v>0</v>
      </c>
      <c r="AF111" s="4">
        <f>(AF48*AF79)</f>
        <v>0</v>
      </c>
      <c r="AG111" s="4">
        <f>(AG48*AG79)</f>
        <v>0</v>
      </c>
      <c r="AH111" s="4"/>
      <c r="AI111" s="4">
        <f aca="true" t="shared" si="234" ref="AI111:AU111">(AI48*AI79)</f>
        <v>0</v>
      </c>
      <c r="AJ111" s="4">
        <f t="shared" si="234"/>
        <v>0</v>
      </c>
      <c r="AK111" s="4">
        <f t="shared" si="234"/>
        <v>0</v>
      </c>
      <c r="AL111" s="4">
        <f t="shared" si="234"/>
        <v>0</v>
      </c>
      <c r="AM111" s="4">
        <f t="shared" si="234"/>
        <v>0</v>
      </c>
      <c r="AN111" s="4">
        <f t="shared" si="234"/>
        <v>0</v>
      </c>
      <c r="AO111" s="4">
        <f t="shared" si="234"/>
        <v>0</v>
      </c>
      <c r="AP111" s="4">
        <f t="shared" si="234"/>
        <v>0</v>
      </c>
      <c r="AQ111" s="4">
        <f t="shared" si="234"/>
        <v>0</v>
      </c>
      <c r="AR111" s="4">
        <f t="shared" si="234"/>
        <v>0</v>
      </c>
      <c r="AS111" s="4">
        <f t="shared" si="234"/>
        <v>0</v>
      </c>
      <c r="AT111" s="4">
        <f t="shared" si="234"/>
        <v>0</v>
      </c>
      <c r="AU111" s="4">
        <f t="shared" si="234"/>
        <v>0.005153084070947919</v>
      </c>
      <c r="AV111" s="4"/>
      <c r="AW111" s="4">
        <f aca="true" t="shared" si="235" ref="AW111:BB111">(AW48*AW79)</f>
        <v>0.035050630536771946</v>
      </c>
      <c r="AX111" s="4">
        <f t="shared" si="235"/>
        <v>0</v>
      </c>
      <c r="AY111" s="4">
        <f t="shared" si="235"/>
        <v>0</v>
      </c>
      <c r="AZ111" s="4">
        <f t="shared" si="235"/>
        <v>0</v>
      </c>
      <c r="BA111" s="4">
        <f t="shared" si="235"/>
        <v>0</v>
      </c>
      <c r="BB111" s="4">
        <f t="shared" si="235"/>
        <v>0</v>
      </c>
      <c r="BC111" s="4"/>
      <c r="BD111" s="4">
        <f>(BD48*BD79)</f>
        <v>0</v>
      </c>
      <c r="BE111" s="4">
        <f>(BE48*BE79)</f>
        <v>0</v>
      </c>
      <c r="BF111" s="4">
        <f>(BF48*BF79)</f>
        <v>0</v>
      </c>
      <c r="BG111" s="4"/>
      <c r="BH111" s="4">
        <f>(BH48*BH79)</f>
        <v>0</v>
      </c>
      <c r="BI111" s="4">
        <f>(BI48*BI79)</f>
        <v>0</v>
      </c>
      <c r="BJ111" s="4">
        <f>(BJ48*BJ79)</f>
        <v>0</v>
      </c>
      <c r="BK111" s="4">
        <f>(BK48*BK79)</f>
        <v>0</v>
      </c>
      <c r="BM111" s="4">
        <f>(BM48*BM79)</f>
        <v>0</v>
      </c>
      <c r="BN111" s="4">
        <f>(BN48*BN79)</f>
        <v>0.5667013319822505</v>
      </c>
      <c r="BO111" s="4">
        <f>(BO48*BO79)</f>
        <v>0</v>
      </c>
      <c r="BP111" s="4">
        <f>(BP48*BP79)</f>
        <v>0</v>
      </c>
      <c r="BQ111" s="4"/>
      <c r="BR111" s="4">
        <f>(BR48*BR79)</f>
        <v>0</v>
      </c>
      <c r="BT111" s="4">
        <f aca="true" t="shared" si="236" ref="BT111:BZ111">(BT48*BT79)</f>
        <v>0</v>
      </c>
      <c r="BU111" s="4">
        <f t="shared" si="236"/>
        <v>0</v>
      </c>
      <c r="BV111" s="4">
        <f t="shared" si="236"/>
        <v>0</v>
      </c>
      <c r="BW111" s="4">
        <f t="shared" si="236"/>
        <v>0</v>
      </c>
      <c r="BX111" s="4">
        <f t="shared" si="236"/>
        <v>0</v>
      </c>
      <c r="BY111" s="4">
        <f t="shared" si="236"/>
        <v>0</v>
      </c>
      <c r="BZ111" s="4">
        <f t="shared" si="236"/>
        <v>0</v>
      </c>
    </row>
    <row r="112" spans="1:78" ht="12.75" customHeight="1">
      <c r="A112" t="s">
        <v>70</v>
      </c>
      <c r="B112" s="4">
        <v>0.21678</v>
      </c>
      <c r="C112" s="4">
        <v>0.691252</v>
      </c>
      <c r="D112" s="4">
        <v>0.17335</v>
      </c>
      <c r="E112" s="4">
        <v>0</v>
      </c>
      <c r="F112" s="4">
        <v>0.386458</v>
      </c>
      <c r="G112" s="4"/>
      <c r="H112" s="4">
        <v>0.480927</v>
      </c>
      <c r="I112" s="4">
        <v>0.20472</v>
      </c>
      <c r="J112" s="4">
        <v>0.320864</v>
      </c>
      <c r="K112" s="4">
        <v>0.27795</v>
      </c>
      <c r="L112" s="4">
        <v>0.125753</v>
      </c>
      <c r="M112" s="4">
        <v>0.556738</v>
      </c>
      <c r="N112" s="4">
        <v>0.144129</v>
      </c>
      <c r="O112" s="4">
        <v>0.30631</v>
      </c>
      <c r="P112" s="4">
        <v>0.541633</v>
      </c>
      <c r="R112" s="4">
        <v>0.218006</v>
      </c>
      <c r="S112" s="4"/>
      <c r="T112" s="4">
        <v>0.099694</v>
      </c>
      <c r="U112" s="4"/>
      <c r="V112" s="4">
        <v>0.050847</v>
      </c>
      <c r="W112" s="4">
        <v>0.092971</v>
      </c>
      <c r="X112" s="4">
        <v>0.197282</v>
      </c>
      <c r="Y112" s="4"/>
      <c r="Z112" s="4">
        <v>0.073263</v>
      </c>
      <c r="AA112" s="4"/>
      <c r="AB112" s="4">
        <v>0.243601</v>
      </c>
      <c r="AC112" s="4"/>
      <c r="AD112" s="4">
        <v>0.293981</v>
      </c>
      <c r="AE112" s="4">
        <v>0.314043</v>
      </c>
      <c r="AF112" s="4">
        <v>0.349366</v>
      </c>
      <c r="AG112" s="4">
        <v>0.139043</v>
      </c>
      <c r="AH112" s="4"/>
      <c r="AI112" s="4">
        <v>0.149937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0.163295</v>
      </c>
      <c r="AR112" s="4">
        <v>0.20159</v>
      </c>
      <c r="AS112" s="4">
        <v>0</v>
      </c>
      <c r="AT112" s="4">
        <v>0</v>
      </c>
      <c r="AU112" s="4">
        <v>0.300749</v>
      </c>
      <c r="AV112" s="4"/>
      <c r="AW112" s="4">
        <v>0</v>
      </c>
      <c r="AX112" s="4">
        <v>0.00637</v>
      </c>
      <c r="AY112" s="4">
        <v>0.368828</v>
      </c>
      <c r="AZ112" s="4">
        <v>0.496853</v>
      </c>
      <c r="BA112" s="4">
        <v>0.476809</v>
      </c>
      <c r="BB112" s="4">
        <v>0.441967</v>
      </c>
      <c r="BC112" s="4"/>
      <c r="BD112" s="4">
        <v>0</v>
      </c>
      <c r="BE112" s="4">
        <v>0</v>
      </c>
      <c r="BF112" s="4">
        <v>0</v>
      </c>
      <c r="BG112" s="4"/>
      <c r="BH112" s="4">
        <v>0</v>
      </c>
      <c r="BI112" s="4">
        <v>0</v>
      </c>
      <c r="BJ112" s="4">
        <v>0</v>
      </c>
      <c r="BK112" s="4">
        <v>0</v>
      </c>
      <c r="BM112" s="4">
        <v>0.099196</v>
      </c>
      <c r="BN112" s="4">
        <v>0.114509</v>
      </c>
      <c r="BO112" s="4">
        <v>0</v>
      </c>
      <c r="BP112" s="4">
        <v>0</v>
      </c>
      <c r="BQ112" s="4"/>
      <c r="BR112" s="4">
        <v>0</v>
      </c>
      <c r="BT112" s="4">
        <v>0.374043</v>
      </c>
      <c r="BU112" s="4">
        <v>0.378894</v>
      </c>
      <c r="BV112" s="4">
        <v>0.398352</v>
      </c>
      <c r="BW112" s="4">
        <v>0.390422</v>
      </c>
      <c r="BX112" s="4">
        <v>0.403503</v>
      </c>
      <c r="BY112" s="4">
        <v>0.399961</v>
      </c>
      <c r="BZ112" s="4">
        <v>0.29284</v>
      </c>
    </row>
    <row r="113" spans="1:78" ht="12.75">
      <c r="A113" t="s">
        <v>71</v>
      </c>
      <c r="B113" s="4">
        <f aca="true" t="shared" si="237" ref="B113:R113">(B50*B79)</f>
        <v>0.02738254122192626</v>
      </c>
      <c r="C113" s="4">
        <f t="shared" si="237"/>
        <v>0.17053709954002405</v>
      </c>
      <c r="D113" s="4">
        <f t="shared" si="237"/>
        <v>0.03966287829356759</v>
      </c>
      <c r="E113" s="4">
        <v>0</v>
      </c>
      <c r="F113" s="4">
        <f t="shared" si="237"/>
        <v>0.026794755057311975</v>
      </c>
      <c r="G113" s="4"/>
      <c r="H113" s="4">
        <f t="shared" si="237"/>
        <v>0.011822060480541307</v>
      </c>
      <c r="I113" s="4">
        <f t="shared" si="237"/>
        <v>0.011730788442199717</v>
      </c>
      <c r="J113" s="4">
        <f t="shared" si="237"/>
        <v>0.015200219112199818</v>
      </c>
      <c r="K113" s="4">
        <f t="shared" si="237"/>
        <v>0.030936122160502174</v>
      </c>
      <c r="L113" s="4">
        <f t="shared" si="237"/>
        <v>0</v>
      </c>
      <c r="M113" s="4">
        <f t="shared" si="237"/>
        <v>0.04393206103148197</v>
      </c>
      <c r="N113" s="4">
        <f t="shared" si="237"/>
        <v>0.03727100301306183</v>
      </c>
      <c r="O113" s="4">
        <f t="shared" si="237"/>
        <v>0.12530669822464247</v>
      </c>
      <c r="P113" s="4">
        <f t="shared" si="237"/>
        <v>0.06890067523676241</v>
      </c>
      <c r="R113" s="4">
        <f t="shared" si="237"/>
        <v>0.008300514845662514</v>
      </c>
      <c r="S113" s="4"/>
      <c r="T113" s="4">
        <f>(T50*T79)</f>
        <v>0.006668526390431959</v>
      </c>
      <c r="U113" s="4"/>
      <c r="V113" s="4">
        <f>(V50*V79)</f>
        <v>0.003284497720320035</v>
      </c>
      <c r="W113" s="4">
        <f>(W50*W79)</f>
        <v>0.0016519924697423179</v>
      </c>
      <c r="X113" s="4">
        <f>(X50*X79)</f>
        <v>0.006707989955643368</v>
      </c>
      <c r="Y113" s="4"/>
      <c r="Z113" s="4">
        <f>(Z50*Z79)</f>
        <v>0.00655732889752649</v>
      </c>
      <c r="AA113" s="4"/>
      <c r="AB113" s="4">
        <f>(AB50*AB79)</f>
        <v>0.013204471601499401</v>
      </c>
      <c r="AC113" s="4"/>
      <c r="AD113" s="4">
        <f>(AD50*AD79)</f>
        <v>0.14890850737383957</v>
      </c>
      <c r="AE113" s="4">
        <f>(AE50*AE79)</f>
        <v>0.13675298774710667</v>
      </c>
      <c r="AF113" s="4">
        <f>(AF50*AF79)</f>
        <v>0</v>
      </c>
      <c r="AG113" s="4">
        <f>(AG50*AG79)</f>
        <v>0.00677528036018275</v>
      </c>
      <c r="AH113" s="4"/>
      <c r="AI113" s="4">
        <f aca="true" t="shared" si="238" ref="AI113:AN113">(AI50*AI79)</f>
        <v>0</v>
      </c>
      <c r="AJ113" s="4">
        <f t="shared" si="238"/>
        <v>0</v>
      </c>
      <c r="AK113" s="4">
        <f t="shared" si="238"/>
        <v>0</v>
      </c>
      <c r="AL113" s="4">
        <f t="shared" si="238"/>
        <v>0</v>
      </c>
      <c r="AM113" s="4">
        <f t="shared" si="238"/>
        <v>0</v>
      </c>
      <c r="AN113" s="4">
        <f t="shared" si="238"/>
        <v>0</v>
      </c>
      <c r="AO113" s="4">
        <v>0</v>
      </c>
      <c r="AP113" s="4">
        <v>0</v>
      </c>
      <c r="AQ113" s="4">
        <f>(AQ50*AQ79)</f>
        <v>0</v>
      </c>
      <c r="AR113" s="4">
        <f>(AR50*AR79)</f>
        <v>0</v>
      </c>
      <c r="AS113" s="4">
        <v>0</v>
      </c>
      <c r="AT113" s="4">
        <v>0</v>
      </c>
      <c r="AU113" s="4">
        <f>(AU50*AU79)</f>
        <v>0.026712270803481774</v>
      </c>
      <c r="AV113" s="4"/>
      <c r="AW113" s="4">
        <v>0</v>
      </c>
      <c r="AX113" s="4">
        <f>(AX50*AX79)</f>
        <v>0.15461609526070777</v>
      </c>
      <c r="AY113" s="4">
        <f>(AY50*AY79)</f>
        <v>0.2884364235223276</v>
      </c>
      <c r="AZ113" s="4">
        <f>(AZ50*AZ79)</f>
        <v>0.07596465820908761</v>
      </c>
      <c r="BA113" s="4">
        <f>(BA50*BA79)</f>
        <v>0.08786539695691746</v>
      </c>
      <c r="BB113" s="4">
        <f>(BB50*BB79)</f>
        <v>0.17222616893074172</v>
      </c>
      <c r="BC113" s="4"/>
      <c r="BD113" s="4">
        <f>(BD50*BD79)</f>
        <v>0</v>
      </c>
      <c r="BE113" s="4">
        <f>(BE50*BE79)</f>
        <v>0</v>
      </c>
      <c r="BF113" s="4">
        <f>(BF50*BF79)</f>
        <v>0</v>
      </c>
      <c r="BG113" s="4"/>
      <c r="BH113" s="4">
        <v>0</v>
      </c>
      <c r="BI113" s="4">
        <v>0</v>
      </c>
      <c r="BJ113" s="4">
        <f>(BJ50*BJ79)</f>
        <v>0</v>
      </c>
      <c r="BK113" s="4">
        <v>0</v>
      </c>
      <c r="BM113" s="4">
        <f>(BM50*BM79)</f>
        <v>0</v>
      </c>
      <c r="BN113" s="4">
        <f>(BN50*BN79)</f>
        <v>0</v>
      </c>
      <c r="BO113" s="4">
        <f>(BO50*BO79)</f>
        <v>0</v>
      </c>
      <c r="BP113" s="4">
        <f>(BP50*BP79)</f>
        <v>0</v>
      </c>
      <c r="BQ113" s="4"/>
      <c r="BR113" s="4">
        <v>0</v>
      </c>
      <c r="BT113" s="4">
        <f aca="true" t="shared" si="239" ref="BT113:BZ113">(BT50*BT79)</f>
        <v>0.38740861951516886</v>
      </c>
      <c r="BU113" s="4">
        <f t="shared" si="239"/>
        <v>0.34328546714832786</v>
      </c>
      <c r="BV113" s="4">
        <f t="shared" si="239"/>
        <v>0.32637850294280346</v>
      </c>
      <c r="BW113" s="4">
        <f t="shared" si="239"/>
        <v>0.36044902566521486</v>
      </c>
      <c r="BX113" s="4">
        <f t="shared" si="239"/>
        <v>0.3296296995201996</v>
      </c>
      <c r="BY113" s="4">
        <f t="shared" si="239"/>
        <v>0.3287466597723823</v>
      </c>
      <c r="BZ113" s="4">
        <f t="shared" si="239"/>
        <v>0.29546343478744047</v>
      </c>
    </row>
    <row r="114" spans="1:78" ht="12.75">
      <c r="A114" t="s">
        <v>72</v>
      </c>
      <c r="B114" s="4">
        <f aca="true" t="shared" si="240" ref="B114:R114">(B51*B79)</f>
        <v>0.28609432891723785</v>
      </c>
      <c r="C114" s="4">
        <f t="shared" si="240"/>
        <v>0.16779195869681385</v>
      </c>
      <c r="D114" s="4">
        <f t="shared" si="240"/>
        <v>0.26463437351035934</v>
      </c>
      <c r="E114" s="4">
        <v>0.112</v>
      </c>
      <c r="F114" s="4">
        <f t="shared" si="240"/>
        <v>0.3520533095030158</v>
      </c>
      <c r="G114" s="4"/>
      <c r="H114" s="4">
        <f t="shared" si="240"/>
        <v>0.1991140086569061</v>
      </c>
      <c r="I114" s="4">
        <f t="shared" si="240"/>
        <v>0.21821909919955063</v>
      </c>
      <c r="J114" s="4">
        <f t="shared" si="240"/>
        <v>0.20506347187701116</v>
      </c>
      <c r="K114" s="4">
        <f t="shared" si="240"/>
        <v>0.20867688057050043</v>
      </c>
      <c r="L114" s="4">
        <f t="shared" si="240"/>
        <v>0.3264339094594652</v>
      </c>
      <c r="M114" s="4">
        <f t="shared" si="240"/>
        <v>0.21407827817195368</v>
      </c>
      <c r="N114" s="4">
        <f t="shared" si="240"/>
        <v>0.22812091647487384</v>
      </c>
      <c r="O114" s="4">
        <f t="shared" si="240"/>
        <v>0.06299964738547607</v>
      </c>
      <c r="P114" s="4">
        <f t="shared" si="240"/>
        <v>0.2365709885815086</v>
      </c>
      <c r="R114" s="4">
        <f t="shared" si="240"/>
        <v>0.10808579636453844</v>
      </c>
      <c r="S114" s="4"/>
      <c r="T114" s="4">
        <f>(T51*T79)</f>
        <v>0.12321144463571548</v>
      </c>
      <c r="U114" s="4"/>
      <c r="V114" s="4">
        <f>(V51*V79)</f>
        <v>0.11848263446831553</v>
      </c>
      <c r="W114" s="4">
        <f>(W51*W79)</f>
        <v>0.11918560255101476</v>
      </c>
      <c r="X114" s="4">
        <f>(X51*X79)</f>
        <v>0.12689156222826495</v>
      </c>
      <c r="Y114" s="4"/>
      <c r="Z114" s="4">
        <f>(Z51*Z79)</f>
        <v>0.11827220917943751</v>
      </c>
      <c r="AA114" s="4"/>
      <c r="AB114" s="4">
        <f>(AB51*AB79)</f>
        <v>0.1975021505722781</v>
      </c>
      <c r="AC114" s="4"/>
      <c r="AD114" s="4">
        <f>(AD51*AD79)</f>
        <v>0.1356391743463038</v>
      </c>
      <c r="AE114" s="4">
        <f>(AE51*AE79)</f>
        <v>0.12340537851873752</v>
      </c>
      <c r="AF114" s="4">
        <f>(AF51*AF79)</f>
        <v>0</v>
      </c>
      <c r="AG114" s="4">
        <f>(AG51*AG79)</f>
        <v>0.2682511950641552</v>
      </c>
      <c r="AH114" s="4"/>
      <c r="AI114" s="4">
        <f>(AI51*AI79)</f>
        <v>0.1401628747677431</v>
      </c>
      <c r="AJ114" s="4">
        <v>0</v>
      </c>
      <c r="AK114" s="4">
        <v>0</v>
      </c>
      <c r="AL114" s="4">
        <v>0</v>
      </c>
      <c r="AM114" s="4">
        <v>0.113881</v>
      </c>
      <c r="AN114" s="4">
        <v>0.177586</v>
      </c>
      <c r="AO114" s="4">
        <v>0.07866</v>
      </c>
      <c r="AP114" s="4">
        <v>0.055745</v>
      </c>
      <c r="AQ114" s="4">
        <f>(AQ51*AQ79)</f>
        <v>0.2798966922789442</v>
      </c>
      <c r="AR114" s="4">
        <f>(AR51*AR79)</f>
        <v>0.3173285637481473</v>
      </c>
      <c r="AS114" s="4">
        <v>0.081553</v>
      </c>
      <c r="AT114" s="4">
        <v>0.15448</v>
      </c>
      <c r="AU114" s="4">
        <f>(AU51*AU79)</f>
        <v>0.24677547050872808</v>
      </c>
      <c r="AV114" s="4"/>
      <c r="AW114" s="4">
        <v>0</v>
      </c>
      <c r="AX114" s="4">
        <f>(AX51*AX79)</f>
        <v>0.03218076131438262</v>
      </c>
      <c r="AY114" s="4">
        <f>(AY51*AY79)</f>
        <v>0.11942439454312061</v>
      </c>
      <c r="AZ114" s="4">
        <f>(AZ51*AZ79)</f>
        <v>0</v>
      </c>
      <c r="BA114" s="4">
        <f>(BA51*BA79)</f>
        <v>0</v>
      </c>
      <c r="BB114" s="4">
        <f>(BB51*BB79)</f>
        <v>0.016120301795260427</v>
      </c>
      <c r="BC114" s="4"/>
      <c r="BD114" s="4">
        <f>(BD51*BD79)</f>
        <v>0</v>
      </c>
      <c r="BE114" s="4">
        <f>(BE51*BE79)</f>
        <v>0</v>
      </c>
      <c r="BF114" s="4">
        <f>(BF51*BF79)</f>
        <v>0</v>
      </c>
      <c r="BG114" s="4"/>
      <c r="BH114" s="4">
        <f>(BH51*BH79)</f>
        <v>0</v>
      </c>
      <c r="BI114" s="4">
        <f>(BI51*BI79)</f>
        <v>0</v>
      </c>
      <c r="BJ114" s="4">
        <v>0</v>
      </c>
      <c r="BK114" s="4">
        <f>(BK51*BK79)</f>
        <v>0</v>
      </c>
      <c r="BM114" s="4">
        <f>(BM51*BM79)</f>
        <v>0</v>
      </c>
      <c r="BN114" s="4">
        <f>(BN51*BN79)</f>
        <v>0</v>
      </c>
      <c r="BO114" s="4">
        <v>0</v>
      </c>
      <c r="BP114" s="4">
        <v>0.156169</v>
      </c>
      <c r="BQ114" s="4"/>
      <c r="BR114" s="4">
        <v>0.475196</v>
      </c>
      <c r="BT114" s="4">
        <f aca="true" t="shared" si="241" ref="BT114:BZ114">(BT51*BT79)</f>
        <v>0.20951709536532082</v>
      </c>
      <c r="BU114" s="4">
        <f t="shared" si="241"/>
        <v>0.20764907523864745</v>
      </c>
      <c r="BV114" s="4">
        <f t="shared" si="241"/>
        <v>0.21968498390816543</v>
      </c>
      <c r="BW114" s="4">
        <f t="shared" si="241"/>
        <v>0.1905941337071613</v>
      </c>
      <c r="BX114" s="4">
        <f t="shared" si="241"/>
        <v>0.1590433236032261</v>
      </c>
      <c r="BY114" s="4">
        <f t="shared" si="241"/>
        <v>0.14160867345222267</v>
      </c>
      <c r="BZ114" s="4">
        <f t="shared" si="241"/>
        <v>0.14943777229946464</v>
      </c>
    </row>
    <row r="115" spans="1:78" ht="12.75">
      <c r="A115" t="s">
        <v>88</v>
      </c>
      <c r="B115" s="4">
        <f aca="true" t="shared" si="242" ref="B115:R115">(B69*B79)</f>
        <v>0.008222875139795435</v>
      </c>
      <c r="C115" s="4">
        <f t="shared" si="242"/>
        <v>0.02251599681904805</v>
      </c>
      <c r="D115" s="4">
        <f t="shared" si="242"/>
        <v>0</v>
      </c>
      <c r="E115" s="4"/>
      <c r="F115" s="4"/>
      <c r="G115" s="4"/>
      <c r="H115" s="4">
        <f t="shared" si="242"/>
        <v>0.13434107650549976</v>
      </c>
      <c r="I115" s="4">
        <f t="shared" si="242"/>
        <v>0.11183212941713287</v>
      </c>
      <c r="J115" s="4">
        <f t="shared" si="242"/>
        <v>0.12983663458366618</v>
      </c>
      <c r="K115" s="4">
        <f t="shared" si="242"/>
        <v>0</v>
      </c>
      <c r="L115" s="4">
        <f t="shared" si="242"/>
        <v>0</v>
      </c>
      <c r="M115" s="4">
        <f t="shared" si="242"/>
        <v>0.01172678604282786</v>
      </c>
      <c r="N115" s="4">
        <f t="shared" si="242"/>
        <v>0.015571956013995901</v>
      </c>
      <c r="O115" s="4">
        <f t="shared" si="242"/>
        <v>0.021980193002029753</v>
      </c>
      <c r="P115" s="4">
        <f t="shared" si="242"/>
        <v>0.009868694963851643</v>
      </c>
      <c r="R115" s="4">
        <f t="shared" si="242"/>
        <v>0.00797636381444364</v>
      </c>
      <c r="S115" s="4"/>
      <c r="T115" s="4">
        <f>(T69*T79)</f>
        <v>0.01602026909936165</v>
      </c>
      <c r="U115" s="4"/>
      <c r="V115" s="4">
        <f>(V69*V79)</f>
        <v>0.026301931518815626</v>
      </c>
      <c r="W115" s="4">
        <f>(W69*W79)</f>
        <v>0.019402521038531104</v>
      </c>
      <c r="X115" s="4">
        <f>(X69*X79)</f>
        <v>0.021486766923381355</v>
      </c>
      <c r="Y115" s="4"/>
      <c r="Z115" s="4">
        <f>(Z69*Z79)</f>
        <v>0.025380045284246856</v>
      </c>
      <c r="AA115" s="4"/>
      <c r="AB115" s="4">
        <f>(AB69*AB79)</f>
        <v>0.012336344659301501</v>
      </c>
      <c r="AC115" s="4"/>
      <c r="AD115" s="4">
        <f>(AD69*AD79)</f>
        <v>0.08043155308661594</v>
      </c>
      <c r="AE115" s="4">
        <f>(AE69*AE79)</f>
        <v>0.0701989963582886</v>
      </c>
      <c r="AF115" s="4">
        <f>(AF69*AF79)</f>
        <v>0</v>
      </c>
      <c r="AG115" s="4">
        <f>(AG69*AG79)</f>
        <v>0.024415097483040035</v>
      </c>
      <c r="AH115" s="4"/>
      <c r="AI115" s="4">
        <f aca="true" t="shared" si="243" ref="AI115:AU115">(AI69*AI79)</f>
        <v>0.06973846547360465</v>
      </c>
      <c r="AJ115" s="4">
        <f t="shared" si="243"/>
        <v>0.03594840208422946</v>
      </c>
      <c r="AK115" s="4">
        <f t="shared" si="243"/>
        <v>0.025702628155007554</v>
      </c>
      <c r="AL115" s="4">
        <f t="shared" si="243"/>
        <v>0.06407988353152458</v>
      </c>
      <c r="AM115" s="4">
        <f t="shared" si="243"/>
        <v>0</v>
      </c>
      <c r="AN115" s="4">
        <f t="shared" si="243"/>
        <v>0</v>
      </c>
      <c r="AO115" s="4">
        <f t="shared" si="243"/>
        <v>0.020646055357316995</v>
      </c>
      <c r="AP115" s="4">
        <f t="shared" si="243"/>
        <v>0.02211306875086347</v>
      </c>
      <c r="AQ115" s="4">
        <f t="shared" si="243"/>
        <v>0</v>
      </c>
      <c r="AR115" s="4">
        <f t="shared" si="243"/>
        <v>0</v>
      </c>
      <c r="AS115" s="4">
        <f t="shared" si="243"/>
        <v>0.023138630518805135</v>
      </c>
      <c r="AT115" s="4">
        <f t="shared" si="243"/>
        <v>0.007132275804500341</v>
      </c>
      <c r="AU115" s="4">
        <f t="shared" si="243"/>
        <v>0.05882503315061329</v>
      </c>
      <c r="AV115" s="4"/>
      <c r="AW115" s="4">
        <f aca="true" t="shared" si="244" ref="AW115:BB115">(AW69*AW79)</f>
        <v>0.005196369949082647</v>
      </c>
      <c r="AX115" s="4">
        <f t="shared" si="244"/>
        <v>0</v>
      </c>
      <c r="AY115" s="4">
        <f t="shared" si="244"/>
        <v>0</v>
      </c>
      <c r="AZ115" s="4">
        <f t="shared" si="244"/>
        <v>0</v>
      </c>
      <c r="BA115" s="4">
        <f t="shared" si="244"/>
        <v>0.019544926994272932</v>
      </c>
      <c r="BB115" s="4">
        <f t="shared" si="244"/>
        <v>0.01956269581293906</v>
      </c>
      <c r="BC115" s="4"/>
      <c r="BD115" s="4">
        <f>(BD69*BD79)</f>
        <v>0</v>
      </c>
      <c r="BE115" s="4">
        <f>(BE69*BE79)</f>
        <v>0.01973476306854135</v>
      </c>
      <c r="BF115" s="4">
        <f>(BF69*BF79)</f>
        <v>0.11285760900534576</v>
      </c>
      <c r="BG115" s="4"/>
      <c r="BH115" s="4">
        <f>(BH69*BH79)</f>
        <v>0</v>
      </c>
      <c r="BI115" s="4">
        <f>(BI69*BI79)</f>
        <v>0</v>
      </c>
      <c r="BJ115" s="4">
        <f>(BJ69*BJ79)</f>
        <v>0.11204230256246035</v>
      </c>
      <c r="BK115" s="4">
        <f>(BK69*BK79)</f>
        <v>0.04081789579015759</v>
      </c>
      <c r="BM115" s="4">
        <f>(BM69*BM79)</f>
        <v>0.01842669100719835</v>
      </c>
      <c r="BN115" s="4">
        <f>(BN69*BN79)</f>
        <v>0.04419824095845171</v>
      </c>
      <c r="BO115" s="4">
        <f>(BO69*BO79)</f>
        <v>0</v>
      </c>
      <c r="BP115" s="4">
        <f>(BP69*BP79)</f>
        <v>0</v>
      </c>
      <c r="BQ115" s="4"/>
      <c r="BR115" s="4">
        <f>(BR69*BR79)</f>
        <v>0</v>
      </c>
      <c r="BT115" s="4">
        <f aca="true" t="shared" si="245" ref="BT115:BZ115">(BT69*BT79)</f>
        <v>0</v>
      </c>
      <c r="BU115" s="4">
        <f t="shared" si="245"/>
        <v>0</v>
      </c>
      <c r="BV115" s="4">
        <f t="shared" si="245"/>
        <v>0</v>
      </c>
      <c r="BW115" s="4">
        <f t="shared" si="245"/>
        <v>0</v>
      </c>
      <c r="BX115" s="4">
        <f t="shared" si="245"/>
        <v>0</v>
      </c>
      <c r="BY115" s="4">
        <f t="shared" si="245"/>
        <v>0</v>
      </c>
      <c r="BZ115" s="4">
        <f t="shared" si="245"/>
        <v>0</v>
      </c>
    </row>
    <row r="116" spans="1:78" ht="12.75">
      <c r="A116" t="s">
        <v>89</v>
      </c>
      <c r="B116" s="4">
        <f aca="true" t="shared" si="246" ref="B116:R116">(B70*B79)</f>
        <v>0.0032965915718817895</v>
      </c>
      <c r="C116" s="4">
        <f t="shared" si="246"/>
        <v>0.0035322163807808213</v>
      </c>
      <c r="D116" s="4">
        <f t="shared" si="246"/>
        <v>0</v>
      </c>
      <c r="E116" s="4"/>
      <c r="F116" s="4"/>
      <c r="G116" s="4"/>
      <c r="H116" s="4">
        <f t="shared" si="246"/>
        <v>0</v>
      </c>
      <c r="I116" s="4">
        <f t="shared" si="246"/>
        <v>0</v>
      </c>
      <c r="J116" s="4">
        <f t="shared" si="246"/>
        <v>0</v>
      </c>
      <c r="K116" s="4">
        <f t="shared" si="246"/>
        <v>0</v>
      </c>
      <c r="L116" s="4">
        <f t="shared" si="246"/>
        <v>0</v>
      </c>
      <c r="M116" s="4">
        <f t="shared" si="246"/>
        <v>0</v>
      </c>
      <c r="N116" s="4">
        <f t="shared" si="246"/>
        <v>0</v>
      </c>
      <c r="O116" s="4">
        <f t="shared" si="246"/>
        <v>0</v>
      </c>
      <c r="P116" s="4">
        <f t="shared" si="246"/>
        <v>0</v>
      </c>
      <c r="R116" s="4">
        <f t="shared" si="246"/>
        <v>0</v>
      </c>
      <c r="S116" s="4"/>
      <c r="T116" s="4">
        <f>(T70*T79)</f>
        <v>0</v>
      </c>
      <c r="U116" s="4"/>
      <c r="V116" s="4">
        <f>(V70*V79)</f>
        <v>0</v>
      </c>
      <c r="W116" s="4">
        <f>(W70*W79)</f>
        <v>0</v>
      </c>
      <c r="X116" s="4">
        <f>(X70*X79)</f>
        <v>0</v>
      </c>
      <c r="Y116" s="4"/>
      <c r="Z116" s="4">
        <f>(Z70*Z79)</f>
        <v>0</v>
      </c>
      <c r="AA116" s="4"/>
      <c r="AB116" s="4">
        <f>(AB70*AB79)</f>
        <v>0</v>
      </c>
      <c r="AC116" s="4"/>
      <c r="AD116" s="4">
        <f>(AD70*AD79)</f>
        <v>0.01912227800574465</v>
      </c>
      <c r="AE116" s="4">
        <f>(AE70*AE79)</f>
        <v>0.01294583844153127</v>
      </c>
      <c r="AF116" s="4">
        <f>(AF70*AF79)</f>
        <v>0</v>
      </c>
      <c r="AG116" s="4">
        <f>(AG70*AG79)</f>
        <v>0</v>
      </c>
      <c r="AH116" s="4"/>
      <c r="AI116" s="4">
        <f aca="true" t="shared" si="247" ref="AI116:AU116">(AI70*AI79)</f>
        <v>0</v>
      </c>
      <c r="AJ116" s="4">
        <f t="shared" si="247"/>
        <v>0</v>
      </c>
      <c r="AK116" s="4">
        <f t="shared" si="247"/>
        <v>0</v>
      </c>
      <c r="AL116" s="4">
        <f t="shared" si="247"/>
        <v>0</v>
      </c>
      <c r="AM116" s="4">
        <f t="shared" si="247"/>
        <v>0</v>
      </c>
      <c r="AN116" s="4">
        <f t="shared" si="247"/>
        <v>0</v>
      </c>
      <c r="AO116" s="4">
        <f t="shared" si="247"/>
        <v>0</v>
      </c>
      <c r="AP116" s="4">
        <f t="shared" si="247"/>
        <v>0</v>
      </c>
      <c r="AQ116" s="4">
        <f t="shared" si="247"/>
        <v>0</v>
      </c>
      <c r="AR116" s="4">
        <f t="shared" si="247"/>
        <v>0</v>
      </c>
      <c r="AS116" s="4">
        <f t="shared" si="247"/>
        <v>0</v>
      </c>
      <c r="AT116" s="4">
        <f t="shared" si="247"/>
        <v>0</v>
      </c>
      <c r="AU116" s="4">
        <f t="shared" si="247"/>
        <v>0</v>
      </c>
      <c r="AV116" s="4"/>
      <c r="AW116" s="4">
        <f aca="true" t="shared" si="248" ref="AW116:BB116">(AW70*AW79)</f>
        <v>0</v>
      </c>
      <c r="AX116" s="4">
        <f t="shared" si="248"/>
        <v>0</v>
      </c>
      <c r="AY116" s="4">
        <f t="shared" si="248"/>
        <v>0</v>
      </c>
      <c r="AZ116" s="4">
        <f t="shared" si="248"/>
        <v>0</v>
      </c>
      <c r="BA116" s="4">
        <f t="shared" si="248"/>
        <v>0</v>
      </c>
      <c r="BB116" s="4">
        <f t="shared" si="248"/>
        <v>0</v>
      </c>
      <c r="BC116" s="4"/>
      <c r="BD116" s="4">
        <f>(BD70*BD79)</f>
        <v>0</v>
      </c>
      <c r="BE116" s="4">
        <f>(BE70*BE79)</f>
        <v>0.003461397074408752</v>
      </c>
      <c r="BF116" s="4">
        <f>(BF70*BF79)</f>
        <v>0.0005102839532137057</v>
      </c>
      <c r="BG116" s="4"/>
      <c r="BH116" s="4">
        <f>(BH70*BH79)</f>
        <v>0</v>
      </c>
      <c r="BI116" s="4">
        <f>(BI70*BI79)</f>
        <v>0</v>
      </c>
      <c r="BJ116" s="4">
        <f>(BJ70*BJ79)</f>
        <v>0</v>
      </c>
      <c r="BK116" s="4">
        <f>(BK70*BK79)</f>
        <v>0</v>
      </c>
      <c r="BM116" s="4">
        <f>(BM70*BM79)</f>
        <v>0</v>
      </c>
      <c r="BN116" s="4">
        <f>(BN70*BN79)</f>
        <v>0</v>
      </c>
      <c r="BO116" s="4">
        <f>(BO70*BO79)</f>
        <v>0</v>
      </c>
      <c r="BP116" s="4">
        <f>(BP70*BP79)</f>
        <v>0</v>
      </c>
      <c r="BQ116" s="4"/>
      <c r="BR116" s="4">
        <f>(BR70*BR79)</f>
        <v>0</v>
      </c>
      <c r="BT116" s="4">
        <f aca="true" t="shared" si="249" ref="BT116:BZ116">(BT70*BT79)</f>
        <v>0</v>
      </c>
      <c r="BU116" s="4">
        <f t="shared" si="249"/>
        <v>0</v>
      </c>
      <c r="BV116" s="4">
        <f t="shared" si="249"/>
        <v>0</v>
      </c>
      <c r="BW116" s="4">
        <f t="shared" si="249"/>
        <v>0</v>
      </c>
      <c r="BX116" s="4">
        <f t="shared" si="249"/>
        <v>0</v>
      </c>
      <c r="BY116" s="4">
        <f t="shared" si="249"/>
        <v>0</v>
      </c>
      <c r="BZ116" s="4">
        <f t="shared" si="249"/>
        <v>0</v>
      </c>
    </row>
    <row r="117" spans="1:78" ht="12.75">
      <c r="A117" t="s">
        <v>90</v>
      </c>
      <c r="B117" s="4">
        <f aca="true" t="shared" si="250" ref="B117:R117">(B71*B79)</f>
        <v>0.07786146138187794</v>
      </c>
      <c r="C117" s="4">
        <f t="shared" si="250"/>
        <v>0.04329736556582119</v>
      </c>
      <c r="D117" s="4">
        <f t="shared" si="250"/>
        <v>0.09707666528771622</v>
      </c>
      <c r="E117" s="4"/>
      <c r="F117" s="4"/>
      <c r="G117" s="4"/>
      <c r="H117" s="4">
        <f t="shared" si="250"/>
        <v>0.04668507557111719</v>
      </c>
      <c r="I117" s="4">
        <f t="shared" si="250"/>
        <v>0.03763877337545075</v>
      </c>
      <c r="J117" s="4">
        <f t="shared" si="250"/>
        <v>0.04863165340956787</v>
      </c>
      <c r="K117" s="4">
        <f t="shared" si="250"/>
        <v>0.0781919694785907</v>
      </c>
      <c r="L117" s="4">
        <f t="shared" si="250"/>
        <v>0.061186124516865045</v>
      </c>
      <c r="M117" s="4">
        <f t="shared" si="250"/>
        <v>0.04086948946919115</v>
      </c>
      <c r="N117" s="4">
        <f t="shared" si="250"/>
        <v>0.05412687199994733</v>
      </c>
      <c r="O117" s="4"/>
      <c r="P117" s="4">
        <f t="shared" si="250"/>
        <v>0.05806742447000665</v>
      </c>
      <c r="R117" s="4">
        <f t="shared" si="250"/>
        <v>0.07074706671133424</v>
      </c>
      <c r="S117" s="4"/>
      <c r="T117" s="4">
        <f>(T71*T79)</f>
        <v>0.05664526155979647</v>
      </c>
      <c r="U117" s="4"/>
      <c r="V117" s="4">
        <f>(V71*V79)</f>
        <v>0.08322682616310946</v>
      </c>
      <c r="W117" s="4">
        <f>(W71*W79)</f>
        <v>0.07325554108013592</v>
      </c>
      <c r="X117" s="4">
        <f>(X71*X79)</f>
        <v>0.0328362097605489</v>
      </c>
      <c r="Y117" s="4"/>
      <c r="Z117" s="4">
        <f>(Z71*Z79)</f>
        <v>0.08119085579147196</v>
      </c>
      <c r="AA117" s="4"/>
      <c r="AB117" s="4">
        <f>(AB71*AB79)</f>
        <v>0.047527255485307555</v>
      </c>
      <c r="AC117" s="4"/>
      <c r="AD117" s="4"/>
      <c r="AE117" s="4"/>
      <c r="AF117" s="4">
        <f>(AF71*AF79)</f>
        <v>0.12290106057929555</v>
      </c>
      <c r="AG117" s="4">
        <f>(AG71*AG79)</f>
        <v>0.04682202677483435</v>
      </c>
      <c r="AH117" s="4"/>
      <c r="AI117" s="4">
        <f aca="true" t="shared" si="251" ref="AI117:AU117">(AI71*AI79)</f>
        <v>0.15045847502341006</v>
      </c>
      <c r="AJ117" s="4">
        <f t="shared" si="251"/>
        <v>0.4346827905147905</v>
      </c>
      <c r="AK117" s="4">
        <f t="shared" si="251"/>
        <v>0.434676720505615</v>
      </c>
      <c r="AL117" s="4">
        <f t="shared" si="251"/>
        <v>0.5787014431854365</v>
      </c>
      <c r="AM117" s="4">
        <f t="shared" si="251"/>
        <v>0.07878730288938324</v>
      </c>
      <c r="AN117" s="4">
        <f t="shared" si="251"/>
        <v>0.07019035849389531</v>
      </c>
      <c r="AO117" s="4">
        <f t="shared" si="251"/>
        <v>0.49554303443969394</v>
      </c>
      <c r="AP117" s="4">
        <f t="shared" si="251"/>
        <v>0.5165333133195655</v>
      </c>
      <c r="AQ117" s="4"/>
      <c r="AR117" s="4"/>
      <c r="AS117" s="4">
        <f t="shared" si="251"/>
        <v>0.44466529643204855</v>
      </c>
      <c r="AT117" s="4">
        <f t="shared" si="251"/>
        <v>0.059627157238151283</v>
      </c>
      <c r="AU117" s="4">
        <f t="shared" si="251"/>
        <v>0.010576091593231203</v>
      </c>
      <c r="AV117" s="4"/>
      <c r="AW117" s="4">
        <f>(AW71*AW79)</f>
        <v>0.2316939886712727</v>
      </c>
      <c r="AX117" s="4">
        <f>(AX71*AX79)</f>
        <v>0.4643604070653889</v>
      </c>
      <c r="AY117" s="4"/>
      <c r="AZ117" s="4"/>
      <c r="BA117" s="4">
        <f>(BA71*BA79)</f>
        <v>0.015812829530472035</v>
      </c>
      <c r="BB117" s="4"/>
      <c r="BC117" s="4"/>
      <c r="BD117" s="4"/>
      <c r="BE117" s="4">
        <f>(BE71*BE79)</f>
        <v>0.8417849571181274</v>
      </c>
      <c r="BF117" s="4">
        <f>(BF71*BF79)</f>
        <v>0.9254322560916516</v>
      </c>
      <c r="BG117" s="4"/>
      <c r="BH117" s="4">
        <f>(BH71*BH79)</f>
        <v>0.9605137354312924</v>
      </c>
      <c r="BI117" s="4">
        <f>(BI71*BI79)</f>
        <v>1.0112434689475396</v>
      </c>
      <c r="BJ117" s="4">
        <f>(BJ71*BJ79)</f>
        <v>0.5219119284985032</v>
      </c>
      <c r="BK117" s="4">
        <f>(BK71*BK79)</f>
        <v>0.7316747395257371</v>
      </c>
      <c r="BM117" s="4"/>
      <c r="BN117" s="4"/>
      <c r="BO117" s="4">
        <f>(BO71*BO79)</f>
        <v>0.09895114590357368</v>
      </c>
      <c r="BP117" s="4"/>
      <c r="BQ117" s="4"/>
      <c r="BR117" s="4">
        <f>(BR71*BR79)</f>
        <v>0.0029638355060029892</v>
      </c>
      <c r="BT117" s="4"/>
      <c r="BU117" s="4"/>
      <c r="BV117" s="4"/>
      <c r="BW117" s="4"/>
      <c r="BX117" s="4"/>
      <c r="BY117" s="4"/>
      <c r="BZ117" s="4"/>
    </row>
    <row r="118" spans="1:78" ht="12.75">
      <c r="A118" t="s">
        <v>91</v>
      </c>
      <c r="B118" s="4">
        <f aca="true" t="shared" si="252" ref="B118:R118">(B72*B79)</f>
        <v>0</v>
      </c>
      <c r="C118" s="4">
        <f t="shared" si="252"/>
        <v>0</v>
      </c>
      <c r="D118" s="4">
        <f t="shared" si="252"/>
        <v>0</v>
      </c>
      <c r="E118" s="4"/>
      <c r="F118" s="4"/>
      <c r="G118" s="4"/>
      <c r="H118" s="4">
        <f t="shared" si="252"/>
        <v>0</v>
      </c>
      <c r="I118" s="4">
        <f t="shared" si="252"/>
        <v>0</v>
      </c>
      <c r="J118" s="4">
        <f t="shared" si="252"/>
        <v>0</v>
      </c>
      <c r="K118" s="4">
        <f t="shared" si="252"/>
        <v>0</v>
      </c>
      <c r="L118" s="4">
        <f t="shared" si="252"/>
        <v>0</v>
      </c>
      <c r="M118" s="4">
        <f t="shared" si="252"/>
        <v>0</v>
      </c>
      <c r="N118" s="4">
        <f t="shared" si="252"/>
        <v>0</v>
      </c>
      <c r="O118" s="4"/>
      <c r="P118" s="4">
        <f t="shared" si="252"/>
        <v>0</v>
      </c>
      <c r="R118" s="4">
        <f t="shared" si="252"/>
        <v>0</v>
      </c>
      <c r="S118" s="4"/>
      <c r="T118" s="4">
        <f>(T72*T79)</f>
        <v>0</v>
      </c>
      <c r="U118" s="4"/>
      <c r="V118" s="4">
        <f>(V72*V79)</f>
        <v>0</v>
      </c>
      <c r="W118" s="4">
        <f>(W72*W79)</f>
        <v>0</v>
      </c>
      <c r="X118" s="4">
        <f>(X72*X79)</f>
        <v>0</v>
      </c>
      <c r="Y118" s="4"/>
      <c r="Z118" s="4">
        <f>(Z72*Z79)</f>
        <v>0</v>
      </c>
      <c r="AA118" s="4"/>
      <c r="AB118" s="4">
        <f>(AB72*AB79)</f>
        <v>0</v>
      </c>
      <c r="AC118" s="4"/>
      <c r="AD118" s="4"/>
      <c r="AE118" s="4"/>
      <c r="AF118" s="4">
        <f>(AF72*AF79)</f>
        <v>0</v>
      </c>
      <c r="AG118" s="4">
        <f>(AG72*AG79)</f>
        <v>0</v>
      </c>
      <c r="AH118" s="4"/>
      <c r="AI118" s="4">
        <f aca="true" t="shared" si="253" ref="AI118:AU118">(AI72*AI79)</f>
        <v>0.0016109175098015303</v>
      </c>
      <c r="AJ118" s="4">
        <f t="shared" si="253"/>
        <v>0.0015835285674491838</v>
      </c>
      <c r="AK118" s="4">
        <f t="shared" si="253"/>
        <v>0.00889934971864552</v>
      </c>
      <c r="AL118" s="4">
        <f t="shared" si="253"/>
        <v>0.007261873168879127</v>
      </c>
      <c r="AM118" s="4">
        <f t="shared" si="253"/>
        <v>0</v>
      </c>
      <c r="AN118" s="4">
        <f t="shared" si="253"/>
        <v>0</v>
      </c>
      <c r="AO118" s="4">
        <f t="shared" si="253"/>
        <v>0</v>
      </c>
      <c r="AP118" s="4">
        <f t="shared" si="253"/>
        <v>0</v>
      </c>
      <c r="AQ118" s="4"/>
      <c r="AR118" s="4"/>
      <c r="AS118" s="4">
        <f t="shared" si="253"/>
        <v>0.007575223234549515</v>
      </c>
      <c r="AT118" s="4">
        <f t="shared" si="253"/>
        <v>0</v>
      </c>
      <c r="AU118" s="4">
        <f t="shared" si="253"/>
        <v>0</v>
      </c>
      <c r="AV118" s="4"/>
      <c r="AW118" s="4">
        <f>(AW72*AW79)</f>
        <v>0</v>
      </c>
      <c r="AX118" s="4">
        <f>(AX72*AX79)</f>
        <v>0</v>
      </c>
      <c r="AY118" s="4"/>
      <c r="AZ118" s="4"/>
      <c r="BA118" s="4">
        <f>(BA72*BA79)</f>
        <v>0</v>
      </c>
      <c r="BB118" s="4"/>
      <c r="BC118" s="4"/>
      <c r="BD118" s="4">
        <f>(BD72*BD79)</f>
        <v>0</v>
      </c>
      <c r="BE118" s="4">
        <f>(BE72*BE79)</f>
        <v>0</v>
      </c>
      <c r="BF118" s="4">
        <f>(BF72*BF79)</f>
        <v>0</v>
      </c>
      <c r="BG118" s="4"/>
      <c r="BH118" s="4">
        <f>(BH72*BH79)</f>
        <v>0</v>
      </c>
      <c r="BI118" s="4">
        <f>(BI72*BI79)</f>
        <v>0</v>
      </c>
      <c r="BJ118" s="4">
        <f>(BJ72*BJ79)</f>
        <v>0</v>
      </c>
      <c r="BK118" s="4">
        <f>(BK72*BK79)</f>
        <v>0</v>
      </c>
      <c r="BM118" s="4"/>
      <c r="BN118" s="4"/>
      <c r="BO118" s="4">
        <f>(BO72*BO79)</f>
        <v>0.007036547800533228</v>
      </c>
      <c r="BP118" s="4"/>
      <c r="BQ118" s="4"/>
      <c r="BR118" s="4">
        <f>(BR72*BR79)</f>
        <v>0</v>
      </c>
      <c r="BT118" s="4"/>
      <c r="BU118" s="4"/>
      <c r="BV118" s="4"/>
      <c r="BW118" s="4"/>
      <c r="BX118" s="4"/>
      <c r="BY118" s="4"/>
      <c r="BZ118" s="4"/>
    </row>
    <row r="119" spans="1:78" ht="12.75">
      <c r="A119" t="s">
        <v>95</v>
      </c>
      <c r="B119" s="4">
        <f aca="true" t="shared" si="254" ref="B119:R119">(B76*B79)</f>
        <v>0.011971425262209224</v>
      </c>
      <c r="C119" s="4">
        <f t="shared" si="254"/>
        <v>0.0036648817847538106</v>
      </c>
      <c r="D119" s="4">
        <f t="shared" si="254"/>
        <v>0</v>
      </c>
      <c r="E119" s="4"/>
      <c r="F119" s="4">
        <f t="shared" si="254"/>
        <v>0</v>
      </c>
      <c r="G119" s="4"/>
      <c r="H119" s="4">
        <f t="shared" si="254"/>
        <v>0</v>
      </c>
      <c r="I119" s="4">
        <f t="shared" si="254"/>
        <v>0</v>
      </c>
      <c r="J119" s="4">
        <f t="shared" si="254"/>
        <v>0</v>
      </c>
      <c r="K119" s="4">
        <f t="shared" si="254"/>
        <v>0</v>
      </c>
      <c r="L119" s="4">
        <f t="shared" si="254"/>
        <v>0</v>
      </c>
      <c r="M119" s="4">
        <f t="shared" si="254"/>
        <v>0</v>
      </c>
      <c r="N119" s="4">
        <f t="shared" si="254"/>
        <v>0</v>
      </c>
      <c r="O119" s="4">
        <f t="shared" si="254"/>
        <v>0</v>
      </c>
      <c r="P119" s="4">
        <f t="shared" si="254"/>
        <v>0</v>
      </c>
      <c r="R119" s="4">
        <f t="shared" si="254"/>
        <v>0</v>
      </c>
      <c r="S119" s="4"/>
      <c r="T119" s="4">
        <f>(T76*T79)</f>
        <v>0</v>
      </c>
      <c r="U119" s="4"/>
      <c r="V119" s="4">
        <f>(V76*V79)</f>
        <v>0</v>
      </c>
      <c r="W119" s="4">
        <f>(W76*W79)</f>
        <v>0</v>
      </c>
      <c r="X119" s="4">
        <f>(X76*X79)</f>
        <v>0</v>
      </c>
      <c r="Y119" s="4"/>
      <c r="Z119" s="4">
        <f>(Z76*Z79)</f>
        <v>0</v>
      </c>
      <c r="AA119" s="4"/>
      <c r="AB119" s="4">
        <f>(AB76*AB79)</f>
        <v>0</v>
      </c>
      <c r="AC119" s="4"/>
      <c r="AD119" s="4">
        <f>(AD76*AD79)</f>
        <v>0</v>
      </c>
      <c r="AE119" s="4">
        <f>(AE76*AE79)</f>
        <v>0</v>
      </c>
      <c r="AF119" s="4">
        <f>(AF76*AF79)</f>
        <v>0</v>
      </c>
      <c r="AG119" s="4">
        <f>(AG76*AG79)</f>
        <v>0</v>
      </c>
      <c r="AH119" s="4"/>
      <c r="AI119" s="4">
        <f aca="true" t="shared" si="255" ref="AI119:AU119">(AI76*AI79)</f>
        <v>0</v>
      </c>
      <c r="AJ119" s="4">
        <f t="shared" si="255"/>
        <v>0</v>
      </c>
      <c r="AK119" s="4">
        <f t="shared" si="255"/>
        <v>0</v>
      </c>
      <c r="AL119" s="4">
        <f t="shared" si="255"/>
        <v>0</v>
      </c>
      <c r="AM119" s="4">
        <f t="shared" si="255"/>
        <v>0</v>
      </c>
      <c r="AN119" s="4">
        <f t="shared" si="255"/>
        <v>0</v>
      </c>
      <c r="AO119" s="4">
        <f t="shared" si="255"/>
        <v>0</v>
      </c>
      <c r="AP119" s="4">
        <f t="shared" si="255"/>
        <v>0</v>
      </c>
      <c r="AQ119" s="4">
        <f t="shared" si="255"/>
        <v>0</v>
      </c>
      <c r="AR119" s="4">
        <f t="shared" si="255"/>
        <v>0</v>
      </c>
      <c r="AS119" s="4">
        <f t="shared" si="255"/>
        <v>0</v>
      </c>
      <c r="AT119" s="4">
        <f t="shared" si="255"/>
        <v>0</v>
      </c>
      <c r="AU119" s="4">
        <f t="shared" si="255"/>
        <v>0</v>
      </c>
      <c r="AV119" s="4"/>
      <c r="AW119" s="4">
        <f aca="true" t="shared" si="256" ref="AW119:BB119">(AW76*AW79)</f>
        <v>0</v>
      </c>
      <c r="AX119" s="4">
        <f t="shared" si="256"/>
        <v>0</v>
      </c>
      <c r="AY119" s="4">
        <f t="shared" si="256"/>
        <v>0</v>
      </c>
      <c r="AZ119" s="4">
        <f t="shared" si="256"/>
        <v>0</v>
      </c>
      <c r="BA119" s="4">
        <f t="shared" si="256"/>
        <v>0</v>
      </c>
      <c r="BB119" s="4">
        <f t="shared" si="256"/>
        <v>0</v>
      </c>
      <c r="BC119" s="4"/>
      <c r="BD119" s="4">
        <f>(BD76*BD79)</f>
        <v>0</v>
      </c>
      <c r="BE119" s="4">
        <f>(BE76*BE79)</f>
        <v>0</v>
      </c>
      <c r="BF119" s="4">
        <f>(BF76*BF79)</f>
        <v>0</v>
      </c>
      <c r="BG119" s="4"/>
      <c r="BH119" s="4">
        <f>(BH76*BH79)</f>
        <v>0</v>
      </c>
      <c r="BI119" s="4">
        <f>(BI76*BI79)</f>
        <v>0</v>
      </c>
      <c r="BJ119" s="4">
        <f>(BJ76*BJ79)</f>
        <v>0</v>
      </c>
      <c r="BK119" s="4">
        <f>(BK76*BK79)</f>
        <v>0</v>
      </c>
      <c r="BM119" s="4">
        <f>(BM76*BM79)</f>
        <v>0</v>
      </c>
      <c r="BN119" s="4">
        <f>(BN76*BN79)</f>
        <v>0</v>
      </c>
      <c r="BO119" s="4">
        <f>(BO76*BO79)</f>
        <v>0.1652824089848609</v>
      </c>
      <c r="BP119" s="4">
        <f>(BP76*BP79)</f>
        <v>0.01325744797405516</v>
      </c>
      <c r="BQ119" s="4"/>
      <c r="BR119" s="4">
        <f>(BR76*BR79)</f>
        <v>0</v>
      </c>
      <c r="BT119" s="4">
        <f aca="true" t="shared" si="257" ref="BT119:BZ119">(BT76*BT79)</f>
        <v>0</v>
      </c>
      <c r="BU119" s="4">
        <f t="shared" si="257"/>
        <v>0</v>
      </c>
      <c r="BV119" s="4">
        <f t="shared" si="257"/>
        <v>0</v>
      </c>
      <c r="BW119" s="4">
        <f t="shared" si="257"/>
        <v>0</v>
      </c>
      <c r="BX119" s="4">
        <f t="shared" si="257"/>
        <v>0</v>
      </c>
      <c r="BY119" s="4">
        <f t="shared" si="257"/>
        <v>0</v>
      </c>
      <c r="BZ119" s="4">
        <f t="shared" si="257"/>
        <v>0</v>
      </c>
    </row>
    <row r="120" spans="1:78" ht="12.75">
      <c r="A120" t="s">
        <v>67</v>
      </c>
      <c r="B120" s="4">
        <v>0.797778</v>
      </c>
      <c r="C120" s="4">
        <v>0.794209</v>
      </c>
      <c r="D120" s="4">
        <v>0.714878</v>
      </c>
      <c r="E120" s="4">
        <v>1.019</v>
      </c>
      <c r="F120" s="4">
        <v>0.791752</v>
      </c>
      <c r="G120" s="4"/>
      <c r="H120" s="4">
        <v>0.099562</v>
      </c>
      <c r="I120" s="4">
        <v>0.159246</v>
      </c>
      <c r="J120" s="4">
        <v>0.059129</v>
      </c>
      <c r="K120" s="4">
        <v>0.832546</v>
      </c>
      <c r="L120" s="4">
        <v>0.665608</v>
      </c>
      <c r="M120" s="4">
        <v>0.447191</v>
      </c>
      <c r="N120" s="4">
        <v>0.611713</v>
      </c>
      <c r="O120" s="4">
        <v>1.029736</v>
      </c>
      <c r="P120" s="4">
        <v>0.615936</v>
      </c>
      <c r="R120" s="4">
        <v>0.812672</v>
      </c>
      <c r="S120" s="4"/>
      <c r="T120" s="4">
        <v>0.725394</v>
      </c>
      <c r="U120" s="4"/>
      <c r="V120" s="4">
        <v>0.710965</v>
      </c>
      <c r="W120" s="4">
        <v>0.688909</v>
      </c>
      <c r="X120" s="4">
        <v>0.64175</v>
      </c>
      <c r="Y120" s="4"/>
      <c r="Z120" s="4">
        <v>0.68286</v>
      </c>
      <c r="AA120" s="4"/>
      <c r="AB120" s="4">
        <v>0.605964</v>
      </c>
      <c r="AC120" s="4"/>
      <c r="AD120" s="4">
        <v>0.492119</v>
      </c>
      <c r="AE120" s="4">
        <v>0.657549</v>
      </c>
      <c r="AF120" s="4">
        <v>0.76324</v>
      </c>
      <c r="AG120" s="4">
        <v>0.62764</v>
      </c>
      <c r="AH120" s="4"/>
      <c r="AI120" s="4">
        <v>0.762733</v>
      </c>
      <c r="AJ120" s="4">
        <v>0.63928</v>
      </c>
      <c r="AK120" s="4">
        <v>0.776117</v>
      </c>
      <c r="AL120" s="4">
        <v>0.903784</v>
      </c>
      <c r="AM120" s="4">
        <v>0.868548</v>
      </c>
      <c r="AN120" s="4">
        <v>0.847475</v>
      </c>
      <c r="AO120" s="4">
        <v>0.780205</v>
      </c>
      <c r="AP120" s="4">
        <v>0.819429</v>
      </c>
      <c r="AQ120" s="4">
        <v>0.867557</v>
      </c>
      <c r="AR120" s="4">
        <v>0.862952</v>
      </c>
      <c r="AS120" s="4">
        <v>0.709781</v>
      </c>
      <c r="AT120" s="4">
        <v>0.789364</v>
      </c>
      <c r="AU120" s="4">
        <v>0.745601</v>
      </c>
      <c r="AV120" s="4"/>
      <c r="AW120" s="4">
        <v>0.90558</v>
      </c>
      <c r="AX120" s="4">
        <v>1.261167</v>
      </c>
      <c r="AY120" s="4">
        <v>0.885198</v>
      </c>
      <c r="AZ120" s="4">
        <v>1.366641</v>
      </c>
      <c r="BA120" s="4">
        <v>1.028274</v>
      </c>
      <c r="BB120" s="4">
        <v>0.873212</v>
      </c>
      <c r="BC120" s="4"/>
      <c r="BD120" s="4">
        <v>3.109824</v>
      </c>
      <c r="BE120" s="4">
        <v>2.086763</v>
      </c>
      <c r="BF120" s="4">
        <v>1.33096</v>
      </c>
      <c r="BG120" s="4"/>
      <c r="BH120" s="4">
        <v>1.330189</v>
      </c>
      <c r="BI120" s="4">
        <v>1.350947</v>
      </c>
      <c r="BJ120" s="4">
        <v>2.025163</v>
      </c>
      <c r="BK120" s="4">
        <v>1.737037</v>
      </c>
      <c r="BM120" s="4">
        <v>0.697169</v>
      </c>
      <c r="BN120" s="4">
        <v>0.655586</v>
      </c>
      <c r="BO120" s="4">
        <v>0.483986</v>
      </c>
      <c r="BP120" s="4">
        <v>0.142617</v>
      </c>
      <c r="BQ120" s="4"/>
      <c r="BR120" s="4">
        <v>0.880635</v>
      </c>
      <c r="BT120" s="4">
        <v>0.625861</v>
      </c>
      <c r="BU120" s="4">
        <v>0.624416</v>
      </c>
      <c r="BV120" s="4">
        <v>0.603622</v>
      </c>
      <c r="BW120" s="4">
        <v>0.768713</v>
      </c>
      <c r="BX120" s="4">
        <v>0.838936</v>
      </c>
      <c r="BY120" s="4">
        <v>0.803668</v>
      </c>
      <c r="BZ120" s="4">
        <v>0.650379</v>
      </c>
    </row>
    <row r="121" spans="1:78" ht="12.75">
      <c r="A121" s="5" t="s">
        <v>137</v>
      </c>
      <c r="B121" s="4">
        <f aca="true" t="shared" si="258" ref="B121:J121">SUM(B110:B120)</f>
        <v>2.1082018571910663</v>
      </c>
      <c r="C121" s="4">
        <f t="shared" si="258"/>
        <v>2.4199699418658183</v>
      </c>
      <c r="D121" s="4">
        <f t="shared" si="258"/>
        <v>1.9427984852227143</v>
      </c>
      <c r="E121" s="4">
        <f>SUM(E110:E120)</f>
        <v>1.517</v>
      </c>
      <c r="F121" s="4">
        <f t="shared" si="258"/>
        <v>2.0766440003588156</v>
      </c>
      <c r="G121" s="4"/>
      <c r="H121" s="4">
        <f t="shared" si="258"/>
        <v>2.0395473842944325</v>
      </c>
      <c r="I121" s="4">
        <f t="shared" si="258"/>
        <v>1.9631721603453318</v>
      </c>
      <c r="J121" s="4">
        <f t="shared" si="258"/>
        <v>1.9398710487466775</v>
      </c>
      <c r="K121" s="4">
        <f aca="true" t="shared" si="259" ref="K121:R121">SUM(K110:K120)</f>
        <v>2.047807235697994</v>
      </c>
      <c r="L121" s="4">
        <f t="shared" si="259"/>
        <v>1.8830975446974136</v>
      </c>
      <c r="M121" s="4">
        <f t="shared" si="259"/>
        <v>1.820126526679033</v>
      </c>
      <c r="N121" s="4">
        <f t="shared" si="259"/>
        <v>1.7336806573184909</v>
      </c>
      <c r="O121" s="4">
        <f t="shared" si="259"/>
        <v>3.0735092399881863</v>
      </c>
      <c r="P121" s="4">
        <f t="shared" si="259"/>
        <v>2.1063203973809985</v>
      </c>
      <c r="R121" s="4">
        <f t="shared" si="259"/>
        <v>1.9812892707827423</v>
      </c>
      <c r="S121" s="4"/>
      <c r="T121" s="4">
        <f>SUM(T110:T120)</f>
        <v>2.0369135974066626</v>
      </c>
      <c r="U121" s="4"/>
      <c r="V121" s="4">
        <f>SUM(V110:V120)</f>
        <v>2.035320636487451</v>
      </c>
      <c r="W121" s="4">
        <f>SUM(W110:W120)</f>
        <v>1.9885931933220435</v>
      </c>
      <c r="X121" s="4">
        <f>SUM(X110:X120)</f>
        <v>1.9838595593439456</v>
      </c>
      <c r="Y121" s="4"/>
      <c r="Z121" s="4">
        <f>SUM(Z110:Z120)</f>
        <v>2.0529816611295786</v>
      </c>
      <c r="AA121" s="4"/>
      <c r="AB121" s="4">
        <f>SUM(AB110:AB120)</f>
        <v>2.091816815672299</v>
      </c>
      <c r="AC121" s="4"/>
      <c r="AD121" s="4">
        <f>SUM(AD110:AD120)</f>
        <v>1.9650251121489677</v>
      </c>
      <c r="AE121" s="4">
        <f>SUM(AE110:AE120)</f>
        <v>2.0420235106178897</v>
      </c>
      <c r="AF121" s="4">
        <f>SUM(AF110:AF120)</f>
        <v>1.9008945634628862</v>
      </c>
      <c r="AG121" s="4">
        <f>SUM(AG110:AG120)</f>
        <v>2.0134455506139357</v>
      </c>
      <c r="AH121" s="4"/>
      <c r="AI121" s="4">
        <f>SUM(AI110:AI120)</f>
        <v>1.9730246636690874</v>
      </c>
      <c r="AJ121" s="4">
        <f>SUM(AJ110:AJ120)</f>
        <v>1.9287684759781079</v>
      </c>
      <c r="AK121" s="4">
        <f>SUM(AK110:AK120)</f>
        <v>1.9089544244532217</v>
      </c>
      <c r="AL121" s="4">
        <f>SUM(AL110:AL120)</f>
        <v>2.0571193110492954</v>
      </c>
      <c r="AM121" s="4">
        <f aca="true" t="shared" si="260" ref="AM121:AS121">SUM(AM110:AM120)</f>
        <v>1.8608966090306636</v>
      </c>
      <c r="AN121" s="4">
        <f t="shared" si="260"/>
        <v>1.9170935460565623</v>
      </c>
      <c r="AO121" s="4">
        <f t="shared" si="260"/>
        <v>2.080002089797011</v>
      </c>
      <c r="AP121" s="4">
        <f t="shared" si="260"/>
        <v>2.136052382070429</v>
      </c>
      <c r="AQ121" s="4">
        <f t="shared" si="260"/>
        <v>2.004835389766275</v>
      </c>
      <c r="AR121" s="4">
        <f t="shared" si="260"/>
        <v>2.127757843260994</v>
      </c>
      <c r="AS121" s="4">
        <f t="shared" si="260"/>
        <v>2.0039600870112007</v>
      </c>
      <c r="AT121" s="4">
        <f>SUM(AT110:AT120)</f>
        <v>1.9239925699255258</v>
      </c>
      <c r="AU121" s="4">
        <f>SUM(AU110:AU120)</f>
        <v>1.9799149182073426</v>
      </c>
      <c r="AV121" s="4"/>
      <c r="AW121" s="4">
        <f aca="true" t="shared" si="261" ref="AW121:BB121">SUM(AW110:AW120)</f>
        <v>2.1576699891571276</v>
      </c>
      <c r="AX121" s="4">
        <f t="shared" si="261"/>
        <v>2.0146612636404795</v>
      </c>
      <c r="AY121" s="4">
        <f t="shared" si="261"/>
        <v>1.7516167515409227</v>
      </c>
      <c r="AZ121" s="4">
        <f t="shared" si="261"/>
        <v>1.9394586582090876</v>
      </c>
      <c r="BA121" s="4">
        <f t="shared" si="261"/>
        <v>1.6890461534816623</v>
      </c>
      <c r="BB121" s="4">
        <f t="shared" si="261"/>
        <v>1.6658827990597511</v>
      </c>
      <c r="BC121" s="4"/>
      <c r="BD121" s="4">
        <f aca="true" t="shared" si="262" ref="BD121:BI121">SUM(BD110:BD120)</f>
        <v>3.109824</v>
      </c>
      <c r="BE121" s="4">
        <f t="shared" si="262"/>
        <v>2.9946163222403035</v>
      </c>
      <c r="BF121" s="4">
        <f t="shared" si="262"/>
        <v>2.745816801114529</v>
      </c>
      <c r="BG121" s="4"/>
      <c r="BH121" s="4">
        <f t="shared" si="262"/>
        <v>2.3154923581323037</v>
      </c>
      <c r="BI121" s="4">
        <f t="shared" si="262"/>
        <v>2.3875507128670512</v>
      </c>
      <c r="BJ121" s="4">
        <f>SUM(BJ110:BJ120)</f>
        <v>2.6591172310609634</v>
      </c>
      <c r="BK121" s="4">
        <f>SUM(BK110:BK120)</f>
        <v>2.5095296353158947</v>
      </c>
      <c r="BM121" s="4">
        <f>SUM(BM110:BM120)</f>
        <v>1.4554766910071986</v>
      </c>
      <c r="BN121" s="4">
        <f>SUM(BN110:BN120)</f>
        <v>1.8583370615299772</v>
      </c>
      <c r="BO121" s="4">
        <f>SUM(BO110:BO120)</f>
        <v>2.368816122301064</v>
      </c>
      <c r="BP121" s="4">
        <f>SUM(BP110:BP120)</f>
        <v>2.1814918419224467</v>
      </c>
      <c r="BQ121" s="4"/>
      <c r="BR121" s="4">
        <f>SUM(BR110:BR120)</f>
        <v>1.8506202184924754</v>
      </c>
      <c r="BT121" s="4">
        <f aca="true" t="shared" si="263" ref="BT121:BZ121">SUM(BT110:BT120)</f>
        <v>1.990074053115451</v>
      </c>
      <c r="BU121" s="4">
        <f t="shared" si="263"/>
        <v>2.027025917016429</v>
      </c>
      <c r="BV121" s="4">
        <f t="shared" si="263"/>
        <v>2.0171584379725562</v>
      </c>
      <c r="BW121" s="4">
        <f t="shared" si="263"/>
        <v>2.0684959642671106</v>
      </c>
      <c r="BX121" s="4">
        <f t="shared" si="263"/>
        <v>2.044346588226089</v>
      </c>
      <c r="BY121" s="4">
        <f t="shared" si="263"/>
        <v>2.112444870649054</v>
      </c>
      <c r="BZ121" s="4">
        <f t="shared" si="263"/>
        <v>1.9372116842766995</v>
      </c>
    </row>
    <row r="122" spans="2:78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M122" s="4"/>
      <c r="BN122" s="4"/>
      <c r="BO122" s="4"/>
      <c r="BP122" s="4"/>
      <c r="BQ122" s="4"/>
      <c r="BR122" s="4"/>
      <c r="BT122" s="4"/>
      <c r="BU122" s="4"/>
      <c r="BV122" s="4"/>
      <c r="BW122" s="4"/>
      <c r="BX122" s="4"/>
      <c r="BY122" s="4"/>
      <c r="BZ122" s="4"/>
    </row>
    <row r="123" spans="1:78" ht="12.75">
      <c r="A123" s="5" t="s">
        <v>138</v>
      </c>
      <c r="B123" s="4">
        <v>2</v>
      </c>
      <c r="C123" s="4">
        <v>2</v>
      </c>
      <c r="D123" s="4">
        <v>2</v>
      </c>
      <c r="E123" s="4">
        <v>2</v>
      </c>
      <c r="F123" s="4">
        <v>2</v>
      </c>
      <c r="G123" s="4"/>
      <c r="H123" s="4">
        <v>2</v>
      </c>
      <c r="I123" s="4">
        <v>2</v>
      </c>
      <c r="J123" s="4">
        <v>2</v>
      </c>
      <c r="K123" s="4">
        <v>2</v>
      </c>
      <c r="L123" s="4">
        <v>2</v>
      </c>
      <c r="M123" s="4">
        <v>2</v>
      </c>
      <c r="N123" s="4">
        <v>2</v>
      </c>
      <c r="O123" s="4">
        <v>2</v>
      </c>
      <c r="P123" s="4">
        <v>2</v>
      </c>
      <c r="R123" s="4">
        <v>2</v>
      </c>
      <c r="S123" s="4"/>
      <c r="T123" s="4">
        <v>2</v>
      </c>
      <c r="U123" s="4"/>
      <c r="V123" s="4">
        <v>2</v>
      </c>
      <c r="W123" s="4">
        <v>2</v>
      </c>
      <c r="X123" s="4">
        <v>2</v>
      </c>
      <c r="Y123" s="4"/>
      <c r="Z123" s="4">
        <v>2</v>
      </c>
      <c r="AA123" s="4"/>
      <c r="AB123" s="4">
        <v>2</v>
      </c>
      <c r="AC123" s="4"/>
      <c r="AD123" s="4">
        <v>2</v>
      </c>
      <c r="AE123" s="4">
        <v>2</v>
      </c>
      <c r="AF123" s="4">
        <v>2</v>
      </c>
      <c r="AG123" s="4">
        <v>2</v>
      </c>
      <c r="AH123" s="4"/>
      <c r="AI123" s="4">
        <v>2</v>
      </c>
      <c r="AJ123" s="4">
        <v>2</v>
      </c>
      <c r="AK123" s="4">
        <v>2</v>
      </c>
      <c r="AL123" s="4">
        <v>2</v>
      </c>
      <c r="AM123" s="4">
        <v>2</v>
      </c>
      <c r="AN123" s="4">
        <v>2</v>
      </c>
      <c r="AO123" s="4">
        <v>2</v>
      </c>
      <c r="AP123" s="4">
        <v>2</v>
      </c>
      <c r="AQ123" s="4">
        <v>2</v>
      </c>
      <c r="AR123" s="4">
        <v>2</v>
      </c>
      <c r="AS123" s="4">
        <v>2</v>
      </c>
      <c r="AT123" s="4">
        <v>2</v>
      </c>
      <c r="AU123" s="4">
        <v>2</v>
      </c>
      <c r="AV123" s="4"/>
      <c r="AW123" s="4">
        <v>2</v>
      </c>
      <c r="AX123" s="4">
        <v>2</v>
      </c>
      <c r="AY123" s="4">
        <v>2</v>
      </c>
      <c r="AZ123" s="4">
        <v>2</v>
      </c>
      <c r="BA123" s="4">
        <v>2</v>
      </c>
      <c r="BB123" s="4">
        <v>2</v>
      </c>
      <c r="BC123" s="4"/>
      <c r="BD123" s="4">
        <v>2</v>
      </c>
      <c r="BE123" s="4">
        <v>2</v>
      </c>
      <c r="BF123" s="4">
        <v>2</v>
      </c>
      <c r="BG123" s="4"/>
      <c r="BH123" s="4">
        <v>2</v>
      </c>
      <c r="BI123" s="4">
        <v>2</v>
      </c>
      <c r="BJ123" s="4">
        <v>2</v>
      </c>
      <c r="BK123" s="4">
        <v>2</v>
      </c>
      <c r="BM123" s="4">
        <v>2</v>
      </c>
      <c r="BN123" s="4">
        <v>2</v>
      </c>
      <c r="BO123" s="4">
        <v>2</v>
      </c>
      <c r="BP123" s="4">
        <v>2</v>
      </c>
      <c r="BQ123" s="4"/>
      <c r="BR123" s="4">
        <v>2</v>
      </c>
      <c r="BT123" s="4">
        <v>2</v>
      </c>
      <c r="BU123" s="4">
        <v>2</v>
      </c>
      <c r="BV123" s="4">
        <v>2</v>
      </c>
      <c r="BW123" s="4">
        <v>2</v>
      </c>
      <c r="BX123" s="4">
        <v>2</v>
      </c>
      <c r="BY123" s="4">
        <v>2</v>
      </c>
      <c r="BZ123" s="4">
        <v>2</v>
      </c>
    </row>
    <row r="124" spans="2:78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M124" s="4"/>
      <c r="BN124" s="4"/>
      <c r="BO124" s="4"/>
      <c r="BP124" s="4"/>
      <c r="BQ124" s="4"/>
      <c r="BR124" s="4"/>
      <c r="BT124" s="4"/>
      <c r="BU124" s="4"/>
      <c r="BV124" s="4"/>
      <c r="BW124" s="4"/>
      <c r="BX124" s="4"/>
      <c r="BY124" s="4"/>
      <c r="BZ124" s="4"/>
    </row>
    <row r="125" spans="1:78" ht="12.75">
      <c r="A125" t="s">
        <v>66</v>
      </c>
      <c r="B125" s="4">
        <f aca="true" t="shared" si="264" ref="B125:R125">(B45*B79)</f>
        <v>4.0919374915582125</v>
      </c>
      <c r="C125" s="4">
        <f t="shared" si="264"/>
        <v>4.27398769895478</v>
      </c>
      <c r="D125" s="4">
        <f t="shared" si="264"/>
        <v>4.195286661741093</v>
      </c>
      <c r="E125" s="4">
        <v>3.762</v>
      </c>
      <c r="F125" s="4">
        <f t="shared" si="264"/>
        <v>4.133946000754333</v>
      </c>
      <c r="G125" s="4"/>
      <c r="H125" s="4">
        <f t="shared" si="264"/>
        <v>4.237446879860237</v>
      </c>
      <c r="I125" s="4">
        <f t="shared" si="264"/>
        <v>4.232433497621509</v>
      </c>
      <c r="J125" s="4">
        <f t="shared" si="264"/>
        <v>4.2595015740807165</v>
      </c>
      <c r="K125" s="4">
        <f t="shared" si="264"/>
        <v>4.253386447952951</v>
      </c>
      <c r="L125" s="4">
        <f t="shared" si="264"/>
        <v>4.1955165264766</v>
      </c>
      <c r="M125" s="4">
        <f t="shared" si="264"/>
        <v>4.289403343635084</v>
      </c>
      <c r="N125" s="4">
        <f t="shared" si="264"/>
        <v>4.614989779844357</v>
      </c>
      <c r="O125" s="4">
        <f t="shared" si="264"/>
        <v>4.089850298965664</v>
      </c>
      <c r="P125" s="4">
        <f t="shared" si="264"/>
        <v>4.073603606875518</v>
      </c>
      <c r="R125" s="4">
        <f t="shared" si="264"/>
        <v>4.0221899686174</v>
      </c>
      <c r="S125" s="4"/>
      <c r="T125" s="4">
        <f>(T45*T79)</f>
        <v>4.015598155676238</v>
      </c>
      <c r="U125" s="4"/>
      <c r="V125" s="4">
        <f>(V45*V79)</f>
        <v>4.042920711767624</v>
      </c>
      <c r="W125" s="4">
        <f>(W45*W79)</f>
        <v>4.047402169846084</v>
      </c>
      <c r="X125" s="4">
        <f>(X45*X79)</f>
        <v>4.0512424759694925</v>
      </c>
      <c r="Y125" s="4"/>
      <c r="Z125" s="4">
        <f>(Z45*Z79)</f>
        <v>4.020255624586166</v>
      </c>
      <c r="AA125" s="4"/>
      <c r="AB125" s="4">
        <f>(AB45*AB79)</f>
        <v>4.055583205032039</v>
      </c>
      <c r="AC125" s="4"/>
      <c r="AD125" s="4">
        <f>(AD45*AD79)</f>
        <v>4.1059276413566375</v>
      </c>
      <c r="AE125" s="4">
        <f>(AE45*AE79)</f>
        <v>4.107088719404636</v>
      </c>
      <c r="AF125" s="4">
        <f>(AF45*AF79)</f>
        <v>4.23871442700435</v>
      </c>
      <c r="AG125" s="4">
        <f>(AG45*AG79)</f>
        <v>4.073882552618847</v>
      </c>
      <c r="AH125" s="4"/>
      <c r="AI125" s="4">
        <f aca="true" t="shared" si="265" ref="AI125:AU125">(AI45*AI79)</f>
        <v>4.24346287288849</v>
      </c>
      <c r="AJ125" s="4">
        <f t="shared" si="265"/>
        <v>4.1898050658232115</v>
      </c>
      <c r="AK125" s="4">
        <f t="shared" si="265"/>
        <v>4.276290126723235</v>
      </c>
      <c r="AL125" s="4">
        <f t="shared" si="265"/>
        <v>4.14816286643077</v>
      </c>
      <c r="AM125" s="4">
        <f t="shared" si="265"/>
        <v>4.024223094926823</v>
      </c>
      <c r="AN125" s="4">
        <f t="shared" si="265"/>
        <v>4.00105723493824</v>
      </c>
      <c r="AO125" s="4">
        <f t="shared" si="265"/>
        <v>3.9783469537781615</v>
      </c>
      <c r="AP125" s="4">
        <f t="shared" si="265"/>
        <v>3.9972138130005184</v>
      </c>
      <c r="AQ125" s="4">
        <f t="shared" si="265"/>
        <v>4.024196177857731</v>
      </c>
      <c r="AR125" s="4">
        <f t="shared" si="265"/>
        <v>4.039612856627886</v>
      </c>
      <c r="AS125" s="4">
        <f t="shared" si="265"/>
        <v>4.078861238563564</v>
      </c>
      <c r="AT125" s="4">
        <f t="shared" si="265"/>
        <v>4.028369373806308</v>
      </c>
      <c r="AU125" s="4">
        <f t="shared" si="265"/>
        <v>4.039084885251194</v>
      </c>
      <c r="AV125" s="4"/>
      <c r="AW125" s="4">
        <f aca="true" t="shared" si="266" ref="AW125:BB125">(AW45*AW79)</f>
        <v>3.9822276035906725</v>
      </c>
      <c r="AX125" s="4">
        <f t="shared" si="266"/>
        <v>3.9849051290907456</v>
      </c>
      <c r="AY125" s="4">
        <f t="shared" si="266"/>
        <v>4.134862471953684</v>
      </c>
      <c r="AZ125" s="4">
        <f t="shared" si="266"/>
        <v>4.007676158062811</v>
      </c>
      <c r="BA125" s="4">
        <f t="shared" si="266"/>
        <v>3.9639317213232586</v>
      </c>
      <c r="BB125" s="4">
        <f t="shared" si="266"/>
        <v>4.038925116241001</v>
      </c>
      <c r="BC125" s="4"/>
      <c r="BD125" s="4">
        <f>(BD45*BD79)</f>
        <v>3.9312140090014047</v>
      </c>
      <c r="BE125" s="4">
        <f>(BE45*BE79)</f>
        <v>4.106458039791042</v>
      </c>
      <c r="BF125" s="4">
        <f>(BF45*BF79)</f>
        <v>4.136314679100426</v>
      </c>
      <c r="BG125" s="4"/>
      <c r="BH125" s="4">
        <f>(BH45*BH79)</f>
        <v>3.909922697822223</v>
      </c>
      <c r="BI125" s="4">
        <f>(BI45*BI79)</f>
        <v>3.855182950147389</v>
      </c>
      <c r="BJ125" s="4">
        <f>(BJ45*BJ79)</f>
        <v>3.9760956820258215</v>
      </c>
      <c r="BK125" s="4">
        <f>(BK45*BK79)</f>
        <v>3.9625500391632906</v>
      </c>
      <c r="BM125" s="4">
        <f>(BM45*BM79)</f>
        <v>3.559860991258601</v>
      </c>
      <c r="BN125" s="4">
        <f>(BN45*BN79)</f>
        <v>4.217321064736766</v>
      </c>
      <c r="BO125" s="4">
        <f>(BO45*BO79)</f>
        <v>3.727597978527483</v>
      </c>
      <c r="BP125" s="4">
        <f>(BP45*BP79)</f>
        <v>3.929827267346767</v>
      </c>
      <c r="BQ125" s="4"/>
      <c r="BR125" s="4">
        <f>(BR45*BR79)</f>
        <v>4.034880525902369</v>
      </c>
      <c r="BT125" s="4">
        <f aca="true" t="shared" si="267" ref="BT125:BZ125">(BT45*BT79)</f>
        <v>4.097936501679911</v>
      </c>
      <c r="BU125" s="4">
        <f t="shared" si="267"/>
        <v>4.141936040415862</v>
      </c>
      <c r="BV125" s="4">
        <f t="shared" si="267"/>
        <v>4.146353908962263</v>
      </c>
      <c r="BW125" s="4">
        <f t="shared" si="267"/>
        <v>4.142714019364326</v>
      </c>
      <c r="BX125" s="4">
        <f t="shared" si="267"/>
        <v>4.115929677611245</v>
      </c>
      <c r="BY125" s="4">
        <f t="shared" si="267"/>
        <v>4.178792365351976</v>
      </c>
      <c r="BZ125" s="4">
        <f t="shared" si="267"/>
        <v>4.213503558854002</v>
      </c>
    </row>
    <row r="126" spans="1:78" ht="12.75">
      <c r="A126" t="s">
        <v>68</v>
      </c>
      <c r="B126" s="4"/>
      <c r="C126" s="4"/>
      <c r="D126" s="4"/>
      <c r="E126" s="4">
        <v>0.238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>
        <v>0.021653</v>
      </c>
      <c r="AP126" s="4">
        <v>0.002786</v>
      </c>
      <c r="AQ126" s="4"/>
      <c r="AR126" s="4"/>
      <c r="AS126" s="4"/>
      <c r="AT126" s="4"/>
      <c r="AU126" s="4"/>
      <c r="AV126" s="4"/>
      <c r="AW126" s="4">
        <v>0.017772</v>
      </c>
      <c r="AX126" s="4">
        <v>0.015095</v>
      </c>
      <c r="AY126" s="4"/>
      <c r="AZ126" s="4"/>
      <c r="BA126" s="4">
        <v>0.036068</v>
      </c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M126" s="4">
        <v>0.440139</v>
      </c>
      <c r="BN126" s="4"/>
      <c r="BO126" s="4"/>
      <c r="BP126" s="4"/>
      <c r="BQ126" s="4"/>
      <c r="BR126" s="4"/>
      <c r="BT126" s="4"/>
      <c r="BU126" s="4"/>
      <c r="BV126" s="4"/>
      <c r="BW126" s="4"/>
      <c r="BX126" s="4"/>
      <c r="BY126" s="4"/>
      <c r="BZ126" s="4"/>
    </row>
    <row r="127" spans="1:78" ht="12.75">
      <c r="A127" s="5" t="s">
        <v>139</v>
      </c>
      <c r="B127" s="4">
        <f aca="true" t="shared" si="268" ref="B127:J127">SUM(B125:B126)</f>
        <v>4.0919374915582125</v>
      </c>
      <c r="C127" s="4">
        <f t="shared" si="268"/>
        <v>4.27398769895478</v>
      </c>
      <c r="D127" s="4">
        <f t="shared" si="268"/>
        <v>4.195286661741093</v>
      </c>
      <c r="E127" s="4">
        <v>4</v>
      </c>
      <c r="F127" s="4">
        <f t="shared" si="268"/>
        <v>4.133946000754333</v>
      </c>
      <c r="G127" s="4"/>
      <c r="H127" s="4">
        <f t="shared" si="268"/>
        <v>4.237446879860237</v>
      </c>
      <c r="I127" s="4">
        <f t="shared" si="268"/>
        <v>4.232433497621509</v>
      </c>
      <c r="J127" s="4">
        <f t="shared" si="268"/>
        <v>4.2595015740807165</v>
      </c>
      <c r="K127" s="4">
        <f aca="true" t="shared" si="269" ref="K127:R127">SUM(K125:K126)</f>
        <v>4.253386447952951</v>
      </c>
      <c r="L127" s="4">
        <f t="shared" si="269"/>
        <v>4.1955165264766</v>
      </c>
      <c r="M127" s="4">
        <f t="shared" si="269"/>
        <v>4.289403343635084</v>
      </c>
      <c r="N127" s="4">
        <f t="shared" si="269"/>
        <v>4.614989779844357</v>
      </c>
      <c r="O127" s="4">
        <f t="shared" si="269"/>
        <v>4.089850298965664</v>
      </c>
      <c r="P127" s="4">
        <f t="shared" si="269"/>
        <v>4.073603606875518</v>
      </c>
      <c r="R127" s="4">
        <f t="shared" si="269"/>
        <v>4.0221899686174</v>
      </c>
      <c r="T127" s="4">
        <f>SUM(T125:T126)</f>
        <v>4.015598155676238</v>
      </c>
      <c r="V127" s="4">
        <f>SUM(V125:V126)</f>
        <v>4.042920711767624</v>
      </c>
      <c r="W127" s="4">
        <f>SUM(W125:W126)</f>
        <v>4.047402169846084</v>
      </c>
      <c r="X127" s="4">
        <f>SUM(X125:X126)</f>
        <v>4.0512424759694925</v>
      </c>
      <c r="Z127" s="4">
        <f>SUM(Z125:Z126)</f>
        <v>4.020255624586166</v>
      </c>
      <c r="AB127" s="4">
        <f>SUM(AB125:AB126)</f>
        <v>4.055583205032039</v>
      </c>
      <c r="AC127" s="4"/>
      <c r="AD127" s="4">
        <f>SUM(AD125:AD126)</f>
        <v>4.1059276413566375</v>
      </c>
      <c r="AE127" s="4">
        <f>SUM(AE125:AE126)</f>
        <v>4.107088719404636</v>
      </c>
      <c r="AF127" s="4">
        <f>SUM(AF125:AF126)</f>
        <v>4.23871442700435</v>
      </c>
      <c r="AG127" s="4">
        <f>SUM(AG125:AG126)</f>
        <v>4.073882552618847</v>
      </c>
      <c r="AH127" s="4"/>
      <c r="AI127" s="4">
        <f>SUM(AI125:AI126)</f>
        <v>4.24346287288849</v>
      </c>
      <c r="AJ127" s="4">
        <f>SUM(AJ125:AJ126)</f>
        <v>4.1898050658232115</v>
      </c>
      <c r="AK127" s="4">
        <f>SUM(AK125:AK126)</f>
        <v>4.276290126723235</v>
      </c>
      <c r="AL127" s="4">
        <f>SUM(AL125:AL126)</f>
        <v>4.14816286643077</v>
      </c>
      <c r="AM127" s="4">
        <f aca="true" t="shared" si="270" ref="AM127:AS127">SUM(AM125:AM126)</f>
        <v>4.024223094926823</v>
      </c>
      <c r="AN127" s="4">
        <f t="shared" si="270"/>
        <v>4.00105723493824</v>
      </c>
      <c r="AO127" s="4">
        <f t="shared" si="270"/>
        <v>3.9999999537781616</v>
      </c>
      <c r="AP127" s="4">
        <f t="shared" si="270"/>
        <v>3.9999998130005183</v>
      </c>
      <c r="AQ127" s="4">
        <f t="shared" si="270"/>
        <v>4.024196177857731</v>
      </c>
      <c r="AR127" s="4">
        <f t="shared" si="270"/>
        <v>4.039612856627886</v>
      </c>
      <c r="AS127" s="4">
        <f t="shared" si="270"/>
        <v>4.078861238563564</v>
      </c>
      <c r="AT127" s="4">
        <f>SUM(AT125:AT126)</f>
        <v>4.028369373806308</v>
      </c>
      <c r="AU127" s="4">
        <f>SUM(AU125:AU126)</f>
        <v>4.039084885251194</v>
      </c>
      <c r="AV127" s="4"/>
      <c r="AW127" s="4">
        <f aca="true" t="shared" si="271" ref="AW127:BB127">SUM(AW125:AW126)</f>
        <v>3.9999996035906724</v>
      </c>
      <c r="AX127" s="4">
        <f t="shared" si="271"/>
        <v>4.000000129090745</v>
      </c>
      <c r="AY127" s="4">
        <f t="shared" si="271"/>
        <v>4.134862471953684</v>
      </c>
      <c r="AZ127" s="4">
        <f t="shared" si="271"/>
        <v>4.007676158062811</v>
      </c>
      <c r="BA127" s="4">
        <f t="shared" si="271"/>
        <v>3.9999997213232588</v>
      </c>
      <c r="BB127" s="4">
        <f t="shared" si="271"/>
        <v>4.038925116241001</v>
      </c>
      <c r="BC127" s="4"/>
      <c r="BD127" s="4">
        <f aca="true" t="shared" si="272" ref="BD127:BI127">SUM(BD125:BD126)</f>
        <v>3.9312140090014047</v>
      </c>
      <c r="BE127" s="4">
        <f t="shared" si="272"/>
        <v>4.106458039791042</v>
      </c>
      <c r="BF127" s="4">
        <f t="shared" si="272"/>
        <v>4.136314679100426</v>
      </c>
      <c r="BG127" s="4"/>
      <c r="BH127" s="4">
        <f t="shared" si="272"/>
        <v>3.909922697822223</v>
      </c>
      <c r="BI127" s="4">
        <f t="shared" si="272"/>
        <v>3.855182950147389</v>
      </c>
      <c r="BJ127" s="4">
        <f>SUM(BJ125:BJ126)</f>
        <v>3.9760956820258215</v>
      </c>
      <c r="BK127" s="4">
        <f>SUM(BK125:BK126)</f>
        <v>3.9625500391632906</v>
      </c>
      <c r="BM127" s="4">
        <f>SUM(BM125:BM126)</f>
        <v>3.999999991258601</v>
      </c>
      <c r="BN127" s="4">
        <f>SUM(BN125:BN126)</f>
        <v>4.217321064736766</v>
      </c>
      <c r="BO127" s="4">
        <f>SUM(BO125:BO126)</f>
        <v>3.727597978527483</v>
      </c>
      <c r="BP127" s="4">
        <f>SUM(BP125:BP126)</f>
        <v>3.929827267346767</v>
      </c>
      <c r="BR127" s="4">
        <f>SUM(BR125:BR126)</f>
        <v>4.034880525902369</v>
      </c>
      <c r="BT127" s="4">
        <f aca="true" t="shared" si="273" ref="BT127:BZ127">SUM(BT125:BT126)</f>
        <v>4.097936501679911</v>
      </c>
      <c r="BU127" s="4">
        <f t="shared" si="273"/>
        <v>4.141936040415862</v>
      </c>
      <c r="BV127" s="4">
        <f t="shared" si="273"/>
        <v>4.146353908962263</v>
      </c>
      <c r="BW127" s="4">
        <f t="shared" si="273"/>
        <v>4.142714019364326</v>
      </c>
      <c r="BX127" s="4">
        <f t="shared" si="273"/>
        <v>4.115929677611245</v>
      </c>
      <c r="BY127" s="4">
        <f t="shared" si="273"/>
        <v>4.178792365351976</v>
      </c>
      <c r="BZ127" s="4">
        <f t="shared" si="273"/>
        <v>4.213503558854002</v>
      </c>
    </row>
    <row r="129" spans="1:78" ht="12.75">
      <c r="A129" s="5" t="s">
        <v>140</v>
      </c>
      <c r="B129" s="1">
        <f aca="true" t="shared" si="274" ref="B129:R129">(B103+B108+B121+B123+B127)</f>
        <v>13.216295266086306</v>
      </c>
      <c r="C129" s="1">
        <f t="shared" si="274"/>
        <v>13.273485191800638</v>
      </c>
      <c r="D129" s="1">
        <f t="shared" si="274"/>
        <v>13.210967935604076</v>
      </c>
      <c r="E129" s="1">
        <v>13.072</v>
      </c>
      <c r="F129" s="1">
        <f t="shared" si="274"/>
        <v>13.271168960218658</v>
      </c>
      <c r="G129" s="1"/>
      <c r="H129" s="1">
        <f t="shared" si="274"/>
        <v>13.292508510098422</v>
      </c>
      <c r="I129" s="1">
        <f t="shared" si="274"/>
        <v>13.231357902653158</v>
      </c>
      <c r="J129" s="1">
        <f t="shared" si="274"/>
        <v>13.256187689034757</v>
      </c>
      <c r="K129" s="1">
        <f t="shared" si="274"/>
        <v>13.146692191063817</v>
      </c>
      <c r="L129" s="1">
        <f t="shared" si="274"/>
        <v>13.166843957939601</v>
      </c>
      <c r="M129" s="1">
        <f t="shared" si="274"/>
        <v>13.378000763123872</v>
      </c>
      <c r="N129" s="1">
        <f t="shared" si="274"/>
        <v>13.068210945625466</v>
      </c>
      <c r="O129" s="1">
        <f t="shared" si="274"/>
        <v>13.123127974249474</v>
      </c>
      <c r="P129" s="1">
        <f t="shared" si="274"/>
        <v>13.390679665936801</v>
      </c>
      <c r="R129" s="1">
        <f t="shared" si="274"/>
        <v>13.069179226229299</v>
      </c>
      <c r="S129" s="1"/>
      <c r="T129" s="1">
        <f>(T103+T108+T121+T123+T127)</f>
        <v>13.07569483674197</v>
      </c>
      <c r="U129" s="1"/>
      <c r="V129" s="1">
        <f>(V103+V108+V121+V123+V127)</f>
        <v>13.090835681005238</v>
      </c>
      <c r="W129" s="1">
        <f>(W103+W108+W121+W123+W127)</f>
        <v>13.078953900593609</v>
      </c>
      <c r="X129" s="1">
        <f>(X103+X108+X121+X123+X127)</f>
        <v>13.083947969715801</v>
      </c>
      <c r="Y129" s="1"/>
      <c r="Z129" s="1">
        <f>(Z103+Z108+Z121+Z123+Z127)</f>
        <v>13.119412845611418</v>
      </c>
      <c r="AA129" s="1"/>
      <c r="AB129" s="1">
        <f>(AB103+AB108+AB121+AB123+AB127)</f>
        <v>13.218602952722193</v>
      </c>
      <c r="AC129" s="1"/>
      <c r="AD129" s="1">
        <f>(AD103+AD108+AD121+AD123+AD127)</f>
        <v>13.184647961634756</v>
      </c>
      <c r="AE129" s="1">
        <f>(AE103+AE108+AE121+AE123+AE127)</f>
        <v>13.217545191684554</v>
      </c>
      <c r="AF129" s="1">
        <f>(AF103+AF108+AF121+AF123+AF127)</f>
        <v>13.066781493084019</v>
      </c>
      <c r="AG129" s="1">
        <f>(AG103+AG108+AG121+AG123+AG127)</f>
        <v>13.17531219452961</v>
      </c>
      <c r="AH129" s="1"/>
      <c r="AI129" s="1">
        <f aca="true" t="shared" si="275" ref="AI129:AU129">(AI103+AI108+AI121+AI123+AI127)</f>
        <v>13.105624128105955</v>
      </c>
      <c r="AJ129" s="1">
        <f t="shared" si="275"/>
        <v>13.084457479367506</v>
      </c>
      <c r="AK129" s="1">
        <f t="shared" si="275"/>
        <v>13.060049518012413</v>
      </c>
      <c r="AL129" s="1">
        <f t="shared" si="275"/>
        <v>13.068259396724674</v>
      </c>
      <c r="AM129" s="1">
        <f t="shared" si="275"/>
        <v>13.013955552790842</v>
      </c>
      <c r="AN129" s="1">
        <f t="shared" si="275"/>
        <v>13.048608251156853</v>
      </c>
      <c r="AO129" s="1">
        <f t="shared" si="275"/>
        <v>13.20013072524301</v>
      </c>
      <c r="AP129" s="1">
        <f t="shared" si="275"/>
        <v>13.194077578397309</v>
      </c>
      <c r="AQ129" s="1">
        <f t="shared" si="275"/>
        <v>13.23149025449991</v>
      </c>
      <c r="AR129" s="1">
        <f t="shared" si="275"/>
        <v>13.209521370731284</v>
      </c>
      <c r="AS129" s="1">
        <f t="shared" si="275"/>
        <v>13.164002395412869</v>
      </c>
      <c r="AT129" s="1">
        <f t="shared" si="275"/>
        <v>13.012507988652262</v>
      </c>
      <c r="AU129" s="1">
        <f t="shared" si="275"/>
        <v>13.132465421331492</v>
      </c>
      <c r="AV129" s="1"/>
      <c r="AW129" s="1">
        <f aca="true" t="shared" si="276" ref="AW129:BB129">(AW103+AW108+AW121+AW123+AW127)</f>
        <v>12.889142887616192</v>
      </c>
      <c r="AX129" s="1">
        <f t="shared" si="276"/>
        <v>13.176765706431729</v>
      </c>
      <c r="AY129" s="1">
        <f t="shared" si="276"/>
        <v>13.361738575337824</v>
      </c>
      <c r="AZ129" s="1">
        <f t="shared" si="276"/>
        <v>13.17163739509731</v>
      </c>
      <c r="BA129" s="1">
        <f t="shared" si="276"/>
        <v>13.1084488754923</v>
      </c>
      <c r="BB129" s="1">
        <f t="shared" si="276"/>
        <v>13.059966690580879</v>
      </c>
      <c r="BC129" s="1"/>
      <c r="BD129" s="1">
        <f>(BD103+BD108+BD121+BD123+BD127)</f>
        <v>12.958962709304734</v>
      </c>
      <c r="BE129" s="1">
        <f>(BE103+BE108+BE121+BE123+BE127)</f>
        <v>12.866916000614985</v>
      </c>
      <c r="BF129" s="1">
        <f>(BF103+BF108+BF121+BF123+BF127)</f>
        <v>12.919038641452136</v>
      </c>
      <c r="BG129" s="1"/>
      <c r="BH129" s="1">
        <f>(BH103+BH108+BH121+BH123+BH127)</f>
        <v>13.137120860148222</v>
      </c>
      <c r="BI129" s="1">
        <f>(BI103+BI108+BI121+BI123+BI127)</f>
        <v>13.164017799238124</v>
      </c>
      <c r="BJ129" s="1">
        <f>(BJ103+BJ108+BJ121+BJ123+BJ127)</f>
        <v>12.887447503310998</v>
      </c>
      <c r="BK129" s="1">
        <f>(BK103+BK108+BK121+BK123+BK127)</f>
        <v>13.000515440224738</v>
      </c>
      <c r="BM129" s="1">
        <f>(BM103+BM108+BM121+BM123+BM127)</f>
        <v>13.648059701629933</v>
      </c>
      <c r="BN129" s="1">
        <f>(BN103+BN108+BN121+BN123+BN127)</f>
        <v>13.14648854534357</v>
      </c>
      <c r="BO129" s="1">
        <f>(BO103+BO108+BO121+BO123+BO127)</f>
        <v>13.010833062583153</v>
      </c>
      <c r="BP129" s="1">
        <f>(BP103+BP108+BP121+BP123+BP127)</f>
        <v>13.099167238585412</v>
      </c>
      <c r="BQ129" s="1"/>
      <c r="BR129" s="1">
        <f>(BR103+BR108+BR121+BR123+BR127)</f>
        <v>13.042694453548702</v>
      </c>
      <c r="BT129" s="1">
        <f aca="true" t="shared" si="277" ref="BT129:BZ129">(BT103+BT108+BT121+BT123+BT127)</f>
        <v>13.340567324247859</v>
      </c>
      <c r="BU129" s="1">
        <f t="shared" si="277"/>
        <v>13.33407547223214</v>
      </c>
      <c r="BV129" s="1">
        <f t="shared" si="277"/>
        <v>13.313231593984645</v>
      </c>
      <c r="BW129" s="1">
        <f t="shared" si="277"/>
        <v>13.288945863869415</v>
      </c>
      <c r="BX129" s="1">
        <f t="shared" si="277"/>
        <v>13.294317928816792</v>
      </c>
      <c r="BY129" s="1">
        <f t="shared" si="277"/>
        <v>13.366035146585228</v>
      </c>
      <c r="BZ129" s="1">
        <f t="shared" si="277"/>
        <v>13.295560475972485</v>
      </c>
    </row>
    <row r="132" spans="1:78" ht="12.75">
      <c r="A132" s="3" t="s">
        <v>141</v>
      </c>
      <c r="B132" s="4">
        <f aca="true" t="shared" si="278" ref="B132:R132">(B88+B89+B90+B91+B92+B93+B94+B95+B96+B97+B98+B99)</f>
        <v>2.7800260853415204</v>
      </c>
      <c r="C132" s="4">
        <f t="shared" si="278"/>
        <v>2.5086350872320433</v>
      </c>
      <c r="D132" s="4">
        <f t="shared" si="278"/>
        <v>2.9103849020643113</v>
      </c>
      <c r="E132" s="4">
        <v>3.354</v>
      </c>
      <c r="F132" s="4">
        <f t="shared" si="278"/>
        <v>2.9733834608647967</v>
      </c>
      <c r="G132" s="4"/>
      <c r="H132" s="4">
        <f t="shared" si="278"/>
        <v>3.0404008471392037</v>
      </c>
      <c r="I132" s="4">
        <f t="shared" si="278"/>
        <v>2.9909529208783554</v>
      </c>
      <c r="J132" s="4">
        <f t="shared" si="278"/>
        <v>3.0626452400524857</v>
      </c>
      <c r="K132" s="4">
        <f t="shared" si="278"/>
        <v>2.5316085397399988</v>
      </c>
      <c r="L132" s="4">
        <f t="shared" si="278"/>
        <v>2.8356642178915745</v>
      </c>
      <c r="M132" s="4">
        <f t="shared" si="278"/>
        <v>3.148300957952799</v>
      </c>
      <c r="N132" s="4">
        <f t="shared" si="278"/>
        <v>2.6124544059697223</v>
      </c>
      <c r="O132" s="4">
        <f t="shared" si="278"/>
        <v>1.8646860639836333</v>
      </c>
      <c r="P132" s="4">
        <f t="shared" si="278"/>
        <v>2.9983410648366298</v>
      </c>
      <c r="R132" s="4">
        <f t="shared" si="278"/>
        <v>3.226379248657169</v>
      </c>
      <c r="S132" s="4"/>
      <c r="T132" s="4">
        <f>(T88+T89+T90+T91+T92+T93+T94+T95+T96+T97+T98+T99)</f>
        <v>3.126995677225788</v>
      </c>
      <c r="U132" s="4"/>
      <c r="V132" s="4">
        <f>(V88+V89+V90+V91+V92+V93+V94+V95+V96+V97+V98+V99)</f>
        <v>2.9532487633579936</v>
      </c>
      <c r="W132" s="4">
        <f>(W88+W89+W90+W91+W92+W93+W94+W95+W96+W97+W98+W99)</f>
        <v>3.096057913764089</v>
      </c>
      <c r="X132" s="4">
        <f>(X88+X89+X90+X91+X92+X93+X94+X95+X96+X97+X98+X99)</f>
        <v>3.3086060253775362</v>
      </c>
      <c r="Y132" s="4"/>
      <c r="Z132" s="4">
        <f>(Z88+Z89+Z90+Z91+Z92+Z93+Z94+Z95+Z96+Z97+Z98+Z99)</f>
        <v>2.973424652247084</v>
      </c>
      <c r="AA132" s="4"/>
      <c r="AB132" s="4">
        <f>(AB88+AB89+AB90+AB91+AB92+AB93+AB94+AB95+AB96+AB97+AB98+AB99)</f>
        <v>2.9452108876496506</v>
      </c>
      <c r="AC132" s="4"/>
      <c r="AD132" s="4">
        <f>(AD88+AD89+AD90+AD91+AD92+AD93+AD94+AD95+AD96+AD97+AD98+AD99)</f>
        <v>3.232840455980827</v>
      </c>
      <c r="AE132" s="4">
        <f>(AE88+AE89+AE90+AE91+AE92+AE93+AE94+AE95+AE96+AE97+AE98+AE99)</f>
        <v>3.0326827696473617</v>
      </c>
      <c r="AF132" s="4">
        <f>(AF88+AF89+AF90+AF91+AF92+AF93+AF94+AF95+AF96+AF97+AF98+AF99)</f>
        <v>2.939777027149513</v>
      </c>
      <c r="AG132" s="4">
        <f>(AG88+AG89+AG90+AG91+AG92+AG93+AG94+AG95+AG96+AG97+AG98+AG99)</f>
        <v>3.066051062854205</v>
      </c>
      <c r="AH132" s="4"/>
      <c r="AI132" s="4">
        <f aca="true" t="shared" si="279" ref="AI132:AU132">(AI88+AI89+AI90+AI91+AI92+AI93+AI94+AI95+AI96+AI97+AI98+AI99)</f>
        <v>2.5492070505646103</v>
      </c>
      <c r="AJ132" s="4">
        <f t="shared" si="279"/>
        <v>2.330651426628038</v>
      </c>
      <c r="AK132" s="4">
        <f t="shared" si="279"/>
        <v>2.113040546688085</v>
      </c>
      <c r="AL132" s="4">
        <f t="shared" si="279"/>
        <v>1.8722788324073012</v>
      </c>
      <c r="AM132" s="4">
        <f t="shared" si="279"/>
        <v>2.9903049989295134</v>
      </c>
      <c r="AN132" s="4">
        <f t="shared" si="279"/>
        <v>2.9759167295489912</v>
      </c>
      <c r="AO132" s="4">
        <f t="shared" si="279"/>
        <v>2.0475035536965596</v>
      </c>
      <c r="AP132" s="4">
        <f t="shared" si="279"/>
        <v>1.9751672018440318</v>
      </c>
      <c r="AQ132" s="4">
        <f t="shared" si="279"/>
        <v>2.993521858961555</v>
      </c>
      <c r="AR132" s="4">
        <f t="shared" si="279"/>
        <v>2.9946097203020656</v>
      </c>
      <c r="AS132" s="4">
        <f t="shared" si="279"/>
        <v>2.2368862958698825</v>
      </c>
      <c r="AT132" s="4">
        <f t="shared" si="279"/>
        <v>3.027862171024742</v>
      </c>
      <c r="AU132" s="4">
        <f t="shared" si="279"/>
        <v>3.3406022177824286</v>
      </c>
      <c r="AV132" s="4"/>
      <c r="AW132" s="4">
        <f aca="true" t="shared" si="280" ref="AW132:BB132">(AW88+AW89+AW90+AW91+AW92+AW93+AW94+AW95+AW96+AW97+AW98+AW99)</f>
        <v>2.8670051833403347</v>
      </c>
      <c r="AX132" s="4">
        <f t="shared" si="280"/>
        <v>2.340337298982981</v>
      </c>
      <c r="AY132" s="4">
        <f t="shared" si="280"/>
        <v>3.2672295769056805</v>
      </c>
      <c r="AZ132" s="4">
        <f t="shared" si="280"/>
        <v>2.7317740107429818</v>
      </c>
      <c r="BA132" s="4">
        <f t="shared" si="280"/>
        <v>3.5506205188202573</v>
      </c>
      <c r="BB132" s="4">
        <f t="shared" si="280"/>
        <v>3.8011325271517626</v>
      </c>
      <c r="BC132" s="4"/>
      <c r="BD132" s="4">
        <f>(BD88+BD89+BD90+BD91+BD92+BD93+BD94+BD95+BD96+BD97+BD98+BD99)</f>
        <v>0</v>
      </c>
      <c r="BE132" s="4">
        <f>(BE88+BE89+BE90+BE91+BE92+BE93+BE94+BE95+BE96+BE97+BE98+BE99)</f>
        <v>0.0532754038255765</v>
      </c>
      <c r="BF132" s="4">
        <f>(BF88+BF89+BF90+BF91+BF92+BF93+BF94+BF95+BF96+BF97+BF98+BF99)</f>
        <v>0.6603479425698349</v>
      </c>
      <c r="BG132" s="4"/>
      <c r="BH132" s="4">
        <f>(BH88+BH89+BH90+BH91+BH92+BH93+BH94+BH95+BH96+BH97+BH98+BH99)</f>
        <v>1.307132944317163</v>
      </c>
      <c r="BI132" s="4">
        <f>(BI88+BI89+BI90+BI91+BI92+BI93+BI94+BI95+BI96+BI97+BI98+BI99)</f>
        <v>1.2308219839997094</v>
      </c>
      <c r="BJ132" s="4">
        <f>(BJ88+BJ89+BJ90+BJ91+BJ92+BJ93+BJ94+BJ95+BJ96+BJ97+BJ98+BJ99)</f>
        <v>0.9039806657619588</v>
      </c>
      <c r="BK132" s="4">
        <f>(BK88+BK89+BK90+BK91+BK92+BK93+BK94+BK95+BK96+BK97+BK98+BK99)</f>
        <v>1.0924344443377214</v>
      </c>
      <c r="BM132" s="4">
        <f>(BM88+BM89+BM90+BM91+BM92+BM93+BM94+BM95+BM96+BM97+BM98+BM99)</f>
        <v>2.9824624805524804</v>
      </c>
      <c r="BN132" s="4">
        <f>(BN88+BN89+BN90+BN91+BN92+BN93+BN94+BN95+BN96+BN97+BN98+BN99)</f>
        <v>2.7773049476627976</v>
      </c>
      <c r="BO132" s="4">
        <f>(BO88+BO89+BO90+BO91+BO92+BO93+BO94+BO95+BO96+BO97+BO98+BO99)</f>
        <v>3.184816430495759</v>
      </c>
      <c r="BP132" s="4">
        <f>(BP88+BP89+BP90+BP91+BP92+BP93+BP94+BP95+BP96+BP97+BP98+BP99)</f>
        <v>3.60070007107702</v>
      </c>
      <c r="BQ132" s="4"/>
      <c r="BR132" s="4">
        <f>(BR88+BR89+BR90+BR91+BR92+BR93+BR94+BR95+BR96+BR97+BR98+BR99)</f>
        <v>3.5909943620083085</v>
      </c>
      <c r="BT132" s="4">
        <f aca="true" t="shared" si="281" ref="BT132:BZ132">(BT88+BT89+BT90+BT91+BT92+BT93+BT94+BT95+BT96+BT97+BT98+BT99)</f>
        <v>3.491435841280363</v>
      </c>
      <c r="BU132" s="4">
        <f t="shared" si="281"/>
        <v>3.324442079505294</v>
      </c>
      <c r="BV132" s="4">
        <f t="shared" si="281"/>
        <v>3.3987128085739076</v>
      </c>
      <c r="BW132" s="4">
        <f t="shared" si="281"/>
        <v>3.2409361570829467</v>
      </c>
      <c r="BX132" s="4">
        <f t="shared" si="281"/>
        <v>3.188399476060572</v>
      </c>
      <c r="BY132" s="4">
        <f t="shared" si="281"/>
        <v>2.9021441846883564</v>
      </c>
      <c r="BZ132" s="4">
        <f t="shared" si="281"/>
        <v>3.136320912720551</v>
      </c>
    </row>
    <row r="133" spans="1:78" ht="12.75">
      <c r="A133" t="s">
        <v>142</v>
      </c>
      <c r="B133" s="4">
        <f aca="true" t="shared" si="282" ref="B133:R133">(B83+B84)</f>
        <v>1.1772327106799167</v>
      </c>
      <c r="C133" s="4">
        <f t="shared" si="282"/>
        <v>0.9943892560958617</v>
      </c>
      <c r="D133" s="4">
        <f t="shared" si="282"/>
        <v>1.1624978865759579</v>
      </c>
      <c r="E133" s="4">
        <v>1.043</v>
      </c>
      <c r="F133" s="4">
        <f t="shared" si="282"/>
        <v>1.0305469202570445</v>
      </c>
      <c r="G133" s="4"/>
      <c r="H133" s="4">
        <f t="shared" si="282"/>
        <v>0.8995423768360117</v>
      </c>
      <c r="I133" s="4">
        <f t="shared" si="282"/>
        <v>0.9731644664461433</v>
      </c>
      <c r="J133" s="4">
        <f t="shared" si="282"/>
        <v>0.918798313489753</v>
      </c>
      <c r="K133" s="4">
        <f t="shared" si="282"/>
        <v>1.200264168987529</v>
      </c>
      <c r="L133" s="4">
        <f t="shared" si="282"/>
        <v>1.1116109672092362</v>
      </c>
      <c r="M133" s="4">
        <f t="shared" si="282"/>
        <v>1.120169934856956</v>
      </c>
      <c r="N133" s="4">
        <f t="shared" si="282"/>
        <v>1.107086102492897</v>
      </c>
      <c r="O133" s="4">
        <f t="shared" si="282"/>
        <v>1.0666981665444972</v>
      </c>
      <c r="P133" s="4">
        <f t="shared" si="282"/>
        <v>1.1523470721974596</v>
      </c>
      <c r="R133" s="4">
        <f t="shared" si="282"/>
        <v>0.8170131045242683</v>
      </c>
      <c r="S133" s="4"/>
      <c r="T133" s="4">
        <f>(T83+T84)</f>
        <v>0.8616882019352831</v>
      </c>
      <c r="U133" s="4"/>
      <c r="V133" s="4">
        <f>(V83+V84)</f>
        <v>1.0244785732798958</v>
      </c>
      <c r="W133" s="4">
        <f>(W83+W84)</f>
        <v>0.9091629206807166</v>
      </c>
      <c r="X133" s="4">
        <f>(X83+X84)</f>
        <v>0.7150010968167185</v>
      </c>
      <c r="Y133" s="4"/>
      <c r="Z133" s="4">
        <f>(Z83+Z84)</f>
        <v>1.0339807005419626</v>
      </c>
      <c r="AA133" s="4"/>
      <c r="AB133" s="4">
        <f>(AB83+AB84)</f>
        <v>1.0306206850276864</v>
      </c>
      <c r="AC133" s="4"/>
      <c r="AD133" s="4">
        <f>(AD83+AD84)</f>
        <v>0.8267111809009969</v>
      </c>
      <c r="AE133" s="4">
        <f>(AE83+AE84)</f>
        <v>1.0225570351839355</v>
      </c>
      <c r="AF133" s="4">
        <f>(AF83+AF84)</f>
        <v>0.9816156323082421</v>
      </c>
      <c r="AG133" s="4">
        <f>(AG83+AG84)</f>
        <v>0.9654864739418481</v>
      </c>
      <c r="AH133" s="4"/>
      <c r="AI133" s="4">
        <f aca="true" t="shared" si="283" ref="AI133:AU133">(AI83+AI84)</f>
        <v>1.332223131287447</v>
      </c>
      <c r="AJ133" s="4">
        <f t="shared" si="283"/>
        <v>1.6443952114525344</v>
      </c>
      <c r="AK133" s="4">
        <f t="shared" si="283"/>
        <v>1.7723086329345488</v>
      </c>
      <c r="AL133" s="4">
        <f t="shared" si="283"/>
        <v>1.9916807265560257</v>
      </c>
      <c r="AM133" s="4">
        <f t="shared" si="283"/>
        <v>1.0190367738549437</v>
      </c>
      <c r="AN133" s="4">
        <f t="shared" si="283"/>
        <v>1.0207506676153066</v>
      </c>
      <c r="AO133" s="4">
        <f t="shared" si="283"/>
        <v>1.9448727726506827</v>
      </c>
      <c r="AP133" s="4">
        <f t="shared" si="283"/>
        <v>1.9933746720227068</v>
      </c>
      <c r="AQ133" s="4">
        <f t="shared" si="283"/>
        <v>1.1759853536869622</v>
      </c>
      <c r="AR133" s="4">
        <f t="shared" si="283"/>
        <v>1.0298762372890395</v>
      </c>
      <c r="AS133" s="4">
        <f t="shared" si="283"/>
        <v>1.7709542746260005</v>
      </c>
      <c r="AT133" s="4">
        <f t="shared" si="283"/>
        <v>0.9034763912167129</v>
      </c>
      <c r="AU133" s="4">
        <f t="shared" si="283"/>
        <v>0.7498313155258072</v>
      </c>
      <c r="AV133" s="4"/>
      <c r="AW133" s="4">
        <f aca="true" t="shared" si="284" ref="AW133:BB133">(AW83+AW84)</f>
        <v>1.0004013965028367</v>
      </c>
      <c r="AX133" s="4">
        <f t="shared" si="284"/>
        <v>1.5235860992902177</v>
      </c>
      <c r="AY133" s="4">
        <f t="shared" si="284"/>
        <v>0.9944526717394837</v>
      </c>
      <c r="AZ133" s="4">
        <f t="shared" si="284"/>
        <v>1.4045707189960328</v>
      </c>
      <c r="BA133" s="4">
        <f t="shared" si="284"/>
        <v>0.8382812906838986</v>
      </c>
      <c r="BB133" s="4">
        <f t="shared" si="284"/>
        <v>0.5274365430580722</v>
      </c>
      <c r="BC133" s="4"/>
      <c r="BD133" s="4">
        <f>(BD83+BD84)</f>
        <v>3.9179247003033293</v>
      </c>
      <c r="BE133" s="4">
        <f>(BE83+BE84)</f>
        <v>3.7032990706589315</v>
      </c>
      <c r="BF133" s="4">
        <f>(BF83+BF84)</f>
        <v>3.178012068252711</v>
      </c>
      <c r="BG133" s="4"/>
      <c r="BH133" s="4">
        <f>(BH83+BH84)</f>
        <v>2.5931237067959323</v>
      </c>
      <c r="BI133" s="4">
        <f>(BI83+BI84)</f>
        <v>2.6960425875336154</v>
      </c>
      <c r="BJ133" s="4">
        <f>(BJ83+BJ84)</f>
        <v>2.870059787361583</v>
      </c>
      <c r="BK133" s="4">
        <f>(BK83+BK84)</f>
        <v>2.773426748117349</v>
      </c>
      <c r="BM133" s="4">
        <f>(BM83+BM84)</f>
        <v>1.8914226627087485</v>
      </c>
      <c r="BN133" s="4">
        <f>(BN83+BN84)</f>
        <v>1.2898928516098391</v>
      </c>
      <c r="BO133" s="4">
        <f>(BO83+BO84)</f>
        <v>0.8817175447106602</v>
      </c>
      <c r="BP133" s="4">
        <f>(BP83+BP84)</f>
        <v>0.3021222986954795</v>
      </c>
      <c r="BQ133" s="4"/>
      <c r="BR133" s="4">
        <f>(BR83+BR84)</f>
        <v>0.5610309885561713</v>
      </c>
      <c r="BT133" s="4">
        <f aca="true" t="shared" si="285" ref="BT133:BZ133">(BT83+BT84)</f>
        <v>0.7434137901903033</v>
      </c>
      <c r="BU133" s="4">
        <f t="shared" si="285"/>
        <v>0.8397104147810533</v>
      </c>
      <c r="BV133" s="4">
        <f t="shared" si="285"/>
        <v>0.7481305623229377</v>
      </c>
      <c r="BW133" s="4">
        <f t="shared" si="285"/>
        <v>0.836799723155031</v>
      </c>
      <c r="BX133" s="4">
        <f t="shared" si="285"/>
        <v>0.9456421869188865</v>
      </c>
      <c r="BY133" s="4">
        <f t="shared" si="285"/>
        <v>1.1267722834219873</v>
      </c>
      <c r="BZ133" s="4">
        <f t="shared" si="285"/>
        <v>0.9985212084107301</v>
      </c>
    </row>
    <row r="135" spans="1:68" ht="12.75">
      <c r="A135" t="s">
        <v>145</v>
      </c>
      <c r="B135">
        <f>(B88/B92)</f>
        <v>13.35811150175791</v>
      </c>
      <c r="C135">
        <f>(C88/C92)</f>
        <v>26.97900552486188</v>
      </c>
      <c r="E135">
        <v>18.213</v>
      </c>
      <c r="F135">
        <f>(F88/F92)</f>
        <v>14.739019652362574</v>
      </c>
      <c r="I135">
        <f>(I88/I92)</f>
        <v>8.17631751929899</v>
      </c>
      <c r="J135">
        <f>(J88/J92)</f>
        <v>9.884083313180918</v>
      </c>
      <c r="K135">
        <f>(K88/K92)</f>
        <v>34.55103521401864</v>
      </c>
      <c r="P135">
        <f>(P88/P92)</f>
        <v>29.777492255200087</v>
      </c>
      <c r="R135">
        <f>(R88/R92)</f>
        <v>10.220323644257117</v>
      </c>
      <c r="T135">
        <f>(T88/T92)</f>
        <v>12.549004980923295</v>
      </c>
      <c r="V135">
        <f>(V88/V92)</f>
        <v>10.341246230748991</v>
      </c>
      <c r="W135">
        <f>(W88/W92)</f>
        <v>11.216920587086333</v>
      </c>
      <c r="X135">
        <f>(X88/X92)</f>
        <v>10.772866789441377</v>
      </c>
      <c r="Z135">
        <f>(Z88/Z92)</f>
        <v>10.912774150343212</v>
      </c>
      <c r="AB135">
        <f>(AB88/AB92)</f>
        <v>28.383835661561033</v>
      </c>
      <c r="AD135">
        <f>(AD88/AD92)</f>
        <v>104.56148966646204</v>
      </c>
      <c r="AG135">
        <f>(AG88/AG92)</f>
        <v>7.026344976296227</v>
      </c>
      <c r="AI135">
        <f>(AI88/AI92)</f>
        <v>16.560349985624477</v>
      </c>
      <c r="AJ135">
        <f>(AJ88/AJ92)</f>
        <v>44.265004485998965</v>
      </c>
      <c r="AK135">
        <f>(AK88/AK92)</f>
        <v>78.95641497851442</v>
      </c>
      <c r="AM135">
        <f aca="true" t="shared" si="286" ref="AM135:AR135">(AM88/AM92)</f>
        <v>14.337298624591442</v>
      </c>
      <c r="AN135">
        <f t="shared" si="286"/>
        <v>13.798785894550168</v>
      </c>
      <c r="AO135">
        <f t="shared" si="286"/>
        <v>101.41458786762654</v>
      </c>
      <c r="AP135">
        <f t="shared" si="286"/>
        <v>66.57765500306937</v>
      </c>
      <c r="AQ135">
        <f t="shared" si="286"/>
        <v>7.361449756226251</v>
      </c>
      <c r="AR135">
        <f t="shared" si="286"/>
        <v>8.804897219210227</v>
      </c>
      <c r="AT135">
        <f>(AT88/AT92)</f>
        <v>20.32285514701213</v>
      </c>
      <c r="AU135">
        <f>(AU88/AU92)</f>
        <v>29.77006666451273</v>
      </c>
      <c r="AW135">
        <f>(AW88/AW92)</f>
        <v>156.50159049054076</v>
      </c>
      <c r="BE135">
        <f>(BE88/BE92)</f>
        <v>0</v>
      </c>
      <c r="BF135">
        <f>(BF88/BF92)</f>
        <v>48.71209330877839</v>
      </c>
      <c r="BM135">
        <f>(BM88/BM92)</f>
        <v>39.91791633780584</v>
      </c>
      <c r="BN135">
        <f>(BN88/BN92)</f>
        <v>22.24162062615101</v>
      </c>
      <c r="BO135">
        <f>(BO88/BO92)</f>
        <v>9.213297445341642</v>
      </c>
      <c r="BP135">
        <f>(BP88/BP92)</f>
        <v>7.841188797866259</v>
      </c>
    </row>
    <row r="136" spans="1:78" ht="12.75">
      <c r="A136" t="s">
        <v>146</v>
      </c>
      <c r="B136">
        <f>(B88/B91)</f>
        <v>2.003640942545341</v>
      </c>
      <c r="C136">
        <f aca="true" t="shared" si="287" ref="C136:BP136">(C88/C91)</f>
        <v>3.6149478207489256</v>
      </c>
      <c r="D136">
        <f t="shared" si="287"/>
        <v>1.8977426422514685</v>
      </c>
      <c r="E136">
        <v>2.30108</v>
      </c>
      <c r="F136">
        <f t="shared" si="287"/>
        <v>2.0636311047160865</v>
      </c>
      <c r="H136">
        <f t="shared" si="287"/>
        <v>1.2923769498355133</v>
      </c>
      <c r="I136">
        <f t="shared" si="287"/>
        <v>1.1728195373332042</v>
      </c>
      <c r="J136">
        <f t="shared" si="287"/>
        <v>1.2372448261241407</v>
      </c>
      <c r="K136">
        <f t="shared" si="287"/>
        <v>2.8795208893774165</v>
      </c>
      <c r="L136">
        <f t="shared" si="287"/>
        <v>1.0937469362883727</v>
      </c>
      <c r="P136">
        <f t="shared" si="287"/>
        <v>2.3132571394412604</v>
      </c>
      <c r="R136">
        <f t="shared" si="287"/>
        <v>1.1495335446474948</v>
      </c>
      <c r="T136">
        <f t="shared" si="287"/>
        <v>1.204549003963118</v>
      </c>
      <c r="V136">
        <f t="shared" si="287"/>
        <v>1.1836614395374576</v>
      </c>
      <c r="W136">
        <f t="shared" si="287"/>
        <v>1.1756549879119962</v>
      </c>
      <c r="X136">
        <f t="shared" si="287"/>
        <v>1.1835416352629933</v>
      </c>
      <c r="Z136">
        <f t="shared" si="287"/>
        <v>1.19235454870814</v>
      </c>
      <c r="AB136">
        <f t="shared" si="287"/>
        <v>1.9559224893748537</v>
      </c>
      <c r="AD136">
        <f>(AD88/AD91)</f>
        <v>3.392632003457512</v>
      </c>
      <c r="AE136">
        <f>(AE88/AE91)</f>
        <v>4.73800820223805</v>
      </c>
      <c r="AF136">
        <f>(AF88/AF91)</f>
        <v>1.9560704201959807</v>
      </c>
      <c r="AG136">
        <f>(AG88/AG91)</f>
        <v>0.9946359866143777</v>
      </c>
      <c r="AI136">
        <f t="shared" si="287"/>
        <v>4.891989188211725</v>
      </c>
      <c r="AJ136">
        <f t="shared" si="287"/>
        <v>4.097067904380702</v>
      </c>
      <c r="AK136">
        <f t="shared" si="287"/>
        <v>8.405198873859572</v>
      </c>
      <c r="AL136">
        <f t="shared" si="287"/>
        <v>6.220796906641828</v>
      </c>
      <c r="AM136">
        <f t="shared" si="287"/>
        <v>1.5186152142272935</v>
      </c>
      <c r="AN136">
        <f t="shared" si="287"/>
        <v>1.353781911886603</v>
      </c>
      <c r="AO136">
        <f t="shared" si="287"/>
        <v>3.587405361162267</v>
      </c>
      <c r="AP136">
        <f t="shared" si="287"/>
        <v>3.4255934110906483</v>
      </c>
      <c r="AQ136">
        <f t="shared" si="287"/>
        <v>0.9590677891782864</v>
      </c>
      <c r="AR136">
        <f t="shared" si="287"/>
        <v>1.0065350679509746</v>
      </c>
      <c r="AS136">
        <f t="shared" si="287"/>
        <v>5.50998879013532</v>
      </c>
      <c r="AT136">
        <f t="shared" si="287"/>
        <v>1.8282303861481706</v>
      </c>
      <c r="AU136">
        <f t="shared" si="287"/>
        <v>3.5588150906130736</v>
      </c>
      <c r="AW136">
        <f>(AW88/AW91)</f>
        <v>4.537733095834716</v>
      </c>
      <c r="AX136">
        <f t="shared" si="287"/>
        <v>5.535463219922319</v>
      </c>
      <c r="AY136">
        <f>(AY88/AY91)</f>
        <v>9.644451265261578</v>
      </c>
      <c r="AZ136">
        <f>(AZ88/AZ91)</f>
        <v>5.9270573042036325</v>
      </c>
      <c r="BA136">
        <f>(BA88/BA91)</f>
        <v>4.480191645164895</v>
      </c>
      <c r="BB136">
        <f>(BB88/BB91)</f>
        <v>4.374824607559414</v>
      </c>
      <c r="BE136">
        <f t="shared" si="287"/>
        <v>0</v>
      </c>
      <c r="BF136">
        <f t="shared" si="287"/>
        <v>2.0140423572744015</v>
      </c>
      <c r="BJ136">
        <f t="shared" si="287"/>
        <v>5.9767137303048905</v>
      </c>
      <c r="BK136">
        <f t="shared" si="287"/>
        <v>4.038180164961206</v>
      </c>
      <c r="BM136">
        <f t="shared" si="287"/>
        <v>3.0633161727774985</v>
      </c>
      <c r="BN136">
        <f t="shared" si="287"/>
        <v>1.1920720789850623</v>
      </c>
      <c r="BO136">
        <f t="shared" si="287"/>
        <v>1.0339975390125562</v>
      </c>
      <c r="BP136">
        <f t="shared" si="287"/>
        <v>1.2464527875439475</v>
      </c>
      <c r="BR136">
        <f aca="true" t="shared" si="288" ref="BR136:BZ136">(BR88/BR91)</f>
        <v>7.438418994835329</v>
      </c>
      <c r="BT136">
        <f t="shared" si="288"/>
        <v>9.34972103407988</v>
      </c>
      <c r="BU136">
        <f t="shared" si="288"/>
        <v>8.622732679723578</v>
      </c>
      <c r="BV136">
        <f t="shared" si="288"/>
        <v>7.379530028828196</v>
      </c>
      <c r="BW136">
        <f t="shared" si="288"/>
        <v>8.545188609513787</v>
      </c>
      <c r="BX136">
        <f t="shared" si="288"/>
        <v>9.55615957332973</v>
      </c>
      <c r="BY136">
        <f t="shared" si="288"/>
        <v>7.790945744189042</v>
      </c>
      <c r="BZ136">
        <f t="shared" si="288"/>
        <v>6.020882992417943</v>
      </c>
    </row>
    <row r="137" spans="1:70" ht="12.75">
      <c r="A137" t="s">
        <v>147</v>
      </c>
      <c r="B137">
        <f>(B88/B99)</f>
        <v>44.76373090672734</v>
      </c>
      <c r="C137">
        <f aca="true" t="shared" si="289" ref="C137:BP137">(C88/C99)</f>
        <v>95.26469110999498</v>
      </c>
      <c r="E137">
        <v>15.5636</v>
      </c>
      <c r="F137">
        <f t="shared" si="289"/>
        <v>27.861141804788218</v>
      </c>
      <c r="H137">
        <f t="shared" si="289"/>
        <v>4.831640796281681</v>
      </c>
      <c r="I137">
        <f t="shared" si="289"/>
        <v>3.961016997385956</v>
      </c>
      <c r="J137">
        <f t="shared" si="289"/>
        <v>4.872767625253813</v>
      </c>
      <c r="K137">
        <f t="shared" si="289"/>
        <v>41.00624104767751</v>
      </c>
      <c r="L137">
        <f t="shared" si="289"/>
        <v>8.916723930989619</v>
      </c>
      <c r="M137">
        <f t="shared" si="289"/>
        <v>31.746146238319348</v>
      </c>
      <c r="N137">
        <f t="shared" si="289"/>
        <v>42.15632423199082</v>
      </c>
      <c r="P137">
        <f t="shared" si="289"/>
        <v>15.070974942798149</v>
      </c>
      <c r="R137">
        <f t="shared" si="289"/>
        <v>9.723887121677176</v>
      </c>
      <c r="T137">
        <f t="shared" si="289"/>
        <v>10.186929365566565</v>
      </c>
      <c r="V137">
        <f t="shared" si="289"/>
        <v>9.372347357982715</v>
      </c>
      <c r="W137">
        <f t="shared" si="289"/>
        <v>9.260931842243398</v>
      </c>
      <c r="X137">
        <f t="shared" si="289"/>
        <v>9.992523569995328</v>
      </c>
      <c r="Z137">
        <f t="shared" si="289"/>
        <v>9.278771886424233</v>
      </c>
      <c r="AB137">
        <f t="shared" si="289"/>
        <v>19.31691615117029</v>
      </c>
      <c r="AF137">
        <f>(AF88/AF99)</f>
        <v>6.014459665144598</v>
      </c>
      <c r="AG137">
        <f>(AG88/AG99)</f>
        <v>3.6573133907388056</v>
      </c>
      <c r="AI137">
        <f t="shared" si="289"/>
        <v>30.24725949311585</v>
      </c>
      <c r="AJ137">
        <f t="shared" si="289"/>
        <v>17.326580724370782</v>
      </c>
      <c r="AK137">
        <f t="shared" si="289"/>
        <v>40.89073050951503</v>
      </c>
      <c r="AM137">
        <f t="shared" si="289"/>
        <v>19.07849055316827</v>
      </c>
      <c r="AN137">
        <f t="shared" si="289"/>
        <v>16.491350679195982</v>
      </c>
      <c r="AO137">
        <f t="shared" si="289"/>
        <v>27.775841715068232</v>
      </c>
      <c r="AP137">
        <f t="shared" si="289"/>
        <v>34.47989564149785</v>
      </c>
      <c r="AQ137">
        <f t="shared" si="289"/>
        <v>9.773366211984062</v>
      </c>
      <c r="AR137">
        <f t="shared" si="289"/>
        <v>9.998289204882813</v>
      </c>
      <c r="AS137">
        <f t="shared" si="289"/>
        <v>42.51942909760589</v>
      </c>
      <c r="AT137">
        <f t="shared" si="289"/>
        <v>21.80178900289398</v>
      </c>
      <c r="AU137">
        <f t="shared" si="289"/>
        <v>18.618732507205216</v>
      </c>
      <c r="AW137">
        <f>(AW88/AW99)</f>
        <v>55.72228360957642</v>
      </c>
      <c r="AX137">
        <f t="shared" si="289"/>
        <v>8.955917058863653</v>
      </c>
      <c r="AY137">
        <f>(AY88/AY99)</f>
        <v>36.403146101903005</v>
      </c>
      <c r="BH137">
        <f t="shared" si="289"/>
        <v>127.246408839779</v>
      </c>
      <c r="BO137">
        <f t="shared" si="289"/>
        <v>4.594752518018324</v>
      </c>
      <c r="BP137">
        <f t="shared" si="289"/>
        <v>2.8092868288979793</v>
      </c>
      <c r="BR137">
        <f>(BR88/BR99)</f>
        <v>175.80703908328218</v>
      </c>
    </row>
    <row r="138" spans="1:78" ht="12.75">
      <c r="A138" t="s">
        <v>155</v>
      </c>
      <c r="B138">
        <f>(B88/B89)</f>
        <v>0.6210490723133382</v>
      </c>
      <c r="C138">
        <f aca="true" t="shared" si="290" ref="C138:BK138">(C88/C89)</f>
        <v>1.4874395718232043</v>
      </c>
      <c r="D138">
        <f t="shared" si="290"/>
        <v>0.5898052462332656</v>
      </c>
      <c r="E138">
        <v>0.49054</v>
      </c>
      <c r="F138">
        <f t="shared" si="290"/>
        <v>0.503683241252302</v>
      </c>
      <c r="H138">
        <f t="shared" si="290"/>
        <v>0.5041998394484581</v>
      </c>
      <c r="I138">
        <f t="shared" si="290"/>
        <v>0.45255454159368724</v>
      </c>
      <c r="J138">
        <f t="shared" si="290"/>
        <v>0.4678521163664675</v>
      </c>
      <c r="K138">
        <f t="shared" si="290"/>
        <v>0.606812954676133</v>
      </c>
      <c r="L138">
        <f t="shared" si="290"/>
        <v>0.4343921500345016</v>
      </c>
      <c r="M138">
        <f t="shared" si="290"/>
        <v>0.6398872610362449</v>
      </c>
      <c r="N138">
        <f t="shared" si="290"/>
        <v>0.6164941859247335</v>
      </c>
      <c r="P138">
        <f t="shared" si="290"/>
        <v>0.5811916609143785</v>
      </c>
      <c r="R138">
        <f t="shared" si="290"/>
        <v>0.4123878703798688</v>
      </c>
      <c r="T138">
        <f t="shared" si="290"/>
        <v>0.42848937197945025</v>
      </c>
      <c r="V138">
        <f t="shared" si="290"/>
        <v>0.4271467139997814</v>
      </c>
      <c r="W138">
        <f t="shared" si="290"/>
        <v>0.4309939196609025</v>
      </c>
      <c r="X138">
        <f t="shared" si="290"/>
        <v>0.42811967536271334</v>
      </c>
      <c r="Z138">
        <f t="shared" si="290"/>
        <v>0.43484491569135214</v>
      </c>
      <c r="AB138">
        <f t="shared" si="290"/>
        <v>0.5071826616408079</v>
      </c>
      <c r="AD138">
        <f t="shared" si="290"/>
        <v>0.6902674915197591</v>
      </c>
      <c r="AE138">
        <f t="shared" si="290"/>
        <v>0.7783963231123855</v>
      </c>
      <c r="AF138">
        <f t="shared" si="290"/>
        <v>0.6482139834095142</v>
      </c>
      <c r="AG138">
        <f t="shared" si="290"/>
        <v>0.4038774244538479</v>
      </c>
      <c r="AI138">
        <f t="shared" si="290"/>
        <v>0.6931316675791813</v>
      </c>
      <c r="AJ138">
        <f t="shared" si="290"/>
        <v>0.6722029600822156</v>
      </c>
      <c r="AK138">
        <f t="shared" si="290"/>
        <v>0.7961771261590306</v>
      </c>
      <c r="AL138">
        <f t="shared" si="290"/>
        <v>0.7413764562252985</v>
      </c>
      <c r="AM138">
        <f t="shared" si="290"/>
        <v>0.49592656938006086</v>
      </c>
      <c r="AN138">
        <f t="shared" si="290"/>
        <v>0.46671797092574757</v>
      </c>
      <c r="AO138">
        <f t="shared" si="290"/>
        <v>0.7294481409102135</v>
      </c>
      <c r="AP138">
        <f t="shared" si="290"/>
        <v>0.7028959678065083</v>
      </c>
      <c r="AQ138">
        <f t="shared" si="290"/>
        <v>0.40294659300184155</v>
      </c>
      <c r="AR138">
        <f t="shared" si="290"/>
        <v>0.45136583737477165</v>
      </c>
      <c r="AS138">
        <f t="shared" si="290"/>
        <v>0.7564496169113519</v>
      </c>
      <c r="AT138">
        <f t="shared" si="290"/>
        <v>0.5151465384289683</v>
      </c>
      <c r="AU138">
        <f t="shared" si="290"/>
        <v>0.7012190930038638</v>
      </c>
      <c r="AW138">
        <f t="shared" si="290"/>
        <v>0.8251886418071337</v>
      </c>
      <c r="AX138">
        <f t="shared" si="290"/>
        <v>0.7200781924725597</v>
      </c>
      <c r="AY138">
        <f t="shared" si="290"/>
        <v>1.1603492213498756</v>
      </c>
      <c r="AZ138">
        <f t="shared" si="290"/>
        <v>0.727893336104424</v>
      </c>
      <c r="BA138">
        <f t="shared" si="290"/>
        <v>0.7699258471583306</v>
      </c>
      <c r="BB138">
        <f t="shared" si="290"/>
        <v>0.7711295061857532</v>
      </c>
      <c r="BE138">
        <f t="shared" si="290"/>
        <v>0</v>
      </c>
      <c r="BF138">
        <f t="shared" si="290"/>
        <v>0.5717485441242347</v>
      </c>
      <c r="BH138">
        <f t="shared" si="290"/>
        <v>0.9890507282772476</v>
      </c>
      <c r="BI138">
        <f t="shared" si="290"/>
        <v>1.0629953638914127</v>
      </c>
      <c r="BJ138">
        <f t="shared" si="290"/>
        <v>0.5916062968971558</v>
      </c>
      <c r="BK138">
        <f t="shared" si="290"/>
        <v>0.6334106056860873</v>
      </c>
      <c r="BM138">
        <f aca="true" t="shared" si="291" ref="BM138:BZ138">(BM88/BM89)</f>
        <v>0.6479119071801421</v>
      </c>
      <c r="BN138">
        <f t="shared" si="291"/>
        <v>0.42257523824398086</v>
      </c>
      <c r="BO138">
        <f t="shared" si="291"/>
        <v>0.40833016387754556</v>
      </c>
      <c r="BP138">
        <f t="shared" si="291"/>
        <v>0.5025003308689006</v>
      </c>
      <c r="BR138">
        <f t="shared" si="291"/>
        <v>1.095151275980005</v>
      </c>
      <c r="BT138">
        <f t="shared" si="291"/>
        <v>1.1456624889680018</v>
      </c>
      <c r="BU138">
        <f t="shared" si="291"/>
        <v>1.0314612533329586</v>
      </c>
      <c r="BV138">
        <f t="shared" si="291"/>
        <v>1.0053776049478327</v>
      </c>
      <c r="BW138">
        <f t="shared" si="291"/>
        <v>1.0832529761468606</v>
      </c>
      <c r="BX138">
        <f t="shared" si="291"/>
        <v>1.0965235807942721</v>
      </c>
      <c r="BY138">
        <f t="shared" si="291"/>
        <v>1.033876126781041</v>
      </c>
      <c r="BZ138">
        <f t="shared" si="291"/>
        <v>0.8921950096572788</v>
      </c>
    </row>
    <row r="140" spans="1:78" ht="12.75">
      <c r="A140" t="s">
        <v>148</v>
      </c>
      <c r="B140">
        <f>(B17+B18)</f>
        <v>5.46</v>
      </c>
      <c r="C140">
        <f aca="true" t="shared" si="292" ref="C140:BK140">(C17+C18)</f>
        <v>4.3</v>
      </c>
      <c r="D140">
        <f t="shared" si="292"/>
        <v>5.56</v>
      </c>
      <c r="E140">
        <v>4.76</v>
      </c>
      <c r="F140">
        <f t="shared" si="292"/>
        <v>4.56</v>
      </c>
      <c r="H140">
        <f t="shared" si="292"/>
        <v>4.21</v>
      </c>
      <c r="I140">
        <f t="shared" si="292"/>
        <v>4.59</v>
      </c>
      <c r="J140">
        <f t="shared" si="292"/>
        <v>4.3</v>
      </c>
      <c r="K140">
        <f t="shared" si="292"/>
        <v>5.52</v>
      </c>
      <c r="L140">
        <f t="shared" si="292"/>
        <v>5.21</v>
      </c>
      <c r="M140">
        <f t="shared" si="292"/>
        <v>5.24</v>
      </c>
      <c r="N140">
        <f t="shared" si="292"/>
        <v>5.4</v>
      </c>
      <c r="O140">
        <f t="shared" si="292"/>
        <v>4.71</v>
      </c>
      <c r="P140">
        <f t="shared" si="292"/>
        <v>5.42</v>
      </c>
      <c r="R140">
        <f t="shared" si="292"/>
        <v>3.89</v>
      </c>
      <c r="T140">
        <f t="shared" si="292"/>
        <v>4.09</v>
      </c>
      <c r="V140">
        <f t="shared" si="292"/>
        <v>4.9399999999999995</v>
      </c>
      <c r="W140">
        <f t="shared" si="292"/>
        <v>4.35</v>
      </c>
      <c r="X140">
        <f t="shared" si="292"/>
        <v>3.37</v>
      </c>
      <c r="Z140">
        <f t="shared" si="292"/>
        <v>4.99</v>
      </c>
      <c r="AB140">
        <f t="shared" si="292"/>
        <v>4.9399999999999995</v>
      </c>
      <c r="AD140">
        <f t="shared" si="292"/>
        <v>3.73</v>
      </c>
      <c r="AE140">
        <f t="shared" si="292"/>
        <v>4.61</v>
      </c>
      <c r="AF140">
        <f t="shared" si="292"/>
        <v>4.69</v>
      </c>
      <c r="AG140">
        <f t="shared" si="292"/>
        <v>4.51</v>
      </c>
      <c r="AI140">
        <f t="shared" si="292"/>
        <v>6.61</v>
      </c>
      <c r="AJ140">
        <f t="shared" si="292"/>
        <v>8.3</v>
      </c>
      <c r="AK140">
        <f t="shared" si="292"/>
        <v>9.02</v>
      </c>
      <c r="AL140">
        <f t="shared" si="292"/>
        <v>10.23</v>
      </c>
      <c r="AM140">
        <f t="shared" si="292"/>
        <v>4.71</v>
      </c>
      <c r="AN140">
        <f t="shared" si="292"/>
        <v>4.7</v>
      </c>
      <c r="AO140">
        <f t="shared" si="292"/>
        <v>9.54</v>
      </c>
      <c r="AP140">
        <f t="shared" si="292"/>
        <v>9.89</v>
      </c>
      <c r="AQ140">
        <f t="shared" si="292"/>
        <v>5.61</v>
      </c>
      <c r="AR140">
        <f t="shared" si="292"/>
        <v>4.83</v>
      </c>
      <c r="AS140">
        <f t="shared" si="292"/>
        <v>8.72</v>
      </c>
      <c r="AT140">
        <f t="shared" si="292"/>
        <v>4.29</v>
      </c>
      <c r="AU140">
        <f t="shared" si="292"/>
        <v>3.55</v>
      </c>
      <c r="AW140">
        <f t="shared" si="292"/>
        <v>5.2</v>
      </c>
      <c r="AX140">
        <f t="shared" si="292"/>
        <v>10.790000000000001</v>
      </c>
      <c r="AY140">
        <f t="shared" si="292"/>
        <v>5.22</v>
      </c>
      <c r="AZ140">
        <f t="shared" si="292"/>
        <v>11</v>
      </c>
      <c r="BA140">
        <f t="shared" si="292"/>
        <v>5.62</v>
      </c>
      <c r="BB140">
        <f t="shared" si="292"/>
        <v>3.5599999999999996</v>
      </c>
      <c r="BD140">
        <f t="shared" si="292"/>
        <v>38.84</v>
      </c>
      <c r="BE140">
        <f t="shared" si="292"/>
        <v>34.75</v>
      </c>
      <c r="BF140">
        <f t="shared" si="292"/>
        <v>28.759999999999998</v>
      </c>
      <c r="BH140">
        <f t="shared" si="292"/>
        <v>21.650000000000002</v>
      </c>
      <c r="BI140">
        <f t="shared" si="292"/>
        <v>22.26</v>
      </c>
      <c r="BJ140">
        <f t="shared" si="292"/>
        <v>25.77</v>
      </c>
      <c r="BK140">
        <f t="shared" si="292"/>
        <v>24.169999999999998</v>
      </c>
      <c r="BM140">
        <f aca="true" t="shared" si="293" ref="BM140:BZ140">(BM17+BM18)</f>
        <v>8.86</v>
      </c>
      <c r="BN140">
        <f t="shared" si="293"/>
        <v>7.140000000000001</v>
      </c>
      <c r="BO140">
        <f t="shared" si="293"/>
        <v>4.34</v>
      </c>
      <c r="BP140">
        <f t="shared" si="293"/>
        <v>1.44</v>
      </c>
      <c r="BR140">
        <f t="shared" si="293"/>
        <v>2.64</v>
      </c>
      <c r="BT140">
        <f t="shared" si="293"/>
        <v>4.27</v>
      </c>
      <c r="BU140">
        <f t="shared" si="293"/>
        <v>4.85</v>
      </c>
      <c r="BV140">
        <f t="shared" si="293"/>
        <v>4.38</v>
      </c>
      <c r="BW140">
        <f t="shared" si="293"/>
        <v>4.949999999999999</v>
      </c>
      <c r="BX140">
        <f t="shared" si="293"/>
        <v>5.75</v>
      </c>
      <c r="BY140">
        <f t="shared" si="293"/>
        <v>7</v>
      </c>
      <c r="BZ140">
        <f t="shared" si="293"/>
        <v>6.029999999999999</v>
      </c>
    </row>
    <row r="141" spans="1:78" ht="12.75">
      <c r="A141" t="s">
        <v>3</v>
      </c>
      <c r="B141" s="1">
        <v>7.2</v>
      </c>
      <c r="C141" s="1">
        <v>9.34</v>
      </c>
      <c r="D141" s="1">
        <v>7.19</v>
      </c>
      <c r="E141" s="1">
        <v>4.81</v>
      </c>
      <c r="F141" s="1">
        <v>7.86</v>
      </c>
      <c r="G141" s="1"/>
      <c r="H141" s="1">
        <v>8.88</v>
      </c>
      <c r="I141" s="1">
        <v>7.28</v>
      </c>
      <c r="J141" s="1">
        <v>7.92</v>
      </c>
      <c r="K141" s="1">
        <v>7.53</v>
      </c>
      <c r="L141" s="1">
        <v>6.76</v>
      </c>
      <c r="M141" s="1">
        <v>9.33</v>
      </c>
      <c r="N141" s="1">
        <v>7.15</v>
      </c>
      <c r="O141" s="1">
        <v>7.39</v>
      </c>
      <c r="P141">
        <v>9.29</v>
      </c>
      <c r="R141">
        <v>7.43</v>
      </c>
      <c r="T141">
        <v>6.68</v>
      </c>
      <c r="V141">
        <v>6.48</v>
      </c>
      <c r="W141" s="1">
        <v>6.7</v>
      </c>
      <c r="X141">
        <v>7.23</v>
      </c>
      <c r="Z141">
        <v>6.63</v>
      </c>
      <c r="AA141" s="1"/>
      <c r="AB141">
        <v>7.63</v>
      </c>
      <c r="AD141" s="1">
        <v>7.48</v>
      </c>
      <c r="AE141" s="1">
        <v>7.59</v>
      </c>
      <c r="AF141" s="1">
        <v>8.26</v>
      </c>
      <c r="AG141">
        <v>6.81</v>
      </c>
      <c r="AH141" s="1"/>
      <c r="AI141" s="1">
        <v>7.31</v>
      </c>
      <c r="AJ141" s="1">
        <v>5.8</v>
      </c>
      <c r="AK141" s="1">
        <v>5.77</v>
      </c>
      <c r="AL141" s="1">
        <v>6.01</v>
      </c>
      <c r="AM141" s="1">
        <v>5.42</v>
      </c>
      <c r="AN141" s="1">
        <v>5.45</v>
      </c>
      <c r="AO141" s="1">
        <v>5.8</v>
      </c>
      <c r="AP141" s="1">
        <v>5.76</v>
      </c>
      <c r="AQ141" s="1">
        <v>7.11</v>
      </c>
      <c r="AR141" s="1">
        <v>7.22</v>
      </c>
      <c r="AS141" s="1">
        <v>5.58</v>
      </c>
      <c r="AT141">
        <v>5.41</v>
      </c>
      <c r="AU141">
        <v>7.89</v>
      </c>
      <c r="AW141" s="1">
        <v>4.32</v>
      </c>
      <c r="AX141" s="1">
        <v>6.13</v>
      </c>
      <c r="AY141" s="1">
        <v>8.17</v>
      </c>
      <c r="AZ141" s="1">
        <v>8.78</v>
      </c>
      <c r="BA141" s="1">
        <v>8.17</v>
      </c>
      <c r="BB141" s="1">
        <v>7.97</v>
      </c>
      <c r="BC141" s="1"/>
      <c r="BD141" s="1">
        <v>0</v>
      </c>
      <c r="BE141" s="1">
        <v>0.1</v>
      </c>
      <c r="BF141" s="1">
        <v>1.19</v>
      </c>
      <c r="BG141" s="1"/>
      <c r="BH141" s="1">
        <v>6.02</v>
      </c>
      <c r="BI141" s="1">
        <v>5.7</v>
      </c>
      <c r="BJ141" s="1">
        <v>2.18</v>
      </c>
      <c r="BK141" s="1">
        <v>2.29</v>
      </c>
      <c r="BM141" s="1">
        <v>6.45</v>
      </c>
      <c r="BN141" s="1">
        <v>6.68</v>
      </c>
      <c r="BO141">
        <v>0.31</v>
      </c>
      <c r="BP141">
        <v>2.73</v>
      </c>
      <c r="BQ141" s="1"/>
      <c r="BR141">
        <v>3.37</v>
      </c>
      <c r="BT141" s="1">
        <v>7.83</v>
      </c>
      <c r="BU141" s="1">
        <v>7.81</v>
      </c>
      <c r="BV141" s="1">
        <v>7.94</v>
      </c>
      <c r="BW141" s="1">
        <v>7.93</v>
      </c>
      <c r="BX141" s="1">
        <v>8.02</v>
      </c>
      <c r="BY141" s="1">
        <v>8.28</v>
      </c>
      <c r="BZ141" s="1">
        <v>7.4</v>
      </c>
    </row>
    <row r="143" spans="1:78" ht="12.75">
      <c r="A143" t="s">
        <v>149</v>
      </c>
      <c r="B143" s="6">
        <f>(100*B132)/(B132+B83+B84)</f>
        <v>70.25130851023727</v>
      </c>
      <c r="C143" s="6">
        <f aca="true" t="shared" si="294" ref="C143:BK143">(100*C132)/(C132+C83+C84)</f>
        <v>71.61340719798758</v>
      </c>
      <c r="D143" s="6">
        <f t="shared" si="294"/>
        <v>71.45761498911051</v>
      </c>
      <c r="E143" s="6">
        <v>76.3</v>
      </c>
      <c r="F143" s="6">
        <f t="shared" si="294"/>
        <v>74.2616174068366</v>
      </c>
      <c r="G143" s="6"/>
      <c r="H143" s="6">
        <f t="shared" si="294"/>
        <v>77.16864620377915</v>
      </c>
      <c r="I143" s="6">
        <f t="shared" si="294"/>
        <v>75.45066476694423</v>
      </c>
      <c r="J143" s="6">
        <f t="shared" si="294"/>
        <v>76.92298531590859</v>
      </c>
      <c r="K143" s="6">
        <f t="shared" si="294"/>
        <v>67.83748367996216</v>
      </c>
      <c r="L143" s="6">
        <f t="shared" si="294"/>
        <v>71.83852366297978</v>
      </c>
      <c r="M143" s="6">
        <f t="shared" si="294"/>
        <v>73.7571143628065</v>
      </c>
      <c r="N143" s="6">
        <f t="shared" si="294"/>
        <v>70.23594446749327</v>
      </c>
      <c r="O143" s="6">
        <f t="shared" si="294"/>
        <v>63.61111056559391</v>
      </c>
      <c r="P143" s="6">
        <f t="shared" si="294"/>
        <v>72.23720418993273</v>
      </c>
      <c r="Q143" s="6"/>
      <c r="R143" s="6">
        <f t="shared" si="294"/>
        <v>79.79387026635139</v>
      </c>
      <c r="S143" s="6"/>
      <c r="T143" s="6">
        <f t="shared" si="294"/>
        <v>78.39667850247085</v>
      </c>
      <c r="U143" s="6"/>
      <c r="V143" s="6">
        <f t="shared" si="294"/>
        <v>74.24462547134213</v>
      </c>
      <c r="W143" s="6">
        <f t="shared" si="294"/>
        <v>77.30055449472508</v>
      </c>
      <c r="X143" s="6">
        <f t="shared" si="294"/>
        <v>82.22984811631419</v>
      </c>
      <c r="Y143" s="6"/>
      <c r="Z143" s="6">
        <f t="shared" si="294"/>
        <v>74.19825025131686</v>
      </c>
      <c r="AA143" s="6"/>
      <c r="AB143" s="6">
        <f t="shared" si="294"/>
        <v>74.07785852624377</v>
      </c>
      <c r="AC143" s="6"/>
      <c r="AD143" s="6">
        <f t="shared" si="294"/>
        <v>79.6354066939274</v>
      </c>
      <c r="AE143" s="6">
        <f t="shared" si="294"/>
        <v>74.7843016838193</v>
      </c>
      <c r="AF143" s="6">
        <f t="shared" si="294"/>
        <v>74.96767812984129</v>
      </c>
      <c r="AG143" s="6">
        <f t="shared" si="294"/>
        <v>76.05165609572519</v>
      </c>
      <c r="AH143" s="6"/>
      <c r="AI143" s="6">
        <f t="shared" si="294"/>
        <v>65.67700386531838</v>
      </c>
      <c r="AJ143" s="6">
        <f t="shared" si="294"/>
        <v>58.63205237142671</v>
      </c>
      <c r="AK143" s="6">
        <f t="shared" si="294"/>
        <v>54.38483001142551</v>
      </c>
      <c r="AL143" s="6">
        <f t="shared" si="294"/>
        <v>48.4549282630075</v>
      </c>
      <c r="AM143" s="6">
        <f t="shared" si="294"/>
        <v>74.58343958671226</v>
      </c>
      <c r="AN143" s="6">
        <f t="shared" si="294"/>
        <v>74.45995460268858</v>
      </c>
      <c r="AO143" s="6">
        <f t="shared" si="294"/>
        <v>51.285334505775126</v>
      </c>
      <c r="AP143" s="6">
        <f t="shared" si="294"/>
        <v>49.77060251904392</v>
      </c>
      <c r="AQ143" s="6">
        <f t="shared" si="294"/>
        <v>71.79557934041891</v>
      </c>
      <c r="AR143" s="6">
        <f t="shared" si="294"/>
        <v>74.40974454522679</v>
      </c>
      <c r="AS143" s="6">
        <f t="shared" si="294"/>
        <v>55.81275643389967</v>
      </c>
      <c r="AT143" s="6">
        <f t="shared" si="294"/>
        <v>77.01860633693184</v>
      </c>
      <c r="AU143" s="6">
        <f t="shared" si="294"/>
        <v>81.66865909395763</v>
      </c>
      <c r="AV143" s="6"/>
      <c r="AW143" s="6">
        <f t="shared" si="294"/>
        <v>74.1325000139136</v>
      </c>
      <c r="AX143" s="6">
        <f t="shared" si="294"/>
        <v>60.568936227588935</v>
      </c>
      <c r="AY143" s="6">
        <f t="shared" si="294"/>
        <v>76.66525532128465</v>
      </c>
      <c r="AZ143" s="6">
        <f t="shared" si="294"/>
        <v>66.04319004415633</v>
      </c>
      <c r="BA143" s="6">
        <f t="shared" si="294"/>
        <v>80.89997618838038</v>
      </c>
      <c r="BB143" s="6">
        <f t="shared" si="294"/>
        <v>87.81499071626219</v>
      </c>
      <c r="BC143" s="6"/>
      <c r="BD143" s="6">
        <f t="shared" si="294"/>
        <v>0</v>
      </c>
      <c r="BE143" s="6">
        <f t="shared" si="294"/>
        <v>1.4181910724101154</v>
      </c>
      <c r="BF143" s="6">
        <f t="shared" si="294"/>
        <v>17.203908458506604</v>
      </c>
      <c r="BG143" s="6"/>
      <c r="BH143" s="6">
        <f t="shared" si="294"/>
        <v>33.51402385133091</v>
      </c>
      <c r="BI143" s="6">
        <f t="shared" si="294"/>
        <v>31.34363209065572</v>
      </c>
      <c r="BJ143" s="6">
        <f t="shared" si="294"/>
        <v>23.952596083430674</v>
      </c>
      <c r="BK143" s="6">
        <f t="shared" si="294"/>
        <v>28.258501533107435</v>
      </c>
      <c r="BL143" s="6"/>
      <c r="BM143" s="6">
        <f aca="true" t="shared" si="295" ref="BM143:BZ143">(100*BM132)/(BM132+BM83+BM84)</f>
        <v>61.19271162300814</v>
      </c>
      <c r="BN143" s="6">
        <f t="shared" si="295"/>
        <v>68.28546544157457</v>
      </c>
      <c r="BO143" s="6">
        <f t="shared" si="295"/>
        <v>78.31771355934869</v>
      </c>
      <c r="BP143" s="6">
        <f t="shared" si="295"/>
        <v>92.25887652393745</v>
      </c>
      <c r="BQ143" s="6"/>
      <c r="BR143" s="6">
        <f t="shared" si="295"/>
        <v>86.48777545445628</v>
      </c>
      <c r="BS143" s="6"/>
      <c r="BT143" s="6">
        <f t="shared" si="295"/>
        <v>82.44533206880045</v>
      </c>
      <c r="BU143" s="6">
        <f t="shared" si="295"/>
        <v>79.83478232525769</v>
      </c>
      <c r="BV143" s="6">
        <f t="shared" si="295"/>
        <v>81.95903497167441</v>
      </c>
      <c r="BW143" s="6">
        <f t="shared" si="295"/>
        <v>79.47881501569456</v>
      </c>
      <c r="BX143" s="6">
        <f t="shared" si="295"/>
        <v>77.12548000212098</v>
      </c>
      <c r="BY143" s="6">
        <f t="shared" si="295"/>
        <v>72.03287056605394</v>
      </c>
      <c r="BZ143" s="6">
        <f t="shared" si="295"/>
        <v>75.85104390545538</v>
      </c>
    </row>
    <row r="144" spans="1:78" ht="12.75">
      <c r="A144" t="s">
        <v>150</v>
      </c>
      <c r="B144" s="6">
        <f>(100*B83)/(B83+B84+B132)</f>
        <v>29.60063135833419</v>
      </c>
      <c r="C144" s="6">
        <f aca="true" t="shared" si="296" ref="C144:BK144">(100*C83)/(C83+C84+C132)</f>
        <v>28.279064488337067</v>
      </c>
      <c r="D144" s="6">
        <f t="shared" si="296"/>
        <v>28.542385010889483</v>
      </c>
      <c r="E144" s="6">
        <v>23.7</v>
      </c>
      <c r="F144" s="6">
        <f t="shared" si="296"/>
        <v>25.73838259316339</v>
      </c>
      <c r="G144" s="6"/>
      <c r="H144" s="6">
        <f t="shared" si="296"/>
        <v>22.831353796220856</v>
      </c>
      <c r="I144" s="6">
        <f t="shared" si="296"/>
        <v>24.54933523305578</v>
      </c>
      <c r="J144" s="6">
        <f t="shared" si="296"/>
        <v>23.077014684091402</v>
      </c>
      <c r="K144" s="6">
        <f t="shared" si="296"/>
        <v>32.16251632003783</v>
      </c>
      <c r="L144" s="6">
        <f t="shared" si="296"/>
        <v>28.16147633702023</v>
      </c>
      <c r="M144" s="6">
        <f t="shared" si="296"/>
        <v>26.24288563719349</v>
      </c>
      <c r="N144" s="6">
        <f t="shared" si="296"/>
        <v>29.764055532506724</v>
      </c>
      <c r="O144" s="6">
        <f t="shared" si="296"/>
        <v>36.388889434406096</v>
      </c>
      <c r="P144" s="6">
        <f t="shared" si="296"/>
        <v>27.762795810067274</v>
      </c>
      <c r="Q144" s="6"/>
      <c r="R144" s="6">
        <f t="shared" si="296"/>
        <v>20.206129733648602</v>
      </c>
      <c r="S144" s="6"/>
      <c r="T144" s="6">
        <f t="shared" si="296"/>
        <v>21.57470285191377</v>
      </c>
      <c r="U144" s="6"/>
      <c r="V144" s="6">
        <f t="shared" si="296"/>
        <v>25.69883622596525</v>
      </c>
      <c r="W144" s="6">
        <f t="shared" si="296"/>
        <v>22.699445505274934</v>
      </c>
      <c r="X144" s="6">
        <f t="shared" si="296"/>
        <v>17.770151883685806</v>
      </c>
      <c r="Y144" s="6"/>
      <c r="Z144" s="6">
        <f t="shared" si="296"/>
        <v>25.773739787059803</v>
      </c>
      <c r="AA144" s="6"/>
      <c r="AB144" s="6">
        <f t="shared" si="296"/>
        <v>25.89371572759283</v>
      </c>
      <c r="AC144" s="6"/>
      <c r="AD144" s="6">
        <f t="shared" si="296"/>
        <v>20.36459330607261</v>
      </c>
      <c r="AE144" s="6">
        <f t="shared" si="296"/>
        <v>25.215698316180713</v>
      </c>
      <c r="AF144" s="6">
        <f t="shared" si="296"/>
        <v>25.032321870158718</v>
      </c>
      <c r="AG144" s="6">
        <f t="shared" si="296"/>
        <v>23.919576188204662</v>
      </c>
      <c r="AH144" s="6"/>
      <c r="AI144" s="6">
        <f t="shared" si="296"/>
        <v>34.32299613468161</v>
      </c>
      <c r="AJ144" s="6">
        <f t="shared" si="296"/>
        <v>41.36794762857329</v>
      </c>
      <c r="AK144" s="6">
        <f t="shared" si="296"/>
        <v>45.61516998857449</v>
      </c>
      <c r="AL144" s="6">
        <f t="shared" si="296"/>
        <v>51.5450717369925</v>
      </c>
      <c r="AM144" s="6">
        <f t="shared" si="296"/>
        <v>25.416560413287755</v>
      </c>
      <c r="AN144" s="6">
        <f t="shared" si="296"/>
        <v>25.540045397311427</v>
      </c>
      <c r="AO144" s="6">
        <f t="shared" si="296"/>
        <v>48.714665494224874</v>
      </c>
      <c r="AP144" s="6">
        <f t="shared" si="296"/>
        <v>50.22939748095608</v>
      </c>
      <c r="AQ144" s="6">
        <f t="shared" si="296"/>
        <v>28.204420659581096</v>
      </c>
      <c r="AR144" s="6">
        <f t="shared" si="296"/>
        <v>25.590255454773207</v>
      </c>
      <c r="AS144" s="6">
        <f t="shared" si="296"/>
        <v>44.187243566100314</v>
      </c>
      <c r="AT144" s="6">
        <f t="shared" si="296"/>
        <v>22.894136649812697</v>
      </c>
      <c r="AU144" s="6">
        <f t="shared" si="296"/>
        <v>18.331340906042378</v>
      </c>
      <c r="AV144" s="6"/>
      <c r="AW144" s="6">
        <f t="shared" si="296"/>
        <v>23.82825819801557</v>
      </c>
      <c r="AX144" s="6">
        <f t="shared" si="296"/>
        <v>16.657471004889498</v>
      </c>
      <c r="AY144" s="6">
        <f t="shared" si="296"/>
        <v>19.84543997068906</v>
      </c>
      <c r="AZ144" s="6">
        <f t="shared" si="296"/>
        <v>5.491865840053065</v>
      </c>
      <c r="BA144" s="6">
        <f t="shared" si="296"/>
        <v>6.64868432258947</v>
      </c>
      <c r="BB144" s="6">
        <f t="shared" si="296"/>
        <v>4.069911097967444</v>
      </c>
      <c r="BC144" s="6"/>
      <c r="BD144" s="6">
        <f t="shared" si="296"/>
        <v>0</v>
      </c>
      <c r="BE144" s="6">
        <f t="shared" si="296"/>
        <v>2.2305609939107183</v>
      </c>
      <c r="BF144" s="6">
        <f t="shared" si="296"/>
        <v>2.7242930201923157</v>
      </c>
      <c r="BG144" s="6"/>
      <c r="BH144" s="6">
        <f t="shared" si="296"/>
        <v>10.767868241862683</v>
      </c>
      <c r="BI144" s="6">
        <f t="shared" si="296"/>
        <v>9.500066513616993</v>
      </c>
      <c r="BJ144" s="6">
        <f t="shared" si="296"/>
        <v>3.730925346681397</v>
      </c>
      <c r="BK144" s="6">
        <f t="shared" si="296"/>
        <v>4.578486370191093</v>
      </c>
      <c r="BL144" s="6"/>
      <c r="BM144" s="6">
        <f aca="true" t="shared" si="297" ref="BM144:BZ144">(100*BM83)/(BM83+BM84+BM132)</f>
        <v>37.764750324230626</v>
      </c>
      <c r="BN144" s="6">
        <f t="shared" si="297"/>
        <v>24.85946214350561</v>
      </c>
      <c r="BO144" s="6">
        <f t="shared" si="297"/>
        <v>21.68228644065131</v>
      </c>
      <c r="BP144" s="6">
        <f t="shared" si="297"/>
        <v>7.741123476062545</v>
      </c>
      <c r="BQ144" s="6"/>
      <c r="BR144" s="6">
        <f t="shared" si="297"/>
        <v>13.172739059896083</v>
      </c>
      <c r="BS144" s="6"/>
      <c r="BT144" s="6">
        <f t="shared" si="297"/>
        <v>11.520701386820184</v>
      </c>
      <c r="BU144" s="6">
        <f t="shared" si="297"/>
        <v>12.874201582374287</v>
      </c>
      <c r="BV144" s="6">
        <f t="shared" si="297"/>
        <v>11.208937289614303</v>
      </c>
      <c r="BW144" s="6">
        <f t="shared" si="297"/>
        <v>12.560530061121467</v>
      </c>
      <c r="BX144" s="6">
        <f t="shared" si="297"/>
        <v>13.070734063626412</v>
      </c>
      <c r="BY144" s="6">
        <f t="shared" si="297"/>
        <v>16.560253031990804</v>
      </c>
      <c r="BZ144" s="6">
        <f t="shared" si="297"/>
        <v>14.129059093419546</v>
      </c>
    </row>
    <row r="145" spans="1:78" ht="12.75">
      <c r="A145" t="s">
        <v>151</v>
      </c>
      <c r="B145" s="6">
        <f>(100*B84)/(B83+B84+B132)</f>
        <v>0.14806013142855093</v>
      </c>
      <c r="C145" s="6">
        <f aca="true" t="shared" si="298" ref="C145:BK145">(100*C84)/(C83+C84+C132)</f>
        <v>0.10752831367534656</v>
      </c>
      <c r="D145" s="6">
        <f t="shared" si="298"/>
        <v>0</v>
      </c>
      <c r="E145" s="6">
        <v>0</v>
      </c>
      <c r="F145" s="6">
        <f t="shared" si="298"/>
        <v>0</v>
      </c>
      <c r="G145" s="6"/>
      <c r="H145" s="6">
        <f t="shared" si="298"/>
        <v>0</v>
      </c>
      <c r="I145" s="6">
        <f t="shared" si="298"/>
        <v>0</v>
      </c>
      <c r="J145" s="6">
        <f t="shared" si="298"/>
        <v>0</v>
      </c>
      <c r="K145" s="6">
        <f t="shared" si="298"/>
        <v>0</v>
      </c>
      <c r="L145" s="6">
        <f t="shared" si="298"/>
        <v>0</v>
      </c>
      <c r="M145" s="6">
        <f t="shared" si="298"/>
        <v>0</v>
      </c>
      <c r="N145" s="6">
        <f t="shared" si="298"/>
        <v>0</v>
      </c>
      <c r="O145" s="6">
        <f t="shared" si="298"/>
        <v>0</v>
      </c>
      <c r="P145" s="6">
        <f t="shared" si="298"/>
        <v>0</v>
      </c>
      <c r="Q145" s="6"/>
      <c r="R145" s="6">
        <f t="shared" si="298"/>
        <v>0</v>
      </c>
      <c r="S145" s="6"/>
      <c r="T145" s="6">
        <f t="shared" si="298"/>
        <v>0.028618645615373573</v>
      </c>
      <c r="U145" s="6"/>
      <c r="V145" s="6">
        <f t="shared" si="298"/>
        <v>0.056538302692614</v>
      </c>
      <c r="W145" s="6">
        <f t="shared" si="298"/>
        <v>0</v>
      </c>
      <c r="X145" s="6">
        <f t="shared" si="298"/>
        <v>0</v>
      </c>
      <c r="Y145" s="6"/>
      <c r="Z145" s="6">
        <f t="shared" si="298"/>
        <v>0.028009961623337853</v>
      </c>
      <c r="AA145" s="6"/>
      <c r="AB145" s="6">
        <f t="shared" si="298"/>
        <v>0.02842574616339633</v>
      </c>
      <c r="AC145" s="6"/>
      <c r="AD145" s="6">
        <f t="shared" si="298"/>
        <v>0</v>
      </c>
      <c r="AE145" s="6">
        <f t="shared" si="298"/>
        <v>0</v>
      </c>
      <c r="AF145" s="6">
        <f t="shared" si="298"/>
        <v>0</v>
      </c>
      <c r="AG145" s="6">
        <f t="shared" si="298"/>
        <v>0.028767716070139126</v>
      </c>
      <c r="AH145" s="6"/>
      <c r="AI145" s="6">
        <f t="shared" si="298"/>
        <v>0</v>
      </c>
      <c r="AJ145" s="6">
        <f t="shared" si="298"/>
        <v>0</v>
      </c>
      <c r="AK145" s="6">
        <f t="shared" si="298"/>
        <v>0</v>
      </c>
      <c r="AL145" s="6">
        <f t="shared" si="298"/>
        <v>0</v>
      </c>
      <c r="AM145" s="6">
        <f t="shared" si="298"/>
        <v>0</v>
      </c>
      <c r="AN145" s="6">
        <f t="shared" si="298"/>
        <v>0</v>
      </c>
      <c r="AO145" s="6">
        <f t="shared" si="298"/>
        <v>0</v>
      </c>
      <c r="AP145" s="6">
        <f t="shared" si="298"/>
        <v>0</v>
      </c>
      <c r="AQ145" s="6">
        <f t="shared" si="298"/>
        <v>0</v>
      </c>
      <c r="AR145" s="6">
        <f t="shared" si="298"/>
        <v>0</v>
      </c>
      <c r="AS145" s="6">
        <f t="shared" si="298"/>
        <v>0</v>
      </c>
      <c r="AT145" s="6">
        <f t="shared" si="298"/>
        <v>0.08725701325546864</v>
      </c>
      <c r="AU145" s="6">
        <f t="shared" si="298"/>
        <v>0</v>
      </c>
      <c r="AV145" s="6"/>
      <c r="AW145" s="6">
        <f t="shared" si="298"/>
        <v>2.039241788070825</v>
      </c>
      <c r="AX145" s="6">
        <f t="shared" si="298"/>
        <v>22.773592767521567</v>
      </c>
      <c r="AY145" s="6">
        <f t="shared" si="298"/>
        <v>3.4893047080262773</v>
      </c>
      <c r="AZ145" s="6">
        <f t="shared" si="298"/>
        <v>28.464944115790612</v>
      </c>
      <c r="BA145" s="6">
        <f t="shared" si="298"/>
        <v>12.45133948903016</v>
      </c>
      <c r="BB145" s="6">
        <f t="shared" si="298"/>
        <v>8.115098185770375</v>
      </c>
      <c r="BC145" s="6"/>
      <c r="BD145" s="6">
        <f t="shared" si="298"/>
        <v>100</v>
      </c>
      <c r="BE145" s="6">
        <f t="shared" si="298"/>
        <v>96.35124793367916</v>
      </c>
      <c r="BF145" s="6">
        <f t="shared" si="298"/>
        <v>80.07179852130109</v>
      </c>
      <c r="BG145" s="6"/>
      <c r="BH145" s="6">
        <f t="shared" si="298"/>
        <v>55.7181079068064</v>
      </c>
      <c r="BI145" s="6">
        <f t="shared" si="298"/>
        <v>59.15630139572729</v>
      </c>
      <c r="BJ145" s="6">
        <f t="shared" si="298"/>
        <v>72.31647856988792</v>
      </c>
      <c r="BK145" s="6">
        <f t="shared" si="298"/>
        <v>67.16301209670148</v>
      </c>
      <c r="BL145" s="6"/>
      <c r="BM145" s="6">
        <f aca="true" t="shared" si="299" ref="BM145:BZ145">(100*BM84)/(BM83+BM84+BM132)</f>
        <v>1.0425380527612487</v>
      </c>
      <c r="BN145" s="6">
        <f t="shared" si="299"/>
        <v>6.855072414919827</v>
      </c>
      <c r="BO145" s="6">
        <f t="shared" si="299"/>
        <v>0</v>
      </c>
      <c r="BP145" s="6">
        <f t="shared" si="299"/>
        <v>0</v>
      </c>
      <c r="BQ145" s="6"/>
      <c r="BR145" s="6">
        <f t="shared" si="299"/>
        <v>0.33948548564763753</v>
      </c>
      <c r="BS145" s="6"/>
      <c r="BT145" s="6">
        <f t="shared" si="299"/>
        <v>6.033966544379362</v>
      </c>
      <c r="BU145" s="6">
        <f t="shared" si="299"/>
        <v>7.291016092368023</v>
      </c>
      <c r="BV145" s="6">
        <f t="shared" si="299"/>
        <v>6.832027738711285</v>
      </c>
      <c r="BW145" s="6">
        <f t="shared" si="299"/>
        <v>7.960654923183974</v>
      </c>
      <c r="BX145" s="6">
        <f t="shared" si="299"/>
        <v>9.803785934252609</v>
      </c>
      <c r="BY145" s="6">
        <f t="shared" si="299"/>
        <v>11.40687640195524</v>
      </c>
      <c r="BZ145" s="6">
        <f t="shared" si="299"/>
        <v>10.019897001125065</v>
      </c>
    </row>
    <row r="147" spans="1:78" ht="12.75">
      <c r="A147" t="s">
        <v>152</v>
      </c>
      <c r="B147" s="6">
        <f>(100*B110)/(B110+B112+B120)</f>
        <v>40.0865480041734</v>
      </c>
      <c r="C147" s="6">
        <f aca="true" t="shared" si="300" ref="C147:BK147">(100*C110)/(C110+C112+C120)</f>
        <v>26.046076822670468</v>
      </c>
      <c r="D147" s="6">
        <f t="shared" si="300"/>
        <v>42.376161742578915</v>
      </c>
      <c r="E147" s="6">
        <v>27.5</v>
      </c>
      <c r="F147" s="6">
        <f t="shared" si="300"/>
        <v>30.603556342837045</v>
      </c>
      <c r="G147" s="6"/>
      <c r="H147" s="6">
        <f t="shared" si="300"/>
        <v>64.76728408292398</v>
      </c>
      <c r="I147" s="6">
        <f t="shared" si="300"/>
        <v>77.01874126742167</v>
      </c>
      <c r="J147" s="6">
        <f t="shared" si="300"/>
        <v>75.34336728883706</v>
      </c>
      <c r="K147" s="6">
        <f t="shared" si="300"/>
        <v>35.80956375393519</v>
      </c>
      <c r="L147" s="6">
        <f t="shared" si="300"/>
        <v>47.08305579142914</v>
      </c>
      <c r="M147" s="6">
        <f t="shared" si="300"/>
        <v>33.49349074209345</v>
      </c>
      <c r="N147" s="6">
        <f t="shared" si="300"/>
        <v>45.9568530635897</v>
      </c>
      <c r="O147" s="6">
        <f t="shared" si="300"/>
        <v>53.33768486265813</v>
      </c>
      <c r="P147" s="6">
        <f t="shared" si="300"/>
        <v>33.200959438920876</v>
      </c>
      <c r="Q147" s="6"/>
      <c r="R147" s="6">
        <f t="shared" si="300"/>
        <v>42.29706570704875</v>
      </c>
      <c r="S147" s="6"/>
      <c r="T147" s="6">
        <f t="shared" si="300"/>
        <v>55.02058709347876</v>
      </c>
      <c r="U147" s="6"/>
      <c r="V147" s="6">
        <f t="shared" si="300"/>
        <v>57.771532711586396</v>
      </c>
      <c r="W147" s="6">
        <f t="shared" si="300"/>
        <v>55.95284292482049</v>
      </c>
      <c r="X147" s="6">
        <f t="shared" si="300"/>
        <v>53.281658222862596</v>
      </c>
      <c r="Y147" s="6"/>
      <c r="Z147" s="6">
        <f t="shared" si="300"/>
        <v>58.49084351125407</v>
      </c>
      <c r="AA147" s="6"/>
      <c r="AB147" s="6">
        <f t="shared" si="300"/>
        <v>53.352555161929764</v>
      </c>
      <c r="AC147" s="6"/>
      <c r="AD147" s="6">
        <f t="shared" si="300"/>
        <v>50.27590198982813</v>
      </c>
      <c r="AE147" s="6">
        <f t="shared" si="300"/>
        <v>42.80447496055975</v>
      </c>
      <c r="AF147" s="6">
        <f t="shared" si="300"/>
        <v>37.42350586796014</v>
      </c>
      <c r="AG147" s="6">
        <f t="shared" si="300"/>
        <v>54.01323775299207</v>
      </c>
      <c r="AH147" s="6"/>
      <c r="AI147" s="6">
        <f t="shared" si="300"/>
        <v>43.34950664915075</v>
      </c>
      <c r="AJ147" s="6">
        <f t="shared" si="300"/>
        <v>56.11009906855985</v>
      </c>
      <c r="AK147" s="6">
        <f t="shared" si="300"/>
        <v>46.09084629658246</v>
      </c>
      <c r="AL147" s="6">
        <f t="shared" si="300"/>
        <v>35.76864870140557</v>
      </c>
      <c r="AM147" s="6">
        <f t="shared" si="300"/>
        <v>47.93590320925511</v>
      </c>
      <c r="AN147" s="6">
        <f t="shared" si="300"/>
        <v>49.23223661062405</v>
      </c>
      <c r="AO147" s="6">
        <f t="shared" si="300"/>
        <v>47.46635531827361</v>
      </c>
      <c r="AP147" s="6">
        <f t="shared" si="300"/>
        <v>46.847653277860694</v>
      </c>
      <c r="AQ147" s="6">
        <f t="shared" si="300"/>
        <v>40.23833997685757</v>
      </c>
      <c r="AR147" s="6">
        <f t="shared" si="300"/>
        <v>41.19947064231921</v>
      </c>
      <c r="AS147" s="6">
        <f t="shared" si="300"/>
        <v>50.94904652933124</v>
      </c>
      <c r="AT147" s="6">
        <f t="shared" si="300"/>
        <v>53.64190011447929</v>
      </c>
      <c r="AU147" s="6">
        <f t="shared" si="300"/>
        <v>35.88042571531303</v>
      </c>
      <c r="AV147" s="6"/>
      <c r="AW147" s="6">
        <f t="shared" si="300"/>
        <v>51.97719290523718</v>
      </c>
      <c r="AX147" s="6">
        <f t="shared" si="300"/>
        <v>7.038263180746079</v>
      </c>
      <c r="AY147" s="6">
        <f t="shared" si="300"/>
        <v>6.677546959245649</v>
      </c>
      <c r="AZ147" s="6">
        <f t="shared" si="300"/>
        <v>0</v>
      </c>
      <c r="BA147" s="6">
        <f t="shared" si="300"/>
        <v>3.879110218715653</v>
      </c>
      <c r="BB147" s="6">
        <f t="shared" si="300"/>
        <v>9.794047665589156</v>
      </c>
      <c r="BC147" s="6"/>
      <c r="BD147" s="6">
        <f t="shared" si="300"/>
        <v>0</v>
      </c>
      <c r="BE147" s="6">
        <f t="shared" si="300"/>
        <v>2.0131243547715707</v>
      </c>
      <c r="BF147" s="6">
        <f t="shared" si="300"/>
        <v>22.030051763674805</v>
      </c>
      <c r="BG147" s="6"/>
      <c r="BH147" s="6">
        <f t="shared" si="300"/>
        <v>1.8295213138931896</v>
      </c>
      <c r="BI147" s="6">
        <f t="shared" si="300"/>
        <v>1.8426295459500426</v>
      </c>
      <c r="BJ147" s="6">
        <f t="shared" si="300"/>
        <v>0</v>
      </c>
      <c r="BK147" s="6">
        <f t="shared" si="300"/>
        <v>0</v>
      </c>
      <c r="BL147" s="6"/>
      <c r="BM147" s="6">
        <f aca="true" t="shared" si="301" ref="BM147:BZ147">(100*BM110)/(BM110+BM112+BM120)</f>
        <v>44.583347830625236</v>
      </c>
      <c r="BN147" s="6">
        <f t="shared" si="301"/>
        <v>38.26584441751073</v>
      </c>
      <c r="BO147" s="6">
        <f t="shared" si="301"/>
        <v>76.92608431592339</v>
      </c>
      <c r="BP147" s="6">
        <f t="shared" si="301"/>
        <v>92.9119102973023</v>
      </c>
      <c r="BQ147" s="6"/>
      <c r="BR147" s="6">
        <f t="shared" si="301"/>
        <v>35.83530636536559</v>
      </c>
      <c r="BS147" s="6"/>
      <c r="BT147" s="6">
        <f t="shared" si="301"/>
        <v>28.227025611154893</v>
      </c>
      <c r="BU147" s="6">
        <f t="shared" si="301"/>
        <v>32.02927560959002</v>
      </c>
      <c r="BV147" s="6">
        <f t="shared" si="301"/>
        <v>31.889236705212113</v>
      </c>
      <c r="BW147" s="6">
        <f t="shared" si="301"/>
        <v>23.613110321384333</v>
      </c>
      <c r="BX147" s="6">
        <f t="shared" si="301"/>
        <v>20.13498025094952</v>
      </c>
      <c r="BY147" s="6">
        <f t="shared" si="301"/>
        <v>26.701378178936384</v>
      </c>
      <c r="BZ147" s="6">
        <f t="shared" si="301"/>
        <v>36.7947210438274</v>
      </c>
    </row>
    <row r="148" spans="1:78" ht="12.75">
      <c r="A148" t="s">
        <v>153</v>
      </c>
      <c r="B148" s="6">
        <f>(100*B120)/(B110+B112+B120)</f>
        <v>47.111780604289315</v>
      </c>
      <c r="C148" s="6">
        <f aca="true" t="shared" si="302" ref="C148:BK148">(100*C120)/(C110+C112+C120)</f>
        <v>39.539827281055324</v>
      </c>
      <c r="D148" s="6">
        <f t="shared" si="302"/>
        <v>46.37774788206257</v>
      </c>
      <c r="E148" s="6">
        <v>72.5</v>
      </c>
      <c r="F148" s="6">
        <f t="shared" si="302"/>
        <v>46.63410857015819</v>
      </c>
      <c r="G148" s="6"/>
      <c r="H148" s="6">
        <f t="shared" si="302"/>
        <v>6.042904623749846</v>
      </c>
      <c r="I148" s="6">
        <f t="shared" si="302"/>
        <v>10.054987356313964</v>
      </c>
      <c r="J148" s="6">
        <f t="shared" si="302"/>
        <v>3.836707611925361</v>
      </c>
      <c r="K148" s="6">
        <f t="shared" si="302"/>
        <v>48.12398327856766</v>
      </c>
      <c r="L148" s="6">
        <f t="shared" si="302"/>
        <v>44.50805814385399</v>
      </c>
      <c r="M148" s="6">
        <f t="shared" si="302"/>
        <v>29.624716868974282</v>
      </c>
      <c r="N148" s="6">
        <f t="shared" si="302"/>
        <v>43.73783878365102</v>
      </c>
      <c r="O148" s="6">
        <f t="shared" si="302"/>
        <v>35.96423007910348</v>
      </c>
      <c r="P148" s="6">
        <f t="shared" si="302"/>
        <v>35.54339641699875</v>
      </c>
      <c r="Q148" s="6"/>
      <c r="R148" s="6">
        <f t="shared" si="302"/>
        <v>45.49777817875347</v>
      </c>
      <c r="S148" s="6"/>
      <c r="T148" s="6">
        <f t="shared" si="302"/>
        <v>39.544625841017044</v>
      </c>
      <c r="U148" s="6"/>
      <c r="V148" s="6">
        <f t="shared" si="302"/>
        <v>39.40993610721146</v>
      </c>
      <c r="W148" s="6">
        <f t="shared" si="302"/>
        <v>38.8096420595294</v>
      </c>
      <c r="X148" s="6">
        <f t="shared" si="302"/>
        <v>35.73343547740483</v>
      </c>
      <c r="Y148" s="6"/>
      <c r="Z148" s="6">
        <f t="shared" si="302"/>
        <v>37.48721120757475</v>
      </c>
      <c r="AA148" s="6"/>
      <c r="AB148" s="6">
        <f t="shared" si="302"/>
        <v>33.271935948228084</v>
      </c>
      <c r="AC148" s="6"/>
      <c r="AD148" s="6">
        <f t="shared" si="302"/>
        <v>31.128575739305138</v>
      </c>
      <c r="AE148" s="6">
        <f t="shared" si="302"/>
        <v>38.70849110960043</v>
      </c>
      <c r="AF148" s="6">
        <f t="shared" si="302"/>
        <v>42.927041002239875</v>
      </c>
      <c r="AG148" s="6">
        <f t="shared" si="302"/>
        <v>37.6467607299393</v>
      </c>
      <c r="AH148" s="6"/>
      <c r="AI148" s="6">
        <f t="shared" si="302"/>
        <v>47.343728560129406</v>
      </c>
      <c r="AJ148" s="6">
        <f t="shared" si="302"/>
        <v>43.889900931440145</v>
      </c>
      <c r="AK148" s="6">
        <f t="shared" si="302"/>
        <v>53.90915370341753</v>
      </c>
      <c r="AL148" s="6">
        <f t="shared" si="302"/>
        <v>64.23135129859442</v>
      </c>
      <c r="AM148" s="6">
        <f t="shared" si="302"/>
        <v>52.064096790744884</v>
      </c>
      <c r="AN148" s="6">
        <f t="shared" si="302"/>
        <v>50.76776338937595</v>
      </c>
      <c r="AO148" s="6">
        <f t="shared" si="302"/>
        <v>52.53364468172639</v>
      </c>
      <c r="AP148" s="6">
        <f t="shared" si="302"/>
        <v>53.1523467221393</v>
      </c>
      <c r="AQ148" s="6">
        <f t="shared" si="302"/>
        <v>50.29494678644207</v>
      </c>
      <c r="AR148" s="6">
        <f t="shared" si="302"/>
        <v>47.6656011789759</v>
      </c>
      <c r="AS148" s="6">
        <f t="shared" si="302"/>
        <v>49.050953470668766</v>
      </c>
      <c r="AT148" s="6">
        <f t="shared" si="302"/>
        <v>46.3580998855207</v>
      </c>
      <c r="AU148" s="6">
        <f t="shared" si="302"/>
        <v>45.68989220264432</v>
      </c>
      <c r="AV148" s="6"/>
      <c r="AW148" s="6">
        <f t="shared" si="302"/>
        <v>48.022807094762825</v>
      </c>
      <c r="AX148" s="6">
        <f t="shared" si="302"/>
        <v>92.49455813844331</v>
      </c>
      <c r="AY148" s="6">
        <f t="shared" si="302"/>
        <v>65.87490912211523</v>
      </c>
      <c r="AZ148" s="6">
        <f t="shared" si="302"/>
        <v>73.33755837153218</v>
      </c>
      <c r="BA148" s="6">
        <f t="shared" si="302"/>
        <v>65.66987456436647</v>
      </c>
      <c r="BB148" s="6">
        <f t="shared" si="302"/>
        <v>59.892166807587074</v>
      </c>
      <c r="BC148" s="6"/>
      <c r="BD148" s="6">
        <f t="shared" si="302"/>
        <v>100.00000000000001</v>
      </c>
      <c r="BE148" s="6">
        <f t="shared" si="302"/>
        <v>97.98687564522844</v>
      </c>
      <c r="BF148" s="6">
        <f t="shared" si="302"/>
        <v>77.96994823632521</v>
      </c>
      <c r="BG148" s="6"/>
      <c r="BH148" s="6">
        <f t="shared" si="302"/>
        <v>98.1704786861068</v>
      </c>
      <c r="BI148" s="6">
        <f t="shared" si="302"/>
        <v>98.15737045404995</v>
      </c>
      <c r="BJ148" s="6">
        <f t="shared" si="302"/>
        <v>100</v>
      </c>
      <c r="BK148" s="6">
        <f t="shared" si="302"/>
        <v>100</v>
      </c>
      <c r="BL148" s="6"/>
      <c r="BM148" s="6">
        <f aca="true" t="shared" si="303" ref="BM148:BZ148">(100*BM120)/(BM110+BM112+BM120)</f>
        <v>48.51390000347935</v>
      </c>
      <c r="BN148" s="6">
        <f t="shared" si="303"/>
        <v>52.55461744551232</v>
      </c>
      <c r="BO148" s="6">
        <f t="shared" si="303"/>
        <v>23.073915684076603</v>
      </c>
      <c r="BP148" s="6">
        <f t="shared" si="303"/>
        <v>7.088089702697705</v>
      </c>
      <c r="BQ148" s="6"/>
      <c r="BR148" s="6">
        <f t="shared" si="303"/>
        <v>64.1646936346344</v>
      </c>
      <c r="BS148" s="6"/>
      <c r="BT148" s="6">
        <f t="shared" si="303"/>
        <v>44.92421824892888</v>
      </c>
      <c r="BU148" s="6">
        <f t="shared" si="303"/>
        <v>42.301988259822224</v>
      </c>
      <c r="BV148" s="6">
        <f t="shared" si="303"/>
        <v>41.032157682261676</v>
      </c>
      <c r="BW148" s="6">
        <f t="shared" si="303"/>
        <v>50.658115858392414</v>
      </c>
      <c r="BX148" s="6">
        <f t="shared" si="303"/>
        <v>53.92750888227865</v>
      </c>
      <c r="BY148" s="6">
        <f t="shared" si="303"/>
        <v>48.941789207214654</v>
      </c>
      <c r="BZ148" s="6">
        <f t="shared" si="303"/>
        <v>43.582016607210605</v>
      </c>
    </row>
    <row r="149" spans="1:78" ht="12.75">
      <c r="A149" t="s">
        <v>154</v>
      </c>
      <c r="B149" s="6">
        <f>(100*B112)/(B110+B112+B120)</f>
        <v>12.801671391537292</v>
      </c>
      <c r="C149" s="6">
        <f aca="true" t="shared" si="304" ref="C149:BK149">(100*C112)/(C110+C112+C120)</f>
        <v>34.41409589627422</v>
      </c>
      <c r="D149" s="6">
        <f t="shared" si="304"/>
        <v>11.246090375358518</v>
      </c>
      <c r="E149" s="6">
        <v>0</v>
      </c>
      <c r="F149" s="6">
        <f t="shared" si="304"/>
        <v>22.76233508700476</v>
      </c>
      <c r="G149" s="6"/>
      <c r="H149" s="6">
        <f t="shared" si="304"/>
        <v>29.18981129332619</v>
      </c>
      <c r="I149" s="6">
        <f t="shared" si="304"/>
        <v>12.926271376264364</v>
      </c>
      <c r="J149" s="6">
        <f t="shared" si="304"/>
        <v>20.81992509923758</v>
      </c>
      <c r="K149" s="6">
        <f t="shared" si="304"/>
        <v>16.06645296749715</v>
      </c>
      <c r="L149" s="6">
        <f t="shared" si="304"/>
        <v>8.408886064716876</v>
      </c>
      <c r="M149" s="6">
        <f t="shared" si="304"/>
        <v>36.881792388932254</v>
      </c>
      <c r="N149" s="6">
        <f t="shared" si="304"/>
        <v>10.305308152759283</v>
      </c>
      <c r="O149" s="6">
        <f t="shared" si="304"/>
        <v>10.69808505823841</v>
      </c>
      <c r="P149" s="6">
        <f t="shared" si="304"/>
        <v>31.255644144080375</v>
      </c>
      <c r="Q149" s="6"/>
      <c r="R149" s="6">
        <f t="shared" si="304"/>
        <v>12.20515611419777</v>
      </c>
      <c r="S149" s="6"/>
      <c r="T149" s="6">
        <f t="shared" si="304"/>
        <v>5.434787065504199</v>
      </c>
      <c r="U149" s="6"/>
      <c r="V149" s="6">
        <f t="shared" si="304"/>
        <v>2.8185311812021427</v>
      </c>
      <c r="W149" s="6">
        <f t="shared" si="304"/>
        <v>5.237515015650119</v>
      </c>
      <c r="X149" s="6">
        <f t="shared" si="304"/>
        <v>10.984906299732573</v>
      </c>
      <c r="Y149" s="6"/>
      <c r="Z149" s="6">
        <f t="shared" si="304"/>
        <v>4.021945281171176</v>
      </c>
      <c r="AA149" s="6"/>
      <c r="AB149" s="6">
        <f t="shared" si="304"/>
        <v>13.375508889842154</v>
      </c>
      <c r="AC149" s="6"/>
      <c r="AD149" s="6">
        <f t="shared" si="304"/>
        <v>18.59552227086673</v>
      </c>
      <c r="AE149" s="6">
        <f t="shared" si="304"/>
        <v>18.487033929839825</v>
      </c>
      <c r="AF149" s="6">
        <f t="shared" si="304"/>
        <v>19.64945312979998</v>
      </c>
      <c r="AG149" s="6">
        <f t="shared" si="304"/>
        <v>8.340001517068623</v>
      </c>
      <c r="AH149" s="6"/>
      <c r="AI149" s="6">
        <f t="shared" si="304"/>
        <v>9.306764790719846</v>
      </c>
      <c r="AJ149" s="6">
        <f t="shared" si="304"/>
        <v>0</v>
      </c>
      <c r="AK149" s="6">
        <f t="shared" si="304"/>
        <v>0</v>
      </c>
      <c r="AL149" s="6">
        <f t="shared" si="304"/>
        <v>0</v>
      </c>
      <c r="AM149" s="6">
        <f t="shared" si="304"/>
        <v>0</v>
      </c>
      <c r="AN149" s="6">
        <f t="shared" si="304"/>
        <v>0</v>
      </c>
      <c r="AO149" s="6">
        <f t="shared" si="304"/>
        <v>0</v>
      </c>
      <c r="AP149" s="6">
        <f t="shared" si="304"/>
        <v>0</v>
      </c>
      <c r="AQ149" s="6">
        <f t="shared" si="304"/>
        <v>9.466713236700365</v>
      </c>
      <c r="AR149" s="6">
        <f t="shared" si="304"/>
        <v>11.134928178704898</v>
      </c>
      <c r="AS149" s="6">
        <f t="shared" si="304"/>
        <v>0</v>
      </c>
      <c r="AT149" s="6">
        <f t="shared" si="304"/>
        <v>0</v>
      </c>
      <c r="AU149" s="6">
        <f t="shared" si="304"/>
        <v>18.429682082042646</v>
      </c>
      <c r="AV149" s="6"/>
      <c r="AW149" s="6">
        <f t="shared" si="304"/>
        <v>0</v>
      </c>
      <c r="AX149" s="6">
        <f t="shared" si="304"/>
        <v>0.4671786808106174</v>
      </c>
      <c r="AY149" s="6">
        <f t="shared" si="304"/>
        <v>27.44754391863912</v>
      </c>
      <c r="AZ149" s="6">
        <f t="shared" si="304"/>
        <v>26.662441628467814</v>
      </c>
      <c r="BA149" s="6">
        <f t="shared" si="304"/>
        <v>30.451015216917877</v>
      </c>
      <c r="BB149" s="6">
        <f t="shared" si="304"/>
        <v>30.313785526823768</v>
      </c>
      <c r="BC149" s="6"/>
      <c r="BD149" s="6">
        <f t="shared" si="304"/>
        <v>0</v>
      </c>
      <c r="BE149" s="6">
        <f t="shared" si="304"/>
        <v>0</v>
      </c>
      <c r="BF149" s="6">
        <f t="shared" si="304"/>
        <v>0</v>
      </c>
      <c r="BG149" s="6"/>
      <c r="BH149" s="6">
        <f t="shared" si="304"/>
        <v>0</v>
      </c>
      <c r="BI149" s="6">
        <f t="shared" si="304"/>
        <v>0</v>
      </c>
      <c r="BJ149" s="6">
        <f t="shared" si="304"/>
        <v>0</v>
      </c>
      <c r="BK149" s="6">
        <f t="shared" si="304"/>
        <v>0</v>
      </c>
      <c r="BL149" s="6"/>
      <c r="BM149" s="6">
        <f aca="true" t="shared" si="305" ref="BM149:BZ149">(100*BM112)/(BM110+BM112+BM120)</f>
        <v>6.902752165895411</v>
      </c>
      <c r="BN149" s="6">
        <f t="shared" si="305"/>
        <v>9.17953813697695</v>
      </c>
      <c r="BO149" s="6">
        <f t="shared" si="305"/>
        <v>0</v>
      </c>
      <c r="BP149" s="6">
        <f t="shared" si="305"/>
        <v>0</v>
      </c>
      <c r="BQ149" s="6"/>
      <c r="BR149" s="6">
        <f t="shared" si="305"/>
        <v>0</v>
      </c>
      <c r="BS149" s="6"/>
      <c r="BT149" s="6">
        <f t="shared" si="305"/>
        <v>26.84875613991622</v>
      </c>
      <c r="BU149" s="6">
        <f t="shared" si="305"/>
        <v>25.668736130587757</v>
      </c>
      <c r="BV149" s="6">
        <f t="shared" si="305"/>
        <v>27.078605612526225</v>
      </c>
      <c r="BW149" s="6">
        <f t="shared" si="305"/>
        <v>25.728773820223264</v>
      </c>
      <c r="BX149" s="6">
        <f t="shared" si="305"/>
        <v>25.937510866771817</v>
      </c>
      <c r="BY149" s="6">
        <f t="shared" si="305"/>
        <v>24.356832613848972</v>
      </c>
      <c r="BZ149" s="6">
        <f t="shared" si="305"/>
        <v>19.62326234896199</v>
      </c>
    </row>
    <row r="150" ht="12.75">
      <c r="E150" s="6"/>
    </row>
    <row r="151" spans="1:78" ht="12.75">
      <c r="A151" t="s">
        <v>157</v>
      </c>
      <c r="B151" s="4">
        <f>(B88+B89+B90+B91+B92)</f>
        <v>2.7201582207268173</v>
      </c>
      <c r="C151" s="4">
        <f aca="true" t="shared" si="306" ref="C151:BK151">(C88+C89+C90+C91+C92)</f>
        <v>2.4676910355900055</v>
      </c>
      <c r="D151" s="4">
        <f t="shared" si="306"/>
        <v>2.9103849020643113</v>
      </c>
      <c r="E151" s="4">
        <f t="shared" si="306"/>
        <v>3.177</v>
      </c>
      <c r="F151" s="4">
        <f t="shared" si="306"/>
        <v>2.945318980922129</v>
      </c>
      <c r="G151" s="4"/>
      <c r="H151" s="4">
        <f t="shared" si="306"/>
        <v>2.852808455602724</v>
      </c>
      <c r="I151" s="4">
        <f t="shared" si="306"/>
        <v>2.7801042620426406</v>
      </c>
      <c r="J151" s="4">
        <f t="shared" si="306"/>
        <v>2.8770666647953123</v>
      </c>
      <c r="K151" s="4">
        <f t="shared" si="306"/>
        <v>2.4759867842762455</v>
      </c>
      <c r="L151" s="4">
        <f t="shared" si="306"/>
        <v>2.7646567599343976</v>
      </c>
      <c r="M151" s="4">
        <f t="shared" si="306"/>
        <v>3.1100740484049996</v>
      </c>
      <c r="N151" s="4">
        <f t="shared" si="306"/>
        <v>2.5890321060248445</v>
      </c>
      <c r="O151" s="4">
        <f t="shared" si="306"/>
        <v>1.472077171990163</v>
      </c>
      <c r="P151" s="4">
        <f t="shared" si="306"/>
        <v>2.920285723618297</v>
      </c>
      <c r="Q151" s="4"/>
      <c r="R151" s="4">
        <f t="shared" si="306"/>
        <v>3.118924632035976</v>
      </c>
      <c r="S151" s="4"/>
      <c r="T151" s="4">
        <f t="shared" si="306"/>
        <v>3.029069803031126</v>
      </c>
      <c r="U151" s="4"/>
      <c r="V151" s="4">
        <f t="shared" si="306"/>
        <v>2.857237528002781</v>
      </c>
      <c r="W151" s="4">
        <f t="shared" si="306"/>
        <v>2.9895043473947207</v>
      </c>
      <c r="X151" s="4">
        <f t="shared" si="306"/>
        <v>3.2014478252957366</v>
      </c>
      <c r="Y151" s="4"/>
      <c r="Z151" s="4">
        <f t="shared" si="306"/>
        <v>2.870649814666511</v>
      </c>
      <c r="AA151" s="4"/>
      <c r="AB151" s="4">
        <f t="shared" si="306"/>
        <v>2.890543187700228</v>
      </c>
      <c r="AC151" s="4"/>
      <c r="AD151" s="4">
        <f t="shared" si="306"/>
        <v>3.2183325617313527</v>
      </c>
      <c r="AE151" s="4">
        <f t="shared" si="306"/>
        <v>3.0232136535691922</v>
      </c>
      <c r="AF151" s="4">
        <f t="shared" si="306"/>
        <v>2.787989690008742</v>
      </c>
      <c r="AG151" s="4">
        <f t="shared" si="306"/>
        <v>2.828015096928368</v>
      </c>
      <c r="AH151" s="4"/>
      <c r="AI151" s="4">
        <f t="shared" si="306"/>
        <v>2.5047111823851997</v>
      </c>
      <c r="AJ151" s="4">
        <f t="shared" si="306"/>
        <v>2.1899332543068875</v>
      </c>
      <c r="AK151" s="4">
        <f t="shared" si="306"/>
        <v>2.0808452675878257</v>
      </c>
      <c r="AL151" s="4">
        <f t="shared" si="306"/>
        <v>1.8415614141120473</v>
      </c>
      <c r="AM151" s="4">
        <f t="shared" si="306"/>
        <v>2.9214922585845557</v>
      </c>
      <c r="AN151" s="4">
        <f t="shared" si="306"/>
        <v>2.9042772090383338</v>
      </c>
      <c r="AO151" s="4">
        <f t="shared" si="306"/>
        <v>2.021174804183099</v>
      </c>
      <c r="AP151" s="4">
        <f t="shared" si="306"/>
        <v>1.9551438534963466</v>
      </c>
      <c r="AQ151" s="4">
        <f t="shared" si="306"/>
        <v>2.9320883776978506</v>
      </c>
      <c r="AR151" s="4">
        <f t="shared" si="306"/>
        <v>2.93000238860419</v>
      </c>
      <c r="AS151" s="4">
        <f t="shared" si="306"/>
        <v>2.2167103027199353</v>
      </c>
      <c r="AT151" s="4">
        <f t="shared" si="306"/>
        <v>2.972879329805154</v>
      </c>
      <c r="AU151" s="4">
        <f t="shared" si="306"/>
        <v>3.253518752766977</v>
      </c>
      <c r="AV151" s="4"/>
      <c r="AW151" s="4">
        <f t="shared" si="306"/>
        <v>2.8404439697557766</v>
      </c>
      <c r="AX151" s="4">
        <f t="shared" si="306"/>
        <v>2.2295896705950473</v>
      </c>
      <c r="AY151" s="4">
        <f t="shared" si="306"/>
        <v>3.2093056031005163</v>
      </c>
      <c r="AZ151" s="4">
        <f t="shared" si="306"/>
        <v>2.7317740107429818</v>
      </c>
      <c r="BA151" s="4">
        <f t="shared" si="306"/>
        <v>3.5506205188202573</v>
      </c>
      <c r="BB151" s="4">
        <f t="shared" si="306"/>
        <v>3.8011325271517626</v>
      </c>
      <c r="BC151" s="4"/>
      <c r="BD151" s="4"/>
      <c r="BE151" s="4">
        <f t="shared" si="306"/>
        <v>0.0532754038255765</v>
      </c>
      <c r="BF151" s="4">
        <f t="shared" si="306"/>
        <v>0.6603479425698349</v>
      </c>
      <c r="BG151" s="4"/>
      <c r="BH151" s="4">
        <f t="shared" si="306"/>
        <v>1.3020448737587544</v>
      </c>
      <c r="BI151" s="4">
        <f t="shared" si="306"/>
        <v>1.2308219839997094</v>
      </c>
      <c r="BJ151" s="4">
        <f t="shared" si="306"/>
        <v>0.9039806657619588</v>
      </c>
      <c r="BK151" s="4">
        <f t="shared" si="306"/>
        <v>1.0924344443377214</v>
      </c>
      <c r="BL151" s="4"/>
      <c r="BM151" s="4">
        <f aca="true" t="shared" si="307" ref="BM151:BZ151">(BM88+BM89+BM90+BM91+BM92)</f>
        <v>2.977780844674837</v>
      </c>
      <c r="BN151" s="4">
        <f t="shared" si="307"/>
        <v>2.7641702917754323</v>
      </c>
      <c r="BO151" s="4">
        <f t="shared" si="307"/>
        <v>2.9787499221808607</v>
      </c>
      <c r="BP151" s="4">
        <f t="shared" si="307"/>
        <v>3.2001464826643127</v>
      </c>
      <c r="BQ151" s="4"/>
      <c r="BR151" s="4">
        <f t="shared" si="307"/>
        <v>3.5812916728761675</v>
      </c>
      <c r="BS151" s="4"/>
      <c r="BT151" s="4">
        <f t="shared" si="307"/>
        <v>3.491435841280363</v>
      </c>
      <c r="BU151" s="4">
        <f t="shared" si="307"/>
        <v>3.324442079505294</v>
      </c>
      <c r="BV151" s="4">
        <f t="shared" si="307"/>
        <v>3.3987128085739076</v>
      </c>
      <c r="BW151" s="4">
        <f t="shared" si="307"/>
        <v>3.2409361570829467</v>
      </c>
      <c r="BX151" s="4">
        <f t="shared" si="307"/>
        <v>3.188399476060572</v>
      </c>
      <c r="BY151" s="4">
        <f t="shared" si="307"/>
        <v>2.9021441846883564</v>
      </c>
      <c r="BZ151" s="4">
        <f t="shared" si="307"/>
        <v>3.136320912720551</v>
      </c>
    </row>
    <row r="152" spans="1:78" ht="12.75">
      <c r="A152" t="s">
        <v>158</v>
      </c>
      <c r="B152" s="1">
        <f>(B151/B132)</f>
        <v>0.9784649989687603</v>
      </c>
      <c r="C152" s="1">
        <f aca="true" t="shared" si="308" ref="C152:BK152">(C151/C132)</f>
        <v>0.9836787534980967</v>
      </c>
      <c r="D152" s="1">
        <f t="shared" si="308"/>
        <v>1</v>
      </c>
      <c r="E152" s="1">
        <f t="shared" si="308"/>
        <v>0.947227191413238</v>
      </c>
      <c r="F152" s="1">
        <f t="shared" si="308"/>
        <v>0.9905614326870221</v>
      </c>
      <c r="G152" s="1"/>
      <c r="H152" s="1">
        <f t="shared" si="308"/>
        <v>0.9383001120681207</v>
      </c>
      <c r="I152" s="1">
        <f t="shared" si="308"/>
        <v>0.9295045209960059</v>
      </c>
      <c r="J152" s="1">
        <f t="shared" si="308"/>
        <v>0.9394057879018357</v>
      </c>
      <c r="K152" s="1">
        <f t="shared" si="308"/>
        <v>0.9780290852275819</v>
      </c>
      <c r="L152" s="1">
        <f t="shared" si="308"/>
        <v>0.9749591444892676</v>
      </c>
      <c r="M152" s="1">
        <f t="shared" si="308"/>
        <v>0.9878579239855593</v>
      </c>
      <c r="N152" s="1">
        <f t="shared" si="308"/>
        <v>0.9910343698663772</v>
      </c>
      <c r="O152" s="1">
        <f t="shared" si="308"/>
        <v>0.7894504069201237</v>
      </c>
      <c r="P152" s="1">
        <f t="shared" si="308"/>
        <v>0.973967157327852</v>
      </c>
      <c r="Q152" s="1"/>
      <c r="R152" s="1">
        <f t="shared" si="308"/>
        <v>0.9666949827222214</v>
      </c>
      <c r="S152" s="1"/>
      <c r="T152" s="1">
        <f t="shared" si="308"/>
        <v>0.9686837193578918</v>
      </c>
      <c r="U152" s="1"/>
      <c r="V152" s="1">
        <f t="shared" si="308"/>
        <v>0.967489621414065</v>
      </c>
      <c r="W152" s="1">
        <f t="shared" si="308"/>
        <v>0.9655841171782785</v>
      </c>
      <c r="X152" s="1">
        <f t="shared" si="308"/>
        <v>0.9676122816497705</v>
      </c>
      <c r="Y152" s="1"/>
      <c r="Z152" s="1">
        <f t="shared" si="308"/>
        <v>0.9654355332317219</v>
      </c>
      <c r="AA152" s="1"/>
      <c r="AB152" s="1">
        <f t="shared" si="308"/>
        <v>0.9814384429384447</v>
      </c>
      <c r="AC152" s="1"/>
      <c r="AD152" s="1">
        <f t="shared" si="308"/>
        <v>0.9955123383145512</v>
      </c>
      <c r="AE152" s="1">
        <f t="shared" si="308"/>
        <v>0.9968776437242493</v>
      </c>
      <c r="AF152" s="1">
        <f t="shared" si="308"/>
        <v>0.9483677381859303</v>
      </c>
      <c r="AG152" s="1">
        <f t="shared" si="308"/>
        <v>0.9223639916472077</v>
      </c>
      <c r="AH152" s="1"/>
      <c r="AI152" s="1">
        <f t="shared" si="308"/>
        <v>0.9825452121789968</v>
      </c>
      <c r="AJ152" s="1">
        <f t="shared" si="308"/>
        <v>0.9396228150149678</v>
      </c>
      <c r="AK152" s="1">
        <f t="shared" si="308"/>
        <v>0.9847635299044682</v>
      </c>
      <c r="AL152" s="1">
        <f t="shared" si="308"/>
        <v>0.9835935664263433</v>
      </c>
      <c r="AM152" s="1">
        <f t="shared" si="308"/>
        <v>0.9769880529345363</v>
      </c>
      <c r="AN152" s="1">
        <f t="shared" si="308"/>
        <v>0.9759269068924806</v>
      </c>
      <c r="AO152" s="1">
        <f t="shared" si="308"/>
        <v>0.9871410481969974</v>
      </c>
      <c r="AP152" s="1">
        <f t="shared" si="308"/>
        <v>0.9898624540094675</v>
      </c>
      <c r="AQ152" s="1">
        <f t="shared" si="308"/>
        <v>0.9794778578015744</v>
      </c>
      <c r="AR152" s="1">
        <f t="shared" si="308"/>
        <v>0.9784254584963551</v>
      </c>
      <c r="AS152" s="1">
        <f t="shared" si="308"/>
        <v>0.9909803224297992</v>
      </c>
      <c r="AT152" s="1">
        <f t="shared" si="308"/>
        <v>0.9818410356502523</v>
      </c>
      <c r="AU152" s="1">
        <f t="shared" si="308"/>
        <v>0.9739318065012662</v>
      </c>
      <c r="AV152" s="1"/>
      <c r="AW152" s="1">
        <f t="shared" si="308"/>
        <v>0.9907355543900301</v>
      </c>
      <c r="AX152" s="1">
        <f t="shared" si="308"/>
        <v>0.9526787747919668</v>
      </c>
      <c r="AY152" s="1">
        <f t="shared" si="308"/>
        <v>0.9822712262968607</v>
      </c>
      <c r="AZ152" s="1">
        <f t="shared" si="308"/>
        <v>1</v>
      </c>
      <c r="BA152" s="1">
        <f t="shared" si="308"/>
        <v>1</v>
      </c>
      <c r="BB152" s="1">
        <f t="shared" si="308"/>
        <v>1</v>
      </c>
      <c r="BC152" s="1"/>
      <c r="BD152" s="1"/>
      <c r="BE152" s="1">
        <f t="shared" si="308"/>
        <v>1</v>
      </c>
      <c r="BF152" s="1">
        <f t="shared" si="308"/>
        <v>1</v>
      </c>
      <c r="BG152" s="1"/>
      <c r="BH152" s="1">
        <f t="shared" si="308"/>
        <v>0.9961074574850788</v>
      </c>
      <c r="BI152" s="1">
        <f t="shared" si="308"/>
        <v>1</v>
      </c>
      <c r="BJ152" s="1">
        <f t="shared" si="308"/>
        <v>1</v>
      </c>
      <c r="BK152" s="1">
        <f t="shared" si="308"/>
        <v>1</v>
      </c>
      <c r="BL152" s="1"/>
      <c r="BM152" s="1">
        <f aca="true" t="shared" si="309" ref="BM152:BZ152">(BM151/BM132)</f>
        <v>0.9984302783662257</v>
      </c>
      <c r="BN152" s="1">
        <f t="shared" si="309"/>
        <v>0.9952707188677935</v>
      </c>
      <c r="BO152" s="1">
        <f t="shared" si="309"/>
        <v>0.9352972101180659</v>
      </c>
      <c r="BP152" s="1">
        <f t="shared" si="309"/>
        <v>0.8887567471586446</v>
      </c>
      <c r="BQ152" s="1"/>
      <c r="BR152" s="1">
        <f t="shared" si="309"/>
        <v>0.9972980494665231</v>
      </c>
      <c r="BS152" s="1"/>
      <c r="BT152" s="1">
        <f t="shared" si="309"/>
        <v>1</v>
      </c>
      <c r="BU152" s="1">
        <f t="shared" si="309"/>
        <v>1</v>
      </c>
      <c r="BV152" s="1">
        <f t="shared" si="309"/>
        <v>1</v>
      </c>
      <c r="BW152" s="1">
        <f t="shared" si="309"/>
        <v>1</v>
      </c>
      <c r="BX152" s="1">
        <f t="shared" si="309"/>
        <v>1</v>
      </c>
      <c r="BY152" s="1">
        <f t="shared" si="309"/>
        <v>1</v>
      </c>
      <c r="BZ152" s="1">
        <f t="shared" si="309"/>
        <v>1</v>
      </c>
    </row>
    <row r="154" spans="1:78" ht="12.75">
      <c r="A154" t="s">
        <v>159</v>
      </c>
      <c r="B154">
        <f>(B17+B18+B12+B16)</f>
        <v>9.26</v>
      </c>
      <c r="C154">
        <f aca="true" t="shared" si="310" ref="C154:BM154">(C17+C18+C12+C16)</f>
        <v>6.869999999999999</v>
      </c>
      <c r="D154">
        <f t="shared" si="310"/>
        <v>9.309999999999999</v>
      </c>
      <c r="E154">
        <f t="shared" si="310"/>
        <v>8.299999999999999</v>
      </c>
      <c r="F154">
        <f t="shared" si="310"/>
        <v>7.77</v>
      </c>
      <c r="H154">
        <f t="shared" si="310"/>
        <v>9.42</v>
      </c>
      <c r="I154">
        <f t="shared" si="310"/>
        <v>10.56</v>
      </c>
      <c r="J154">
        <f t="shared" si="310"/>
        <v>9.93</v>
      </c>
      <c r="K154">
        <f t="shared" si="310"/>
        <v>8.799999999999999</v>
      </c>
      <c r="L154">
        <f t="shared" si="310"/>
        <v>9.31</v>
      </c>
      <c r="M154">
        <f t="shared" si="310"/>
        <v>8.110000000000001</v>
      </c>
      <c r="N154">
        <f t="shared" si="310"/>
        <v>9.05</v>
      </c>
      <c r="O154">
        <f t="shared" si="310"/>
        <v>11.04</v>
      </c>
      <c r="P154">
        <f t="shared" si="310"/>
        <v>8.68</v>
      </c>
      <c r="R154">
        <f t="shared" si="310"/>
        <v>7.53</v>
      </c>
      <c r="T154">
        <f t="shared" si="310"/>
        <v>8.86</v>
      </c>
      <c r="V154">
        <f t="shared" si="310"/>
        <v>9.91</v>
      </c>
      <c r="W154">
        <f t="shared" si="310"/>
        <v>9.08</v>
      </c>
      <c r="X154">
        <f t="shared" si="310"/>
        <v>7.8999999999999995</v>
      </c>
      <c r="Z154">
        <f t="shared" si="310"/>
        <v>10.07</v>
      </c>
      <c r="AB154">
        <f t="shared" si="310"/>
        <v>9.85</v>
      </c>
      <c r="AD154">
        <f t="shared" si="310"/>
        <v>7.430000000000001</v>
      </c>
      <c r="AE154">
        <f t="shared" si="310"/>
        <v>7.99</v>
      </c>
      <c r="AF154">
        <f t="shared" si="310"/>
        <v>7.58</v>
      </c>
      <c r="AG154">
        <f t="shared" si="310"/>
        <v>9.23</v>
      </c>
      <c r="AI154">
        <f t="shared" si="310"/>
        <v>10.26</v>
      </c>
      <c r="AJ154">
        <f t="shared" si="310"/>
        <v>12.31</v>
      </c>
      <c r="AK154">
        <f t="shared" si="310"/>
        <v>12.41</v>
      </c>
      <c r="AL154">
        <f t="shared" si="310"/>
        <v>12.86</v>
      </c>
      <c r="AM154">
        <f t="shared" si="310"/>
        <v>8.73</v>
      </c>
      <c r="AN154">
        <f t="shared" si="310"/>
        <v>8.98</v>
      </c>
      <c r="AO154">
        <f t="shared" si="310"/>
        <v>13.209999999999999</v>
      </c>
      <c r="AP154">
        <f t="shared" si="310"/>
        <v>13.58</v>
      </c>
      <c r="AQ154">
        <f t="shared" si="310"/>
        <v>9.580000000000002</v>
      </c>
      <c r="AR154">
        <f t="shared" si="310"/>
        <v>9.08</v>
      </c>
      <c r="AS154">
        <f t="shared" si="310"/>
        <v>12.53</v>
      </c>
      <c r="AT154">
        <f t="shared" si="310"/>
        <v>9.09</v>
      </c>
      <c r="AU154">
        <f t="shared" si="310"/>
        <v>6.91</v>
      </c>
      <c r="AW154">
        <f t="shared" si="310"/>
        <v>9.98</v>
      </c>
      <c r="AX154">
        <f t="shared" si="310"/>
        <v>11.38</v>
      </c>
      <c r="AY154">
        <f t="shared" si="310"/>
        <v>6</v>
      </c>
      <c r="AZ154">
        <f t="shared" si="310"/>
        <v>11</v>
      </c>
      <c r="BA154">
        <f t="shared" si="310"/>
        <v>6</v>
      </c>
      <c r="BB154">
        <f t="shared" si="310"/>
        <v>4.169999999999999</v>
      </c>
      <c r="BD154">
        <f t="shared" si="310"/>
        <v>38.84</v>
      </c>
      <c r="BE154">
        <f t="shared" si="310"/>
        <v>34.95</v>
      </c>
      <c r="BF154">
        <f t="shared" si="310"/>
        <v>30.459999999999997</v>
      </c>
      <c r="BH154">
        <f t="shared" si="310"/>
        <v>21.76</v>
      </c>
      <c r="BI154">
        <f t="shared" si="310"/>
        <v>22.37</v>
      </c>
      <c r="BJ154">
        <f t="shared" si="310"/>
        <v>25.78</v>
      </c>
      <c r="BK154">
        <f t="shared" si="310"/>
        <v>24.169999999999998</v>
      </c>
      <c r="BM154">
        <f t="shared" si="310"/>
        <v>13.36</v>
      </c>
      <c r="BN154">
        <f aca="true" t="shared" si="311" ref="BN154:BZ154">(BN17+BN18+BN12+BN16)</f>
        <v>9.17</v>
      </c>
      <c r="BO154">
        <f t="shared" si="311"/>
        <v>14.299999999999999</v>
      </c>
      <c r="BP154">
        <f t="shared" si="311"/>
        <v>11.969999999999999</v>
      </c>
      <c r="BR154">
        <f t="shared" si="311"/>
        <v>7.69</v>
      </c>
      <c r="BT154">
        <f t="shared" si="311"/>
        <v>6.529999999999999</v>
      </c>
      <c r="BU154">
        <f t="shared" si="311"/>
        <v>7.41</v>
      </c>
      <c r="BV154">
        <f t="shared" si="311"/>
        <v>6.97</v>
      </c>
      <c r="BW154">
        <f t="shared" si="311"/>
        <v>7.01</v>
      </c>
      <c r="BX154">
        <f t="shared" si="311"/>
        <v>7.529999999999999</v>
      </c>
      <c r="BY154">
        <f t="shared" si="311"/>
        <v>9.31</v>
      </c>
      <c r="BZ154">
        <f t="shared" si="311"/>
        <v>8.74</v>
      </c>
    </row>
    <row r="155" spans="1:78" ht="12.75">
      <c r="A155" t="s">
        <v>157</v>
      </c>
      <c r="B155">
        <f>(B22+B23+B24+B25+B26)</f>
        <v>36.88</v>
      </c>
      <c r="C155">
        <f aca="true" t="shared" si="312" ref="C155:BM155">(C22+C23+C24+C25+C26)</f>
        <v>31.16</v>
      </c>
      <c r="D155">
        <f t="shared" si="312"/>
        <v>40.82</v>
      </c>
      <c r="E155">
        <f t="shared" si="312"/>
        <v>42.53</v>
      </c>
      <c r="F155">
        <f t="shared" si="312"/>
        <v>38.24</v>
      </c>
      <c r="H155">
        <f t="shared" si="312"/>
        <v>39.199999999999996</v>
      </c>
      <c r="I155">
        <f t="shared" si="312"/>
        <v>38.57000000000001</v>
      </c>
      <c r="J155">
        <f t="shared" si="312"/>
        <v>39.59</v>
      </c>
      <c r="K155">
        <f t="shared" si="312"/>
        <v>33.35999999999999</v>
      </c>
      <c r="L155">
        <f t="shared" si="312"/>
        <v>38.06</v>
      </c>
      <c r="M155">
        <f t="shared" si="312"/>
        <v>42.45</v>
      </c>
      <c r="N155">
        <f t="shared" si="312"/>
        <v>36.85</v>
      </c>
      <c r="O155">
        <f t="shared" si="312"/>
        <v>19.02</v>
      </c>
      <c r="P155">
        <f t="shared" si="312"/>
        <v>40.27</v>
      </c>
      <c r="R155">
        <f t="shared" si="312"/>
        <v>43.660000000000004</v>
      </c>
      <c r="T155">
        <f t="shared" si="312"/>
        <v>42.21</v>
      </c>
      <c r="V155">
        <f t="shared" si="312"/>
        <v>40.43</v>
      </c>
      <c r="W155">
        <f t="shared" si="312"/>
        <v>42.050000000000004</v>
      </c>
      <c r="X155">
        <f t="shared" si="312"/>
        <v>44.36</v>
      </c>
      <c r="Z155">
        <f t="shared" si="312"/>
        <v>40.690000000000005</v>
      </c>
      <c r="AB155">
        <f t="shared" si="312"/>
        <v>40.6</v>
      </c>
      <c r="AD155">
        <f t="shared" si="312"/>
        <v>42.51</v>
      </c>
      <c r="AE155">
        <f t="shared" si="312"/>
        <v>39.86</v>
      </c>
      <c r="AF155">
        <f t="shared" si="312"/>
        <v>39.05</v>
      </c>
      <c r="AG155">
        <f t="shared" si="312"/>
        <v>38.839999999999996</v>
      </c>
      <c r="AI155">
        <f t="shared" si="312"/>
        <v>36.4</v>
      </c>
      <c r="AJ155">
        <f t="shared" si="312"/>
        <v>32.36</v>
      </c>
      <c r="AK155">
        <f t="shared" si="312"/>
        <v>30.96</v>
      </c>
      <c r="AL155">
        <f t="shared" si="312"/>
        <v>27.65</v>
      </c>
      <c r="AM155">
        <f t="shared" si="312"/>
        <v>39.660000000000004</v>
      </c>
      <c r="AN155">
        <f t="shared" si="312"/>
        <v>39.29</v>
      </c>
      <c r="AO155">
        <f t="shared" si="312"/>
        <v>29.020000000000003</v>
      </c>
      <c r="AP155">
        <f t="shared" si="312"/>
        <v>28.400000000000002</v>
      </c>
      <c r="AQ155">
        <f t="shared" si="312"/>
        <v>41.17</v>
      </c>
      <c r="AR155">
        <f t="shared" si="312"/>
        <v>40.44</v>
      </c>
      <c r="AS155">
        <f t="shared" si="312"/>
        <v>31.91</v>
      </c>
      <c r="AT155">
        <f t="shared" si="312"/>
        <v>41.29</v>
      </c>
      <c r="AU155">
        <f t="shared" si="312"/>
        <v>45.11</v>
      </c>
      <c r="AW155">
        <f t="shared" si="312"/>
        <v>40.47999999999999</v>
      </c>
      <c r="AX155">
        <f t="shared" si="312"/>
        <v>30.990000000000002</v>
      </c>
      <c r="AY155">
        <f t="shared" si="312"/>
        <v>43.66</v>
      </c>
      <c r="AZ155">
        <f t="shared" si="312"/>
        <v>36.56</v>
      </c>
      <c r="BA155">
        <f t="shared" si="312"/>
        <v>44.85</v>
      </c>
      <c r="BB155">
        <f t="shared" si="312"/>
        <v>47.970000000000006</v>
      </c>
      <c r="BD155">
        <f t="shared" si="312"/>
        <v>0</v>
      </c>
      <c r="BE155">
        <f t="shared" si="312"/>
        <v>0.81</v>
      </c>
      <c r="BF155">
        <f t="shared" si="312"/>
        <v>9.63</v>
      </c>
      <c r="BH155">
        <f t="shared" si="312"/>
        <v>18.53</v>
      </c>
      <c r="BI155">
        <f t="shared" si="312"/>
        <v>17.119999999999997</v>
      </c>
      <c r="BJ155">
        <f t="shared" si="312"/>
        <v>13.14</v>
      </c>
      <c r="BK155">
        <f t="shared" si="312"/>
        <v>15.53</v>
      </c>
      <c r="BM155">
        <f t="shared" si="312"/>
        <v>39.95</v>
      </c>
      <c r="BN155">
        <f aca="true" t="shared" si="313" ref="BN155:BZ155">(BN22+BN23+BN24+BN25+BN26)</f>
        <v>37.989999999999995</v>
      </c>
      <c r="BO155">
        <f t="shared" si="313"/>
        <v>43.129999999999995</v>
      </c>
      <c r="BP155">
        <f t="shared" si="313"/>
        <v>44.870000000000005</v>
      </c>
      <c r="BR155">
        <f t="shared" si="313"/>
        <v>48.2</v>
      </c>
      <c r="BT155">
        <f t="shared" si="313"/>
        <v>45.339999999999996</v>
      </c>
      <c r="BU155">
        <f t="shared" si="313"/>
        <v>42.92</v>
      </c>
      <c r="BV155">
        <f t="shared" si="313"/>
        <v>44</v>
      </c>
      <c r="BW155">
        <f t="shared" si="313"/>
        <v>42.13000000000001</v>
      </c>
      <c r="BX155">
        <f t="shared" si="313"/>
        <v>41.52</v>
      </c>
      <c r="BY155">
        <f t="shared" si="313"/>
        <v>39.129999999999995</v>
      </c>
      <c r="BZ155">
        <f t="shared" si="313"/>
        <v>40.95</v>
      </c>
    </row>
    <row r="156" spans="1:78" ht="12.75">
      <c r="A156" t="s">
        <v>3</v>
      </c>
      <c r="B156" s="1">
        <v>7.2</v>
      </c>
      <c r="C156" s="1">
        <v>9.34</v>
      </c>
      <c r="D156" s="1">
        <v>7.19</v>
      </c>
      <c r="E156" s="1">
        <v>4.81</v>
      </c>
      <c r="F156" s="1">
        <v>7.86</v>
      </c>
      <c r="G156" s="1"/>
      <c r="H156" s="1">
        <v>8.88</v>
      </c>
      <c r="I156" s="1">
        <v>7.28</v>
      </c>
      <c r="J156" s="1">
        <v>7.92</v>
      </c>
      <c r="K156" s="1">
        <v>7.53</v>
      </c>
      <c r="L156" s="1">
        <v>6.76</v>
      </c>
      <c r="M156" s="1">
        <v>9.33</v>
      </c>
      <c r="N156" s="1">
        <v>7.15</v>
      </c>
      <c r="O156" s="1">
        <v>7.39</v>
      </c>
      <c r="P156">
        <v>9.29</v>
      </c>
      <c r="R156">
        <v>7.43</v>
      </c>
      <c r="T156">
        <v>6.68</v>
      </c>
      <c r="V156">
        <v>6.48</v>
      </c>
      <c r="W156" s="1">
        <v>6.7</v>
      </c>
      <c r="X156">
        <v>7.23</v>
      </c>
      <c r="Z156">
        <v>6.63</v>
      </c>
      <c r="AA156" s="1"/>
      <c r="AB156">
        <v>7.63</v>
      </c>
      <c r="AD156" s="1">
        <v>7.48</v>
      </c>
      <c r="AE156" s="1">
        <v>7.59</v>
      </c>
      <c r="AF156" s="1">
        <v>8.26</v>
      </c>
      <c r="AG156">
        <v>6.81</v>
      </c>
      <c r="AH156" s="1"/>
      <c r="AI156" s="1">
        <v>7.31</v>
      </c>
      <c r="AJ156" s="1">
        <v>5.8</v>
      </c>
      <c r="AK156" s="1">
        <v>5.77</v>
      </c>
      <c r="AL156" s="1">
        <v>6.01</v>
      </c>
      <c r="AM156" s="1">
        <v>5.42</v>
      </c>
      <c r="AN156" s="1">
        <v>5.45</v>
      </c>
      <c r="AO156" s="1">
        <v>5.8</v>
      </c>
      <c r="AP156" s="1">
        <v>5.76</v>
      </c>
      <c r="AQ156" s="1">
        <v>7.11</v>
      </c>
      <c r="AR156" s="1">
        <v>7.22</v>
      </c>
      <c r="AS156" s="1">
        <v>5.58</v>
      </c>
      <c r="AT156">
        <v>5.41</v>
      </c>
      <c r="AU156">
        <v>7.89</v>
      </c>
      <c r="AW156" s="1">
        <v>4.32</v>
      </c>
      <c r="AX156" s="1">
        <v>6.13</v>
      </c>
      <c r="AY156" s="1">
        <v>8.17</v>
      </c>
      <c r="AZ156" s="1">
        <v>8.78</v>
      </c>
      <c r="BA156" s="1">
        <v>8.17</v>
      </c>
      <c r="BB156" s="1">
        <v>7.97</v>
      </c>
      <c r="BC156" s="1"/>
      <c r="BD156" s="1">
        <v>0</v>
      </c>
      <c r="BE156" s="1">
        <v>0.1</v>
      </c>
      <c r="BF156" s="1">
        <v>1.19</v>
      </c>
      <c r="BG156" s="1"/>
      <c r="BH156" s="1">
        <v>6.02</v>
      </c>
      <c r="BI156" s="1">
        <v>5.7</v>
      </c>
      <c r="BJ156" s="1">
        <v>2.18</v>
      </c>
      <c r="BK156" s="1">
        <v>2.29</v>
      </c>
      <c r="BM156" s="1">
        <v>6.45</v>
      </c>
      <c r="BN156" s="1">
        <v>6.68</v>
      </c>
      <c r="BO156">
        <v>0.31</v>
      </c>
      <c r="BP156">
        <v>2.73</v>
      </c>
      <c r="BQ156" s="1"/>
      <c r="BR156">
        <v>3.37</v>
      </c>
      <c r="BT156" s="1">
        <v>7.83</v>
      </c>
      <c r="BU156" s="1">
        <v>7.81</v>
      </c>
      <c r="BV156" s="1">
        <v>7.94</v>
      </c>
      <c r="BW156" s="1">
        <v>7.93</v>
      </c>
      <c r="BX156" s="1">
        <v>8.02</v>
      </c>
      <c r="BY156" s="1">
        <v>8.28</v>
      </c>
      <c r="BZ156" s="1">
        <v>7.4</v>
      </c>
    </row>
    <row r="158" spans="1:78" ht="12.75">
      <c r="A158" t="s">
        <v>160</v>
      </c>
      <c r="B158" s="6">
        <f>(100*(B155/(B154+B155+B156)))</f>
        <v>69.1413573303337</v>
      </c>
      <c r="C158" s="6">
        <f aca="true" t="shared" si="314" ref="C158:BM158">(100*(C155/(C154+C155+C156)))</f>
        <v>65.78002955457039</v>
      </c>
      <c r="D158" s="6">
        <f t="shared" si="314"/>
        <v>71.21423586880671</v>
      </c>
      <c r="E158" s="6">
        <f t="shared" si="314"/>
        <v>76.43781452192667</v>
      </c>
      <c r="F158" s="6">
        <f t="shared" si="314"/>
        <v>70.98570633005383</v>
      </c>
      <c r="G158" s="6"/>
      <c r="H158" s="6">
        <f t="shared" si="314"/>
        <v>68.17391304347825</v>
      </c>
      <c r="I158" s="6">
        <f t="shared" si="314"/>
        <v>68.37440170182592</v>
      </c>
      <c r="J158" s="6">
        <f t="shared" si="314"/>
        <v>68.9240947075209</v>
      </c>
      <c r="K158" s="6">
        <f t="shared" si="314"/>
        <v>67.13624471724692</v>
      </c>
      <c r="L158" s="6">
        <f t="shared" si="314"/>
        <v>70.312211343063</v>
      </c>
      <c r="M158" s="6">
        <f t="shared" si="314"/>
        <v>70.8799465687093</v>
      </c>
      <c r="N158" s="6">
        <f t="shared" si="314"/>
        <v>69.46277097078227</v>
      </c>
      <c r="O158" s="6">
        <f t="shared" si="314"/>
        <v>50.787716955941264</v>
      </c>
      <c r="P158" s="6">
        <f t="shared" si="314"/>
        <v>69.14491758241759</v>
      </c>
      <c r="Q158" s="6"/>
      <c r="R158" s="6">
        <f t="shared" si="314"/>
        <v>74.47969976117366</v>
      </c>
      <c r="S158" s="6"/>
      <c r="T158" s="6">
        <f t="shared" si="314"/>
        <v>73.0909090909091</v>
      </c>
      <c r="U158" s="6"/>
      <c r="V158" s="6">
        <f t="shared" si="314"/>
        <v>71.15452305526222</v>
      </c>
      <c r="W158" s="6">
        <f t="shared" si="314"/>
        <v>72.71312467577383</v>
      </c>
      <c r="X158" s="6">
        <f t="shared" si="314"/>
        <v>74.56715414355355</v>
      </c>
      <c r="Y158" s="6"/>
      <c r="Z158" s="6">
        <f t="shared" si="314"/>
        <v>70.9008538072835</v>
      </c>
      <c r="AA158" s="6"/>
      <c r="AB158" s="6">
        <f t="shared" si="314"/>
        <v>69.90358126721763</v>
      </c>
      <c r="AC158" s="6"/>
      <c r="AD158" s="6">
        <f t="shared" si="314"/>
        <v>74.03343782654127</v>
      </c>
      <c r="AE158" s="6">
        <f t="shared" si="314"/>
        <v>71.8975468975469</v>
      </c>
      <c r="AF158" s="6">
        <f t="shared" si="314"/>
        <v>71.14228456913828</v>
      </c>
      <c r="AG158" s="6">
        <f t="shared" si="314"/>
        <v>70.77259475218659</v>
      </c>
      <c r="AH158" s="6"/>
      <c r="AI158" s="6">
        <f t="shared" si="314"/>
        <v>67.44487678339817</v>
      </c>
      <c r="AJ158" s="6">
        <f t="shared" si="314"/>
        <v>64.11729740439866</v>
      </c>
      <c r="AK158" s="6">
        <f t="shared" si="314"/>
        <v>63.003663003663</v>
      </c>
      <c r="AL158" s="6">
        <f t="shared" si="314"/>
        <v>59.43680137575237</v>
      </c>
      <c r="AM158" s="6">
        <f t="shared" si="314"/>
        <v>73.70377253298643</v>
      </c>
      <c r="AN158" s="6">
        <f t="shared" si="314"/>
        <v>73.138495904691</v>
      </c>
      <c r="AO158" s="6">
        <f t="shared" si="314"/>
        <v>60.42057047678535</v>
      </c>
      <c r="AP158" s="6">
        <f t="shared" si="314"/>
        <v>59.488898198575626</v>
      </c>
      <c r="AQ158" s="6">
        <f t="shared" si="314"/>
        <v>71.1545108883512</v>
      </c>
      <c r="AR158" s="6">
        <f t="shared" si="314"/>
        <v>71.2724709199859</v>
      </c>
      <c r="AS158" s="6">
        <f t="shared" si="314"/>
        <v>63.794482207117156</v>
      </c>
      <c r="AT158" s="6">
        <f t="shared" si="314"/>
        <v>74.00967915397025</v>
      </c>
      <c r="AU158" s="6">
        <f t="shared" si="314"/>
        <v>75.29627774995828</v>
      </c>
      <c r="AV158" s="6"/>
      <c r="AW158" s="6">
        <f t="shared" si="314"/>
        <v>73.89558232931725</v>
      </c>
      <c r="AX158" s="6">
        <f t="shared" si="314"/>
        <v>63.89690721649484</v>
      </c>
      <c r="AY158" s="6">
        <f t="shared" si="314"/>
        <v>75.49714680961438</v>
      </c>
      <c r="AZ158" s="6">
        <f t="shared" si="314"/>
        <v>64.89172878949236</v>
      </c>
      <c r="BA158" s="6">
        <f t="shared" si="314"/>
        <v>75.99118942731278</v>
      </c>
      <c r="BB158" s="6">
        <f t="shared" si="314"/>
        <v>79.80369322908003</v>
      </c>
      <c r="BC158" s="6"/>
      <c r="BD158" s="6">
        <f t="shared" si="314"/>
        <v>0</v>
      </c>
      <c r="BE158" s="6">
        <f t="shared" si="314"/>
        <v>2.2587841606246513</v>
      </c>
      <c r="BF158" s="6">
        <f t="shared" si="314"/>
        <v>23.32848837209303</v>
      </c>
      <c r="BG158" s="6"/>
      <c r="BH158" s="6">
        <f t="shared" si="314"/>
        <v>40.012956164975165</v>
      </c>
      <c r="BI158" s="6">
        <f t="shared" si="314"/>
        <v>37.88448771852179</v>
      </c>
      <c r="BJ158" s="6">
        <f t="shared" si="314"/>
        <v>31.97080291970803</v>
      </c>
      <c r="BK158" s="6">
        <f t="shared" si="314"/>
        <v>36.98499642772089</v>
      </c>
      <c r="BL158" s="6"/>
      <c r="BM158" s="6">
        <f t="shared" si="314"/>
        <v>66.85073627844712</v>
      </c>
      <c r="BN158" s="6">
        <f aca="true" t="shared" si="315" ref="BN158:BZ158">(100*(BN155/(BN154+BN155+BN156)))</f>
        <v>70.56092124814263</v>
      </c>
      <c r="BO158" s="6">
        <f t="shared" si="315"/>
        <v>74.69691721510218</v>
      </c>
      <c r="BP158" s="6">
        <f t="shared" si="315"/>
        <v>75.32314923619272</v>
      </c>
      <c r="BQ158" s="6"/>
      <c r="BR158" s="6">
        <f t="shared" si="315"/>
        <v>81.33648329395882</v>
      </c>
      <c r="BS158" s="6"/>
      <c r="BT158" s="6">
        <f t="shared" si="315"/>
        <v>75.94639865996649</v>
      </c>
      <c r="BU158" s="6">
        <f t="shared" si="315"/>
        <v>73.82180942552459</v>
      </c>
      <c r="BV158" s="6">
        <f t="shared" si="315"/>
        <v>74.69020539806485</v>
      </c>
      <c r="BW158" s="6">
        <f t="shared" si="315"/>
        <v>73.8216225687752</v>
      </c>
      <c r="BX158" s="6">
        <f t="shared" si="315"/>
        <v>72.7527597687051</v>
      </c>
      <c r="BY158" s="6">
        <f t="shared" si="315"/>
        <v>68.98801128349787</v>
      </c>
      <c r="BZ158" s="6">
        <f t="shared" si="315"/>
        <v>71.72884918549659</v>
      </c>
    </row>
    <row r="159" spans="1:78" ht="12.75">
      <c r="A159" t="s">
        <v>161</v>
      </c>
      <c r="B159" s="6">
        <f>(100*B154/(B154+B155+B156))</f>
        <v>17.360329958755155</v>
      </c>
      <c r="C159" s="6">
        <f aca="true" t="shared" si="316" ref="C159:BM159">(100*C154/(C154+C155+C156))</f>
        <v>14.502849905003163</v>
      </c>
      <c r="D159" s="6">
        <f t="shared" si="316"/>
        <v>16.242149337055128</v>
      </c>
      <c r="E159" s="6">
        <f t="shared" si="316"/>
        <v>14.917325664989214</v>
      </c>
      <c r="F159" s="6">
        <f t="shared" si="316"/>
        <v>14.423612400222757</v>
      </c>
      <c r="G159" s="6"/>
      <c r="H159" s="6">
        <f t="shared" si="316"/>
        <v>16.382608695652173</v>
      </c>
      <c r="I159" s="6">
        <f t="shared" si="316"/>
        <v>18.720085091295864</v>
      </c>
      <c r="J159" s="6">
        <f t="shared" si="316"/>
        <v>17.28760445682451</v>
      </c>
      <c r="K159" s="6">
        <f t="shared" si="316"/>
        <v>17.7098007647414</v>
      </c>
      <c r="L159" s="6">
        <f t="shared" si="316"/>
        <v>17.19933493441714</v>
      </c>
      <c r="M159" s="6">
        <f t="shared" si="316"/>
        <v>13.541492736683923</v>
      </c>
      <c r="N159" s="6">
        <f t="shared" si="316"/>
        <v>17.059377945334592</v>
      </c>
      <c r="O159" s="6">
        <f t="shared" si="316"/>
        <v>29.479305740987986</v>
      </c>
      <c r="P159" s="6">
        <f t="shared" si="316"/>
        <v>14.903846153846153</v>
      </c>
      <c r="Q159" s="6"/>
      <c r="R159" s="6">
        <f t="shared" si="316"/>
        <v>12.845445240532241</v>
      </c>
      <c r="S159" s="6"/>
      <c r="T159" s="6">
        <f t="shared" si="316"/>
        <v>15.341991341991342</v>
      </c>
      <c r="U159" s="6"/>
      <c r="V159" s="6">
        <f t="shared" si="316"/>
        <v>17.441041886659626</v>
      </c>
      <c r="W159" s="6">
        <f t="shared" si="316"/>
        <v>15.701193152343073</v>
      </c>
      <c r="X159" s="6">
        <f t="shared" si="316"/>
        <v>13.279542780299211</v>
      </c>
      <c r="Y159" s="6"/>
      <c r="Z159" s="6">
        <f t="shared" si="316"/>
        <v>17.54661090782366</v>
      </c>
      <c r="AA159" s="6"/>
      <c r="AB159" s="6">
        <f t="shared" si="316"/>
        <v>16.95936639118457</v>
      </c>
      <c r="AC159" s="6"/>
      <c r="AD159" s="6">
        <f t="shared" si="316"/>
        <v>12.939742250087079</v>
      </c>
      <c r="AE159" s="6">
        <f t="shared" si="316"/>
        <v>14.411976911976913</v>
      </c>
      <c r="AF159" s="6">
        <f t="shared" si="316"/>
        <v>13.809437055930044</v>
      </c>
      <c r="AG159" s="6">
        <f t="shared" si="316"/>
        <v>16.818513119533527</v>
      </c>
      <c r="AH159" s="6"/>
      <c r="AI159" s="6">
        <f t="shared" si="316"/>
        <v>19.010561423012785</v>
      </c>
      <c r="AJ159" s="6">
        <f t="shared" si="316"/>
        <v>24.39072716465227</v>
      </c>
      <c r="AK159" s="6">
        <f t="shared" si="316"/>
        <v>25.254375254375255</v>
      </c>
      <c r="AL159" s="6">
        <f t="shared" si="316"/>
        <v>27.644024075666383</v>
      </c>
      <c r="AM159" s="6">
        <f t="shared" si="316"/>
        <v>16.22375023229883</v>
      </c>
      <c r="AN159" s="6">
        <f t="shared" si="316"/>
        <v>16.71630677587491</v>
      </c>
      <c r="AO159" s="6">
        <f t="shared" si="316"/>
        <v>27.503643556110763</v>
      </c>
      <c r="AP159" s="6">
        <f t="shared" si="316"/>
        <v>28.44574780058651</v>
      </c>
      <c r="AQ159" s="6">
        <f t="shared" si="316"/>
        <v>16.557207051503635</v>
      </c>
      <c r="AR159" s="6">
        <f t="shared" si="316"/>
        <v>16.002819880155094</v>
      </c>
      <c r="AS159" s="6">
        <f t="shared" si="316"/>
        <v>25.049980007996805</v>
      </c>
      <c r="AT159" s="6">
        <f t="shared" si="316"/>
        <v>16.293242516580033</v>
      </c>
      <c r="AU159" s="6">
        <f t="shared" si="316"/>
        <v>11.533967618093808</v>
      </c>
      <c r="AV159" s="6"/>
      <c r="AW159" s="6">
        <f t="shared" si="316"/>
        <v>18.218327856882077</v>
      </c>
      <c r="AX159" s="6">
        <f t="shared" si="316"/>
        <v>23.46391752577319</v>
      </c>
      <c r="AY159" s="6">
        <f t="shared" si="316"/>
        <v>10.375237765865467</v>
      </c>
      <c r="AZ159" s="6">
        <f t="shared" si="316"/>
        <v>19.524316648917285</v>
      </c>
      <c r="BA159" s="6">
        <f t="shared" si="316"/>
        <v>10.166045408336156</v>
      </c>
      <c r="BB159" s="6">
        <f t="shared" si="316"/>
        <v>6.937281650307766</v>
      </c>
      <c r="BC159" s="6"/>
      <c r="BD159" s="6">
        <f t="shared" si="316"/>
        <v>100</v>
      </c>
      <c r="BE159" s="6">
        <f t="shared" si="316"/>
        <v>97.46235359732292</v>
      </c>
      <c r="BF159" s="6">
        <f t="shared" si="316"/>
        <v>73.78875968992249</v>
      </c>
      <c r="BG159" s="6"/>
      <c r="BH159" s="6">
        <f t="shared" si="316"/>
        <v>46.987691643273585</v>
      </c>
      <c r="BI159" s="6">
        <f t="shared" si="316"/>
        <v>49.50210223500775</v>
      </c>
      <c r="BJ159" s="6">
        <f t="shared" si="316"/>
        <v>62.72506082725061</v>
      </c>
      <c r="BK159" s="6">
        <f t="shared" si="316"/>
        <v>57.561324124791625</v>
      </c>
      <c r="BL159" s="6"/>
      <c r="BM159" s="6">
        <f t="shared" si="316"/>
        <v>22.356091030789823</v>
      </c>
      <c r="BN159" s="6">
        <f aca="true" t="shared" si="317" ref="BN159:BZ159">(100*BN154/(BN154+BN155+BN156))</f>
        <v>17.031946508172364</v>
      </c>
      <c r="BO159" s="6">
        <f t="shared" si="317"/>
        <v>24.766193280221685</v>
      </c>
      <c r="BP159" s="6">
        <f t="shared" si="317"/>
        <v>20.09400705052879</v>
      </c>
      <c r="BQ159" s="6"/>
      <c r="BR159" s="6">
        <f t="shared" si="317"/>
        <v>12.976712791090112</v>
      </c>
      <c r="BS159" s="6"/>
      <c r="BT159" s="6">
        <f t="shared" si="317"/>
        <v>10.938023450586263</v>
      </c>
      <c r="BU159" s="6">
        <f t="shared" si="317"/>
        <v>12.745098039215685</v>
      </c>
      <c r="BV159" s="6">
        <f t="shared" si="317"/>
        <v>11.831607536920727</v>
      </c>
      <c r="BW159" s="6">
        <f t="shared" si="317"/>
        <v>12.283161030313648</v>
      </c>
      <c r="BX159" s="6">
        <f t="shared" si="317"/>
        <v>13.194322761520935</v>
      </c>
      <c r="BY159" s="6">
        <f t="shared" si="317"/>
        <v>16.413963328631876</v>
      </c>
      <c r="BZ159" s="6">
        <f t="shared" si="317"/>
        <v>15.309160973900857</v>
      </c>
    </row>
    <row r="160" spans="1:78" ht="12.75">
      <c r="A160" t="s">
        <v>3</v>
      </c>
      <c r="B160" s="6">
        <f>(100*B156/(B154+B155+B156))</f>
        <v>13.498312710911135</v>
      </c>
      <c r="C160" s="6">
        <f aca="true" t="shared" si="318" ref="C160:BM160">(100*C156/(C154+C155+C156))</f>
        <v>19.71712054042643</v>
      </c>
      <c r="D160" s="6">
        <f t="shared" si="318"/>
        <v>12.543614794138174</v>
      </c>
      <c r="E160" s="6">
        <f t="shared" si="318"/>
        <v>8.64485981308411</v>
      </c>
      <c r="F160" s="6">
        <f t="shared" si="318"/>
        <v>14.590681269723406</v>
      </c>
      <c r="G160" s="6"/>
      <c r="H160" s="6">
        <f t="shared" si="318"/>
        <v>15.443478260869567</v>
      </c>
      <c r="I160" s="6">
        <f t="shared" si="318"/>
        <v>12.905513206878211</v>
      </c>
      <c r="J160" s="6">
        <f t="shared" si="318"/>
        <v>13.788300835654596</v>
      </c>
      <c r="K160" s="6">
        <f t="shared" si="318"/>
        <v>15.153954518011675</v>
      </c>
      <c r="L160" s="6">
        <f t="shared" si="318"/>
        <v>12.488453722519859</v>
      </c>
      <c r="M160" s="6">
        <f t="shared" si="318"/>
        <v>15.578560694606779</v>
      </c>
      <c r="N160" s="6">
        <f t="shared" si="318"/>
        <v>13.477851083883127</v>
      </c>
      <c r="O160" s="6">
        <f t="shared" si="318"/>
        <v>19.732977303070765</v>
      </c>
      <c r="P160" s="6">
        <f t="shared" si="318"/>
        <v>15.951236263736261</v>
      </c>
      <c r="Q160" s="6"/>
      <c r="R160" s="6">
        <f t="shared" si="318"/>
        <v>12.674854998294096</v>
      </c>
      <c r="S160" s="6"/>
      <c r="T160" s="6">
        <f t="shared" si="318"/>
        <v>11.567099567099566</v>
      </c>
      <c r="U160" s="6"/>
      <c r="V160" s="6">
        <f t="shared" si="318"/>
        <v>11.40443505807814</v>
      </c>
      <c r="W160" s="6">
        <f t="shared" si="318"/>
        <v>11.585682171883105</v>
      </c>
      <c r="X160" s="6">
        <f t="shared" si="318"/>
        <v>12.153303076147253</v>
      </c>
      <c r="Y160" s="6"/>
      <c r="Z160" s="6">
        <f t="shared" si="318"/>
        <v>11.552535284892837</v>
      </c>
      <c r="AA160" s="6"/>
      <c r="AB160" s="6">
        <f t="shared" si="318"/>
        <v>13.137052341597794</v>
      </c>
      <c r="AC160" s="6"/>
      <c r="AD160" s="6">
        <f t="shared" si="318"/>
        <v>13.026819923371647</v>
      </c>
      <c r="AE160" s="6">
        <f t="shared" si="318"/>
        <v>13.690476190476192</v>
      </c>
      <c r="AF160" s="6">
        <f t="shared" si="318"/>
        <v>15.048278374931684</v>
      </c>
      <c r="AG160" s="6">
        <f t="shared" si="318"/>
        <v>12.408892128279884</v>
      </c>
      <c r="AH160" s="6"/>
      <c r="AI160" s="6">
        <f t="shared" si="318"/>
        <v>13.54456179358903</v>
      </c>
      <c r="AJ160" s="6">
        <f t="shared" si="318"/>
        <v>11.49197543094908</v>
      </c>
      <c r="AK160" s="6">
        <f t="shared" si="318"/>
        <v>11.741961741961742</v>
      </c>
      <c r="AL160" s="6">
        <f t="shared" si="318"/>
        <v>12.919174548581257</v>
      </c>
      <c r="AM160" s="6">
        <f t="shared" si="318"/>
        <v>10.072477234714736</v>
      </c>
      <c r="AN160" s="6">
        <f t="shared" si="318"/>
        <v>10.145197319434104</v>
      </c>
      <c r="AO160" s="6">
        <f t="shared" si="318"/>
        <v>12.075785967103894</v>
      </c>
      <c r="AP160" s="6">
        <f t="shared" si="318"/>
        <v>12.065354000837871</v>
      </c>
      <c r="AQ160" s="6">
        <f t="shared" si="318"/>
        <v>12.288282060145178</v>
      </c>
      <c r="AR160" s="6">
        <f t="shared" si="318"/>
        <v>12.724709199859007</v>
      </c>
      <c r="AS160" s="6">
        <f t="shared" si="318"/>
        <v>11.155537784886047</v>
      </c>
      <c r="AT160" s="6">
        <f t="shared" si="318"/>
        <v>9.697078329449724</v>
      </c>
      <c r="AU160" s="6">
        <f t="shared" si="318"/>
        <v>13.169754631947923</v>
      </c>
      <c r="AV160" s="6"/>
      <c r="AW160" s="6">
        <f t="shared" si="318"/>
        <v>7.886089813800658</v>
      </c>
      <c r="AX160" s="6">
        <f t="shared" si="318"/>
        <v>12.639175257731956</v>
      </c>
      <c r="AY160" s="6">
        <f t="shared" si="318"/>
        <v>14.127615424520146</v>
      </c>
      <c r="AZ160" s="6">
        <f t="shared" si="318"/>
        <v>15.58395456159034</v>
      </c>
      <c r="BA160" s="6">
        <f t="shared" si="318"/>
        <v>13.842765164351066</v>
      </c>
      <c r="BB160" s="6">
        <f t="shared" si="318"/>
        <v>13.25902512061221</v>
      </c>
      <c r="BC160" s="6"/>
      <c r="BD160" s="6">
        <f t="shared" si="318"/>
        <v>0</v>
      </c>
      <c r="BE160" s="6">
        <f t="shared" si="318"/>
        <v>0.27886224205242605</v>
      </c>
      <c r="BF160" s="6">
        <f t="shared" si="318"/>
        <v>2.8827519379844966</v>
      </c>
      <c r="BG160" s="6"/>
      <c r="BH160" s="6">
        <f t="shared" si="318"/>
        <v>12.99935219175124</v>
      </c>
      <c r="BI160" s="6">
        <f t="shared" si="318"/>
        <v>12.61341004647046</v>
      </c>
      <c r="BJ160" s="6">
        <f t="shared" si="318"/>
        <v>5.304136253041363</v>
      </c>
      <c r="BK160" s="6">
        <f t="shared" si="318"/>
        <v>5.453679447487498</v>
      </c>
      <c r="BL160" s="6"/>
      <c r="BM160" s="6">
        <f t="shared" si="318"/>
        <v>10.79317269076305</v>
      </c>
      <c r="BN160" s="6">
        <f aca="true" t="shared" si="319" ref="BN160:BZ160">(100*BN156/(BN154+BN155+BN156))</f>
        <v>12.407132243684993</v>
      </c>
      <c r="BO160" s="6">
        <f t="shared" si="319"/>
        <v>0.5368895046761344</v>
      </c>
      <c r="BP160" s="6">
        <f t="shared" si="319"/>
        <v>4.582843713278496</v>
      </c>
      <c r="BQ160" s="6"/>
      <c r="BR160" s="6">
        <f t="shared" si="319"/>
        <v>5.686803914951064</v>
      </c>
      <c r="BS160" s="6"/>
      <c r="BT160" s="6">
        <f t="shared" si="319"/>
        <v>13.115577889447238</v>
      </c>
      <c r="BU160" s="6">
        <f t="shared" si="319"/>
        <v>13.433092535259718</v>
      </c>
      <c r="BV160" s="6">
        <f t="shared" si="319"/>
        <v>13.47818706501443</v>
      </c>
      <c r="BW160" s="6">
        <f t="shared" si="319"/>
        <v>13.89521640091116</v>
      </c>
      <c r="BX160" s="6">
        <f t="shared" si="319"/>
        <v>14.05291746977396</v>
      </c>
      <c r="BY160" s="6">
        <f t="shared" si="319"/>
        <v>14.598025387870239</v>
      </c>
      <c r="BZ160" s="6">
        <f t="shared" si="319"/>
        <v>12.961989840602557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Macdonald</dc:creator>
  <cp:keywords/>
  <dc:description/>
  <cp:lastModifiedBy>romanowi</cp:lastModifiedBy>
  <cp:lastPrinted>2009-05-20T12:41:42Z</cp:lastPrinted>
  <dcterms:created xsi:type="dcterms:W3CDTF">2006-11-20T11:37:53Z</dcterms:created>
  <dcterms:modified xsi:type="dcterms:W3CDTF">2009-06-27T13:37:09Z</dcterms:modified>
  <cp:category/>
  <cp:version/>
  <cp:contentType/>
  <cp:contentStatus/>
</cp:coreProperties>
</file>