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KU\paper\Paper manuscript\2 gene expression paper\2 paper Huria\paper 2 expression ok\Helminthology\"/>
    </mc:Choice>
  </mc:AlternateContent>
  <bookViews>
    <workbookView xWindow="0" yWindow="0" windowWidth="28800" windowHeight="138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</calcChain>
</file>

<file path=xl/sharedStrings.xml><?xml version="1.0" encoding="utf-8"?>
<sst xmlns="http://schemas.openxmlformats.org/spreadsheetml/2006/main" count="28" uniqueCount="16">
  <si>
    <t>Thesholds for coloring:</t>
  </si>
  <si>
    <t>t-test:</t>
  </si>
  <si>
    <t>Geomean:</t>
  </si>
  <si>
    <t>% valid Cq (N):</t>
  </si>
  <si>
    <t>Changing theshold values will accordingly change the coloring</t>
  </si>
  <si>
    <t>Gene</t>
  </si>
  <si>
    <t>Liver</t>
  </si>
  <si>
    <t>Spleen</t>
  </si>
  <si>
    <t>Control</t>
  </si>
  <si>
    <t>Uninfected</t>
  </si>
  <si>
    <t>Geomean</t>
  </si>
  <si>
    <t>GSD</t>
  </si>
  <si>
    <t>N</t>
  </si>
  <si>
    <t>t-test</t>
  </si>
  <si>
    <t>GSD indicates geometric standard diviation</t>
  </si>
  <si>
    <t>N indicates percentage valid Cq values obtained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</si>
</sst>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9" fontId="0" fillId="0" borderId="0" xfId="1" applyFont="1" applyFill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1" fontId="0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9" fontId="0" fillId="0" borderId="19" xfId="1" applyFont="1" applyBorder="1" applyAlignment="1">
      <alignment horizontal="center" vertical="center"/>
    </xf>
    <xf numFmtId="164" fontId="0" fillId="0" borderId="20" xfId="1" applyNumberFormat="1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/>
    </xf>
    <xf numFmtId="9" fontId="0" fillId="0" borderId="18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1" fontId="0" fillId="0" borderId="23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9" fontId="0" fillId="0" borderId="25" xfId="1" applyFont="1" applyBorder="1" applyAlignment="1">
      <alignment horizontal="center" vertical="center"/>
    </xf>
    <xf numFmtId="164" fontId="0" fillId="0" borderId="26" xfId="1" applyNumberFormat="1" applyFont="1" applyBorder="1" applyAlignment="1">
      <alignment horizontal="center" vertical="center"/>
    </xf>
    <xf numFmtId="165" fontId="0" fillId="0" borderId="27" xfId="0" applyNumberFormat="1" applyFont="1" applyBorder="1" applyAlignment="1">
      <alignment horizontal="center" vertical="center"/>
    </xf>
    <xf numFmtId="9" fontId="0" fillId="0" borderId="24" xfId="1" applyFont="1" applyBorder="1" applyAlignment="1">
      <alignment horizontal="center" vertical="center"/>
    </xf>
    <xf numFmtId="9" fontId="0" fillId="0" borderId="28" xfId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7"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U/project%20research/qPCR%20immune%20gene%20cod/qPCR%202/qPCR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é"/>
      <sheetName val="Level"/>
      <sheetName val="Reference Genes"/>
      <sheetName val="C3"/>
      <sheetName val="Cathelicidin"/>
      <sheetName val="CRP-PI"/>
      <sheetName val="CRP-PII"/>
      <sheetName val="GATA3"/>
      <sheetName val="GATA3sv"/>
      <sheetName val="Hepcidin"/>
      <sheetName val="IgDm"/>
      <sheetName val="IgMs"/>
      <sheetName val="IL-1b"/>
      <sheetName val="IL-6"/>
      <sheetName val="Il-8"/>
      <sheetName val="IL-10"/>
      <sheetName val="IL-12"/>
      <sheetName val="Il-22"/>
      <sheetName val="IFN g"/>
      <sheetName val="Lysozyme G1"/>
      <sheetName val="Lysozyme G2"/>
      <sheetName val="MHC I"/>
      <sheetName val="S100A1"/>
      <sheetName val="STAT 1"/>
      <sheetName val="TLR3"/>
      <sheetName val="Transferrin"/>
      <sheetName val="GOI (24)"/>
      <sheetName val="GOI (25)"/>
    </sheetNames>
    <sheetDataSet>
      <sheetData sheetId="0"/>
      <sheetData sheetId="1"/>
      <sheetData sheetId="2"/>
      <sheetData sheetId="3">
        <row r="4">
          <cell r="O4" t="str">
            <v>C3</v>
          </cell>
          <cell r="P4">
            <v>1</v>
          </cell>
          <cell r="Q4">
            <v>1.9581686978840334</v>
          </cell>
          <cell r="R4">
            <v>1</v>
          </cell>
          <cell r="S4">
            <v>4.6739137243028018E-3</v>
          </cell>
          <cell r="T4">
            <v>-2.5701224943694614</v>
          </cell>
          <cell r="U4">
            <v>2.3083973550863472</v>
          </cell>
          <cell r="V4">
            <v>1</v>
          </cell>
          <cell r="W4">
            <v>1.0000000000000002</v>
          </cell>
          <cell r="X4">
            <v>1.8285163223976821</v>
          </cell>
          <cell r="Y4">
            <v>1</v>
          </cell>
          <cell r="Z4">
            <v>5.1108770244695512E-4</v>
          </cell>
          <cell r="AA4">
            <v>3.7072768307553039</v>
          </cell>
          <cell r="AB4">
            <v>2.5802622352022682</v>
          </cell>
          <cell r="AC4">
            <v>1</v>
          </cell>
        </row>
      </sheetData>
      <sheetData sheetId="4">
        <row r="1">
          <cell r="A1" t="str">
            <v>Cathelicidin</v>
          </cell>
        </row>
        <row r="4">
          <cell r="G4">
            <v>1</v>
          </cell>
          <cell r="J4">
            <v>1.6964583333333358</v>
          </cell>
          <cell r="L4">
            <v>0.99999999999999978</v>
          </cell>
        </row>
        <row r="5">
          <cell r="G5">
            <v>1</v>
          </cell>
          <cell r="J5">
            <v>-0.22104166666666458</v>
          </cell>
        </row>
        <row r="6">
          <cell r="G6">
            <v>1</v>
          </cell>
          <cell r="J6">
            <v>0.48645833333333144</v>
          </cell>
        </row>
        <row r="7">
          <cell r="G7">
            <v>1</v>
          </cell>
          <cell r="J7">
            <v>-0.81854166666666472</v>
          </cell>
        </row>
        <row r="8">
          <cell r="G8">
            <v>1</v>
          </cell>
          <cell r="J8">
            <v>-2.0560416666666654</v>
          </cell>
        </row>
        <row r="9">
          <cell r="G9">
            <v>1</v>
          </cell>
          <cell r="J9">
            <v>8.645833333333286E-2</v>
          </cell>
        </row>
        <row r="10">
          <cell r="G10">
            <v>1</v>
          </cell>
          <cell r="J10">
            <v>0.18145833333333528</v>
          </cell>
        </row>
        <row r="11">
          <cell r="G11">
            <v>1</v>
          </cell>
          <cell r="J11">
            <v>0.94895833333333357</v>
          </cell>
        </row>
        <row r="12">
          <cell r="G12">
            <v>1</v>
          </cell>
          <cell r="J12">
            <v>0.246458333333333</v>
          </cell>
        </row>
        <row r="13">
          <cell r="G13">
            <v>1</v>
          </cell>
          <cell r="J13">
            <v>-0.7360416666666687</v>
          </cell>
        </row>
        <row r="14">
          <cell r="G14">
            <v>1</v>
          </cell>
          <cell r="J14">
            <v>-0.82854166666666629</v>
          </cell>
        </row>
        <row r="15">
          <cell r="G15">
            <v>1</v>
          </cell>
          <cell r="J15">
            <v>1.0139583333333313</v>
          </cell>
        </row>
        <row r="16">
          <cell r="G16">
            <v>1</v>
          </cell>
          <cell r="J16">
            <v>2.1514583333333341</v>
          </cell>
          <cell r="L16">
            <v>1.0551186948388391</v>
          </cell>
        </row>
        <row r="17">
          <cell r="G17">
            <v>1</v>
          </cell>
          <cell r="J17">
            <v>-0.69354166666666472</v>
          </cell>
        </row>
        <row r="18">
          <cell r="G18">
            <v>1</v>
          </cell>
          <cell r="J18">
            <v>0.79895833333333854</v>
          </cell>
        </row>
        <row r="19">
          <cell r="G19">
            <v>1</v>
          </cell>
          <cell r="J19">
            <v>-1.3410416666666691</v>
          </cell>
        </row>
        <row r="20">
          <cell r="G20">
            <v>1</v>
          </cell>
          <cell r="J20">
            <v>4.8958333333334991E-2</v>
          </cell>
        </row>
        <row r="21">
          <cell r="G21">
            <v>1</v>
          </cell>
          <cell r="J21">
            <v>0.371458333333333</v>
          </cell>
        </row>
        <row r="22">
          <cell r="G22">
            <v>1</v>
          </cell>
          <cell r="J22">
            <v>0.37645833333333201</v>
          </cell>
        </row>
        <row r="23">
          <cell r="G23">
            <v>1</v>
          </cell>
          <cell r="J23">
            <v>0.7639583333333313</v>
          </cell>
        </row>
        <row r="24">
          <cell r="G24">
            <v>1</v>
          </cell>
          <cell r="J24">
            <v>1.3239583333333336</v>
          </cell>
        </row>
        <row r="25">
          <cell r="G25">
            <v>1</v>
          </cell>
          <cell r="J25">
            <v>-1.888541666666665</v>
          </cell>
        </row>
        <row r="26">
          <cell r="G26">
            <v>1</v>
          </cell>
          <cell r="J26">
            <v>-2.7635416666666686</v>
          </cell>
        </row>
        <row r="27">
          <cell r="G27">
            <v>1</v>
          </cell>
          <cell r="J27">
            <v>-0.17687500000000234</v>
          </cell>
          <cell r="L27">
            <v>1</v>
          </cell>
        </row>
        <row r="28">
          <cell r="G28">
            <v>1</v>
          </cell>
          <cell r="J28">
            <v>0.12812499999999738</v>
          </cell>
        </row>
        <row r="29">
          <cell r="G29">
            <v>1</v>
          </cell>
          <cell r="J29">
            <v>5.6249999999986589E-3</v>
          </cell>
        </row>
        <row r="30">
          <cell r="G30">
            <v>1</v>
          </cell>
          <cell r="J30">
            <v>3.3125000000002069E-2</v>
          </cell>
        </row>
        <row r="31">
          <cell r="G31">
            <v>1</v>
          </cell>
          <cell r="J31">
            <v>-0.55187499999999878</v>
          </cell>
        </row>
        <row r="32">
          <cell r="G32">
            <v>1</v>
          </cell>
          <cell r="J32">
            <v>1.0481249999999991</v>
          </cell>
        </row>
        <row r="33">
          <cell r="G33">
            <v>1</v>
          </cell>
          <cell r="J33">
            <v>-0.52937500000000148</v>
          </cell>
        </row>
        <row r="34">
          <cell r="G34">
            <v>1</v>
          </cell>
          <cell r="J34">
            <v>-1.2693749999999999</v>
          </cell>
        </row>
        <row r="35">
          <cell r="G35">
            <v>1</v>
          </cell>
          <cell r="J35">
            <v>1.7506250000000032</v>
          </cell>
        </row>
        <row r="36">
          <cell r="G36">
            <v>1</v>
          </cell>
          <cell r="J36">
            <v>5.3125000000001643E-2</v>
          </cell>
        </row>
        <row r="37">
          <cell r="G37">
            <v>1</v>
          </cell>
          <cell r="J37">
            <v>-0.49187500000000006</v>
          </cell>
        </row>
        <row r="38">
          <cell r="G38">
            <v>1</v>
          </cell>
          <cell r="J38">
            <v>6.2499999999965361E-4</v>
          </cell>
        </row>
        <row r="39">
          <cell r="G39">
            <v>1</v>
          </cell>
          <cell r="J39">
            <v>1.2131249999999982</v>
          </cell>
          <cell r="L39">
            <v>0.6756626445660695</v>
          </cell>
        </row>
        <row r="40">
          <cell r="G40">
            <v>1</v>
          </cell>
          <cell r="J40">
            <v>1.1206249999999971</v>
          </cell>
        </row>
        <row r="41">
          <cell r="G41">
            <v>1</v>
          </cell>
          <cell r="J41">
            <v>1.3231250000000012</v>
          </cell>
        </row>
        <row r="42">
          <cell r="G42">
            <v>1</v>
          </cell>
          <cell r="J42">
            <v>0.49062499999999809</v>
          </cell>
        </row>
        <row r="43">
          <cell r="G43">
            <v>1</v>
          </cell>
          <cell r="J43">
            <v>0.9156249999999988</v>
          </cell>
        </row>
        <row r="44">
          <cell r="G44">
            <v>1</v>
          </cell>
          <cell r="J44">
            <v>0.88062500000000221</v>
          </cell>
        </row>
        <row r="45">
          <cell r="G45">
            <v>1</v>
          </cell>
          <cell r="J45">
            <v>-0.11937499999999779</v>
          </cell>
        </row>
        <row r="46">
          <cell r="G46">
            <v>1</v>
          </cell>
          <cell r="J46">
            <v>0.86312500000000036</v>
          </cell>
        </row>
        <row r="47">
          <cell r="G47">
            <v>1</v>
          </cell>
          <cell r="J47">
            <v>-1.1874999999999636E-2</v>
          </cell>
        </row>
        <row r="48">
          <cell r="G48">
            <v>1</v>
          </cell>
          <cell r="J48">
            <v>3.8124999999997522E-2</v>
          </cell>
        </row>
        <row r="49">
          <cell r="G49">
            <v>1</v>
          </cell>
          <cell r="J49">
            <v>-0.49187500000000006</v>
          </cell>
        </row>
      </sheetData>
      <sheetData sheetId="5">
        <row r="4">
          <cell r="O4" t="str">
            <v>CRP-PI</v>
          </cell>
          <cell r="P4">
            <v>1</v>
          </cell>
          <cell r="Q4">
            <v>1.3830306519099069</v>
          </cell>
          <cell r="R4">
            <v>1</v>
          </cell>
          <cell r="S4">
            <v>0.1013791395339522</v>
          </cell>
          <cell r="T4">
            <v>-1.4175034757845411</v>
          </cell>
          <cell r="U4">
            <v>2.2489023487335871</v>
          </cell>
          <cell r="V4">
            <v>1</v>
          </cell>
          <cell r="W4">
            <v>1.0000000000000018</v>
          </cell>
          <cell r="X4">
            <v>1.9356648630839837</v>
          </cell>
          <cell r="Y4">
            <v>1</v>
          </cell>
          <cell r="Z4">
            <v>1.0351548586650215E-5</v>
          </cell>
          <cell r="AA4">
            <v>4.8416921918398659</v>
          </cell>
          <cell r="AB4">
            <v>1.942093499040715</v>
          </cell>
          <cell r="AC4">
            <v>1</v>
          </cell>
        </row>
      </sheetData>
      <sheetData sheetId="6">
        <row r="4">
          <cell r="O4" t="str">
            <v>CRP-PII</v>
          </cell>
          <cell r="P4">
            <v>1</v>
          </cell>
          <cell r="Q4">
            <v>2.3164489057000903</v>
          </cell>
          <cell r="R4">
            <v>1</v>
          </cell>
          <cell r="S4">
            <v>6.2758047239188232E-4</v>
          </cell>
          <cell r="T4">
            <v>-4.3290008712606918</v>
          </cell>
          <cell r="U4">
            <v>2.6187627705065664</v>
          </cell>
          <cell r="V4">
            <v>1</v>
          </cell>
          <cell r="W4">
            <v>1</v>
          </cell>
          <cell r="X4">
            <v>3.339407847352629</v>
          </cell>
          <cell r="Y4">
            <v>1</v>
          </cell>
          <cell r="Z4">
            <v>1.9096191079142418E-3</v>
          </cell>
          <cell r="AA4">
            <v>5.1290554980093095</v>
          </cell>
          <cell r="AB4">
            <v>2.9690055010954026</v>
          </cell>
          <cell r="AC4">
            <v>1</v>
          </cell>
        </row>
      </sheetData>
      <sheetData sheetId="7">
        <row r="4">
          <cell r="O4" t="str">
            <v>GATA3</v>
          </cell>
          <cell r="P4">
            <v>0.99999999999999978</v>
          </cell>
          <cell r="Q4">
            <v>2.4360995764998226</v>
          </cell>
          <cell r="R4">
            <v>0.83333333333333337</v>
          </cell>
          <cell r="S4">
            <v>3.8099417557651581E-2</v>
          </cell>
          <cell r="T4">
            <v>-2.3214078287674393</v>
          </cell>
          <cell r="U4">
            <v>2.7327387905127267</v>
          </cell>
          <cell r="V4">
            <v>0.90909090909090906</v>
          </cell>
          <cell r="W4">
            <v>1.0000000000000011</v>
          </cell>
          <cell r="X4">
            <v>1.500276365588483</v>
          </cell>
          <cell r="Y4">
            <v>1</v>
          </cell>
          <cell r="Z4">
            <v>1.3928425625554165E-11</v>
          </cell>
          <cell r="AA4">
            <v>-8.098163084569272</v>
          </cell>
          <cell r="AB4">
            <v>1.4152369712752557</v>
          </cell>
          <cell r="AC4">
            <v>1</v>
          </cell>
        </row>
      </sheetData>
      <sheetData sheetId="8">
        <row r="4">
          <cell r="O4" t="str">
            <v>GATA3sv</v>
          </cell>
          <cell r="P4">
            <v>0.99999999999999933</v>
          </cell>
          <cell r="Q4">
            <v>2.0002965111890223</v>
          </cell>
          <cell r="R4">
            <v>0.91666666666666663</v>
          </cell>
          <cell r="S4">
            <v>0.13042690192737483</v>
          </cell>
          <cell r="T4">
            <v>-1.6194902389854422</v>
          </cell>
          <cell r="U4">
            <v>2.7591932793855638</v>
          </cell>
          <cell r="V4">
            <v>0.72727272727272729</v>
          </cell>
          <cell r="W4">
            <v>1.0000000000000004</v>
          </cell>
          <cell r="X4">
            <v>1.7246270554254597</v>
          </cell>
          <cell r="Y4">
            <v>1</v>
          </cell>
          <cell r="Z4">
            <v>4.1898872904418183E-11</v>
          </cell>
          <cell r="AA4">
            <v>-14.072352940575582</v>
          </cell>
          <cell r="AB4">
            <v>1.5918387255272217</v>
          </cell>
          <cell r="AC4">
            <v>1</v>
          </cell>
        </row>
      </sheetData>
      <sheetData sheetId="9">
        <row r="4">
          <cell r="O4" t="str">
            <v>Hecidin</v>
          </cell>
          <cell r="P4">
            <v>1</v>
          </cell>
          <cell r="Q4">
            <v>2.2192358641904404</v>
          </cell>
          <cell r="R4">
            <v>1</v>
          </cell>
          <cell r="S4">
            <v>4.4266905997033621E-3</v>
          </cell>
          <cell r="T4">
            <v>-2.8954886029367057</v>
          </cell>
          <cell r="U4">
            <v>2.438133513693387</v>
          </cell>
          <cell r="V4">
            <v>1</v>
          </cell>
          <cell r="W4">
            <v>1.0000000000000002</v>
          </cell>
          <cell r="X4">
            <v>1.9678265918599052</v>
          </cell>
          <cell r="Y4">
            <v>1</v>
          </cell>
          <cell r="Z4">
            <v>3.5682945234306886E-3</v>
          </cell>
          <cell r="AA4">
            <v>2.2400666630493768</v>
          </cell>
          <cell r="AB4">
            <v>1.7332449116968098</v>
          </cell>
          <cell r="AC4">
            <v>1</v>
          </cell>
        </row>
      </sheetData>
      <sheetData sheetId="10">
        <row r="4">
          <cell r="O4" t="str">
            <v>IgDm</v>
          </cell>
          <cell r="P4">
            <v>1.0000000000000004</v>
          </cell>
          <cell r="Q4">
            <v>1.7446544107207129</v>
          </cell>
          <cell r="R4">
            <v>1</v>
          </cell>
          <cell r="S4">
            <v>3.4510334370585698E-2</v>
          </cell>
          <cell r="T4">
            <v>-1.935451900587895</v>
          </cell>
          <cell r="U4">
            <v>2.667881940276283</v>
          </cell>
          <cell r="V4">
            <v>1</v>
          </cell>
          <cell r="W4">
            <v>1</v>
          </cell>
          <cell r="X4">
            <v>1.4537814488544238</v>
          </cell>
          <cell r="Y4">
            <v>1</v>
          </cell>
          <cell r="Z4">
            <v>1.6441134937804009E-7</v>
          </cell>
          <cell r="AA4">
            <v>-4.2756842083162176</v>
          </cell>
          <cell r="AB4">
            <v>1.6949532870764348</v>
          </cell>
          <cell r="AC4">
            <v>1</v>
          </cell>
        </row>
      </sheetData>
      <sheetData sheetId="11">
        <row r="4">
          <cell r="O4" t="str">
            <v>IgMs</v>
          </cell>
          <cell r="P4">
            <v>0.99999999999999967</v>
          </cell>
          <cell r="Q4">
            <v>2.2114170011219945</v>
          </cell>
          <cell r="R4">
            <v>1</v>
          </cell>
          <cell r="S4">
            <v>0.35631715709745082</v>
          </cell>
          <cell r="T4">
            <v>-1.1435375880518432</v>
          </cell>
          <cell r="U4">
            <v>2.3458327409289832</v>
          </cell>
          <cell r="V4">
            <v>1</v>
          </cell>
          <cell r="W4">
            <v>1</v>
          </cell>
          <cell r="X4">
            <v>1.7792926978399628</v>
          </cell>
          <cell r="Y4">
            <v>1</v>
          </cell>
          <cell r="Z4">
            <v>0.13750899771162584</v>
          </cell>
          <cell r="AA4">
            <v>1.321085174679528</v>
          </cell>
          <cell r="AB4">
            <v>1.7513558499727653</v>
          </cell>
          <cell r="AC4">
            <v>1</v>
          </cell>
        </row>
      </sheetData>
      <sheetData sheetId="12">
        <row r="4">
          <cell r="O4" t="str">
            <v>IL-1b</v>
          </cell>
          <cell r="P4">
            <v>1.0000000000000018</v>
          </cell>
          <cell r="Q4">
            <v>2.8674218542535974</v>
          </cell>
          <cell r="R4">
            <v>0.66666666666666663</v>
          </cell>
          <cell r="S4">
            <v>1.6338512836939016E-6</v>
          </cell>
          <cell r="T4">
            <v>27.395219780593166</v>
          </cell>
          <cell r="U4">
            <v>2.5877106994698797</v>
          </cell>
          <cell r="V4">
            <v>1</v>
          </cell>
          <cell r="W4">
            <v>0.99999999999999978</v>
          </cell>
          <cell r="X4">
            <v>2.6588531378400582</v>
          </cell>
          <cell r="Y4">
            <v>1</v>
          </cell>
          <cell r="Z4">
            <v>1.8898421020656283E-5</v>
          </cell>
          <cell r="AA4">
            <v>10.592016011667431</v>
          </cell>
          <cell r="AB4">
            <v>3.0142007608103762</v>
          </cell>
          <cell r="AC4">
            <v>1</v>
          </cell>
        </row>
      </sheetData>
      <sheetData sheetId="13">
        <row r="4">
          <cell r="O4" t="str">
            <v>IL-6</v>
          </cell>
          <cell r="P4">
            <v>1.0000000000000016</v>
          </cell>
          <cell r="Q4">
            <v>1.8772230937360261</v>
          </cell>
          <cell r="R4">
            <v>0.25</v>
          </cell>
          <cell r="S4">
            <v>4.4379735404547526E-3</v>
          </cell>
          <cell r="T4">
            <v>14.593459283009651</v>
          </cell>
          <cell r="U4">
            <v>3.6736126793689592</v>
          </cell>
          <cell r="V4">
            <v>0.90909090909090906</v>
          </cell>
          <cell r="W4">
            <v>0.999999999999999</v>
          </cell>
          <cell r="X4">
            <v>2.1550952182726384</v>
          </cell>
          <cell r="Y4">
            <v>0.91666666666666663</v>
          </cell>
          <cell r="Z4">
            <v>2.430374936345494E-4</v>
          </cell>
          <cell r="AA4">
            <v>5.848045538139476</v>
          </cell>
          <cell r="AB4">
            <v>3.0102525050162532</v>
          </cell>
          <cell r="AC4">
            <v>1</v>
          </cell>
        </row>
      </sheetData>
      <sheetData sheetId="14">
        <row r="4">
          <cell r="O4" t="str">
            <v>IL-8</v>
          </cell>
          <cell r="P4">
            <v>1.0000000000000002</v>
          </cell>
          <cell r="Q4">
            <v>2.5451123848096184</v>
          </cell>
          <cell r="R4">
            <v>1</v>
          </cell>
          <cell r="S4">
            <v>1.2462967357547981E-5</v>
          </cell>
          <cell r="T4">
            <v>8.5655249505595581</v>
          </cell>
          <cell r="U4">
            <v>2.4432879497135023</v>
          </cell>
          <cell r="V4">
            <v>1</v>
          </cell>
          <cell r="W4">
            <v>1.0000000000000009</v>
          </cell>
          <cell r="X4">
            <v>1.6903010987182452</v>
          </cell>
          <cell r="Y4">
            <v>1</v>
          </cell>
          <cell r="Z4">
            <v>3.0735570168711418E-7</v>
          </cell>
          <cell r="AA4">
            <v>5.4064366300946478</v>
          </cell>
          <cell r="AB4">
            <v>1.7778366523799711</v>
          </cell>
          <cell r="AC4">
            <v>1</v>
          </cell>
        </row>
      </sheetData>
      <sheetData sheetId="15">
        <row r="4">
          <cell r="O4" t="str">
            <v>IL-10</v>
          </cell>
          <cell r="P4">
            <v>0.99999999999999944</v>
          </cell>
          <cell r="Q4">
            <v>2.3198036136869189</v>
          </cell>
          <cell r="R4">
            <v>0.83333333333333337</v>
          </cell>
          <cell r="S4">
            <v>2.2735889758360731E-2</v>
          </cell>
          <cell r="T4">
            <v>-2.3900577113347614</v>
          </cell>
          <cell r="U4">
            <v>2.5210689581325241</v>
          </cell>
          <cell r="V4">
            <v>1</v>
          </cell>
          <cell r="W4">
            <v>1.0000000000000002</v>
          </cell>
          <cell r="X4">
            <v>2.0391723197884786</v>
          </cell>
          <cell r="Y4">
            <v>1</v>
          </cell>
          <cell r="Z4">
            <v>5.7317247782246048E-6</v>
          </cell>
          <cell r="AA4">
            <v>4.7557669856959626</v>
          </cell>
          <cell r="AB4">
            <v>1.6706409849877193</v>
          </cell>
          <cell r="AC4">
            <v>1</v>
          </cell>
        </row>
      </sheetData>
      <sheetData sheetId="16">
        <row r="4">
          <cell r="O4" t="str">
            <v>IL-12</v>
          </cell>
          <cell r="P4">
            <v>0.999999999999999</v>
          </cell>
          <cell r="Q4">
            <v>1.7859207893812081</v>
          </cell>
          <cell r="R4">
            <v>0.41666666666666669</v>
          </cell>
          <cell r="S4">
            <v>0.15197528029672872</v>
          </cell>
          <cell r="T4">
            <v>-1.6914376531710882</v>
          </cell>
          <cell r="U4">
            <v>1.9595896144412184</v>
          </cell>
          <cell r="V4">
            <v>0.36363636363636365</v>
          </cell>
          <cell r="W4">
            <v>1.0000000000000036</v>
          </cell>
          <cell r="X4">
            <v>2.8893932626916028</v>
          </cell>
          <cell r="Y4">
            <v>1</v>
          </cell>
          <cell r="Z4">
            <v>0.21663387929592742</v>
          </cell>
          <cell r="AA4">
            <v>-1.395912327212951</v>
          </cell>
          <cell r="AB4">
            <v>2.0946786127132628</v>
          </cell>
          <cell r="AC4">
            <v>0.90909090909090906</v>
          </cell>
        </row>
      </sheetData>
      <sheetData sheetId="17">
        <row r="4">
          <cell r="O4" t="str">
            <v>IL-22</v>
          </cell>
          <cell r="P4">
            <v>0.99999999999999989</v>
          </cell>
          <cell r="Q4">
            <v>3.5445936489310514</v>
          </cell>
          <cell r="R4">
            <v>0.58333333333333337</v>
          </cell>
          <cell r="S4">
            <v>8.0657831649204922E-4</v>
          </cell>
          <cell r="T4">
            <v>-17.508699220171824</v>
          </cell>
          <cell r="U4">
            <v>4.2018919306872631</v>
          </cell>
          <cell r="V4">
            <v>0.81818181818181823</v>
          </cell>
          <cell r="W4">
            <v>1.0000000000000009</v>
          </cell>
          <cell r="X4">
            <v>2.1003478550628936</v>
          </cell>
          <cell r="Y4">
            <v>1</v>
          </cell>
          <cell r="Z4">
            <v>7.1869440569092159E-3</v>
          </cell>
          <cell r="AA4">
            <v>-2.4020419778091764</v>
          </cell>
          <cell r="AB4">
            <v>2.1426100773579342</v>
          </cell>
          <cell r="AC4">
            <v>1</v>
          </cell>
        </row>
      </sheetData>
      <sheetData sheetId="18">
        <row r="4">
          <cell r="O4" t="str">
            <v>IFN g</v>
          </cell>
          <cell r="P4">
            <v>1.0000000000000002</v>
          </cell>
          <cell r="Q4">
            <v>1.9118279796703308</v>
          </cell>
          <cell r="R4">
            <v>1</v>
          </cell>
          <cell r="S4">
            <v>7.1769010848307538E-6</v>
          </cell>
          <cell r="T4">
            <v>-6.5069823314863244</v>
          </cell>
          <cell r="U4">
            <v>2.3941184984191159</v>
          </cell>
          <cell r="V4">
            <v>1</v>
          </cell>
          <cell r="W4">
            <v>1.0000000000000004</v>
          </cell>
          <cell r="X4">
            <v>1.541807625114028</v>
          </cell>
          <cell r="Y4">
            <v>1</v>
          </cell>
          <cell r="Z4">
            <v>2.4640757521183722E-9</v>
          </cell>
          <cell r="AA4">
            <v>-4.4385692216778327</v>
          </cell>
          <cell r="AB4">
            <v>1.2942024329217754</v>
          </cell>
          <cell r="AC4">
            <v>1</v>
          </cell>
        </row>
      </sheetData>
      <sheetData sheetId="19">
        <row r="4">
          <cell r="O4" t="str">
            <v>Lysozyme G1</v>
          </cell>
          <cell r="P4">
            <v>1.0000000000000007</v>
          </cell>
          <cell r="Q4">
            <v>2.7029483458653001</v>
          </cell>
          <cell r="R4">
            <v>1</v>
          </cell>
          <cell r="S4">
            <v>3.1059722536668038E-5</v>
          </cell>
          <cell r="T4">
            <v>-13.719205213204273</v>
          </cell>
          <cell r="U4">
            <v>3.0867632260222382</v>
          </cell>
          <cell r="V4">
            <v>0.72727272727272729</v>
          </cell>
          <cell r="W4">
            <v>1</v>
          </cell>
          <cell r="X4">
            <v>15.394087059839544</v>
          </cell>
          <cell r="Y4">
            <v>0.83333333333333337</v>
          </cell>
          <cell r="Z4">
            <v>0.11581767146634707</v>
          </cell>
          <cell r="AA4">
            <v>4.1745953556128654</v>
          </cell>
          <cell r="AB4">
            <v>10.006794368938801</v>
          </cell>
          <cell r="AC4">
            <v>1</v>
          </cell>
        </row>
      </sheetData>
      <sheetData sheetId="20">
        <row r="4">
          <cell r="O4" t="str">
            <v>Lysozyme G2</v>
          </cell>
          <cell r="P4">
            <v>0.99999999999999933</v>
          </cell>
          <cell r="Q4">
            <v>3.1951262672192549</v>
          </cell>
          <cell r="R4">
            <v>1</v>
          </cell>
          <cell r="S4">
            <v>1.1048032540822983E-2</v>
          </cell>
          <cell r="T4">
            <v>-4.4491867847060407</v>
          </cell>
          <cell r="U4">
            <v>2.7210411840758453</v>
          </cell>
          <cell r="V4">
            <v>0.54545454545454541</v>
          </cell>
          <cell r="W4">
            <v>0.99999999999999911</v>
          </cell>
          <cell r="X4">
            <v>8.512982941281102</v>
          </cell>
          <cell r="Y4">
            <v>0.91666666666666663</v>
          </cell>
          <cell r="Z4">
            <v>0.19380233777222755</v>
          </cell>
          <cell r="AA4">
            <v>-2.360832120206485</v>
          </cell>
          <cell r="AB4">
            <v>8.0441107161476157</v>
          </cell>
          <cell r="AC4">
            <v>0.90909090909090906</v>
          </cell>
        </row>
      </sheetData>
      <sheetData sheetId="21">
        <row r="4">
          <cell r="O4" t="str">
            <v>MHC I</v>
          </cell>
          <cell r="P4">
            <v>1</v>
          </cell>
          <cell r="Q4">
            <v>1.3471617007559207</v>
          </cell>
          <cell r="R4">
            <v>1</v>
          </cell>
          <cell r="S4">
            <v>0.22113460497008403</v>
          </cell>
          <cell r="T4">
            <v>-1.1643819609301973</v>
          </cell>
          <cell r="U4">
            <v>1.7557744989468567</v>
          </cell>
          <cell r="V4">
            <v>1</v>
          </cell>
          <cell r="W4">
            <v>1</v>
          </cell>
          <cell r="X4">
            <v>1.3005158244867918</v>
          </cell>
          <cell r="Y4">
            <v>1</v>
          </cell>
          <cell r="Z4">
            <v>3.224841554424757E-3</v>
          </cell>
          <cell r="AA4">
            <v>1.4646816435845713</v>
          </cell>
          <cell r="AB4">
            <v>1.370045337954463</v>
          </cell>
          <cell r="AC4">
            <v>1</v>
          </cell>
        </row>
      </sheetData>
      <sheetData sheetId="22">
        <row r="4">
          <cell r="O4" t="str">
            <v>S100A1</v>
          </cell>
          <cell r="P4">
            <v>1.0000000000000002</v>
          </cell>
          <cell r="Q4">
            <v>1.328055377064556</v>
          </cell>
          <cell r="R4">
            <v>1</v>
          </cell>
          <cell r="S4">
            <v>0.45802678285361875</v>
          </cell>
          <cell r="T4">
            <v>1.0215886445128139</v>
          </cell>
          <cell r="U4">
            <v>1.808984076822566</v>
          </cell>
          <cell r="V4">
            <v>1</v>
          </cell>
          <cell r="W4">
            <v>1</v>
          </cell>
          <cell r="X4">
            <v>1.2522775768092345</v>
          </cell>
          <cell r="Y4">
            <v>1</v>
          </cell>
          <cell r="Z4">
            <v>1.2731188359319707E-3</v>
          </cell>
          <cell r="AA4">
            <v>1.4738628415558466</v>
          </cell>
          <cell r="AB4">
            <v>1.3392914102819886</v>
          </cell>
          <cell r="AC4">
            <v>1</v>
          </cell>
        </row>
      </sheetData>
      <sheetData sheetId="23">
        <row r="4">
          <cell r="O4" t="str">
            <v>STAT 1</v>
          </cell>
          <cell r="P4">
            <v>0.99999999999999989</v>
          </cell>
          <cell r="Q4">
            <v>1.3757880419618904</v>
          </cell>
          <cell r="R4">
            <v>1</v>
          </cell>
          <cell r="S4">
            <v>0.11568016019128069</v>
          </cell>
          <cell r="T4">
            <v>-1.1872884305143068</v>
          </cell>
          <cell r="U4">
            <v>1.3752223724000403</v>
          </cell>
          <cell r="V4">
            <v>1</v>
          </cell>
          <cell r="W4">
            <v>1.0000000000000002</v>
          </cell>
          <cell r="X4">
            <v>1.3389873843521598</v>
          </cell>
          <cell r="Y4">
            <v>1</v>
          </cell>
          <cell r="Z4">
            <v>0.2301325801168374</v>
          </cell>
          <cell r="AA4">
            <v>-1.0859504923892986</v>
          </cell>
          <cell r="AB4">
            <v>1.2173730007138723</v>
          </cell>
          <cell r="AC4">
            <v>1</v>
          </cell>
        </row>
      </sheetData>
      <sheetData sheetId="24">
        <row r="4">
          <cell r="O4" t="str">
            <v>TLR3</v>
          </cell>
          <cell r="P4">
            <v>1</v>
          </cell>
          <cell r="Q4">
            <v>1.5611998012091646</v>
          </cell>
          <cell r="R4">
            <v>1</v>
          </cell>
          <cell r="S4">
            <v>1.5254757470777756E-2</v>
          </cell>
          <cell r="T4">
            <v>-1.6709872873126204</v>
          </cell>
          <cell r="U4">
            <v>1.7609810580263796</v>
          </cell>
          <cell r="V4">
            <v>1</v>
          </cell>
          <cell r="W4">
            <v>0.99999999999999933</v>
          </cell>
          <cell r="X4">
            <v>1.7303478999463799</v>
          </cell>
          <cell r="Y4">
            <v>1</v>
          </cell>
          <cell r="Z4">
            <v>1.9594721729705233E-2</v>
          </cell>
          <cell r="AA4">
            <v>-1.7742581201890639</v>
          </cell>
          <cell r="AB4">
            <v>1.9069395216445026</v>
          </cell>
          <cell r="AC4">
            <v>1</v>
          </cell>
        </row>
      </sheetData>
      <sheetData sheetId="25">
        <row r="4">
          <cell r="O4" t="str">
            <v>Transferrin</v>
          </cell>
          <cell r="P4">
            <v>0.99999999999999922</v>
          </cell>
          <cell r="Q4">
            <v>1.6747779469683328</v>
          </cell>
          <cell r="R4">
            <v>1</v>
          </cell>
          <cell r="S4">
            <v>5.2216400773721333E-2</v>
          </cell>
          <cell r="T4">
            <v>-1.7557219592025068</v>
          </cell>
          <cell r="U4">
            <v>2.602785065311136</v>
          </cell>
          <cell r="V4">
            <v>1</v>
          </cell>
          <cell r="W4">
            <v>0.99999999999999944</v>
          </cell>
          <cell r="X4">
            <v>2.8297630505669513</v>
          </cell>
          <cell r="Y4">
            <v>1</v>
          </cell>
          <cell r="Z4">
            <v>1.4134327236136436E-4</v>
          </cell>
          <cell r="AA4">
            <v>5.8654987516925976</v>
          </cell>
          <cell r="AB4">
            <v>2.2163788977219467</v>
          </cell>
          <cell r="AC4">
            <v>1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H36" sqref="H36"/>
    </sheetView>
  </sheetViews>
  <sheetFormatPr defaultRowHeight="15" x14ac:dyDescent="0.25"/>
  <cols>
    <col min="1" max="1" width="10.85546875" style="1" bestFit="1" customWidth="1"/>
    <col min="2" max="2" width="8.28515625" style="1" customWidth="1"/>
    <col min="3" max="8" width="9.140625" style="1"/>
    <col min="9" max="9" width="8.28515625" style="1" bestFit="1" customWidth="1"/>
    <col min="10" max="16384" width="9.140625" style="1"/>
  </cols>
  <sheetData>
    <row r="1" spans="1:15" ht="30" x14ac:dyDescent="0.25">
      <c r="B1" s="2" t="s">
        <v>0</v>
      </c>
      <c r="C1" s="2" t="s">
        <v>1</v>
      </c>
      <c r="D1" s="3">
        <v>0.05</v>
      </c>
      <c r="E1" s="2" t="s">
        <v>2</v>
      </c>
      <c r="F1" s="4">
        <v>2</v>
      </c>
      <c r="G1" s="5" t="s">
        <v>3</v>
      </c>
      <c r="H1" s="6">
        <v>0.25</v>
      </c>
      <c r="J1" s="1" t="s">
        <v>4</v>
      </c>
    </row>
    <row r="2" spans="1:15" s="7" customFormat="1" ht="8.4499999999999993" customHeight="1" thickBot="1" x14ac:dyDescent="0.3">
      <c r="B2" s="8"/>
      <c r="C2" s="8"/>
      <c r="D2" s="9"/>
      <c r="E2" s="8"/>
      <c r="F2" s="9"/>
      <c r="G2" s="10"/>
      <c r="H2" s="11"/>
    </row>
    <row r="3" spans="1:15" ht="26.25" x14ac:dyDescent="0.25">
      <c r="A3" s="34" t="s">
        <v>5</v>
      </c>
      <c r="B3" s="37" t="s">
        <v>6</v>
      </c>
      <c r="C3" s="38"/>
      <c r="D3" s="38"/>
      <c r="E3" s="38"/>
      <c r="F3" s="38"/>
      <c r="G3" s="38"/>
      <c r="H3" s="39"/>
      <c r="I3" s="37" t="s">
        <v>7</v>
      </c>
      <c r="J3" s="38"/>
      <c r="K3" s="38"/>
      <c r="L3" s="38"/>
      <c r="M3" s="38"/>
      <c r="N3" s="38"/>
      <c r="O3" s="39"/>
    </row>
    <row r="4" spans="1:15" x14ac:dyDescent="0.25">
      <c r="A4" s="35"/>
      <c r="B4" s="40" t="s">
        <v>8</v>
      </c>
      <c r="C4" s="41"/>
      <c r="D4" s="41"/>
      <c r="E4" s="12"/>
      <c r="F4" s="42" t="s">
        <v>9</v>
      </c>
      <c r="G4" s="41"/>
      <c r="H4" s="43"/>
      <c r="I4" s="40" t="s">
        <v>8</v>
      </c>
      <c r="J4" s="41"/>
      <c r="K4" s="41"/>
      <c r="L4" s="12"/>
      <c r="M4" s="42" t="s">
        <v>9</v>
      </c>
      <c r="N4" s="41"/>
      <c r="O4" s="43"/>
    </row>
    <row r="5" spans="1:15" ht="15.75" thickBot="1" x14ac:dyDescent="0.3">
      <c r="A5" s="36"/>
      <c r="B5" s="13" t="s">
        <v>10</v>
      </c>
      <c r="C5" s="14" t="s">
        <v>11</v>
      </c>
      <c r="D5" s="14" t="s">
        <v>12</v>
      </c>
      <c r="E5" s="15" t="s">
        <v>13</v>
      </c>
      <c r="F5" s="16" t="s">
        <v>10</v>
      </c>
      <c r="G5" s="14" t="s">
        <v>11</v>
      </c>
      <c r="H5" s="17" t="s">
        <v>12</v>
      </c>
      <c r="I5" s="13" t="s">
        <v>10</v>
      </c>
      <c r="J5" s="14" t="s">
        <v>11</v>
      </c>
      <c r="K5" s="14" t="s">
        <v>12</v>
      </c>
      <c r="L5" s="15" t="s">
        <v>13</v>
      </c>
      <c r="M5" s="16" t="s">
        <v>10</v>
      </c>
      <c r="N5" s="14" t="s">
        <v>11</v>
      </c>
      <c r="O5" s="17" t="s">
        <v>12</v>
      </c>
    </row>
    <row r="6" spans="1:15" x14ac:dyDescent="0.25">
      <c r="A6" s="18" t="str">
        <f>[1]C3!O4</f>
        <v>C3</v>
      </c>
      <c r="B6" s="19">
        <f>[1]C3!P4</f>
        <v>1</v>
      </c>
      <c r="C6" s="20">
        <f>[1]C3!Q4</f>
        <v>1.9581686978840334</v>
      </c>
      <c r="D6" s="21">
        <f>[1]C3!R4</f>
        <v>1</v>
      </c>
      <c r="E6" s="22">
        <f>[1]C3!S4</f>
        <v>4.6739137243028018E-3</v>
      </c>
      <c r="F6" s="23">
        <f>[1]C3!T4</f>
        <v>-2.5701224943694614</v>
      </c>
      <c r="G6" s="20">
        <f>[1]C3!U4</f>
        <v>2.3083973550863472</v>
      </c>
      <c r="H6" s="24">
        <f>[1]C3!V4</f>
        <v>1</v>
      </c>
      <c r="I6" s="19">
        <f>[1]C3!W4</f>
        <v>1.0000000000000002</v>
      </c>
      <c r="J6" s="20">
        <f>[1]C3!X4</f>
        <v>1.8285163223976821</v>
      </c>
      <c r="K6" s="21">
        <f>[1]C3!Y4</f>
        <v>1</v>
      </c>
      <c r="L6" s="22">
        <f>[1]C3!Z4</f>
        <v>5.1108770244695512E-4</v>
      </c>
      <c r="M6" s="23">
        <f>[1]C3!AA4</f>
        <v>3.7072768307553039</v>
      </c>
      <c r="N6" s="20">
        <f>[1]C3!AB4</f>
        <v>2.5802622352022682</v>
      </c>
      <c r="O6" s="25">
        <f>[1]C3!AC4</f>
        <v>1</v>
      </c>
    </row>
    <row r="7" spans="1:15" x14ac:dyDescent="0.25">
      <c r="A7" s="18" t="str">
        <f>[1]Cathelicidin!A1</f>
        <v>Cathelicidin</v>
      </c>
      <c r="B7" s="19">
        <f>[1]Cathelicidin!L4</f>
        <v>0.99999999999999978</v>
      </c>
      <c r="C7" s="20">
        <f>POWER(2,_xlfn.STDEV.P([1]Cathelicidin!J4:J15))</f>
        <v>1.9604736485452534</v>
      </c>
      <c r="D7" s="21">
        <f>SUM([1]Cathelicidin!G4:G15)/12</f>
        <v>1</v>
      </c>
      <c r="E7" s="22">
        <f>_xlfn.T.TEST([1]Cathelicidin!J4:J15,[1]Cathelicidin!J16:J26,1,2)</f>
        <v>0.44157264799504692</v>
      </c>
      <c r="F7" s="23">
        <f>IF([1]Cathelicidin!L16&lt;1,-1/[1]Cathelicidin!L16,[1]Cathelicidin!L16)</f>
        <v>1.0551186948388391</v>
      </c>
      <c r="G7" s="20">
        <f>POWER(2,_xlfn.STDEV.P([1]Cathelicidin!J16:J26))</f>
        <v>2.6237475890477024</v>
      </c>
      <c r="H7" s="24">
        <f>SUM([1]Cathelicidin!G16:G26)/11</f>
        <v>1</v>
      </c>
      <c r="I7" s="19">
        <f>[1]Cathelicidin!L27</f>
        <v>1</v>
      </c>
      <c r="J7" s="20">
        <f>POWER(2,_xlfn.STDEV.P([1]Cathelicidin!J27:J38))</f>
        <v>1.6754975763265938</v>
      </c>
      <c r="K7" s="21">
        <f>SUM([1]Cathelicidin!G27:G38)/12</f>
        <v>1</v>
      </c>
      <c r="L7" s="22">
        <f>_xlfn.T.TEST([1]Cathelicidin!J27:J38,[1]Cathelicidin!J39:J49,1,2)</f>
        <v>3.4330089419977859E-2</v>
      </c>
      <c r="M7" s="23">
        <f>IF([1]Cathelicidin!L39&lt;1,-1/[1]Cathelicidin!L39,[1]Cathelicidin!L39)</f>
        <v>-1.4800285438929801</v>
      </c>
      <c r="N7" s="20">
        <f>POWER(2,_xlfn.STDEV.P([1]Cathelicidin!J39:J49))</f>
        <v>1.5042123206220048</v>
      </c>
      <c r="O7" s="25">
        <f>SUM([1]Cathelicidin!G39:G49)/11</f>
        <v>1</v>
      </c>
    </row>
    <row r="8" spans="1:15" x14ac:dyDescent="0.25">
      <c r="A8" s="18" t="str">
        <f>'[1]CRP-PI'!O4</f>
        <v>CRP-PI</v>
      </c>
      <c r="B8" s="19">
        <f>'[1]CRP-PI'!P4</f>
        <v>1</v>
      </c>
      <c r="C8" s="20">
        <f>'[1]CRP-PI'!Q4</f>
        <v>1.3830306519099069</v>
      </c>
      <c r="D8" s="21">
        <f>'[1]CRP-PI'!R4</f>
        <v>1</v>
      </c>
      <c r="E8" s="22">
        <f>'[1]CRP-PI'!S4</f>
        <v>0.1013791395339522</v>
      </c>
      <c r="F8" s="23">
        <f>'[1]CRP-PI'!T4</f>
        <v>-1.4175034757845411</v>
      </c>
      <c r="G8" s="20">
        <f>'[1]CRP-PI'!U4</f>
        <v>2.2489023487335871</v>
      </c>
      <c r="H8" s="24">
        <f>'[1]CRP-PI'!V4</f>
        <v>1</v>
      </c>
      <c r="I8" s="19">
        <f>'[1]CRP-PI'!W4</f>
        <v>1.0000000000000018</v>
      </c>
      <c r="J8" s="20">
        <f>'[1]CRP-PI'!X4</f>
        <v>1.9356648630839837</v>
      </c>
      <c r="K8" s="21">
        <f>'[1]CRP-PI'!Y4</f>
        <v>1</v>
      </c>
      <c r="L8" s="22">
        <f>'[1]CRP-PI'!Z4</f>
        <v>1.0351548586650215E-5</v>
      </c>
      <c r="M8" s="23">
        <f>'[1]CRP-PI'!AA4</f>
        <v>4.8416921918398659</v>
      </c>
      <c r="N8" s="20">
        <f>'[1]CRP-PI'!AB4</f>
        <v>1.942093499040715</v>
      </c>
      <c r="O8" s="25">
        <f>'[1]CRP-PI'!AC4</f>
        <v>1</v>
      </c>
    </row>
    <row r="9" spans="1:15" x14ac:dyDescent="0.25">
      <c r="A9" s="18" t="str">
        <f>'[1]CRP-PII'!O4</f>
        <v>CRP-PII</v>
      </c>
      <c r="B9" s="19">
        <f>'[1]CRP-PII'!P4</f>
        <v>1</v>
      </c>
      <c r="C9" s="20">
        <f>'[1]CRP-PII'!Q4</f>
        <v>2.3164489057000903</v>
      </c>
      <c r="D9" s="21">
        <f>'[1]CRP-PII'!R4</f>
        <v>1</v>
      </c>
      <c r="E9" s="22">
        <f>'[1]CRP-PII'!S4</f>
        <v>6.2758047239188232E-4</v>
      </c>
      <c r="F9" s="23">
        <f>'[1]CRP-PII'!T4</f>
        <v>-4.3290008712606918</v>
      </c>
      <c r="G9" s="20">
        <f>'[1]CRP-PII'!U4</f>
        <v>2.6187627705065664</v>
      </c>
      <c r="H9" s="24">
        <f>'[1]CRP-PII'!V4</f>
        <v>1</v>
      </c>
      <c r="I9" s="19">
        <f>'[1]CRP-PII'!W4</f>
        <v>1</v>
      </c>
      <c r="J9" s="20">
        <f>'[1]CRP-PII'!X4</f>
        <v>3.339407847352629</v>
      </c>
      <c r="K9" s="21">
        <f>'[1]CRP-PII'!Y4</f>
        <v>1</v>
      </c>
      <c r="L9" s="22">
        <f>'[1]CRP-PII'!Z4</f>
        <v>1.9096191079142418E-3</v>
      </c>
      <c r="M9" s="23">
        <f>'[1]CRP-PII'!AA4</f>
        <v>5.1290554980093095</v>
      </c>
      <c r="N9" s="20">
        <f>'[1]CRP-PII'!AB4</f>
        <v>2.9690055010954026</v>
      </c>
      <c r="O9" s="25">
        <f>'[1]CRP-PII'!AC4</f>
        <v>1</v>
      </c>
    </row>
    <row r="10" spans="1:15" x14ac:dyDescent="0.25">
      <c r="A10" s="18" t="str">
        <f>[1]GATA3!O4</f>
        <v>GATA3</v>
      </c>
      <c r="B10" s="19">
        <f>[1]GATA3!P4</f>
        <v>0.99999999999999978</v>
      </c>
      <c r="C10" s="20">
        <f>[1]GATA3!Q4</f>
        <v>2.4360995764998226</v>
      </c>
      <c r="D10" s="21">
        <f>[1]GATA3!R4</f>
        <v>0.83333333333333337</v>
      </c>
      <c r="E10" s="22">
        <f>[1]GATA3!S4</f>
        <v>3.8099417557651581E-2</v>
      </c>
      <c r="F10" s="23">
        <f>[1]GATA3!T4</f>
        <v>-2.3214078287674393</v>
      </c>
      <c r="G10" s="20">
        <f>[1]GATA3!U4</f>
        <v>2.7327387905127267</v>
      </c>
      <c r="H10" s="24">
        <f>[1]GATA3!V4</f>
        <v>0.90909090909090906</v>
      </c>
      <c r="I10" s="19">
        <f>[1]GATA3!W4</f>
        <v>1.0000000000000011</v>
      </c>
      <c r="J10" s="20">
        <f>[1]GATA3!X4</f>
        <v>1.500276365588483</v>
      </c>
      <c r="K10" s="21">
        <f>[1]GATA3!Y4</f>
        <v>1</v>
      </c>
      <c r="L10" s="22">
        <f>[1]GATA3!Z4</f>
        <v>1.3928425625554165E-11</v>
      </c>
      <c r="M10" s="23">
        <f>[1]GATA3!AA4</f>
        <v>-8.098163084569272</v>
      </c>
      <c r="N10" s="20">
        <f>[1]GATA3!AB4</f>
        <v>1.4152369712752557</v>
      </c>
      <c r="O10" s="25">
        <f>[1]GATA3!AC4</f>
        <v>1</v>
      </c>
    </row>
    <row r="11" spans="1:15" x14ac:dyDescent="0.25">
      <c r="A11" s="18" t="str">
        <f>[1]GATA3sv!O4</f>
        <v>GATA3sv</v>
      </c>
      <c r="B11" s="19">
        <f>[1]GATA3sv!P4</f>
        <v>0.99999999999999933</v>
      </c>
      <c r="C11" s="20">
        <f>[1]GATA3sv!Q4</f>
        <v>2.0002965111890223</v>
      </c>
      <c r="D11" s="21">
        <f>[1]GATA3sv!R4</f>
        <v>0.91666666666666663</v>
      </c>
      <c r="E11" s="22">
        <f>[1]GATA3sv!S4</f>
        <v>0.13042690192737483</v>
      </c>
      <c r="F11" s="23">
        <f>[1]GATA3sv!T4</f>
        <v>-1.6194902389854422</v>
      </c>
      <c r="G11" s="20">
        <f>[1]GATA3sv!U4</f>
        <v>2.7591932793855638</v>
      </c>
      <c r="H11" s="24">
        <f>[1]GATA3sv!V4</f>
        <v>0.72727272727272729</v>
      </c>
      <c r="I11" s="19">
        <f>[1]GATA3sv!W4</f>
        <v>1.0000000000000004</v>
      </c>
      <c r="J11" s="20">
        <f>[1]GATA3sv!X4</f>
        <v>1.7246270554254597</v>
      </c>
      <c r="K11" s="21">
        <f>[1]GATA3sv!Y4</f>
        <v>1</v>
      </c>
      <c r="L11" s="22">
        <f>[1]GATA3sv!Z4</f>
        <v>4.1898872904418183E-11</v>
      </c>
      <c r="M11" s="23">
        <f>[1]GATA3sv!AA4</f>
        <v>-14.072352940575582</v>
      </c>
      <c r="N11" s="20">
        <f>[1]GATA3sv!AB4</f>
        <v>1.5918387255272217</v>
      </c>
      <c r="O11" s="25">
        <f>[1]GATA3sv!AC4</f>
        <v>1</v>
      </c>
    </row>
    <row r="12" spans="1:15" x14ac:dyDescent="0.25">
      <c r="A12" s="18" t="str">
        <f>[1]Hepcidin!O4</f>
        <v>Hecidin</v>
      </c>
      <c r="B12" s="19">
        <f>[1]Hepcidin!P4</f>
        <v>1</v>
      </c>
      <c r="C12" s="20">
        <f>[1]Hepcidin!Q4</f>
        <v>2.2192358641904404</v>
      </c>
      <c r="D12" s="21">
        <f>[1]Hepcidin!R4</f>
        <v>1</v>
      </c>
      <c r="E12" s="22">
        <f>[1]Hepcidin!S4</f>
        <v>4.4266905997033621E-3</v>
      </c>
      <c r="F12" s="23">
        <f>[1]Hepcidin!T4</f>
        <v>-2.8954886029367057</v>
      </c>
      <c r="G12" s="20">
        <f>[1]Hepcidin!U4</f>
        <v>2.438133513693387</v>
      </c>
      <c r="H12" s="24">
        <f>[1]Hepcidin!V4</f>
        <v>1</v>
      </c>
      <c r="I12" s="19">
        <f>[1]Hepcidin!W4</f>
        <v>1.0000000000000002</v>
      </c>
      <c r="J12" s="20">
        <f>[1]Hepcidin!X4</f>
        <v>1.9678265918599052</v>
      </c>
      <c r="K12" s="21">
        <f>[1]Hepcidin!Y4</f>
        <v>1</v>
      </c>
      <c r="L12" s="22">
        <f>[1]Hepcidin!Z4</f>
        <v>3.5682945234306886E-3</v>
      </c>
      <c r="M12" s="23">
        <f>[1]Hepcidin!AA4</f>
        <v>2.2400666630493768</v>
      </c>
      <c r="N12" s="20">
        <f>[1]Hepcidin!AB4</f>
        <v>1.7332449116968098</v>
      </c>
      <c r="O12" s="25">
        <f>[1]Hepcidin!AC4</f>
        <v>1</v>
      </c>
    </row>
    <row r="13" spans="1:15" x14ac:dyDescent="0.25">
      <c r="A13" s="18" t="str">
        <f>[1]IgDm!O4</f>
        <v>IgDm</v>
      </c>
      <c r="B13" s="19">
        <f>[1]IgDm!P4</f>
        <v>1.0000000000000004</v>
      </c>
      <c r="C13" s="20">
        <f>[1]IgDm!Q4</f>
        <v>1.7446544107207129</v>
      </c>
      <c r="D13" s="21">
        <f>[1]IgDm!R4</f>
        <v>1</v>
      </c>
      <c r="E13" s="22">
        <f>[1]IgDm!S4</f>
        <v>3.4510334370585698E-2</v>
      </c>
      <c r="F13" s="23">
        <f>[1]IgDm!T4</f>
        <v>-1.935451900587895</v>
      </c>
      <c r="G13" s="20">
        <f>[1]IgDm!U4</f>
        <v>2.667881940276283</v>
      </c>
      <c r="H13" s="24">
        <f>[1]IgDm!V4</f>
        <v>1</v>
      </c>
      <c r="I13" s="19">
        <f>[1]IgDm!W4</f>
        <v>1</v>
      </c>
      <c r="J13" s="20">
        <f>[1]IgDm!X4</f>
        <v>1.4537814488544238</v>
      </c>
      <c r="K13" s="21">
        <f>[1]IgDm!Y4</f>
        <v>1</v>
      </c>
      <c r="L13" s="22">
        <f>[1]IgDm!Z4</f>
        <v>1.6441134937804009E-7</v>
      </c>
      <c r="M13" s="23">
        <f>[1]IgDm!AA4</f>
        <v>-4.2756842083162176</v>
      </c>
      <c r="N13" s="20">
        <f>[1]IgDm!AB4</f>
        <v>1.6949532870764348</v>
      </c>
      <c r="O13" s="25">
        <f>[1]IgDm!AC4</f>
        <v>1</v>
      </c>
    </row>
    <row r="14" spans="1:15" x14ac:dyDescent="0.25">
      <c r="A14" s="18" t="str">
        <f>[1]IgMs!O4</f>
        <v>IgMs</v>
      </c>
      <c r="B14" s="19">
        <f>[1]IgMs!P4</f>
        <v>0.99999999999999967</v>
      </c>
      <c r="C14" s="20">
        <f>[1]IgMs!Q4</f>
        <v>2.2114170011219945</v>
      </c>
      <c r="D14" s="21">
        <f>[1]IgMs!R4</f>
        <v>1</v>
      </c>
      <c r="E14" s="22">
        <f>[1]IgMs!S4</f>
        <v>0.35631715709745082</v>
      </c>
      <c r="F14" s="23">
        <f>[1]IgMs!T4</f>
        <v>-1.1435375880518432</v>
      </c>
      <c r="G14" s="20">
        <f>[1]IgMs!U4</f>
        <v>2.3458327409289832</v>
      </c>
      <c r="H14" s="24">
        <f>[1]IgMs!V4</f>
        <v>1</v>
      </c>
      <c r="I14" s="19">
        <f>[1]IgMs!W4</f>
        <v>1</v>
      </c>
      <c r="J14" s="20">
        <f>[1]IgMs!X4</f>
        <v>1.7792926978399628</v>
      </c>
      <c r="K14" s="21">
        <f>[1]IgMs!Y4</f>
        <v>1</v>
      </c>
      <c r="L14" s="22">
        <f>[1]IgMs!Z4</f>
        <v>0.13750899771162584</v>
      </c>
      <c r="M14" s="23">
        <f>[1]IgMs!AA4</f>
        <v>1.321085174679528</v>
      </c>
      <c r="N14" s="20">
        <f>[1]IgMs!AB4</f>
        <v>1.7513558499727653</v>
      </c>
      <c r="O14" s="25">
        <f>[1]IgMs!AC4</f>
        <v>1</v>
      </c>
    </row>
    <row r="15" spans="1:15" x14ac:dyDescent="0.25">
      <c r="A15" s="18" t="str">
        <f>'[1]IL-1b'!O4</f>
        <v>IL-1b</v>
      </c>
      <c r="B15" s="19">
        <f>'[1]IL-1b'!P4</f>
        <v>1.0000000000000018</v>
      </c>
      <c r="C15" s="20">
        <f>'[1]IL-1b'!Q4</f>
        <v>2.8674218542535974</v>
      </c>
      <c r="D15" s="21">
        <f>'[1]IL-1b'!R4</f>
        <v>0.66666666666666663</v>
      </c>
      <c r="E15" s="22">
        <f>'[1]IL-1b'!S4</f>
        <v>1.6338512836939016E-6</v>
      </c>
      <c r="F15" s="23">
        <f>'[1]IL-1b'!T4</f>
        <v>27.395219780593166</v>
      </c>
      <c r="G15" s="20">
        <f>'[1]IL-1b'!U4</f>
        <v>2.5877106994698797</v>
      </c>
      <c r="H15" s="24">
        <f>'[1]IL-1b'!V4</f>
        <v>1</v>
      </c>
      <c r="I15" s="19">
        <f>'[1]IL-1b'!W4</f>
        <v>0.99999999999999978</v>
      </c>
      <c r="J15" s="20">
        <f>'[1]IL-1b'!X4</f>
        <v>2.6588531378400582</v>
      </c>
      <c r="K15" s="21">
        <f>'[1]IL-1b'!Y4</f>
        <v>1</v>
      </c>
      <c r="L15" s="22">
        <f>'[1]IL-1b'!Z4</f>
        <v>1.8898421020656283E-5</v>
      </c>
      <c r="M15" s="23">
        <f>'[1]IL-1b'!AA4</f>
        <v>10.592016011667431</v>
      </c>
      <c r="N15" s="20">
        <f>'[1]IL-1b'!AB4</f>
        <v>3.0142007608103762</v>
      </c>
      <c r="O15" s="25">
        <f>'[1]IL-1b'!AC4</f>
        <v>1</v>
      </c>
    </row>
    <row r="16" spans="1:15" x14ac:dyDescent="0.25">
      <c r="A16" s="18" t="str">
        <f>'[1]IL-6'!O4</f>
        <v>IL-6</v>
      </c>
      <c r="B16" s="19">
        <f>'[1]IL-6'!P4</f>
        <v>1.0000000000000016</v>
      </c>
      <c r="C16" s="20">
        <f>'[1]IL-6'!Q4</f>
        <v>1.8772230937360261</v>
      </c>
      <c r="D16" s="21">
        <f>'[1]IL-6'!R4</f>
        <v>0.25</v>
      </c>
      <c r="E16" s="22">
        <f>'[1]IL-6'!S4</f>
        <v>4.4379735404547526E-3</v>
      </c>
      <c r="F16" s="23">
        <f>'[1]IL-6'!T4</f>
        <v>14.593459283009651</v>
      </c>
      <c r="G16" s="20">
        <f>'[1]IL-6'!U4</f>
        <v>3.6736126793689592</v>
      </c>
      <c r="H16" s="24">
        <f>'[1]IL-6'!V4</f>
        <v>0.90909090909090906</v>
      </c>
      <c r="I16" s="19">
        <f>'[1]IL-6'!W4</f>
        <v>0.999999999999999</v>
      </c>
      <c r="J16" s="20">
        <f>'[1]IL-6'!X4</f>
        <v>2.1550952182726384</v>
      </c>
      <c r="K16" s="21">
        <f>'[1]IL-6'!Y4</f>
        <v>0.91666666666666663</v>
      </c>
      <c r="L16" s="22">
        <f>'[1]IL-6'!Z4</f>
        <v>2.430374936345494E-4</v>
      </c>
      <c r="M16" s="23">
        <f>'[1]IL-6'!AA4</f>
        <v>5.848045538139476</v>
      </c>
      <c r="N16" s="20">
        <f>'[1]IL-6'!AB4</f>
        <v>3.0102525050162532</v>
      </c>
      <c r="O16" s="25">
        <f>'[1]IL-6'!AC4</f>
        <v>1</v>
      </c>
    </row>
    <row r="17" spans="1:15" x14ac:dyDescent="0.25">
      <c r="A17" s="18" t="str">
        <f>'[1]Il-8'!O4</f>
        <v>IL-8</v>
      </c>
      <c r="B17" s="19">
        <f>'[1]Il-8'!P4</f>
        <v>1.0000000000000002</v>
      </c>
      <c r="C17" s="20">
        <f>'[1]Il-8'!Q4</f>
        <v>2.5451123848096184</v>
      </c>
      <c r="D17" s="21">
        <f>'[1]Il-8'!R4</f>
        <v>1</v>
      </c>
      <c r="E17" s="22">
        <f>'[1]Il-8'!S4</f>
        <v>1.2462967357547981E-5</v>
      </c>
      <c r="F17" s="23">
        <f>'[1]Il-8'!T4</f>
        <v>8.5655249505595581</v>
      </c>
      <c r="G17" s="20">
        <f>'[1]Il-8'!U4</f>
        <v>2.4432879497135023</v>
      </c>
      <c r="H17" s="24">
        <f>'[1]Il-8'!V4</f>
        <v>1</v>
      </c>
      <c r="I17" s="19">
        <f>'[1]Il-8'!W4</f>
        <v>1.0000000000000009</v>
      </c>
      <c r="J17" s="20">
        <f>'[1]Il-8'!X4</f>
        <v>1.6903010987182452</v>
      </c>
      <c r="K17" s="21">
        <f>'[1]Il-8'!Y4</f>
        <v>1</v>
      </c>
      <c r="L17" s="22">
        <f>'[1]Il-8'!Z4</f>
        <v>3.0735570168711418E-7</v>
      </c>
      <c r="M17" s="23">
        <f>'[1]Il-8'!AA4</f>
        <v>5.4064366300946478</v>
      </c>
      <c r="N17" s="20">
        <f>'[1]Il-8'!AB4</f>
        <v>1.7778366523799711</v>
      </c>
      <c r="O17" s="25">
        <f>'[1]Il-8'!AC4</f>
        <v>1</v>
      </c>
    </row>
    <row r="18" spans="1:15" x14ac:dyDescent="0.25">
      <c r="A18" s="18" t="str">
        <f>'[1]IL-10'!O4</f>
        <v>IL-10</v>
      </c>
      <c r="B18" s="19">
        <f>'[1]IL-10'!P4</f>
        <v>0.99999999999999944</v>
      </c>
      <c r="C18" s="20">
        <f>'[1]IL-10'!Q4</f>
        <v>2.3198036136869189</v>
      </c>
      <c r="D18" s="21">
        <f>'[1]IL-10'!R4</f>
        <v>0.83333333333333337</v>
      </c>
      <c r="E18" s="22">
        <f>'[1]IL-10'!S4</f>
        <v>2.2735889758360731E-2</v>
      </c>
      <c r="F18" s="23">
        <f>'[1]IL-10'!T4</f>
        <v>-2.3900577113347614</v>
      </c>
      <c r="G18" s="20">
        <f>'[1]IL-10'!U4</f>
        <v>2.5210689581325241</v>
      </c>
      <c r="H18" s="24">
        <f>'[1]IL-10'!V4</f>
        <v>1</v>
      </c>
      <c r="I18" s="19">
        <f>'[1]IL-10'!W4</f>
        <v>1.0000000000000002</v>
      </c>
      <c r="J18" s="20">
        <f>'[1]IL-10'!X4</f>
        <v>2.0391723197884786</v>
      </c>
      <c r="K18" s="21">
        <f>'[1]IL-10'!Y4</f>
        <v>1</v>
      </c>
      <c r="L18" s="22">
        <f>'[1]IL-10'!Z4</f>
        <v>5.7317247782246048E-6</v>
      </c>
      <c r="M18" s="23">
        <f>'[1]IL-10'!AA4</f>
        <v>4.7557669856959626</v>
      </c>
      <c r="N18" s="20">
        <f>'[1]IL-10'!AB4</f>
        <v>1.6706409849877193</v>
      </c>
      <c r="O18" s="25">
        <f>'[1]IL-10'!AC4</f>
        <v>1</v>
      </c>
    </row>
    <row r="19" spans="1:15" x14ac:dyDescent="0.25">
      <c r="A19" s="18" t="str">
        <f>'[1]IL-12'!O4</f>
        <v>IL-12</v>
      </c>
      <c r="B19" s="19">
        <f>'[1]IL-12'!P4</f>
        <v>0.999999999999999</v>
      </c>
      <c r="C19" s="20">
        <f>'[1]IL-12'!Q4</f>
        <v>1.7859207893812081</v>
      </c>
      <c r="D19" s="21">
        <f>'[1]IL-12'!R4</f>
        <v>0.41666666666666669</v>
      </c>
      <c r="E19" s="22">
        <f>'[1]IL-12'!S4</f>
        <v>0.15197528029672872</v>
      </c>
      <c r="F19" s="23">
        <f>'[1]IL-12'!T4</f>
        <v>-1.6914376531710882</v>
      </c>
      <c r="G19" s="20">
        <f>'[1]IL-12'!U4</f>
        <v>1.9595896144412184</v>
      </c>
      <c r="H19" s="24">
        <f>'[1]IL-12'!V4</f>
        <v>0.36363636363636365</v>
      </c>
      <c r="I19" s="19">
        <f>'[1]IL-12'!W4</f>
        <v>1.0000000000000036</v>
      </c>
      <c r="J19" s="20">
        <f>'[1]IL-12'!X4</f>
        <v>2.8893932626916028</v>
      </c>
      <c r="K19" s="21">
        <f>'[1]IL-12'!Y4</f>
        <v>1</v>
      </c>
      <c r="L19" s="22">
        <f>'[1]IL-12'!Z4</f>
        <v>0.21663387929592742</v>
      </c>
      <c r="M19" s="23">
        <f>'[1]IL-12'!AA4</f>
        <v>-1.395912327212951</v>
      </c>
      <c r="N19" s="20">
        <f>'[1]IL-12'!AB4</f>
        <v>2.0946786127132628</v>
      </c>
      <c r="O19" s="25">
        <f>'[1]IL-12'!AC4</f>
        <v>0.90909090909090906</v>
      </c>
    </row>
    <row r="20" spans="1:15" x14ac:dyDescent="0.25">
      <c r="A20" s="18" t="str">
        <f>'[1]Il-22'!O4</f>
        <v>IL-22</v>
      </c>
      <c r="B20" s="19">
        <f>'[1]Il-22'!P4</f>
        <v>0.99999999999999989</v>
      </c>
      <c r="C20" s="20">
        <f>'[1]Il-22'!Q4</f>
        <v>3.5445936489310514</v>
      </c>
      <c r="D20" s="21">
        <f>'[1]Il-22'!R4</f>
        <v>0.58333333333333337</v>
      </c>
      <c r="E20" s="22">
        <f>'[1]Il-22'!S4</f>
        <v>8.0657831649204922E-4</v>
      </c>
      <c r="F20" s="23">
        <f>'[1]Il-22'!T4</f>
        <v>-17.508699220171824</v>
      </c>
      <c r="G20" s="20">
        <f>'[1]Il-22'!U4</f>
        <v>4.2018919306872631</v>
      </c>
      <c r="H20" s="24">
        <f>'[1]Il-22'!V4</f>
        <v>0.81818181818181823</v>
      </c>
      <c r="I20" s="19">
        <f>'[1]Il-22'!W4</f>
        <v>1.0000000000000009</v>
      </c>
      <c r="J20" s="20">
        <f>'[1]Il-22'!X4</f>
        <v>2.1003478550628936</v>
      </c>
      <c r="K20" s="21">
        <f>'[1]Il-22'!Y4</f>
        <v>1</v>
      </c>
      <c r="L20" s="22">
        <f>'[1]Il-22'!Z4</f>
        <v>7.1869440569092159E-3</v>
      </c>
      <c r="M20" s="23">
        <f>'[1]Il-22'!AA4</f>
        <v>-2.4020419778091764</v>
      </c>
      <c r="N20" s="20">
        <f>'[1]Il-22'!AB4</f>
        <v>2.1426100773579342</v>
      </c>
      <c r="O20" s="25">
        <f>'[1]Il-22'!AC4</f>
        <v>1</v>
      </c>
    </row>
    <row r="21" spans="1:15" x14ac:dyDescent="0.25">
      <c r="A21" s="18" t="str">
        <f>'[1]IFN g'!O4</f>
        <v>IFN g</v>
      </c>
      <c r="B21" s="19">
        <f>'[1]IFN g'!P4</f>
        <v>1.0000000000000002</v>
      </c>
      <c r="C21" s="20">
        <f>'[1]IFN g'!Q4</f>
        <v>1.9118279796703308</v>
      </c>
      <c r="D21" s="21">
        <f>'[1]IFN g'!R4</f>
        <v>1</v>
      </c>
      <c r="E21" s="22">
        <f>'[1]IFN g'!S4</f>
        <v>7.1769010848307538E-6</v>
      </c>
      <c r="F21" s="23">
        <f>'[1]IFN g'!T4</f>
        <v>-6.5069823314863244</v>
      </c>
      <c r="G21" s="20">
        <f>'[1]IFN g'!U4</f>
        <v>2.3941184984191159</v>
      </c>
      <c r="H21" s="24">
        <f>'[1]IFN g'!V4</f>
        <v>1</v>
      </c>
      <c r="I21" s="19">
        <f>'[1]IFN g'!W4</f>
        <v>1.0000000000000004</v>
      </c>
      <c r="J21" s="20">
        <f>'[1]IFN g'!X4</f>
        <v>1.541807625114028</v>
      </c>
      <c r="K21" s="21">
        <f>'[1]IFN g'!Y4</f>
        <v>1</v>
      </c>
      <c r="L21" s="22">
        <f>'[1]IFN g'!Z4</f>
        <v>2.4640757521183722E-9</v>
      </c>
      <c r="M21" s="23">
        <f>'[1]IFN g'!AA4</f>
        <v>-4.4385692216778327</v>
      </c>
      <c r="N21" s="20">
        <f>'[1]IFN g'!AB4</f>
        <v>1.2942024329217754</v>
      </c>
      <c r="O21" s="25">
        <f>'[1]IFN g'!AC4</f>
        <v>1</v>
      </c>
    </row>
    <row r="22" spans="1:15" x14ac:dyDescent="0.25">
      <c r="A22" s="18" t="str">
        <f>'[1]Lysozyme G1'!O4</f>
        <v>Lysozyme G1</v>
      </c>
      <c r="B22" s="19">
        <f>'[1]Lysozyme G1'!P4</f>
        <v>1.0000000000000007</v>
      </c>
      <c r="C22" s="20">
        <f>'[1]Lysozyme G1'!Q4</f>
        <v>2.7029483458653001</v>
      </c>
      <c r="D22" s="21">
        <f>'[1]Lysozyme G1'!R4</f>
        <v>1</v>
      </c>
      <c r="E22" s="22">
        <f>'[1]Lysozyme G1'!S4</f>
        <v>3.1059722536668038E-5</v>
      </c>
      <c r="F22" s="23">
        <f>'[1]Lysozyme G1'!T4</f>
        <v>-13.719205213204273</v>
      </c>
      <c r="G22" s="20">
        <f>'[1]Lysozyme G1'!U4</f>
        <v>3.0867632260222382</v>
      </c>
      <c r="H22" s="24">
        <f>'[1]Lysozyme G1'!V4</f>
        <v>0.72727272727272729</v>
      </c>
      <c r="I22" s="19">
        <f>'[1]Lysozyme G1'!W4</f>
        <v>1</v>
      </c>
      <c r="J22" s="20">
        <f>'[1]Lysozyme G1'!X4</f>
        <v>15.394087059839544</v>
      </c>
      <c r="K22" s="21">
        <f>'[1]Lysozyme G1'!Y4</f>
        <v>0.83333333333333337</v>
      </c>
      <c r="L22" s="22">
        <f>'[1]Lysozyme G1'!Z4</f>
        <v>0.11581767146634707</v>
      </c>
      <c r="M22" s="23">
        <f>'[1]Lysozyme G1'!AA4</f>
        <v>4.1745953556128654</v>
      </c>
      <c r="N22" s="20">
        <f>'[1]Lysozyme G1'!AB4</f>
        <v>10.006794368938801</v>
      </c>
      <c r="O22" s="25">
        <f>'[1]Lysozyme G1'!AC4</f>
        <v>1</v>
      </c>
    </row>
    <row r="23" spans="1:15" x14ac:dyDescent="0.25">
      <c r="A23" s="18" t="str">
        <f>'[1]Lysozyme G2'!O4</f>
        <v>Lysozyme G2</v>
      </c>
      <c r="B23" s="19">
        <f>'[1]Lysozyme G2'!P4</f>
        <v>0.99999999999999933</v>
      </c>
      <c r="C23" s="20">
        <f>'[1]Lysozyme G2'!Q4</f>
        <v>3.1951262672192549</v>
      </c>
      <c r="D23" s="21">
        <f>'[1]Lysozyme G2'!R4</f>
        <v>1</v>
      </c>
      <c r="E23" s="22">
        <f>'[1]Lysozyme G2'!S4</f>
        <v>1.1048032540822983E-2</v>
      </c>
      <c r="F23" s="23">
        <f>'[1]Lysozyme G2'!T4</f>
        <v>-4.4491867847060407</v>
      </c>
      <c r="G23" s="20">
        <f>'[1]Lysozyme G2'!U4</f>
        <v>2.7210411840758453</v>
      </c>
      <c r="H23" s="24">
        <f>'[1]Lysozyme G2'!V4</f>
        <v>0.54545454545454541</v>
      </c>
      <c r="I23" s="19">
        <f>'[1]Lysozyme G2'!W4</f>
        <v>0.99999999999999911</v>
      </c>
      <c r="J23" s="20">
        <f>'[1]Lysozyme G2'!X4</f>
        <v>8.512982941281102</v>
      </c>
      <c r="K23" s="21">
        <f>'[1]Lysozyme G2'!Y4</f>
        <v>0.91666666666666663</v>
      </c>
      <c r="L23" s="22">
        <f>'[1]Lysozyme G2'!Z4</f>
        <v>0.19380233777222755</v>
      </c>
      <c r="M23" s="23">
        <f>'[1]Lysozyme G2'!AA4</f>
        <v>-2.360832120206485</v>
      </c>
      <c r="N23" s="20">
        <f>'[1]Lysozyme G2'!AB4</f>
        <v>8.0441107161476157</v>
      </c>
      <c r="O23" s="25">
        <f>'[1]Lysozyme G2'!AC4</f>
        <v>0.90909090909090906</v>
      </c>
    </row>
    <row r="24" spans="1:15" x14ac:dyDescent="0.25">
      <c r="A24" s="18" t="str">
        <f>'[1]MHC I'!O4</f>
        <v>MHC I</v>
      </c>
      <c r="B24" s="19">
        <f>'[1]MHC I'!P4</f>
        <v>1</v>
      </c>
      <c r="C24" s="20">
        <f>'[1]MHC I'!Q4</f>
        <v>1.3471617007559207</v>
      </c>
      <c r="D24" s="21">
        <f>'[1]MHC I'!R4</f>
        <v>1</v>
      </c>
      <c r="E24" s="22">
        <f>'[1]MHC I'!S4</f>
        <v>0.22113460497008403</v>
      </c>
      <c r="F24" s="23">
        <f>'[1]MHC I'!T4</f>
        <v>-1.1643819609301973</v>
      </c>
      <c r="G24" s="20">
        <f>'[1]MHC I'!U4</f>
        <v>1.7557744989468567</v>
      </c>
      <c r="H24" s="24">
        <f>'[1]MHC I'!V4</f>
        <v>1</v>
      </c>
      <c r="I24" s="19">
        <f>'[1]MHC I'!W4</f>
        <v>1</v>
      </c>
      <c r="J24" s="20">
        <f>'[1]MHC I'!X4</f>
        <v>1.3005158244867918</v>
      </c>
      <c r="K24" s="21">
        <f>'[1]MHC I'!Y4</f>
        <v>1</v>
      </c>
      <c r="L24" s="22">
        <f>'[1]MHC I'!Z4</f>
        <v>3.224841554424757E-3</v>
      </c>
      <c r="M24" s="23">
        <f>'[1]MHC I'!AA4</f>
        <v>1.4646816435845713</v>
      </c>
      <c r="N24" s="20">
        <f>'[1]MHC I'!AB4</f>
        <v>1.370045337954463</v>
      </c>
      <c r="O24" s="25">
        <f>'[1]MHC I'!AC4</f>
        <v>1</v>
      </c>
    </row>
    <row r="25" spans="1:15" x14ac:dyDescent="0.25">
      <c r="A25" s="18" t="str">
        <f>[1]S100A1!O4</f>
        <v>S100A1</v>
      </c>
      <c r="B25" s="19">
        <f>[1]S100A1!P4</f>
        <v>1.0000000000000002</v>
      </c>
      <c r="C25" s="20">
        <f>[1]S100A1!Q4</f>
        <v>1.328055377064556</v>
      </c>
      <c r="D25" s="21">
        <f>[1]S100A1!R4</f>
        <v>1</v>
      </c>
      <c r="E25" s="22">
        <f>[1]S100A1!S4</f>
        <v>0.45802678285361875</v>
      </c>
      <c r="F25" s="23">
        <f>[1]S100A1!T4</f>
        <v>1.0215886445128139</v>
      </c>
      <c r="G25" s="20">
        <f>[1]S100A1!U4</f>
        <v>1.808984076822566</v>
      </c>
      <c r="H25" s="24">
        <f>[1]S100A1!V4</f>
        <v>1</v>
      </c>
      <c r="I25" s="19">
        <f>[1]S100A1!W4</f>
        <v>1</v>
      </c>
      <c r="J25" s="20">
        <f>[1]S100A1!X4</f>
        <v>1.2522775768092345</v>
      </c>
      <c r="K25" s="21">
        <f>[1]S100A1!Y4</f>
        <v>1</v>
      </c>
      <c r="L25" s="22">
        <f>[1]S100A1!Z4</f>
        <v>1.2731188359319707E-3</v>
      </c>
      <c r="M25" s="23">
        <f>[1]S100A1!AA4</f>
        <v>1.4738628415558466</v>
      </c>
      <c r="N25" s="20">
        <f>[1]S100A1!AB4</f>
        <v>1.3392914102819886</v>
      </c>
      <c r="O25" s="25">
        <f>[1]S100A1!AC4</f>
        <v>1</v>
      </c>
    </row>
    <row r="26" spans="1:15" x14ac:dyDescent="0.25">
      <c r="A26" s="18" t="str">
        <f>'[1]STAT 1'!O4</f>
        <v>STAT 1</v>
      </c>
      <c r="B26" s="19">
        <f>'[1]STAT 1'!P4</f>
        <v>0.99999999999999989</v>
      </c>
      <c r="C26" s="20">
        <f>'[1]STAT 1'!Q4</f>
        <v>1.3757880419618904</v>
      </c>
      <c r="D26" s="21">
        <f>'[1]STAT 1'!R4</f>
        <v>1</v>
      </c>
      <c r="E26" s="22">
        <f>'[1]STAT 1'!S4</f>
        <v>0.11568016019128069</v>
      </c>
      <c r="F26" s="23">
        <f>'[1]STAT 1'!T4</f>
        <v>-1.1872884305143068</v>
      </c>
      <c r="G26" s="20">
        <f>'[1]STAT 1'!U4</f>
        <v>1.3752223724000403</v>
      </c>
      <c r="H26" s="24">
        <f>'[1]STAT 1'!V4</f>
        <v>1</v>
      </c>
      <c r="I26" s="19">
        <f>'[1]STAT 1'!W4</f>
        <v>1.0000000000000002</v>
      </c>
      <c r="J26" s="20">
        <f>'[1]STAT 1'!X4</f>
        <v>1.3389873843521598</v>
      </c>
      <c r="K26" s="21">
        <f>'[1]STAT 1'!Y4</f>
        <v>1</v>
      </c>
      <c r="L26" s="22">
        <f>'[1]STAT 1'!Z4</f>
        <v>0.2301325801168374</v>
      </c>
      <c r="M26" s="23">
        <f>'[1]STAT 1'!AA4</f>
        <v>-1.0859504923892986</v>
      </c>
      <c r="N26" s="20">
        <f>'[1]STAT 1'!AB4</f>
        <v>1.2173730007138723</v>
      </c>
      <c r="O26" s="25">
        <f>'[1]STAT 1'!AC4</f>
        <v>1</v>
      </c>
    </row>
    <row r="27" spans="1:15" x14ac:dyDescent="0.25">
      <c r="A27" s="18" t="str">
        <f>[1]TLR3!O4</f>
        <v>TLR3</v>
      </c>
      <c r="B27" s="19">
        <f>[1]TLR3!P4</f>
        <v>1</v>
      </c>
      <c r="C27" s="20">
        <f>[1]TLR3!Q4</f>
        <v>1.5611998012091646</v>
      </c>
      <c r="D27" s="21">
        <f>[1]TLR3!R4</f>
        <v>1</v>
      </c>
      <c r="E27" s="22">
        <f>[1]TLR3!S4</f>
        <v>1.5254757470777756E-2</v>
      </c>
      <c r="F27" s="23">
        <f>[1]TLR3!T4</f>
        <v>-1.6709872873126204</v>
      </c>
      <c r="G27" s="20">
        <f>[1]TLR3!U4</f>
        <v>1.7609810580263796</v>
      </c>
      <c r="H27" s="24">
        <f>[1]TLR3!V4</f>
        <v>1</v>
      </c>
      <c r="I27" s="19">
        <f>[1]TLR3!W4</f>
        <v>0.99999999999999933</v>
      </c>
      <c r="J27" s="20">
        <f>[1]TLR3!X4</f>
        <v>1.7303478999463799</v>
      </c>
      <c r="K27" s="21">
        <f>[1]TLR3!Y4</f>
        <v>1</v>
      </c>
      <c r="L27" s="22">
        <f>[1]TLR3!Z4</f>
        <v>1.9594721729705233E-2</v>
      </c>
      <c r="M27" s="23">
        <f>[1]TLR3!AA4</f>
        <v>-1.7742581201890639</v>
      </c>
      <c r="N27" s="20">
        <f>[1]TLR3!AB4</f>
        <v>1.9069395216445026</v>
      </c>
      <c r="O27" s="25">
        <f>[1]TLR3!AC4</f>
        <v>1</v>
      </c>
    </row>
    <row r="28" spans="1:15" ht="15.75" thickBot="1" x14ac:dyDescent="0.3">
      <c r="A28" s="26" t="str">
        <f>[1]Transferrin!O4</f>
        <v>Transferrin</v>
      </c>
      <c r="B28" s="27">
        <f>[1]Transferrin!P4</f>
        <v>0.99999999999999922</v>
      </c>
      <c r="C28" s="28">
        <f>[1]Transferrin!Q4</f>
        <v>1.6747779469683328</v>
      </c>
      <c r="D28" s="29">
        <f>[1]Transferrin!R4</f>
        <v>1</v>
      </c>
      <c r="E28" s="30">
        <f>[1]Transferrin!S4</f>
        <v>5.2216400773721333E-2</v>
      </c>
      <c r="F28" s="31">
        <f>[1]Transferrin!T4</f>
        <v>-1.7557219592025068</v>
      </c>
      <c r="G28" s="28">
        <f>[1]Transferrin!U4</f>
        <v>2.602785065311136</v>
      </c>
      <c r="H28" s="32">
        <f>[1]Transferrin!V4</f>
        <v>1</v>
      </c>
      <c r="I28" s="27">
        <f>[1]Transferrin!W4</f>
        <v>0.99999999999999944</v>
      </c>
      <c r="J28" s="28">
        <f>[1]Transferrin!X4</f>
        <v>2.8297630505669513</v>
      </c>
      <c r="K28" s="29">
        <f>[1]Transferrin!Y4</f>
        <v>1</v>
      </c>
      <c r="L28" s="30">
        <f>[1]Transferrin!Z4</f>
        <v>1.4134327236136436E-4</v>
      </c>
      <c r="M28" s="31">
        <f>[1]Transferrin!AA4</f>
        <v>5.8654987516925976</v>
      </c>
      <c r="N28" s="28">
        <f>[1]Transferrin!AB4</f>
        <v>2.2163788977219467</v>
      </c>
      <c r="O28" s="33">
        <f>[1]Transferrin!AC4</f>
        <v>1</v>
      </c>
    </row>
    <row r="30" spans="1:15" x14ac:dyDescent="0.25">
      <c r="B30" s="1" t="s">
        <v>14</v>
      </c>
    </row>
    <row r="31" spans="1:15" x14ac:dyDescent="0.25">
      <c r="B31" s="1" t="s">
        <v>15</v>
      </c>
    </row>
  </sheetData>
  <mergeCells count="7">
    <mergeCell ref="A3:A5"/>
    <mergeCell ref="B3:H3"/>
    <mergeCell ref="I3:O3"/>
    <mergeCell ref="B4:D4"/>
    <mergeCell ref="F4:H4"/>
    <mergeCell ref="I4:K4"/>
    <mergeCell ref="M4:O4"/>
  </mergeCells>
  <conditionalFormatting sqref="D6">
    <cfRule type="cellIs" dxfId="26" priority="27" operator="lessThan">
      <formula>0.25</formula>
    </cfRule>
  </conditionalFormatting>
  <conditionalFormatting sqref="D7">
    <cfRule type="cellIs" dxfId="25" priority="26" operator="lessThan">
      <formula>0.25</formula>
    </cfRule>
  </conditionalFormatting>
  <conditionalFormatting sqref="D8">
    <cfRule type="cellIs" dxfId="24" priority="25" operator="lessThan">
      <formula>0.25</formula>
    </cfRule>
  </conditionalFormatting>
  <conditionalFormatting sqref="D9">
    <cfRule type="cellIs" dxfId="23" priority="24" operator="lessThan">
      <formula>0.25</formula>
    </cfRule>
  </conditionalFormatting>
  <conditionalFormatting sqref="D10">
    <cfRule type="cellIs" dxfId="22" priority="23" operator="lessThan">
      <formula>0.25</formula>
    </cfRule>
  </conditionalFormatting>
  <conditionalFormatting sqref="D11">
    <cfRule type="cellIs" dxfId="21" priority="22" operator="lessThan">
      <formula>0.25</formula>
    </cfRule>
  </conditionalFormatting>
  <conditionalFormatting sqref="D12">
    <cfRule type="cellIs" dxfId="20" priority="21" operator="lessThan">
      <formula>0.25</formula>
    </cfRule>
  </conditionalFormatting>
  <conditionalFormatting sqref="D14">
    <cfRule type="cellIs" dxfId="19" priority="20" operator="lessThan">
      <formula>0.25</formula>
    </cfRule>
  </conditionalFormatting>
  <conditionalFormatting sqref="D7:D28">
    <cfRule type="cellIs" dxfId="18" priority="19" operator="lessThan">
      <formula>0.25</formula>
    </cfRule>
  </conditionalFormatting>
  <conditionalFormatting sqref="D15">
    <cfRule type="cellIs" dxfId="17" priority="18" operator="lessThan">
      <formula>0.25</formula>
    </cfRule>
  </conditionalFormatting>
  <conditionalFormatting sqref="D16">
    <cfRule type="cellIs" dxfId="16" priority="17" operator="lessThan">
      <formula>0.25</formula>
    </cfRule>
  </conditionalFormatting>
  <conditionalFormatting sqref="D17">
    <cfRule type="cellIs" dxfId="15" priority="16" operator="lessThan">
      <formula>0.25</formula>
    </cfRule>
  </conditionalFormatting>
  <conditionalFormatting sqref="D18">
    <cfRule type="cellIs" dxfId="14" priority="15" operator="lessThan">
      <formula>0.25</formula>
    </cfRule>
  </conditionalFormatting>
  <conditionalFormatting sqref="D19">
    <cfRule type="cellIs" dxfId="13" priority="14" operator="lessThan">
      <formula>0.25</formula>
    </cfRule>
  </conditionalFormatting>
  <conditionalFormatting sqref="D20">
    <cfRule type="cellIs" dxfId="12" priority="13" operator="lessThan">
      <formula>0.25</formula>
    </cfRule>
  </conditionalFormatting>
  <conditionalFormatting sqref="D21">
    <cfRule type="cellIs" dxfId="11" priority="12" operator="lessThan">
      <formula>0.25</formula>
    </cfRule>
  </conditionalFormatting>
  <conditionalFormatting sqref="D22">
    <cfRule type="cellIs" dxfId="10" priority="11" operator="lessThan">
      <formula>0.25</formula>
    </cfRule>
  </conditionalFormatting>
  <conditionalFormatting sqref="D23">
    <cfRule type="cellIs" dxfId="9" priority="10" operator="lessThan">
      <formula>0.25</formula>
    </cfRule>
  </conditionalFormatting>
  <conditionalFormatting sqref="D24">
    <cfRule type="cellIs" dxfId="8" priority="9" operator="lessThan">
      <formula>0.25</formula>
    </cfRule>
  </conditionalFormatting>
  <conditionalFormatting sqref="D25">
    <cfRule type="cellIs" dxfId="7" priority="8" operator="lessThan">
      <formula>0.25</formula>
    </cfRule>
  </conditionalFormatting>
  <conditionalFormatting sqref="D26">
    <cfRule type="cellIs" dxfId="6" priority="7" operator="lessThan">
      <formula>0.25</formula>
    </cfRule>
  </conditionalFormatting>
  <conditionalFormatting sqref="D27">
    <cfRule type="cellIs" dxfId="5" priority="6" operator="lessThan">
      <formula>0.25</formula>
    </cfRule>
  </conditionalFormatting>
  <conditionalFormatting sqref="D28">
    <cfRule type="cellIs" dxfId="4" priority="5" operator="lessThan">
      <formula>0.25</formula>
    </cfRule>
  </conditionalFormatting>
  <conditionalFormatting sqref="F1 F6:F28 M6:M28">
    <cfRule type="cellIs" dxfId="3" priority="2" operator="lessThanOrEqual">
      <formula>-$F$1</formula>
    </cfRule>
    <cfRule type="cellIs" dxfId="2" priority="3" operator="greaterThanOrEqual">
      <formula>$F$1</formula>
    </cfRule>
  </conditionalFormatting>
  <conditionalFormatting sqref="H1 H6:H28 O6:O28">
    <cfRule type="cellIs" dxfId="1" priority="1" operator="lessThanOrEqual">
      <formula>$H$1</formula>
    </cfRule>
  </conditionalFormatting>
  <conditionalFormatting sqref="E6:E28 L6:L28">
    <cfRule type="cellIs" dxfId="0" priority="28" operator="lessThanOrEqual">
      <formula>$D$1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SUND - 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Huria Marnis</dc:creator>
  <cp:lastModifiedBy>Huria Marnis</cp:lastModifiedBy>
  <dcterms:created xsi:type="dcterms:W3CDTF">2019-12-19T13:47:18Z</dcterms:created>
  <dcterms:modified xsi:type="dcterms:W3CDTF">2019-12-19T13:48:50Z</dcterms:modified>
</cp:coreProperties>
</file>