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学习\云南\论文\稿件\"/>
    </mc:Choice>
  </mc:AlternateContent>
  <xr:revisionPtr revIDLastSave="0" documentId="13_ncr:1_{A23678BF-4F9A-4077-B4B4-9F0CFEE4E1F9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a) EMPA-olivine" sheetId="1" r:id="rId1"/>
    <sheet name="b) EMPA- Cr-Spinel" sheetId="2" r:id="rId2"/>
    <sheet name="c) Ol-Sp pair for the thermo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" i="5" l="1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4" i="5"/>
  <c r="AI5" i="5"/>
  <c r="AI6" i="5"/>
  <c r="AI7" i="5"/>
  <c r="AN7" i="5" s="1"/>
  <c r="AI8" i="5"/>
  <c r="AM8" i="5" s="1"/>
  <c r="AI9" i="5"/>
  <c r="AM9" i="5" s="1"/>
  <c r="AI10" i="5"/>
  <c r="AM10" i="5" s="1"/>
  <c r="AI11" i="5"/>
  <c r="AM11" i="5" s="1"/>
  <c r="AI12" i="5"/>
  <c r="AM12" i="5" s="1"/>
  <c r="AI13" i="5"/>
  <c r="AI14" i="5"/>
  <c r="AI15" i="5"/>
  <c r="AN15" i="5" s="1"/>
  <c r="AI16" i="5"/>
  <c r="AM16" i="5" s="1"/>
  <c r="AI17" i="5"/>
  <c r="AM17" i="5" s="1"/>
  <c r="AI18" i="5"/>
  <c r="AM18" i="5" s="1"/>
  <c r="AI19" i="5"/>
  <c r="AM19" i="5" s="1"/>
  <c r="AI20" i="5"/>
  <c r="AM20" i="5" s="1"/>
  <c r="AI21" i="5"/>
  <c r="AI22" i="5"/>
  <c r="AI23" i="5"/>
  <c r="AN23" i="5" s="1"/>
  <c r="AI24" i="5"/>
  <c r="AM24" i="5" s="1"/>
  <c r="AI4" i="5"/>
  <c r="AM4" i="5" s="1"/>
  <c r="AN22" i="5" l="1"/>
  <c r="AN14" i="5"/>
  <c r="AN6" i="5"/>
  <c r="AN5" i="5"/>
  <c r="AN21" i="5"/>
  <c r="AN13" i="5"/>
  <c r="AM15" i="5"/>
  <c r="AN4" i="5"/>
  <c r="AN17" i="5"/>
  <c r="AN9" i="5"/>
  <c r="AM14" i="5"/>
  <c r="AM7" i="5"/>
  <c r="AM6" i="5"/>
  <c r="AN20" i="5"/>
  <c r="AN19" i="5"/>
  <c r="AM23" i="5"/>
  <c r="AN12" i="5"/>
  <c r="AM22" i="5"/>
  <c r="AN11" i="5"/>
  <c r="AM21" i="5"/>
  <c r="AM13" i="5"/>
  <c r="AM5" i="5"/>
  <c r="AN18" i="5"/>
  <c r="AN10" i="5"/>
  <c r="AN24" i="5"/>
  <c r="AN16" i="5"/>
  <c r="AN8" i="5"/>
</calcChain>
</file>

<file path=xl/sharedStrings.xml><?xml version="1.0" encoding="utf-8"?>
<sst xmlns="http://schemas.openxmlformats.org/spreadsheetml/2006/main" count="301" uniqueCount="126">
  <si>
    <t>Data</t>
  </si>
  <si>
    <t>CoO</t>
  </si>
  <si>
    <t>MgO</t>
  </si>
  <si>
    <t>NiO</t>
  </si>
  <si>
    <t>MnO</t>
  </si>
  <si>
    <t>FeO</t>
  </si>
  <si>
    <t>CaO</t>
  </si>
  <si>
    <t>Total</t>
  </si>
  <si>
    <t>BCD-01-1</t>
  </si>
  <si>
    <t>BCD-01-3ol</t>
  </si>
  <si>
    <t>BCD-02-1-1ol</t>
  </si>
  <si>
    <t>BCD-02-1-2ol</t>
  </si>
  <si>
    <t>BCD-02-2-1ol</t>
  </si>
  <si>
    <t>BCD-02-2-2ol</t>
  </si>
  <si>
    <t>BCD-03-1</t>
  </si>
  <si>
    <t>BCD-04-3-2ol</t>
  </si>
  <si>
    <t>BCD-05-1-1ol</t>
  </si>
  <si>
    <t>BC-12-1-1-1ol</t>
  </si>
  <si>
    <t>BC-12-1-2</t>
  </si>
  <si>
    <t>BC-12-2-2</t>
  </si>
  <si>
    <t>BC-12-3-1-1</t>
  </si>
  <si>
    <t>BC-12-4-1-1</t>
  </si>
  <si>
    <t>BC-12-5-1-1</t>
  </si>
  <si>
    <t>BC-12-5-1-2</t>
  </si>
  <si>
    <t>BC-12-7C-02</t>
  </si>
  <si>
    <t>BC-DY-01-01</t>
  </si>
  <si>
    <t>BC-DY-02-01</t>
  </si>
  <si>
    <t>BC-DY-02-02</t>
  </si>
  <si>
    <t>BC-DY-02-03</t>
  </si>
  <si>
    <t>BC-DY-04-02</t>
  </si>
  <si>
    <t>SNC-01-02-01</t>
  </si>
  <si>
    <t>SNC-01-03-01</t>
  </si>
  <si>
    <t>SNC-01-04-01</t>
  </si>
  <si>
    <t>BC-12-6C-02b</t>
    <phoneticPr fontId="2" type="noConversion"/>
  </si>
  <si>
    <t>BC-12-6C-02c</t>
    <phoneticPr fontId="2" type="noConversion"/>
  </si>
  <si>
    <t>BC-DY-1C-01a</t>
    <phoneticPr fontId="2" type="noConversion"/>
  </si>
  <si>
    <t>BC-DY-2C-01a</t>
    <phoneticPr fontId="2" type="noConversion"/>
  </si>
  <si>
    <t>BC-DY-2C-01b</t>
    <phoneticPr fontId="2" type="noConversion"/>
  </si>
  <si>
    <t>SNC-01-01-01a</t>
    <phoneticPr fontId="2" type="noConversion"/>
  </si>
  <si>
    <t>BCD-01-5sp</t>
  </si>
  <si>
    <t>BCD-01-6sp</t>
  </si>
  <si>
    <t>BCD-01-7sp</t>
  </si>
  <si>
    <t>BCD-02-1sp</t>
  </si>
  <si>
    <t>BCD-02-2sp</t>
  </si>
  <si>
    <t>BCD-04-1sp</t>
  </si>
  <si>
    <t>BCD-04-3sp</t>
  </si>
  <si>
    <t>BCD-05-1sp</t>
  </si>
  <si>
    <t>BCD-05-2sp</t>
  </si>
  <si>
    <t>BC-12-1-1sp</t>
  </si>
  <si>
    <t>BC-12-3-1sp</t>
  </si>
  <si>
    <t>BC-12-3-2sp</t>
  </si>
  <si>
    <t>BC-12-4-1sp</t>
  </si>
  <si>
    <t>BC-12-5-1sp</t>
  </si>
  <si>
    <t>BC-DY-2C-01sp</t>
    <phoneticPr fontId="2" type="noConversion"/>
  </si>
  <si>
    <t>SNC-01-01-01sp</t>
    <phoneticPr fontId="2" type="noConversion"/>
  </si>
  <si>
    <t>Fo</t>
  </si>
  <si>
    <t>BCD-01-5-1ol</t>
    <phoneticPr fontId="2" type="noConversion"/>
  </si>
  <si>
    <t>BCD-01-6-2ol</t>
    <phoneticPr fontId="2" type="noConversion"/>
  </si>
  <si>
    <t>BCD-01-7-3ol</t>
    <phoneticPr fontId="2" type="noConversion"/>
  </si>
  <si>
    <t>BC-12-6C-2sp</t>
    <phoneticPr fontId="2" type="noConversion"/>
  </si>
  <si>
    <t>BC-12-7C-1sp</t>
    <phoneticPr fontId="2" type="noConversion"/>
  </si>
  <si>
    <t>BC-DY-02-4sp</t>
  </si>
  <si>
    <t>BC-DY-02-4sp</t>
    <phoneticPr fontId="2" type="noConversion"/>
  </si>
  <si>
    <t>BC-DY-02-5sp</t>
    <phoneticPr fontId="2" type="noConversion"/>
  </si>
  <si>
    <t>BC-DY-02-6sp</t>
    <phoneticPr fontId="2" type="noConversion"/>
  </si>
  <si>
    <t>BC-DY-1C-1sp</t>
    <phoneticPr fontId="2" type="noConversion"/>
  </si>
  <si>
    <t>BC-DY-04-3sp</t>
    <phoneticPr fontId="2" type="noConversion"/>
  </si>
  <si>
    <t>BC-DY-2C-1sp</t>
    <phoneticPr fontId="2" type="noConversion"/>
  </si>
  <si>
    <t>BC-DY-4C-1sp</t>
    <phoneticPr fontId="2" type="noConversion"/>
  </si>
  <si>
    <t>SNC-01-01-1sp</t>
    <phoneticPr fontId="2" type="noConversion"/>
  </si>
  <si>
    <t>BC-12-1C-2sp</t>
    <phoneticPr fontId="2" type="noConversion"/>
  </si>
  <si>
    <t>BC-12-3C-1sp</t>
    <phoneticPr fontId="2" type="noConversion"/>
  </si>
  <si>
    <t>BC-12-4C-1sp</t>
    <phoneticPr fontId="2" type="noConversion"/>
  </si>
  <si>
    <t>BC-12-1C-1</t>
    <phoneticPr fontId="2" type="noConversion"/>
  </si>
  <si>
    <t>BC-12-2C-01</t>
    <phoneticPr fontId="2" type="noConversion"/>
  </si>
  <si>
    <t>BC-12-3C-01</t>
    <phoneticPr fontId="2" type="noConversion"/>
  </si>
  <si>
    <t>BC-12-4C-01</t>
    <phoneticPr fontId="2" type="noConversion"/>
  </si>
  <si>
    <t>BC-12-3C-2</t>
    <phoneticPr fontId="2" type="noConversion"/>
  </si>
  <si>
    <t>BCD-04-3-1ol</t>
    <phoneticPr fontId="2" type="noConversion"/>
  </si>
  <si>
    <t>Fo</t>
    <phoneticPr fontId="2" type="noConversion"/>
  </si>
  <si>
    <t>BC-DY-02-01</t>
    <phoneticPr fontId="2" type="noConversion"/>
  </si>
  <si>
    <t>BC-DY-02-03</t>
    <phoneticPr fontId="2" type="noConversion"/>
  </si>
  <si>
    <t>olivine (host for Cr-spinel inclusions)</t>
    <phoneticPr fontId="2" type="noConversion"/>
  </si>
  <si>
    <t>f</t>
    <phoneticPr fontId="2" type="noConversion"/>
  </si>
  <si>
    <t>2σ</t>
  </si>
  <si>
    <t>2σ</t>
    <phoneticPr fontId="2" type="noConversion"/>
  </si>
  <si>
    <t>Cr-spinel inclusions</t>
    <phoneticPr fontId="2" type="noConversion"/>
  </si>
  <si>
    <t>T[℃]</t>
    <phoneticPr fontId="2" type="noConversion"/>
  </si>
  <si>
    <t>2σ</t>
    <phoneticPr fontId="2" type="noConversion"/>
  </si>
  <si>
    <t>Cr#=Cr/(Cr+Al)</t>
    <phoneticPr fontId="2" type="noConversion"/>
  </si>
  <si>
    <t>Data</t>
    <phoneticPr fontId="2" type="noConversion"/>
  </si>
  <si>
    <t>MnO</t>
    <phoneticPr fontId="2" type="noConversion"/>
  </si>
  <si>
    <t>FeO</t>
    <phoneticPr fontId="2" type="noConversion"/>
  </si>
  <si>
    <t>CaO</t>
    <phoneticPr fontId="2" type="noConversion"/>
  </si>
  <si>
    <t>Total</t>
    <phoneticPr fontId="2" type="noConversion"/>
  </si>
  <si>
    <t>BCD-02-1-1ol</t>
    <phoneticPr fontId="2" type="noConversion"/>
  </si>
  <si>
    <t>BCD-02-2-1ol</t>
    <phoneticPr fontId="2" type="noConversion"/>
  </si>
  <si>
    <t>BCD-04-3-2ol</t>
    <phoneticPr fontId="2" type="noConversion"/>
  </si>
  <si>
    <t>BCD-05-1-1ol</t>
    <phoneticPr fontId="2" type="noConversion"/>
  </si>
  <si>
    <t>BC-12-1-1-1ol</t>
    <phoneticPr fontId="2" type="noConversion"/>
  </si>
  <si>
    <t>BC-12-3-1-1</t>
    <phoneticPr fontId="2" type="noConversion"/>
  </si>
  <si>
    <t>BC-12-5-1-1</t>
    <phoneticPr fontId="2" type="noConversion"/>
  </si>
  <si>
    <t>BC-12-4-1-1</t>
    <phoneticPr fontId="2" type="noConversion"/>
  </si>
  <si>
    <t>BC-12-7C-02</t>
    <phoneticPr fontId="2" type="noConversion"/>
  </si>
  <si>
    <t>BC-DY-02-02</t>
    <phoneticPr fontId="2" type="noConversion"/>
  </si>
  <si>
    <t>Geological Magazine</t>
  </si>
  <si>
    <t>Genesis of high-Ni olivine phenocrysts of the Dali picrites in the Central Emeishan large igneous province</t>
    <phoneticPr fontId="2" type="noConversion"/>
  </si>
  <si>
    <t>Wenchang Cai, Zhaochong Zhang∗, Jiang Zhu, M. Santosh, Ronghao Pan</t>
    <phoneticPr fontId="2" type="noConversion"/>
  </si>
  <si>
    <t>Supplementary Material Table S1. EMPA data of olivines and Cr-spinels in Dali picrites</t>
    <phoneticPr fontId="2" type="noConversion"/>
  </si>
  <si>
    <t>Table S1c. Cr-spinel and olivine pairs for the Al-in-ol thermometer calculation</t>
    <phoneticPr fontId="2" type="noConversion"/>
  </si>
  <si>
    <r>
      <t>Na</t>
    </r>
    <r>
      <rPr>
        <vertAlign val="subscript"/>
        <sz val="11"/>
        <rFont val="等线"/>
        <family val="3"/>
        <charset val="134"/>
        <scheme val="minor"/>
      </rPr>
      <t>2</t>
    </r>
    <r>
      <rPr>
        <sz val="11"/>
        <rFont val="等线"/>
        <family val="3"/>
        <charset val="134"/>
        <scheme val="minor"/>
      </rPr>
      <t>O</t>
    </r>
    <phoneticPr fontId="2" type="noConversion"/>
  </si>
  <si>
    <r>
      <t>TiO</t>
    </r>
    <r>
      <rPr>
        <vertAlign val="subscript"/>
        <sz val="11"/>
        <rFont val="等线"/>
        <family val="3"/>
        <charset val="134"/>
        <scheme val="minor"/>
      </rPr>
      <t>2</t>
    </r>
    <phoneticPr fontId="2" type="noConversion"/>
  </si>
  <si>
    <r>
      <t>SiO</t>
    </r>
    <r>
      <rPr>
        <vertAlign val="subscript"/>
        <sz val="11"/>
        <rFont val="等线"/>
        <family val="3"/>
        <charset val="134"/>
        <scheme val="minor"/>
      </rPr>
      <t>2</t>
    </r>
    <phoneticPr fontId="2" type="noConversion"/>
  </si>
  <si>
    <r>
      <t>Cr</t>
    </r>
    <r>
      <rPr>
        <vertAlign val="subscript"/>
        <sz val="11"/>
        <rFont val="等线"/>
        <family val="3"/>
        <charset val="134"/>
        <scheme val="minor"/>
      </rPr>
      <t>2</t>
    </r>
    <r>
      <rPr>
        <sz val="11"/>
        <rFont val="等线"/>
        <family val="3"/>
        <charset val="134"/>
        <scheme val="minor"/>
      </rPr>
      <t>O</t>
    </r>
    <r>
      <rPr>
        <vertAlign val="subscript"/>
        <sz val="11"/>
        <rFont val="等线"/>
        <family val="3"/>
        <charset val="134"/>
        <scheme val="minor"/>
      </rPr>
      <t>3</t>
    </r>
    <phoneticPr fontId="2" type="noConversion"/>
  </si>
  <si>
    <r>
      <t>P</t>
    </r>
    <r>
      <rPr>
        <vertAlign val="subscript"/>
        <sz val="11"/>
        <rFont val="等线"/>
        <family val="3"/>
        <charset val="134"/>
        <scheme val="minor"/>
      </rPr>
      <t>2</t>
    </r>
    <r>
      <rPr>
        <sz val="11"/>
        <rFont val="等线"/>
        <family val="3"/>
        <charset val="134"/>
        <scheme val="minor"/>
      </rPr>
      <t>O</t>
    </r>
    <r>
      <rPr>
        <vertAlign val="subscript"/>
        <sz val="11"/>
        <rFont val="等线"/>
        <family val="3"/>
        <charset val="134"/>
        <scheme val="minor"/>
      </rPr>
      <t>5</t>
    </r>
    <phoneticPr fontId="2" type="noConversion"/>
  </si>
  <si>
    <r>
      <t>Al</t>
    </r>
    <r>
      <rPr>
        <vertAlign val="subscript"/>
        <sz val="11"/>
        <rFont val="等线"/>
        <family val="3"/>
        <charset val="134"/>
        <scheme val="minor"/>
      </rPr>
      <t>2</t>
    </r>
    <r>
      <rPr>
        <sz val="11"/>
        <rFont val="等线"/>
        <family val="3"/>
        <charset val="134"/>
        <scheme val="minor"/>
      </rPr>
      <t>O</t>
    </r>
    <r>
      <rPr>
        <vertAlign val="subscript"/>
        <sz val="11"/>
        <rFont val="等线"/>
        <family val="3"/>
        <charset val="134"/>
        <scheme val="minor"/>
      </rPr>
      <t>3</t>
    </r>
    <phoneticPr fontId="2" type="noConversion"/>
  </si>
  <si>
    <r>
      <t>K</t>
    </r>
    <r>
      <rPr>
        <vertAlign val="subscript"/>
        <sz val="11"/>
        <rFont val="等线"/>
        <family val="3"/>
        <charset val="134"/>
        <scheme val="minor"/>
      </rPr>
      <t>2</t>
    </r>
    <r>
      <rPr>
        <sz val="11"/>
        <rFont val="等线"/>
        <family val="3"/>
        <charset val="134"/>
        <scheme val="minor"/>
      </rPr>
      <t>O</t>
    </r>
    <phoneticPr fontId="2" type="noConversion"/>
  </si>
  <si>
    <r>
      <t>K</t>
    </r>
    <r>
      <rPr>
        <vertAlign val="subscript"/>
        <sz val="11"/>
        <rFont val="等线"/>
        <family val="3"/>
        <charset val="134"/>
        <scheme val="minor"/>
      </rPr>
      <t>2</t>
    </r>
    <r>
      <rPr>
        <sz val="11"/>
        <rFont val="等线"/>
        <family val="3"/>
        <charset val="134"/>
        <scheme val="minor"/>
      </rPr>
      <t>O</t>
    </r>
    <phoneticPr fontId="2" type="noConversion"/>
  </si>
  <si>
    <t>ND</t>
  </si>
  <si>
    <t>ND</t>
    <phoneticPr fontId="2" type="noConversion"/>
  </si>
  <si>
    <t>DN</t>
    <phoneticPr fontId="2" type="noConversion"/>
  </si>
  <si>
    <t>ND = not detected</t>
    <phoneticPr fontId="2" type="noConversion"/>
  </si>
  <si>
    <t>T [K]=10000/（0.575+0.884*Cr#-0.897*Ln（Al2O3olivine/Al2O3spinel）</t>
    <phoneticPr fontId="2" type="noConversion"/>
  </si>
  <si>
    <t>Table S1a. Compositions of olivine phenocrysts  from Dali picrites (analyzed by EPMA)</t>
    <phoneticPr fontId="2" type="noConversion"/>
  </si>
  <si>
    <t>Table S1b. Compositions of Cr-spinel  inclusions in olivine  from Dali picrites (analyzed by EPMA)</t>
    <phoneticPr fontId="2" type="noConversion"/>
  </si>
  <si>
    <r>
      <t>ND =not detected； f = 0.575+0.884*Cr#-0.897*Ln（Al</t>
    </r>
    <r>
      <rPr>
        <b/>
        <vertAlign val="subscript"/>
        <sz val="12"/>
        <color theme="1"/>
        <rFont val="等线"/>
        <family val="3"/>
        <charset val="134"/>
        <scheme val="minor"/>
      </rPr>
      <t>2</t>
    </r>
    <r>
      <rPr>
        <b/>
        <sz val="12"/>
        <color theme="1"/>
        <rFont val="等线"/>
        <family val="3"/>
        <charset val="134"/>
        <scheme val="minor"/>
      </rPr>
      <t>O</t>
    </r>
    <r>
      <rPr>
        <b/>
        <vertAlign val="subscript"/>
        <sz val="12"/>
        <color theme="1"/>
        <rFont val="等线"/>
        <family val="3"/>
        <charset val="134"/>
        <scheme val="minor"/>
      </rPr>
      <t>3</t>
    </r>
    <r>
      <rPr>
        <b/>
        <vertAlign val="superscript"/>
        <sz val="12"/>
        <color theme="1"/>
        <rFont val="等线"/>
        <family val="3"/>
        <charset val="134"/>
        <scheme val="minor"/>
      </rPr>
      <t>olivine</t>
    </r>
    <r>
      <rPr>
        <b/>
        <sz val="12"/>
        <color theme="1"/>
        <rFont val="等线"/>
        <family val="3"/>
        <charset val="134"/>
        <scheme val="minor"/>
      </rPr>
      <t>/Al</t>
    </r>
    <r>
      <rPr>
        <b/>
        <vertAlign val="subscript"/>
        <sz val="12"/>
        <color theme="1"/>
        <rFont val="等线"/>
        <family val="3"/>
        <charset val="134"/>
        <scheme val="minor"/>
      </rPr>
      <t>2</t>
    </r>
    <r>
      <rPr>
        <b/>
        <sz val="12"/>
        <color theme="1"/>
        <rFont val="等线"/>
        <family val="3"/>
        <charset val="134"/>
        <scheme val="minor"/>
      </rPr>
      <t>O</t>
    </r>
    <r>
      <rPr>
        <b/>
        <vertAlign val="subscript"/>
        <sz val="12"/>
        <color theme="1"/>
        <rFont val="等线"/>
        <family val="3"/>
        <charset val="134"/>
        <scheme val="minor"/>
      </rPr>
      <t>3</t>
    </r>
    <r>
      <rPr>
        <b/>
        <vertAlign val="superscript"/>
        <sz val="12"/>
        <color theme="1"/>
        <rFont val="等线"/>
        <family val="3"/>
        <charset val="134"/>
        <scheme val="minor"/>
      </rPr>
      <t>spinel</t>
    </r>
    <r>
      <rPr>
        <b/>
        <sz val="12"/>
        <color theme="1"/>
        <rFont val="等线"/>
        <family val="3"/>
        <charset val="134"/>
        <scheme val="minor"/>
      </rPr>
      <t>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</si>
</sst>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0_ "/>
    <numFmt numFmtId="178" formatCode="0.0_ "/>
  </numFmts>
  <fonts count="12">
    <font>
      <sz val="11"/>
      <color theme="1"/>
      <name val="等线"/>
      <family val="2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b/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vertAlign val="subscript"/>
      <sz val="11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  <font>
      <b/>
      <i/>
      <sz val="12"/>
      <color rgb="FF000000"/>
      <name val="TimesNewRomanPS-ItalicMT"/>
      <family val="1"/>
    </font>
    <font>
      <b/>
      <sz val="12"/>
      <color theme="1"/>
      <name val="等线"/>
      <family val="2"/>
      <scheme val="minor"/>
    </font>
    <font>
      <b/>
      <vertAlign val="subscript"/>
      <sz val="12"/>
      <color theme="1"/>
      <name val="等线"/>
      <family val="3"/>
      <charset val="134"/>
      <scheme val="minor"/>
    </font>
    <font>
      <b/>
      <vertAlign val="superscript"/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0" xfId="0" applyFont="1"/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left" vertical="center"/>
    </xf>
    <xf numFmtId="178" fontId="1" fillId="0" borderId="3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177" fontId="1" fillId="0" borderId="3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left"/>
    </xf>
    <xf numFmtId="178" fontId="1" fillId="0" borderId="3" xfId="0" applyNumberFormat="1" applyFont="1" applyBorder="1" applyAlignment="1">
      <alignment horizontal="left"/>
    </xf>
    <xf numFmtId="0" fontId="4" fillId="0" borderId="7" xfId="0" applyFont="1" applyBorder="1"/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2">
    <cellStyle name="Normal 7" xfId="1" xr:uid="{37B0A4DD-AA3F-47BD-BE10-058A6082F904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D52" sqref="D52"/>
    </sheetView>
  </sheetViews>
  <sheetFormatPr defaultRowHeight="13.8"/>
  <cols>
    <col min="1" max="1" width="17.77734375" customWidth="1"/>
  </cols>
  <sheetData>
    <row r="1" spans="1:16" ht="16.2">
      <c r="A1" s="8" t="s">
        <v>105</v>
      </c>
      <c r="B1" s="9"/>
      <c r="C1" s="9"/>
      <c r="D1" s="9"/>
      <c r="E1" s="9"/>
      <c r="F1" s="9"/>
      <c r="G1" s="9"/>
      <c r="H1" s="9"/>
      <c r="I1" s="7"/>
    </row>
    <row r="2" spans="1:16" ht="15.6">
      <c r="A2" s="9" t="s">
        <v>106</v>
      </c>
      <c r="B2" s="9"/>
      <c r="C2" s="9"/>
      <c r="D2" s="9"/>
      <c r="E2" s="9"/>
      <c r="F2" s="9"/>
      <c r="G2" s="9"/>
      <c r="H2" s="9"/>
      <c r="I2" s="7"/>
    </row>
    <row r="3" spans="1:16" ht="15.6">
      <c r="A3" s="9" t="s">
        <v>107</v>
      </c>
      <c r="B3" s="9"/>
      <c r="C3" s="9"/>
      <c r="D3" s="9"/>
      <c r="E3" s="9"/>
      <c r="F3" s="9"/>
      <c r="G3" s="9"/>
      <c r="H3" s="9"/>
      <c r="I3" s="7"/>
    </row>
    <row r="4" spans="1:16" ht="15.6">
      <c r="A4" s="2" t="s">
        <v>108</v>
      </c>
      <c r="B4" s="9"/>
      <c r="C4" s="9"/>
      <c r="D4" s="9"/>
      <c r="E4" s="9"/>
      <c r="F4" s="9"/>
      <c r="G4" s="9"/>
      <c r="H4" s="9"/>
      <c r="I4" s="7"/>
    </row>
    <row r="5" spans="1:16">
      <c r="A5" s="3"/>
    </row>
    <row r="6" spans="1:16" ht="15.6">
      <c r="A6" s="2" t="s">
        <v>123</v>
      </c>
    </row>
    <row r="7" spans="1:16" ht="16.2">
      <c r="A7" s="6" t="s">
        <v>0</v>
      </c>
      <c r="B7" s="10" t="s">
        <v>110</v>
      </c>
      <c r="C7" s="10" t="s">
        <v>111</v>
      </c>
      <c r="D7" s="10" t="s">
        <v>112</v>
      </c>
      <c r="E7" s="10" t="s">
        <v>1</v>
      </c>
      <c r="F7" s="10" t="s">
        <v>2</v>
      </c>
      <c r="G7" s="10" t="s">
        <v>113</v>
      </c>
      <c r="H7" s="10" t="s">
        <v>114</v>
      </c>
      <c r="I7" s="10" t="s">
        <v>3</v>
      </c>
      <c r="J7" s="10" t="s">
        <v>115</v>
      </c>
      <c r="K7" s="10" t="s">
        <v>4</v>
      </c>
      <c r="L7" s="10" t="s">
        <v>117</v>
      </c>
      <c r="M7" s="10" t="s">
        <v>5</v>
      </c>
      <c r="N7" s="10" t="s">
        <v>6</v>
      </c>
      <c r="O7" s="10" t="s">
        <v>7</v>
      </c>
      <c r="P7" s="10" t="s">
        <v>55</v>
      </c>
    </row>
    <row r="8" spans="1:16">
      <c r="A8" s="4" t="s">
        <v>8</v>
      </c>
      <c r="B8" s="11">
        <v>2.8000000000000001E-2</v>
      </c>
      <c r="C8" s="11" t="s">
        <v>119</v>
      </c>
      <c r="D8" s="11">
        <v>39.969000000000001</v>
      </c>
      <c r="E8" s="11">
        <v>5.5E-2</v>
      </c>
      <c r="F8" s="11">
        <v>46.47</v>
      </c>
      <c r="G8" s="11">
        <v>9.4E-2</v>
      </c>
      <c r="H8" s="11" t="s">
        <v>119</v>
      </c>
      <c r="I8" s="11">
        <v>0.308</v>
      </c>
      <c r="J8" s="11">
        <v>6.2E-2</v>
      </c>
      <c r="K8" s="11">
        <v>7.0000000000000007E-2</v>
      </c>
      <c r="L8" s="11">
        <v>8.9999999999999993E-3</v>
      </c>
      <c r="M8" s="11">
        <v>12.254</v>
      </c>
      <c r="N8" s="11">
        <v>0.42699999999999999</v>
      </c>
      <c r="O8" s="11">
        <v>99.745999999999995</v>
      </c>
      <c r="P8" s="12">
        <v>87.222106359999998</v>
      </c>
    </row>
    <row r="9" spans="1:16">
      <c r="A9" s="4" t="s">
        <v>9</v>
      </c>
      <c r="B9" s="11">
        <v>3.7999999999999999E-2</v>
      </c>
      <c r="C9" s="11">
        <v>2.1999999999999999E-2</v>
      </c>
      <c r="D9" s="11">
        <v>40.005000000000003</v>
      </c>
      <c r="E9" s="11">
        <v>6.6000000000000003E-2</v>
      </c>
      <c r="F9" s="11">
        <v>45.817999999999998</v>
      </c>
      <c r="G9" s="11">
        <v>0.11899999999999999</v>
      </c>
      <c r="H9" s="11">
        <v>3.5999999999999997E-2</v>
      </c>
      <c r="I9" s="11">
        <v>0.30099999999999999</v>
      </c>
      <c r="J9" s="11">
        <v>0.105</v>
      </c>
      <c r="K9" s="11">
        <v>0.20599999999999999</v>
      </c>
      <c r="L9" s="11">
        <v>3.4000000000000002E-2</v>
      </c>
      <c r="M9" s="11">
        <v>12.112</v>
      </c>
      <c r="N9" s="11">
        <v>0.46200000000000002</v>
      </c>
      <c r="O9" s="11">
        <v>99.325999999999993</v>
      </c>
      <c r="P9" s="12">
        <v>87.194505649999996</v>
      </c>
    </row>
    <row r="10" spans="1:16">
      <c r="A10" s="4" t="s">
        <v>56</v>
      </c>
      <c r="B10" s="11">
        <v>4.1000000000000002E-2</v>
      </c>
      <c r="C10" s="11">
        <v>4.7E-2</v>
      </c>
      <c r="D10" s="11">
        <v>39.683999999999997</v>
      </c>
      <c r="E10" s="11">
        <v>8.3000000000000004E-2</v>
      </c>
      <c r="F10" s="11">
        <v>43.576000000000001</v>
      </c>
      <c r="G10" s="11">
        <v>0.128</v>
      </c>
      <c r="H10" s="11" t="s">
        <v>119</v>
      </c>
      <c r="I10" s="11">
        <v>0.27300000000000002</v>
      </c>
      <c r="J10" s="11">
        <v>5.6000000000000001E-2</v>
      </c>
      <c r="K10" s="11">
        <v>0.23799999999999999</v>
      </c>
      <c r="L10" s="11">
        <v>1.7999999999999999E-2</v>
      </c>
      <c r="M10" s="11">
        <v>14.427</v>
      </c>
      <c r="N10" s="11">
        <v>0.36699999999999999</v>
      </c>
      <c r="O10" s="11">
        <v>98.936999999999998</v>
      </c>
      <c r="P10" s="12">
        <v>84.464344560000001</v>
      </c>
    </row>
    <row r="11" spans="1:16">
      <c r="A11" s="4" t="s">
        <v>57</v>
      </c>
      <c r="B11" s="11">
        <v>4.3999999999999997E-2</v>
      </c>
      <c r="C11" s="11">
        <v>3.5000000000000003E-2</v>
      </c>
      <c r="D11" s="11">
        <v>40.412999999999997</v>
      </c>
      <c r="E11" s="11">
        <v>0.05</v>
      </c>
      <c r="F11" s="11">
        <v>43.223999999999997</v>
      </c>
      <c r="G11" s="11">
        <v>0.16300000000000001</v>
      </c>
      <c r="H11" s="11" t="s">
        <v>119</v>
      </c>
      <c r="I11" s="11">
        <v>0.27400000000000002</v>
      </c>
      <c r="J11" s="11">
        <v>0.10199999999999999</v>
      </c>
      <c r="K11" s="11">
        <v>0.16</v>
      </c>
      <c r="L11" s="11">
        <v>3.4000000000000002E-2</v>
      </c>
      <c r="M11" s="11">
        <v>14.420999999999999</v>
      </c>
      <c r="N11" s="11">
        <v>0.41299999999999998</v>
      </c>
      <c r="O11" s="11">
        <v>99.332999999999998</v>
      </c>
      <c r="P11" s="12">
        <v>84.363106430000002</v>
      </c>
    </row>
    <row r="12" spans="1:16">
      <c r="A12" s="4" t="s">
        <v>58</v>
      </c>
      <c r="B12" s="11">
        <v>3.6999999999999998E-2</v>
      </c>
      <c r="C12" s="11" t="s">
        <v>119</v>
      </c>
      <c r="D12" s="11">
        <v>40.283999999999999</v>
      </c>
      <c r="E12" s="11">
        <v>2.9000000000000001E-2</v>
      </c>
      <c r="F12" s="11">
        <v>44.064999999999998</v>
      </c>
      <c r="G12" s="11">
        <v>7.5999999999999998E-2</v>
      </c>
      <c r="H12" s="11">
        <v>1.4E-2</v>
      </c>
      <c r="I12" s="11">
        <v>0.372</v>
      </c>
      <c r="J12" s="11">
        <v>4.2000000000000003E-2</v>
      </c>
      <c r="K12" s="11">
        <v>0.26800000000000002</v>
      </c>
      <c r="L12" s="11">
        <v>1.0999999999999999E-2</v>
      </c>
      <c r="M12" s="11">
        <v>15.04</v>
      </c>
      <c r="N12" s="11">
        <v>0.372</v>
      </c>
      <c r="O12" s="11">
        <v>100.611</v>
      </c>
      <c r="P12" s="12">
        <v>84.060536049999996</v>
      </c>
    </row>
    <row r="13" spans="1:16">
      <c r="A13" s="4" t="s">
        <v>10</v>
      </c>
      <c r="B13" s="11">
        <v>9.4E-2</v>
      </c>
      <c r="C13" s="11">
        <v>0.01</v>
      </c>
      <c r="D13" s="11">
        <v>40.718000000000004</v>
      </c>
      <c r="E13" s="11">
        <v>4.2999999999999997E-2</v>
      </c>
      <c r="F13" s="11">
        <v>45.658999999999999</v>
      </c>
      <c r="G13" s="11">
        <v>5.1999999999999998E-2</v>
      </c>
      <c r="H13" s="11">
        <v>3.5000000000000003E-2</v>
      </c>
      <c r="I13" s="11">
        <v>0.32700000000000001</v>
      </c>
      <c r="J13" s="11">
        <v>5.0999999999999997E-2</v>
      </c>
      <c r="K13" s="11">
        <v>0.23899999999999999</v>
      </c>
      <c r="L13" s="11">
        <v>5.3999999999999999E-2</v>
      </c>
      <c r="M13" s="11">
        <v>12.92</v>
      </c>
      <c r="N13" s="11">
        <v>0.42199999999999999</v>
      </c>
      <c r="O13" s="11">
        <v>100.624</v>
      </c>
      <c r="P13" s="12">
        <v>86.415186390000002</v>
      </c>
    </row>
    <row r="14" spans="1:16">
      <c r="A14" s="4" t="s">
        <v>11</v>
      </c>
      <c r="B14" s="11">
        <v>5.7000000000000002E-2</v>
      </c>
      <c r="C14" s="11">
        <v>5.5E-2</v>
      </c>
      <c r="D14" s="11">
        <v>39.554000000000002</v>
      </c>
      <c r="E14" s="11">
        <v>9.1999999999999998E-2</v>
      </c>
      <c r="F14" s="11">
        <v>44.545999999999999</v>
      </c>
      <c r="G14" s="11">
        <v>8.8999999999999996E-2</v>
      </c>
      <c r="H14" s="11" t="s">
        <v>119</v>
      </c>
      <c r="I14" s="11">
        <v>0.42799999999999999</v>
      </c>
      <c r="J14" s="11">
        <v>4.1000000000000002E-2</v>
      </c>
      <c r="K14" s="11">
        <v>0.17699999999999999</v>
      </c>
      <c r="L14" s="11">
        <v>3.7999999999999999E-2</v>
      </c>
      <c r="M14" s="11">
        <v>13.132</v>
      </c>
      <c r="N14" s="11">
        <v>0.42899999999999999</v>
      </c>
      <c r="O14" s="11">
        <v>98.64</v>
      </c>
      <c r="P14" s="12">
        <v>85.927205549999996</v>
      </c>
    </row>
    <row r="15" spans="1:16">
      <c r="A15" s="4" t="s">
        <v>12</v>
      </c>
      <c r="B15" s="11">
        <v>4.7E-2</v>
      </c>
      <c r="C15" s="11">
        <v>2.5000000000000001E-2</v>
      </c>
      <c r="D15" s="11">
        <v>39.969000000000001</v>
      </c>
      <c r="E15" s="11">
        <v>0.107</v>
      </c>
      <c r="F15" s="11">
        <v>45.091999999999999</v>
      </c>
      <c r="G15" s="11">
        <v>0.104</v>
      </c>
      <c r="H15" s="11">
        <v>1.6E-2</v>
      </c>
      <c r="I15" s="11">
        <v>0.29499999999999998</v>
      </c>
      <c r="J15" s="11">
        <v>5.2999999999999999E-2</v>
      </c>
      <c r="K15" s="11">
        <v>0.191</v>
      </c>
      <c r="L15" s="11">
        <v>1.7999999999999999E-2</v>
      </c>
      <c r="M15" s="11">
        <v>12.831</v>
      </c>
      <c r="N15" s="11">
        <v>0.432</v>
      </c>
      <c r="O15" s="11">
        <v>99.18</v>
      </c>
      <c r="P15" s="12">
        <v>86.349506259999998</v>
      </c>
    </row>
    <row r="16" spans="1:16">
      <c r="A16" s="4" t="s">
        <v>13</v>
      </c>
      <c r="B16" s="11">
        <v>4.5999999999999999E-2</v>
      </c>
      <c r="C16" s="11">
        <v>2.3E-2</v>
      </c>
      <c r="D16" s="11">
        <v>39.933999999999997</v>
      </c>
      <c r="E16" s="11">
        <v>7.2999999999999995E-2</v>
      </c>
      <c r="F16" s="11">
        <v>45.173999999999999</v>
      </c>
      <c r="G16" s="11">
        <v>4.2999999999999997E-2</v>
      </c>
      <c r="H16" s="11" t="s">
        <v>119</v>
      </c>
      <c r="I16" s="11">
        <v>0.39</v>
      </c>
      <c r="J16" s="11">
        <v>2.5000000000000001E-2</v>
      </c>
      <c r="K16" s="11">
        <v>0.23699999999999999</v>
      </c>
      <c r="L16" s="11">
        <v>3.1E-2</v>
      </c>
      <c r="M16" s="11">
        <v>13.069000000000001</v>
      </c>
      <c r="N16" s="11">
        <v>0.434</v>
      </c>
      <c r="O16" s="11">
        <v>99.480999999999995</v>
      </c>
      <c r="P16" s="12">
        <v>86.153109380000004</v>
      </c>
    </row>
    <row r="17" spans="1:16">
      <c r="A17" s="4" t="s">
        <v>14</v>
      </c>
      <c r="B17" s="11">
        <v>6.2E-2</v>
      </c>
      <c r="C17" s="11">
        <v>5.8999999999999997E-2</v>
      </c>
      <c r="D17" s="11">
        <v>40.607999999999997</v>
      </c>
      <c r="E17" s="11">
        <v>8.4000000000000005E-2</v>
      </c>
      <c r="F17" s="11">
        <v>48.841999999999999</v>
      </c>
      <c r="G17" s="11">
        <v>7.3999999999999996E-2</v>
      </c>
      <c r="H17" s="11" t="s">
        <v>119</v>
      </c>
      <c r="I17" s="11">
        <v>0.49299999999999999</v>
      </c>
      <c r="J17" s="11">
        <v>8.2000000000000003E-2</v>
      </c>
      <c r="K17" s="11">
        <v>0.17100000000000001</v>
      </c>
      <c r="L17" s="11">
        <v>5.0999999999999997E-2</v>
      </c>
      <c r="M17" s="11">
        <v>9.1479999999999997</v>
      </c>
      <c r="N17" s="11">
        <v>0.42799999999999999</v>
      </c>
      <c r="O17" s="11">
        <v>100.101</v>
      </c>
      <c r="P17" s="12">
        <v>90.575251690000002</v>
      </c>
    </row>
    <row r="18" spans="1:16">
      <c r="A18" s="4" t="s">
        <v>78</v>
      </c>
      <c r="B18" s="11">
        <v>5.6000000000000001E-2</v>
      </c>
      <c r="C18" s="11">
        <v>2.5000000000000001E-2</v>
      </c>
      <c r="D18" s="11">
        <v>39.813000000000002</v>
      </c>
      <c r="E18" s="11">
        <v>8.0000000000000002E-3</v>
      </c>
      <c r="F18" s="11">
        <v>45.436</v>
      </c>
      <c r="G18" s="11">
        <v>0.11600000000000001</v>
      </c>
      <c r="H18" s="11">
        <v>5.6000000000000001E-2</v>
      </c>
      <c r="I18" s="11">
        <v>0.246</v>
      </c>
      <c r="J18" s="11">
        <v>2.4E-2</v>
      </c>
      <c r="K18" s="11">
        <v>0.17899999999999999</v>
      </c>
      <c r="L18" s="11">
        <v>3.5000000000000003E-2</v>
      </c>
      <c r="M18" s="11">
        <v>13.462999999999999</v>
      </c>
      <c r="N18" s="11">
        <v>0.36499999999999999</v>
      </c>
      <c r="O18" s="11">
        <v>99.822000000000003</v>
      </c>
      <c r="P18" s="12">
        <v>85.865290329999993</v>
      </c>
    </row>
    <row r="19" spans="1:16">
      <c r="A19" s="4" t="s">
        <v>15</v>
      </c>
      <c r="B19" s="11">
        <v>9.6000000000000002E-2</v>
      </c>
      <c r="C19" s="11" t="s">
        <v>119</v>
      </c>
      <c r="D19" s="11">
        <v>39.517000000000003</v>
      </c>
      <c r="E19" s="11" t="s">
        <v>119</v>
      </c>
      <c r="F19" s="11">
        <v>44.875</v>
      </c>
      <c r="G19" s="11">
        <v>5.0000000000000001E-3</v>
      </c>
      <c r="H19" s="11">
        <v>4.8000000000000001E-2</v>
      </c>
      <c r="I19" s="11">
        <v>0.36099999999999999</v>
      </c>
      <c r="J19" s="11">
        <v>3.7999999999999999E-2</v>
      </c>
      <c r="K19" s="11">
        <v>0.21099999999999999</v>
      </c>
      <c r="L19" s="11">
        <v>0.04</v>
      </c>
      <c r="M19" s="11">
        <v>13.167</v>
      </c>
      <c r="N19" s="11">
        <v>0.38700000000000001</v>
      </c>
      <c r="O19" s="11">
        <v>98.745999999999995</v>
      </c>
      <c r="P19" s="12">
        <v>85.983904960000004</v>
      </c>
    </row>
    <row r="20" spans="1:16">
      <c r="A20" s="4" t="s">
        <v>16</v>
      </c>
      <c r="B20" s="11">
        <v>3.3000000000000002E-2</v>
      </c>
      <c r="C20" s="11">
        <v>1.6E-2</v>
      </c>
      <c r="D20" s="11">
        <v>39.506</v>
      </c>
      <c r="E20" s="11">
        <v>4.4999999999999998E-2</v>
      </c>
      <c r="F20" s="11">
        <v>45.45</v>
      </c>
      <c r="G20" s="11">
        <v>0.11799999999999999</v>
      </c>
      <c r="H20" s="11" t="s">
        <v>119</v>
      </c>
      <c r="I20" s="11">
        <v>0.36099999999999999</v>
      </c>
      <c r="J20" s="11">
        <v>6.2E-2</v>
      </c>
      <c r="K20" s="11">
        <v>0.24099999999999999</v>
      </c>
      <c r="L20" s="11">
        <v>7.0000000000000001E-3</v>
      </c>
      <c r="M20" s="11">
        <v>13.866</v>
      </c>
      <c r="N20" s="11">
        <v>0.42899999999999999</v>
      </c>
      <c r="O20" s="11">
        <v>100.134</v>
      </c>
      <c r="P20" s="12">
        <v>85.50733726</v>
      </c>
    </row>
    <row r="21" spans="1:16">
      <c r="A21" s="4" t="s">
        <v>17</v>
      </c>
      <c r="B21" s="11">
        <v>0.104</v>
      </c>
      <c r="C21" s="11" t="s">
        <v>119</v>
      </c>
      <c r="D21" s="11">
        <v>40.667000000000002</v>
      </c>
      <c r="E21" s="11">
        <v>3.1E-2</v>
      </c>
      <c r="F21" s="11">
        <v>47.482999999999997</v>
      </c>
      <c r="G21" s="11">
        <v>5.2999999999999999E-2</v>
      </c>
      <c r="H21" s="11" t="s">
        <v>119</v>
      </c>
      <c r="I21" s="11">
        <v>0.44</v>
      </c>
      <c r="J21" s="11">
        <v>6.3E-2</v>
      </c>
      <c r="K21" s="11">
        <v>0.161</v>
      </c>
      <c r="L21" s="11">
        <v>0.02</v>
      </c>
      <c r="M21" s="11">
        <v>10.635</v>
      </c>
      <c r="N21" s="11">
        <v>0.45300000000000001</v>
      </c>
      <c r="O21" s="11">
        <v>100.11</v>
      </c>
      <c r="P21" s="12">
        <v>88.933909369999995</v>
      </c>
    </row>
    <row r="22" spans="1:16">
      <c r="A22" s="4" t="s">
        <v>18</v>
      </c>
      <c r="B22" s="11">
        <v>0.06</v>
      </c>
      <c r="C22" s="11" t="s">
        <v>119</v>
      </c>
      <c r="D22" s="11">
        <v>40.375999999999998</v>
      </c>
      <c r="E22" s="11">
        <v>0.06</v>
      </c>
      <c r="F22" s="11">
        <v>47.722999999999999</v>
      </c>
      <c r="G22" s="11">
        <v>0.123</v>
      </c>
      <c r="H22" s="11">
        <v>1.9E-2</v>
      </c>
      <c r="I22" s="11">
        <v>0.374</v>
      </c>
      <c r="J22" s="11">
        <v>5.1999999999999998E-2</v>
      </c>
      <c r="K22" s="11">
        <v>0.19400000000000001</v>
      </c>
      <c r="L22" s="11">
        <v>1.0999999999999999E-2</v>
      </c>
      <c r="M22" s="11">
        <v>10.372</v>
      </c>
      <c r="N22" s="11">
        <v>0.42299999999999999</v>
      </c>
      <c r="O22" s="11">
        <v>99.787999999999997</v>
      </c>
      <c r="P22" s="12">
        <v>89.226515320000004</v>
      </c>
    </row>
    <row r="23" spans="1:16">
      <c r="A23" s="4" t="s">
        <v>19</v>
      </c>
      <c r="B23" s="11">
        <v>0.10100000000000001</v>
      </c>
      <c r="C23" s="11">
        <v>4.9000000000000002E-2</v>
      </c>
      <c r="D23" s="11">
        <v>41.716999999999999</v>
      </c>
      <c r="E23" s="11">
        <v>3.6999999999999998E-2</v>
      </c>
      <c r="F23" s="11">
        <v>50.682000000000002</v>
      </c>
      <c r="G23" s="11">
        <v>8.6999999999999994E-2</v>
      </c>
      <c r="H23" s="11" t="s">
        <v>119</v>
      </c>
      <c r="I23" s="11">
        <v>0.432</v>
      </c>
      <c r="J23" s="11">
        <v>0.108</v>
      </c>
      <c r="K23" s="11">
        <v>0.114</v>
      </c>
      <c r="L23" s="11">
        <v>3.2000000000000001E-2</v>
      </c>
      <c r="M23" s="11">
        <v>6.5990000000000002</v>
      </c>
      <c r="N23" s="11">
        <v>0.245</v>
      </c>
      <c r="O23" s="11">
        <v>100.20399999999999</v>
      </c>
      <c r="P23" s="12">
        <v>93.25439093</v>
      </c>
    </row>
    <row r="24" spans="1:16">
      <c r="A24" s="4" t="s">
        <v>20</v>
      </c>
      <c r="B24" s="11">
        <v>1.7999999999999999E-2</v>
      </c>
      <c r="C24" s="11">
        <v>5.8000000000000003E-2</v>
      </c>
      <c r="D24" s="11">
        <v>40.935000000000002</v>
      </c>
      <c r="E24" s="11">
        <v>3.5999999999999997E-2</v>
      </c>
      <c r="F24" s="11">
        <v>46.722000000000001</v>
      </c>
      <c r="G24" s="11">
        <v>8.5000000000000006E-2</v>
      </c>
      <c r="H24" s="11" t="s">
        <v>119</v>
      </c>
      <c r="I24" s="11">
        <v>0.30399999999999999</v>
      </c>
      <c r="J24" s="11">
        <v>6.3E-2</v>
      </c>
      <c r="K24" s="11">
        <v>0.182</v>
      </c>
      <c r="L24" s="11">
        <v>0.03</v>
      </c>
      <c r="M24" s="11">
        <v>11.385999999999999</v>
      </c>
      <c r="N24" s="11">
        <v>0.45100000000000001</v>
      </c>
      <c r="O24" s="11">
        <v>100.26600000000001</v>
      </c>
      <c r="P24" s="12">
        <v>88.075688900000003</v>
      </c>
    </row>
    <row r="25" spans="1:16" s="1" customFormat="1">
      <c r="A25" s="4" t="s">
        <v>21</v>
      </c>
      <c r="B25" s="11">
        <v>7.4999999999999997E-2</v>
      </c>
      <c r="C25" s="11" t="s">
        <v>119</v>
      </c>
      <c r="D25" s="11">
        <v>40.085999999999999</v>
      </c>
      <c r="E25" s="11">
        <v>4.2999999999999997E-2</v>
      </c>
      <c r="F25" s="11">
        <v>45.75</v>
      </c>
      <c r="G25" s="11">
        <v>0.11899999999999999</v>
      </c>
      <c r="H25" s="11">
        <v>8.0000000000000002E-3</v>
      </c>
      <c r="I25" s="11">
        <v>0.32200000000000001</v>
      </c>
      <c r="J25" s="11">
        <v>9.8000000000000004E-2</v>
      </c>
      <c r="K25" s="11">
        <v>0.21299999999999999</v>
      </c>
      <c r="L25" s="11">
        <v>3.7999999999999999E-2</v>
      </c>
      <c r="M25" s="11">
        <v>12.038</v>
      </c>
      <c r="N25" s="11">
        <v>0.29299999999999998</v>
      </c>
      <c r="O25" s="11">
        <v>99.08</v>
      </c>
      <c r="P25" s="12">
        <v>87.246260000000007</v>
      </c>
    </row>
    <row r="26" spans="1:16">
      <c r="A26" s="4" t="s">
        <v>22</v>
      </c>
      <c r="B26" s="11">
        <v>0.10199999999999999</v>
      </c>
      <c r="C26" s="11">
        <v>7.0000000000000001E-3</v>
      </c>
      <c r="D26" s="11">
        <v>40.057000000000002</v>
      </c>
      <c r="E26" s="11">
        <v>9.6000000000000002E-2</v>
      </c>
      <c r="F26" s="11">
        <v>48.85</v>
      </c>
      <c r="G26" s="11">
        <v>0.11</v>
      </c>
      <c r="H26" s="11" t="s">
        <v>119</v>
      </c>
      <c r="I26" s="11">
        <v>0.28100000000000003</v>
      </c>
      <c r="J26" s="11">
        <v>0.10199999999999999</v>
      </c>
      <c r="K26" s="11">
        <v>0.17</v>
      </c>
      <c r="L26" s="11">
        <v>2.1999999999999999E-2</v>
      </c>
      <c r="M26" s="11">
        <v>10.286</v>
      </c>
      <c r="N26" s="11">
        <v>0.40899999999999997</v>
      </c>
      <c r="O26" s="11">
        <v>100.5</v>
      </c>
      <c r="P26" s="12">
        <v>89.527164619999994</v>
      </c>
    </row>
    <row r="27" spans="1:16">
      <c r="A27" s="4" t="s">
        <v>23</v>
      </c>
      <c r="B27" s="11">
        <v>5.1999999999999998E-2</v>
      </c>
      <c r="C27" s="11">
        <v>2.1000000000000001E-2</v>
      </c>
      <c r="D27" s="11">
        <v>40.110999999999997</v>
      </c>
      <c r="E27" s="11">
        <v>5.8000000000000003E-2</v>
      </c>
      <c r="F27" s="11">
        <v>47.475000000000001</v>
      </c>
      <c r="G27" s="11">
        <v>1.7999999999999999E-2</v>
      </c>
      <c r="H27" s="11" t="s">
        <v>119</v>
      </c>
      <c r="I27" s="11">
        <v>0.26</v>
      </c>
      <c r="J27" s="11">
        <v>9.7000000000000003E-2</v>
      </c>
      <c r="K27" s="11">
        <v>0.19400000000000001</v>
      </c>
      <c r="L27" s="11">
        <v>2.9000000000000001E-2</v>
      </c>
      <c r="M27" s="11">
        <v>10.654999999999999</v>
      </c>
      <c r="N27" s="11">
        <v>0.374</v>
      </c>
      <c r="O27" s="11">
        <v>99.341999999999999</v>
      </c>
      <c r="P27" s="12">
        <v>88.91374467</v>
      </c>
    </row>
    <row r="28" spans="1:16">
      <c r="A28" s="4" t="s">
        <v>73</v>
      </c>
      <c r="B28" s="11">
        <v>4.8000000000000001E-2</v>
      </c>
      <c r="C28" s="11">
        <v>2.4E-2</v>
      </c>
      <c r="D28" s="11">
        <v>39.991</v>
      </c>
      <c r="E28" s="11" t="s">
        <v>119</v>
      </c>
      <c r="F28" s="11">
        <v>46.902000000000001</v>
      </c>
      <c r="G28" s="11">
        <v>9.7000000000000003E-2</v>
      </c>
      <c r="H28" s="11" t="s">
        <v>119</v>
      </c>
      <c r="I28" s="11">
        <v>0.39500000000000002</v>
      </c>
      <c r="J28" s="11">
        <v>7.2999999999999995E-2</v>
      </c>
      <c r="K28" s="11">
        <v>0.248</v>
      </c>
      <c r="L28" s="11">
        <v>1.4E-2</v>
      </c>
      <c r="M28" s="11">
        <v>12.058999999999999</v>
      </c>
      <c r="N28" s="11">
        <v>0.45100000000000001</v>
      </c>
      <c r="O28" s="11">
        <v>100.30200000000001</v>
      </c>
      <c r="P28" s="12">
        <v>87.501373299999997</v>
      </c>
    </row>
    <row r="29" spans="1:16">
      <c r="A29" s="4" t="s">
        <v>74</v>
      </c>
      <c r="B29" s="11">
        <v>4.7E-2</v>
      </c>
      <c r="C29" s="11" t="s">
        <v>119</v>
      </c>
      <c r="D29" s="11">
        <v>41.42</v>
      </c>
      <c r="E29" s="11" t="s">
        <v>119</v>
      </c>
      <c r="F29" s="11">
        <v>50.679000000000002</v>
      </c>
      <c r="G29" s="11">
        <v>0.09</v>
      </c>
      <c r="H29" s="11" t="s">
        <v>118</v>
      </c>
      <c r="I29" s="11">
        <v>0.50900000000000001</v>
      </c>
      <c r="J29" s="11">
        <v>8.5999999999999993E-2</v>
      </c>
      <c r="K29" s="11">
        <v>0.115</v>
      </c>
      <c r="L29" s="11">
        <v>3.5000000000000003E-2</v>
      </c>
      <c r="M29" s="11">
        <v>7.4210000000000003</v>
      </c>
      <c r="N29" s="11">
        <v>0.253</v>
      </c>
      <c r="O29" s="11">
        <v>100.658</v>
      </c>
      <c r="P29" s="12">
        <v>92.476926939999998</v>
      </c>
    </row>
    <row r="30" spans="1:16">
      <c r="A30" s="4" t="s">
        <v>75</v>
      </c>
      <c r="B30" s="11">
        <v>5.5E-2</v>
      </c>
      <c r="C30" s="11" t="s">
        <v>119</v>
      </c>
      <c r="D30" s="11">
        <v>39.595999999999997</v>
      </c>
      <c r="E30" s="11">
        <v>6.0000000000000001E-3</v>
      </c>
      <c r="F30" s="11">
        <v>45.456000000000003</v>
      </c>
      <c r="G30" s="11">
        <v>6.7000000000000004E-2</v>
      </c>
      <c r="H30" s="11" t="s">
        <v>119</v>
      </c>
      <c r="I30" s="11">
        <v>0.42599999999999999</v>
      </c>
      <c r="J30" s="11">
        <v>6.0999999999999999E-2</v>
      </c>
      <c r="K30" s="11">
        <v>0.22900000000000001</v>
      </c>
      <c r="L30" s="11">
        <v>1.9E-2</v>
      </c>
      <c r="M30" s="11">
        <v>12.775</v>
      </c>
      <c r="N30" s="11">
        <v>0.45500000000000002</v>
      </c>
      <c r="O30" s="11">
        <v>99.147999999999996</v>
      </c>
      <c r="P30" s="12">
        <v>86.495172089999997</v>
      </c>
    </row>
    <row r="31" spans="1:16">
      <c r="A31" s="4" t="s">
        <v>76</v>
      </c>
      <c r="B31" s="11">
        <v>5.8000000000000003E-2</v>
      </c>
      <c r="C31" s="11">
        <v>3.3000000000000002E-2</v>
      </c>
      <c r="D31" s="11">
        <v>38.752000000000002</v>
      </c>
      <c r="E31" s="11">
        <v>8.3000000000000004E-2</v>
      </c>
      <c r="F31" s="11">
        <v>44.735999999999997</v>
      </c>
      <c r="G31" s="11">
        <v>7.8E-2</v>
      </c>
      <c r="H31" s="11" t="s">
        <v>119</v>
      </c>
      <c r="I31" s="11">
        <v>0.313</v>
      </c>
      <c r="J31" s="11">
        <v>6.4000000000000001E-2</v>
      </c>
      <c r="K31" s="11">
        <v>0.20799999999999999</v>
      </c>
      <c r="L31" s="11">
        <v>3.4000000000000002E-2</v>
      </c>
      <c r="M31" s="11">
        <v>14.125</v>
      </c>
      <c r="N31" s="11">
        <v>0.315</v>
      </c>
      <c r="O31" s="11">
        <v>98.799000000000007</v>
      </c>
      <c r="P31" s="12">
        <v>85.076566459999995</v>
      </c>
    </row>
    <row r="32" spans="1:16">
      <c r="A32" s="4" t="s">
        <v>77</v>
      </c>
      <c r="B32" s="11">
        <v>4.8000000000000001E-2</v>
      </c>
      <c r="C32" s="11" t="s">
        <v>119</v>
      </c>
      <c r="D32" s="11">
        <v>40.11</v>
      </c>
      <c r="E32" s="11">
        <v>0.11899999999999999</v>
      </c>
      <c r="F32" s="11">
        <v>43.439</v>
      </c>
      <c r="G32" s="11">
        <v>2.1999999999999999E-2</v>
      </c>
      <c r="H32" s="11" t="s">
        <v>119</v>
      </c>
      <c r="I32" s="11">
        <v>0.316</v>
      </c>
      <c r="J32" s="11">
        <v>1.7000000000000001E-2</v>
      </c>
      <c r="K32" s="11">
        <v>0.23100000000000001</v>
      </c>
      <c r="L32" s="11">
        <v>2.1000000000000001E-2</v>
      </c>
      <c r="M32" s="11">
        <v>15.443</v>
      </c>
      <c r="N32" s="11">
        <v>0.38200000000000001</v>
      </c>
      <c r="O32" s="11">
        <v>100.149</v>
      </c>
      <c r="P32" s="12">
        <v>83.506918490000004</v>
      </c>
    </row>
    <row r="33" spans="1:16">
      <c r="A33" s="4" t="s">
        <v>33</v>
      </c>
      <c r="B33" s="11">
        <v>1.4999999999999999E-2</v>
      </c>
      <c r="C33" s="11" t="s">
        <v>119</v>
      </c>
      <c r="D33" s="11">
        <v>38.637</v>
      </c>
      <c r="E33" s="11">
        <v>5.3999999999999999E-2</v>
      </c>
      <c r="F33" s="11">
        <v>42.774000000000001</v>
      </c>
      <c r="G33" s="11">
        <v>8.3000000000000004E-2</v>
      </c>
      <c r="H33" s="11">
        <v>0.05</v>
      </c>
      <c r="I33" s="11">
        <v>0.45200000000000001</v>
      </c>
      <c r="J33" s="11">
        <v>3.7999999999999999E-2</v>
      </c>
      <c r="K33" s="11">
        <v>0.22800000000000001</v>
      </c>
      <c r="L33" s="11">
        <v>3.4000000000000002E-2</v>
      </c>
      <c r="M33" s="11">
        <v>16.814</v>
      </c>
      <c r="N33" s="11">
        <v>0.379</v>
      </c>
      <c r="O33" s="11">
        <v>99.558000000000007</v>
      </c>
      <c r="P33" s="12">
        <v>82.076002689999996</v>
      </c>
    </row>
    <row r="34" spans="1:16">
      <c r="A34" s="4" t="s">
        <v>34</v>
      </c>
      <c r="B34" s="11">
        <v>7.8E-2</v>
      </c>
      <c r="C34" s="11" t="s">
        <v>119</v>
      </c>
      <c r="D34" s="11">
        <v>39.338999999999999</v>
      </c>
      <c r="E34" s="11">
        <v>4.3999999999999997E-2</v>
      </c>
      <c r="F34" s="11">
        <v>42.865000000000002</v>
      </c>
      <c r="G34" s="11">
        <v>3.1E-2</v>
      </c>
      <c r="H34" s="11">
        <v>4.7E-2</v>
      </c>
      <c r="I34" s="11">
        <v>0.312</v>
      </c>
      <c r="J34" s="11">
        <v>2.4E-2</v>
      </c>
      <c r="K34" s="11">
        <v>0.25600000000000001</v>
      </c>
      <c r="L34" s="11">
        <v>6.4000000000000001E-2</v>
      </c>
      <c r="M34" s="11">
        <v>17.02</v>
      </c>
      <c r="N34" s="11">
        <v>0.36599999999999999</v>
      </c>
      <c r="O34" s="11">
        <v>100.446</v>
      </c>
      <c r="P34" s="12">
        <v>81.927646879999998</v>
      </c>
    </row>
    <row r="35" spans="1:16">
      <c r="A35" s="4" t="s">
        <v>24</v>
      </c>
      <c r="B35" s="11">
        <v>6.9000000000000006E-2</v>
      </c>
      <c r="C35" s="11" t="s">
        <v>119</v>
      </c>
      <c r="D35" s="11">
        <v>39.015999999999998</v>
      </c>
      <c r="E35" s="11">
        <v>8.4000000000000005E-2</v>
      </c>
      <c r="F35" s="11">
        <v>45.277000000000001</v>
      </c>
      <c r="G35" s="11">
        <v>7.1999999999999995E-2</v>
      </c>
      <c r="H35" s="11">
        <v>5.0999999999999997E-2</v>
      </c>
      <c r="I35" s="11">
        <v>0.33600000000000002</v>
      </c>
      <c r="J35" s="11">
        <v>6.2E-2</v>
      </c>
      <c r="K35" s="11">
        <v>0.24299999999999999</v>
      </c>
      <c r="L35" s="11">
        <v>4.2999999999999997E-2</v>
      </c>
      <c r="M35" s="11">
        <v>13.173999999999999</v>
      </c>
      <c r="N35" s="11">
        <v>0.45300000000000001</v>
      </c>
      <c r="O35" s="11">
        <v>98.88</v>
      </c>
      <c r="P35" s="12">
        <v>86.084674969999995</v>
      </c>
    </row>
    <row r="36" spans="1:16">
      <c r="A36" s="4" t="s">
        <v>25</v>
      </c>
      <c r="B36" s="11">
        <v>6.9000000000000006E-2</v>
      </c>
      <c r="C36" s="11">
        <v>8.1000000000000003E-2</v>
      </c>
      <c r="D36" s="11">
        <v>39.534999999999997</v>
      </c>
      <c r="E36" s="11">
        <v>0.06</v>
      </c>
      <c r="F36" s="11">
        <v>44.259</v>
      </c>
      <c r="G36" s="11">
        <v>5.1999999999999998E-2</v>
      </c>
      <c r="H36" s="11" t="s">
        <v>119</v>
      </c>
      <c r="I36" s="11">
        <v>0.34399999999999997</v>
      </c>
      <c r="J36" s="11">
        <v>4.2999999999999997E-2</v>
      </c>
      <c r="K36" s="11">
        <v>0.23499999999999999</v>
      </c>
      <c r="L36" s="11">
        <v>2.1000000000000001E-2</v>
      </c>
      <c r="M36" s="11">
        <v>13.743</v>
      </c>
      <c r="N36" s="11">
        <v>0.42299999999999999</v>
      </c>
      <c r="O36" s="11">
        <v>98.864999999999995</v>
      </c>
      <c r="P36" s="12">
        <v>85.287316450000006</v>
      </c>
    </row>
    <row r="37" spans="1:16">
      <c r="A37" s="4" t="s">
        <v>26</v>
      </c>
      <c r="B37" s="11">
        <v>3.2000000000000001E-2</v>
      </c>
      <c r="C37" s="11">
        <v>1.4999999999999999E-2</v>
      </c>
      <c r="D37" s="11">
        <v>40.421999999999997</v>
      </c>
      <c r="E37" s="11">
        <v>0.115</v>
      </c>
      <c r="F37" s="11">
        <v>43.661999999999999</v>
      </c>
      <c r="G37" s="11">
        <v>0.03</v>
      </c>
      <c r="H37" s="11" t="s">
        <v>119</v>
      </c>
      <c r="I37" s="11">
        <v>0.38300000000000001</v>
      </c>
      <c r="J37" s="11">
        <v>4.2999999999999997E-2</v>
      </c>
      <c r="K37" s="11">
        <v>0.22</v>
      </c>
      <c r="L37" s="11">
        <v>4.7E-2</v>
      </c>
      <c r="M37" s="11">
        <v>15.103</v>
      </c>
      <c r="N37" s="11">
        <v>0.38800000000000001</v>
      </c>
      <c r="O37" s="11">
        <v>100.467</v>
      </c>
      <c r="P37" s="12">
        <v>83.880607850000004</v>
      </c>
    </row>
    <row r="38" spans="1:16">
      <c r="A38" s="4" t="s">
        <v>27</v>
      </c>
      <c r="B38" s="11">
        <v>5.7000000000000002E-2</v>
      </c>
      <c r="C38" s="11">
        <v>4.3999999999999997E-2</v>
      </c>
      <c r="D38" s="11">
        <v>39.481000000000002</v>
      </c>
      <c r="E38" s="11">
        <v>0.11</v>
      </c>
      <c r="F38" s="11">
        <v>43.506</v>
      </c>
      <c r="G38" s="11">
        <v>5.8000000000000003E-2</v>
      </c>
      <c r="H38" s="11">
        <v>2.8000000000000001E-2</v>
      </c>
      <c r="I38" s="11">
        <v>0.374</v>
      </c>
      <c r="J38" s="11">
        <v>5.0999999999999997E-2</v>
      </c>
      <c r="K38" s="11">
        <v>0.318</v>
      </c>
      <c r="L38" s="11">
        <v>2.1999999999999999E-2</v>
      </c>
      <c r="M38" s="11">
        <v>14.573</v>
      </c>
      <c r="N38" s="11">
        <v>0.43099999999999999</v>
      </c>
      <c r="O38" s="11">
        <v>99.052999999999997</v>
      </c>
      <c r="P38" s="12">
        <v>84.310504089999995</v>
      </c>
    </row>
    <row r="39" spans="1:16">
      <c r="A39" s="4" t="s">
        <v>28</v>
      </c>
      <c r="B39" s="11">
        <v>3.2000000000000001E-2</v>
      </c>
      <c r="C39" s="11" t="s">
        <v>119</v>
      </c>
      <c r="D39" s="11">
        <v>39.524999999999999</v>
      </c>
      <c r="E39" s="11">
        <v>3.3000000000000002E-2</v>
      </c>
      <c r="F39" s="11">
        <v>43.625</v>
      </c>
      <c r="G39" s="11">
        <v>9.5000000000000001E-2</v>
      </c>
      <c r="H39" s="11">
        <v>4.7E-2</v>
      </c>
      <c r="I39" s="11">
        <v>0.26800000000000002</v>
      </c>
      <c r="J39" s="11">
        <v>4.2999999999999997E-2</v>
      </c>
      <c r="K39" s="11">
        <v>0.25900000000000001</v>
      </c>
      <c r="L39" s="11">
        <v>2.1999999999999999E-2</v>
      </c>
      <c r="M39" s="11">
        <v>14.808</v>
      </c>
      <c r="N39" s="11">
        <v>0.41</v>
      </c>
      <c r="O39" s="11">
        <v>99.167000000000002</v>
      </c>
      <c r="P39" s="12">
        <v>84.134229050000002</v>
      </c>
    </row>
    <row r="40" spans="1:16">
      <c r="A40" s="4" t="s">
        <v>29</v>
      </c>
      <c r="B40" s="11">
        <v>9.4E-2</v>
      </c>
      <c r="C40" s="11">
        <v>1.9E-2</v>
      </c>
      <c r="D40" s="11">
        <v>39.906999999999996</v>
      </c>
      <c r="E40" s="11">
        <v>3.6999999999999998E-2</v>
      </c>
      <c r="F40" s="11">
        <v>43.567999999999998</v>
      </c>
      <c r="G40" s="11">
        <v>8.5999999999999993E-2</v>
      </c>
      <c r="H40" s="11">
        <v>0.03</v>
      </c>
      <c r="I40" s="11">
        <v>0.34899999999999998</v>
      </c>
      <c r="J40" s="11">
        <v>5.0000000000000001E-3</v>
      </c>
      <c r="K40" s="11">
        <v>0.247</v>
      </c>
      <c r="L40" s="11">
        <v>6.8000000000000005E-2</v>
      </c>
      <c r="M40" s="11">
        <v>14.917</v>
      </c>
      <c r="N40" s="11">
        <v>0.375</v>
      </c>
      <c r="O40" s="11">
        <v>99.72</v>
      </c>
      <c r="P40" s="12">
        <v>84.018538789999994</v>
      </c>
    </row>
    <row r="41" spans="1:16">
      <c r="A41" s="4" t="s">
        <v>35</v>
      </c>
      <c r="B41" s="11">
        <v>5.8999999999999997E-2</v>
      </c>
      <c r="C41" s="11">
        <v>0.04</v>
      </c>
      <c r="D41" s="11">
        <v>40.018000000000001</v>
      </c>
      <c r="E41" s="11">
        <v>6.8000000000000005E-2</v>
      </c>
      <c r="F41" s="11">
        <v>46.070999999999998</v>
      </c>
      <c r="G41" s="11">
        <v>7.3999999999999996E-2</v>
      </c>
      <c r="H41" s="11">
        <v>3.1E-2</v>
      </c>
      <c r="I41" s="11">
        <v>0.32800000000000001</v>
      </c>
      <c r="J41" s="11">
        <v>4.4999999999999998E-2</v>
      </c>
      <c r="K41" s="11">
        <v>0.106</v>
      </c>
      <c r="L41" s="11">
        <v>3.9E-2</v>
      </c>
      <c r="M41" s="11">
        <v>12.571</v>
      </c>
      <c r="N41" s="11">
        <v>0.45</v>
      </c>
      <c r="O41" s="11">
        <v>99.9</v>
      </c>
      <c r="P41" s="12">
        <v>86.836483810000004</v>
      </c>
    </row>
    <row r="42" spans="1:16">
      <c r="A42" s="4" t="s">
        <v>36</v>
      </c>
      <c r="B42" s="11">
        <v>3.2000000000000001E-2</v>
      </c>
      <c r="C42" s="11">
        <v>3.6999999999999998E-2</v>
      </c>
      <c r="D42" s="11">
        <v>39.668999999999997</v>
      </c>
      <c r="E42" s="11">
        <v>0.05</v>
      </c>
      <c r="F42" s="11">
        <v>42.423999999999999</v>
      </c>
      <c r="G42" s="11">
        <v>7.9000000000000001E-2</v>
      </c>
      <c r="H42" s="11" t="s">
        <v>119</v>
      </c>
      <c r="I42" s="11">
        <v>0.36699999999999999</v>
      </c>
      <c r="J42" s="11">
        <v>4.9000000000000002E-2</v>
      </c>
      <c r="K42" s="11">
        <v>0.27300000000000002</v>
      </c>
      <c r="L42" s="11">
        <v>0.01</v>
      </c>
      <c r="M42" s="11">
        <v>16.558</v>
      </c>
      <c r="N42" s="11">
        <v>0.435</v>
      </c>
      <c r="O42" s="11">
        <v>99.983000000000004</v>
      </c>
      <c r="P42" s="12">
        <v>82.180600339999998</v>
      </c>
    </row>
    <row r="43" spans="1:16">
      <c r="A43" s="4" t="s">
        <v>37</v>
      </c>
      <c r="B43" s="11">
        <v>3.1E-2</v>
      </c>
      <c r="C43" s="11">
        <v>1.4E-2</v>
      </c>
      <c r="D43" s="11">
        <v>39.24</v>
      </c>
      <c r="E43" s="11">
        <v>0.01</v>
      </c>
      <c r="F43" s="11">
        <v>42.593000000000004</v>
      </c>
      <c r="G43" s="11">
        <v>6.4000000000000001E-2</v>
      </c>
      <c r="H43" s="11" t="s">
        <v>119</v>
      </c>
      <c r="I43" s="11">
        <v>0.311</v>
      </c>
      <c r="J43" s="11">
        <v>4.7E-2</v>
      </c>
      <c r="K43" s="11">
        <v>0.28100000000000003</v>
      </c>
      <c r="L43" s="11">
        <v>2.4E-2</v>
      </c>
      <c r="M43" s="11">
        <v>16.465</v>
      </c>
      <c r="N43" s="11">
        <v>0.45100000000000001</v>
      </c>
      <c r="O43" s="11">
        <v>99.531000000000006</v>
      </c>
      <c r="P43" s="12">
        <v>82.320867930000006</v>
      </c>
    </row>
    <row r="44" spans="1:16">
      <c r="A44" s="4" t="s">
        <v>38</v>
      </c>
      <c r="B44" s="11">
        <v>5.5E-2</v>
      </c>
      <c r="C44" s="11" t="s">
        <v>119</v>
      </c>
      <c r="D44" s="11">
        <v>38.731000000000002</v>
      </c>
      <c r="E44" s="11">
        <v>7.0000000000000001E-3</v>
      </c>
      <c r="F44" s="11">
        <v>44.877000000000002</v>
      </c>
      <c r="G44" s="11">
        <v>6.4000000000000001E-2</v>
      </c>
      <c r="H44" s="11" t="s">
        <v>119</v>
      </c>
      <c r="I44" s="11">
        <v>0.36399999999999999</v>
      </c>
      <c r="J44" s="11">
        <v>0.06</v>
      </c>
      <c r="K44" s="11">
        <v>0.26800000000000002</v>
      </c>
      <c r="L44" s="11">
        <v>8.0000000000000002E-3</v>
      </c>
      <c r="M44" s="11">
        <v>14.342000000000001</v>
      </c>
      <c r="N44" s="11">
        <v>0.41099999999999998</v>
      </c>
      <c r="O44" s="11">
        <v>99.186999999999998</v>
      </c>
      <c r="P44" s="12">
        <v>84.922298639999994</v>
      </c>
    </row>
    <row r="45" spans="1:16">
      <c r="A45" s="4" t="s">
        <v>30</v>
      </c>
      <c r="B45" s="11">
        <v>4.9000000000000002E-2</v>
      </c>
      <c r="C45" s="11">
        <v>1.0999999999999999E-2</v>
      </c>
      <c r="D45" s="11">
        <v>39.656999999999996</v>
      </c>
      <c r="E45" s="11">
        <v>6.3E-2</v>
      </c>
      <c r="F45" s="11">
        <v>43.639000000000003</v>
      </c>
      <c r="G45" s="11">
        <v>7.1999999999999995E-2</v>
      </c>
      <c r="H45" s="11">
        <v>4.9000000000000002E-2</v>
      </c>
      <c r="I45" s="11">
        <v>0.255</v>
      </c>
      <c r="J45" s="11">
        <v>4.2999999999999997E-2</v>
      </c>
      <c r="K45" s="11">
        <v>0.26300000000000001</v>
      </c>
      <c r="L45" s="11">
        <v>0.02</v>
      </c>
      <c r="M45" s="11">
        <v>14.308</v>
      </c>
      <c r="N45" s="11">
        <v>0.46200000000000002</v>
      </c>
      <c r="O45" s="11">
        <v>98.891000000000005</v>
      </c>
      <c r="P45" s="12">
        <v>84.591560029999997</v>
      </c>
    </row>
    <row r="46" spans="1:16">
      <c r="A46" s="4" t="s">
        <v>31</v>
      </c>
      <c r="B46" s="11">
        <v>2.1999999999999999E-2</v>
      </c>
      <c r="C46" s="11">
        <v>8.5000000000000006E-2</v>
      </c>
      <c r="D46" s="11">
        <v>38.923000000000002</v>
      </c>
      <c r="E46" s="11">
        <v>4.1000000000000002E-2</v>
      </c>
      <c r="F46" s="11">
        <v>42.64</v>
      </c>
      <c r="G46" s="11">
        <v>5.6000000000000001E-2</v>
      </c>
      <c r="H46" s="11">
        <v>3.5999999999999997E-2</v>
      </c>
      <c r="I46" s="11">
        <v>0.39600000000000002</v>
      </c>
      <c r="J46" s="11">
        <v>3.2000000000000001E-2</v>
      </c>
      <c r="K46" s="11">
        <v>0.25800000000000001</v>
      </c>
      <c r="L46" s="11">
        <v>7.0000000000000001E-3</v>
      </c>
      <c r="M46" s="11">
        <v>16.282</v>
      </c>
      <c r="N46" s="11">
        <v>0.37</v>
      </c>
      <c r="O46" s="11">
        <v>99.147999999999996</v>
      </c>
      <c r="P46" s="12">
        <v>82.498871379999997</v>
      </c>
    </row>
    <row r="47" spans="1:16">
      <c r="A47" s="5" t="s">
        <v>32</v>
      </c>
      <c r="B47" s="13">
        <v>7.0999999999999994E-2</v>
      </c>
      <c r="C47" s="13">
        <v>2.9000000000000001E-2</v>
      </c>
      <c r="D47" s="13">
        <v>39.622</v>
      </c>
      <c r="E47" s="13">
        <v>0.09</v>
      </c>
      <c r="F47" s="13">
        <v>44.069000000000003</v>
      </c>
      <c r="G47" s="13">
        <v>1.7999999999999999E-2</v>
      </c>
      <c r="H47" s="13" t="s">
        <v>119</v>
      </c>
      <c r="I47" s="13">
        <v>0.32600000000000001</v>
      </c>
      <c r="J47" s="13">
        <v>4.8000000000000001E-2</v>
      </c>
      <c r="K47" s="13">
        <v>0.27900000000000003</v>
      </c>
      <c r="L47" s="13">
        <v>9.4E-2</v>
      </c>
      <c r="M47" s="13">
        <v>15.526999999999999</v>
      </c>
      <c r="N47" s="13">
        <v>0.442</v>
      </c>
      <c r="O47" s="13">
        <v>100.61499999999999</v>
      </c>
      <c r="P47" s="14">
        <v>83.630149119999999</v>
      </c>
    </row>
    <row r="48" spans="1:16" ht="15.6">
      <c r="A48" s="2" t="s">
        <v>121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24E14-DF11-4A7E-ADBF-1A582B0EE0D3}">
  <dimension ref="A1:O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8"/>
  <cols>
    <col min="1" max="1" width="19.77734375" customWidth="1"/>
  </cols>
  <sheetData>
    <row r="1" spans="1:15" s="2" customFormat="1" ht="15.6">
      <c r="A1" s="2" t="s">
        <v>124</v>
      </c>
    </row>
    <row r="2" spans="1:15" ht="16.2">
      <c r="A2" s="6" t="s">
        <v>0</v>
      </c>
      <c r="B2" s="6" t="s">
        <v>110</v>
      </c>
      <c r="C2" s="6" t="s">
        <v>111</v>
      </c>
      <c r="D2" s="6" t="s">
        <v>112</v>
      </c>
      <c r="E2" s="6" t="s">
        <v>1</v>
      </c>
      <c r="F2" s="6" t="s">
        <v>2</v>
      </c>
      <c r="G2" s="6" t="s">
        <v>113</v>
      </c>
      <c r="H2" s="6" t="s">
        <v>114</v>
      </c>
      <c r="I2" s="6" t="s">
        <v>3</v>
      </c>
      <c r="J2" s="6" t="s">
        <v>115</v>
      </c>
      <c r="K2" s="6" t="s">
        <v>4</v>
      </c>
      <c r="L2" s="6" t="s">
        <v>117</v>
      </c>
      <c r="M2" s="6" t="s">
        <v>5</v>
      </c>
      <c r="N2" s="6" t="s">
        <v>6</v>
      </c>
      <c r="O2" s="6" t="s">
        <v>7</v>
      </c>
    </row>
    <row r="3" spans="1:15">
      <c r="A3" s="4" t="s">
        <v>39</v>
      </c>
      <c r="B3" s="11">
        <v>5.7000000000000002E-2</v>
      </c>
      <c r="C3" s="11">
        <v>1.3979999999999999</v>
      </c>
      <c r="D3" s="11">
        <v>0.127</v>
      </c>
      <c r="E3" s="11">
        <v>0.16400000000000001</v>
      </c>
      <c r="F3" s="11">
        <v>12.085000000000001</v>
      </c>
      <c r="G3" s="11">
        <v>40.582999999999998</v>
      </c>
      <c r="H3" s="11" t="s">
        <v>119</v>
      </c>
      <c r="I3" s="11">
        <v>0.14099999999999999</v>
      </c>
      <c r="J3" s="11">
        <v>20.523</v>
      </c>
      <c r="K3" s="11">
        <v>0.35099999999999998</v>
      </c>
      <c r="L3" s="11" t="s">
        <v>119</v>
      </c>
      <c r="M3" s="11">
        <v>25.033999999999999</v>
      </c>
      <c r="N3" s="11">
        <v>1.0999999999999999E-2</v>
      </c>
      <c r="O3" s="11">
        <v>100.474</v>
      </c>
    </row>
    <row r="4" spans="1:15">
      <c r="A4" s="4" t="s">
        <v>40</v>
      </c>
      <c r="B4" s="11">
        <v>7.0999999999999994E-2</v>
      </c>
      <c r="C4" s="11">
        <v>1.431</v>
      </c>
      <c r="D4" s="11">
        <v>0.192</v>
      </c>
      <c r="E4" s="11">
        <v>9.6000000000000002E-2</v>
      </c>
      <c r="F4" s="11">
        <v>12.079000000000001</v>
      </c>
      <c r="G4" s="11">
        <v>40.591999999999999</v>
      </c>
      <c r="H4" s="11" t="s">
        <v>119</v>
      </c>
      <c r="I4" s="11">
        <v>0.20799999999999999</v>
      </c>
      <c r="J4" s="11">
        <v>20.434000000000001</v>
      </c>
      <c r="K4" s="11">
        <v>0.29499999999999998</v>
      </c>
      <c r="L4" s="11">
        <v>0.01</v>
      </c>
      <c r="M4" s="11">
        <v>25.056999999999999</v>
      </c>
      <c r="N4" s="11">
        <v>1.2E-2</v>
      </c>
      <c r="O4" s="11">
        <v>100.473</v>
      </c>
    </row>
    <row r="5" spans="1:15">
      <c r="A5" s="4" t="s">
        <v>41</v>
      </c>
      <c r="B5" s="11">
        <v>0.14099999999999999</v>
      </c>
      <c r="C5" s="11">
        <v>1.3340000000000001</v>
      </c>
      <c r="D5" s="11">
        <v>1.458</v>
      </c>
      <c r="E5" s="11">
        <v>0.2</v>
      </c>
      <c r="F5" s="11">
        <v>13.743</v>
      </c>
      <c r="G5" s="11">
        <v>39.164000000000001</v>
      </c>
      <c r="H5" s="11" t="s">
        <v>119</v>
      </c>
      <c r="I5" s="11">
        <v>0.183</v>
      </c>
      <c r="J5" s="11">
        <v>18.283000000000001</v>
      </c>
      <c r="K5" s="11">
        <v>0.32</v>
      </c>
      <c r="L5" s="11">
        <v>0.04</v>
      </c>
      <c r="M5" s="11">
        <v>23.391999999999999</v>
      </c>
      <c r="N5" s="11">
        <v>0.156</v>
      </c>
      <c r="O5" s="11">
        <v>98.414000000000001</v>
      </c>
    </row>
    <row r="6" spans="1:15">
      <c r="A6" s="4" t="s">
        <v>42</v>
      </c>
      <c r="B6" s="11">
        <v>8.5999999999999993E-2</v>
      </c>
      <c r="C6" s="11">
        <v>1.0009999999999999</v>
      </c>
      <c r="D6" s="11">
        <v>0.10299999999999999</v>
      </c>
      <c r="E6" s="11">
        <v>8.5000000000000006E-2</v>
      </c>
      <c r="F6" s="11">
        <v>12.576000000000001</v>
      </c>
      <c r="G6" s="11">
        <v>41.283999999999999</v>
      </c>
      <c r="H6" s="11" t="s">
        <v>119</v>
      </c>
      <c r="I6" s="11">
        <v>0.25900000000000001</v>
      </c>
      <c r="J6" s="11">
        <v>20.329000000000001</v>
      </c>
      <c r="K6" s="11">
        <v>0.218</v>
      </c>
      <c r="L6" s="11">
        <v>3.1E-2</v>
      </c>
      <c r="M6" s="11">
        <v>24.175999999999998</v>
      </c>
      <c r="N6" s="11">
        <v>0.01</v>
      </c>
      <c r="O6" s="11">
        <v>100.155</v>
      </c>
    </row>
    <row r="7" spans="1:15">
      <c r="A7" s="4" t="s">
        <v>43</v>
      </c>
      <c r="B7" s="11">
        <v>7.0000000000000007E-2</v>
      </c>
      <c r="C7" s="11">
        <v>0.81599999999999995</v>
      </c>
      <c r="D7" s="11">
        <v>0.16900000000000001</v>
      </c>
      <c r="E7" s="11">
        <v>7.6999999999999999E-2</v>
      </c>
      <c r="F7" s="11">
        <v>12.395</v>
      </c>
      <c r="G7" s="11">
        <v>42.954999999999998</v>
      </c>
      <c r="H7" s="11">
        <v>0.03</v>
      </c>
      <c r="I7" s="11">
        <v>0.25800000000000001</v>
      </c>
      <c r="J7" s="11">
        <v>18.501000000000001</v>
      </c>
      <c r="K7" s="11">
        <v>0.248</v>
      </c>
      <c r="L7" s="11">
        <v>3.9E-2</v>
      </c>
      <c r="M7" s="11">
        <v>24.231999999999999</v>
      </c>
      <c r="N7" s="11">
        <v>1.4999999999999999E-2</v>
      </c>
      <c r="O7" s="11">
        <v>99.804000000000002</v>
      </c>
    </row>
    <row r="8" spans="1:15">
      <c r="A8" s="4" t="s">
        <v>44</v>
      </c>
      <c r="B8" s="11">
        <v>0.34100000000000003</v>
      </c>
      <c r="C8" s="11">
        <v>1.516</v>
      </c>
      <c r="D8" s="11">
        <v>0.16600000000000001</v>
      </c>
      <c r="E8" s="11">
        <v>0.04</v>
      </c>
      <c r="F8" s="11">
        <v>10.212</v>
      </c>
      <c r="G8" s="11">
        <v>42.92</v>
      </c>
      <c r="H8" s="11" t="s">
        <v>119</v>
      </c>
      <c r="I8" s="11">
        <v>0.17899999999999999</v>
      </c>
      <c r="J8" s="11">
        <v>17.588999999999999</v>
      </c>
      <c r="K8" s="11">
        <v>0.38900000000000001</v>
      </c>
      <c r="L8" s="11">
        <v>3.1E-2</v>
      </c>
      <c r="M8" s="11">
        <v>27.036000000000001</v>
      </c>
      <c r="N8" s="11">
        <v>3.9E-2</v>
      </c>
      <c r="O8" s="11">
        <v>100.458</v>
      </c>
    </row>
    <row r="9" spans="1:15">
      <c r="A9" s="4" t="s">
        <v>45</v>
      </c>
      <c r="B9" s="11">
        <v>9.2999999999999999E-2</v>
      </c>
      <c r="C9" s="11">
        <v>1.0489999999999999</v>
      </c>
      <c r="D9" s="11">
        <v>7.6999999999999999E-2</v>
      </c>
      <c r="E9" s="11">
        <v>0.10299999999999999</v>
      </c>
      <c r="F9" s="11">
        <v>11.553000000000001</v>
      </c>
      <c r="G9" s="11">
        <v>43.399000000000001</v>
      </c>
      <c r="H9" s="11" t="s">
        <v>119</v>
      </c>
      <c r="I9" s="11">
        <v>0.252</v>
      </c>
      <c r="J9" s="11">
        <v>19.248000000000001</v>
      </c>
      <c r="K9" s="11">
        <v>0.372</v>
      </c>
      <c r="L9" s="11">
        <v>0.02</v>
      </c>
      <c r="M9" s="11">
        <v>22.896999999999998</v>
      </c>
      <c r="N9" s="11">
        <v>4.8000000000000001E-2</v>
      </c>
      <c r="O9" s="11">
        <v>99.11</v>
      </c>
    </row>
    <row r="10" spans="1:15">
      <c r="A10" s="4" t="s">
        <v>46</v>
      </c>
      <c r="B10" s="11">
        <v>0.06</v>
      </c>
      <c r="C10" s="11">
        <v>0.91600000000000004</v>
      </c>
      <c r="D10" s="11">
        <v>7.0000000000000007E-2</v>
      </c>
      <c r="E10" s="11">
        <v>9.5000000000000001E-2</v>
      </c>
      <c r="F10" s="11">
        <v>12.090999999999999</v>
      </c>
      <c r="G10" s="11">
        <v>43.814</v>
      </c>
      <c r="H10" s="11" t="s">
        <v>119</v>
      </c>
      <c r="I10" s="11">
        <v>0.14899999999999999</v>
      </c>
      <c r="J10" s="11">
        <v>19.635000000000002</v>
      </c>
      <c r="K10" s="11">
        <v>0.34300000000000003</v>
      </c>
      <c r="L10" s="11">
        <v>0.01</v>
      </c>
      <c r="M10" s="11">
        <v>22.064</v>
      </c>
      <c r="N10" s="11">
        <v>0.124</v>
      </c>
      <c r="O10" s="11">
        <v>99.372</v>
      </c>
    </row>
    <row r="11" spans="1:15">
      <c r="A11" s="4" t="s">
        <v>47</v>
      </c>
      <c r="B11" s="11">
        <v>2.3E-2</v>
      </c>
      <c r="C11" s="11">
        <v>0.875</v>
      </c>
      <c r="D11" s="11">
        <v>0.13400000000000001</v>
      </c>
      <c r="E11" s="11">
        <v>0.11</v>
      </c>
      <c r="F11" s="11">
        <v>12.766999999999999</v>
      </c>
      <c r="G11" s="11">
        <v>43.768000000000001</v>
      </c>
      <c r="H11" s="11" t="s">
        <v>119</v>
      </c>
      <c r="I11" s="11">
        <v>0.16600000000000001</v>
      </c>
      <c r="J11" s="11">
        <v>20.048999999999999</v>
      </c>
      <c r="K11" s="11">
        <v>0.26900000000000002</v>
      </c>
      <c r="L11" s="11">
        <v>1.9E-2</v>
      </c>
      <c r="M11" s="11">
        <v>21.757999999999999</v>
      </c>
      <c r="N11" s="11">
        <v>2.5000000000000001E-2</v>
      </c>
      <c r="O11" s="11">
        <v>99.962999999999994</v>
      </c>
    </row>
    <row r="12" spans="1:15">
      <c r="A12" s="4" t="s">
        <v>48</v>
      </c>
      <c r="B12" s="11">
        <v>0.157</v>
      </c>
      <c r="C12" s="11">
        <v>1.0409999999999999</v>
      </c>
      <c r="D12" s="11">
        <v>0.24</v>
      </c>
      <c r="E12" s="11">
        <v>4.7E-2</v>
      </c>
      <c r="F12" s="11">
        <v>14.263</v>
      </c>
      <c r="G12" s="11">
        <v>44.003</v>
      </c>
      <c r="H12" s="11" t="s">
        <v>119</v>
      </c>
      <c r="I12" s="11">
        <v>0.16300000000000001</v>
      </c>
      <c r="J12" s="11">
        <v>20.803999999999998</v>
      </c>
      <c r="K12" s="11">
        <v>0.252</v>
      </c>
      <c r="L12" s="11" t="s">
        <v>119</v>
      </c>
      <c r="M12" s="11">
        <v>19.478999999999999</v>
      </c>
      <c r="N12" s="11">
        <v>0.03</v>
      </c>
      <c r="O12" s="11">
        <v>100.477</v>
      </c>
    </row>
    <row r="13" spans="1:15">
      <c r="A13" s="4" t="s">
        <v>49</v>
      </c>
      <c r="B13" s="11">
        <v>3.5000000000000003E-2</v>
      </c>
      <c r="C13" s="11">
        <v>0.88200000000000001</v>
      </c>
      <c r="D13" s="11">
        <v>9.6000000000000002E-2</v>
      </c>
      <c r="E13" s="11">
        <v>1.7999999999999999E-2</v>
      </c>
      <c r="F13" s="11">
        <v>11.28</v>
      </c>
      <c r="G13" s="11">
        <v>45.398000000000003</v>
      </c>
      <c r="H13" s="11" t="s">
        <v>119</v>
      </c>
      <c r="I13" s="11">
        <v>0.123</v>
      </c>
      <c r="J13" s="11">
        <v>17.53</v>
      </c>
      <c r="K13" s="11">
        <v>0.33700000000000002</v>
      </c>
      <c r="L13" s="11">
        <v>2.1000000000000001E-2</v>
      </c>
      <c r="M13" s="11">
        <v>23.414000000000001</v>
      </c>
      <c r="N13" s="11" t="s">
        <v>119</v>
      </c>
      <c r="O13" s="11">
        <v>99.132999999999996</v>
      </c>
    </row>
    <row r="14" spans="1:15">
      <c r="A14" s="4" t="s">
        <v>50</v>
      </c>
      <c r="B14" s="11">
        <v>8.7999999999999995E-2</v>
      </c>
      <c r="C14" s="11">
        <v>1.125</v>
      </c>
      <c r="D14" s="11">
        <v>0.05</v>
      </c>
      <c r="E14" s="11" t="s">
        <v>119</v>
      </c>
      <c r="F14" s="11">
        <v>13.638999999999999</v>
      </c>
      <c r="G14" s="11">
        <v>43.411999999999999</v>
      </c>
      <c r="H14" s="11">
        <v>7.0000000000000001E-3</v>
      </c>
      <c r="I14" s="11">
        <v>0.27800000000000002</v>
      </c>
      <c r="J14" s="11">
        <v>20.706</v>
      </c>
      <c r="K14" s="11">
        <v>0.313</v>
      </c>
      <c r="L14" s="11">
        <v>2.7E-2</v>
      </c>
      <c r="M14" s="11">
        <v>20.614999999999998</v>
      </c>
      <c r="N14" s="11">
        <v>8.5000000000000006E-2</v>
      </c>
      <c r="O14" s="11">
        <v>100.345</v>
      </c>
    </row>
    <row r="15" spans="1:15">
      <c r="A15" s="4" t="s">
        <v>51</v>
      </c>
      <c r="B15" s="11">
        <v>9.4E-2</v>
      </c>
      <c r="C15" s="11">
        <v>0.41399999999999998</v>
      </c>
      <c r="D15" s="11">
        <v>0.53400000000000003</v>
      </c>
      <c r="E15" s="11">
        <v>9.1999999999999998E-2</v>
      </c>
      <c r="F15" s="11">
        <v>12.714</v>
      </c>
      <c r="G15" s="11">
        <v>42.813000000000002</v>
      </c>
      <c r="H15" s="11" t="s">
        <v>119</v>
      </c>
      <c r="I15" s="11">
        <v>0.27800000000000002</v>
      </c>
      <c r="J15" s="11">
        <v>18.190000000000001</v>
      </c>
      <c r="K15" s="11">
        <v>0.40799999999999997</v>
      </c>
      <c r="L15" s="11">
        <v>5.0999999999999997E-2</v>
      </c>
      <c r="M15" s="11">
        <v>24.524000000000001</v>
      </c>
      <c r="N15" s="11">
        <v>3.5999999999999997E-2</v>
      </c>
      <c r="O15" s="11">
        <v>100.146</v>
      </c>
    </row>
    <row r="16" spans="1:15">
      <c r="A16" s="4" t="s">
        <v>52</v>
      </c>
      <c r="B16" s="11">
        <v>7.0000000000000001E-3</v>
      </c>
      <c r="C16" s="11">
        <v>0.74299999999999999</v>
      </c>
      <c r="D16" s="11">
        <v>0.11899999999999999</v>
      </c>
      <c r="E16" s="11">
        <v>7.5999999999999998E-2</v>
      </c>
      <c r="F16" s="11">
        <v>13.289</v>
      </c>
      <c r="G16" s="11">
        <v>49.198</v>
      </c>
      <c r="H16" s="11" t="s">
        <v>119</v>
      </c>
      <c r="I16" s="11">
        <v>8.8999999999999996E-2</v>
      </c>
      <c r="J16" s="11">
        <v>15.18</v>
      </c>
      <c r="K16" s="11">
        <v>0.374</v>
      </c>
      <c r="L16" s="11">
        <v>6.0000000000000001E-3</v>
      </c>
      <c r="M16" s="11">
        <v>20.797999999999998</v>
      </c>
      <c r="N16" s="11">
        <v>2.5999999999999999E-2</v>
      </c>
      <c r="O16" s="11">
        <v>99.906000000000006</v>
      </c>
    </row>
    <row r="17" spans="1:15">
      <c r="A17" s="4" t="s">
        <v>70</v>
      </c>
      <c r="B17" s="11">
        <v>0.10199999999999999</v>
      </c>
      <c r="C17" s="11">
        <v>0.99099999999999999</v>
      </c>
      <c r="D17" s="11">
        <v>8.4000000000000005E-2</v>
      </c>
      <c r="E17" s="11">
        <v>1.2E-2</v>
      </c>
      <c r="F17" s="11">
        <v>13.454000000000001</v>
      </c>
      <c r="G17" s="11">
        <v>43.408000000000001</v>
      </c>
      <c r="H17" s="11" t="s">
        <v>119</v>
      </c>
      <c r="I17" s="11">
        <v>0.153</v>
      </c>
      <c r="J17" s="11">
        <v>20.41</v>
      </c>
      <c r="K17" s="11">
        <v>0.38800000000000001</v>
      </c>
      <c r="L17" s="11">
        <v>2.8000000000000001E-2</v>
      </c>
      <c r="M17" s="11">
        <v>20.99</v>
      </c>
      <c r="N17" s="11">
        <v>2.1999999999999999E-2</v>
      </c>
      <c r="O17" s="11">
        <v>100.042</v>
      </c>
    </row>
    <row r="18" spans="1:15">
      <c r="A18" s="4" t="s">
        <v>71</v>
      </c>
      <c r="B18" s="11">
        <v>9.9000000000000005E-2</v>
      </c>
      <c r="C18" s="11">
        <v>0.96299999999999997</v>
      </c>
      <c r="D18" s="11">
        <v>3.4000000000000002E-2</v>
      </c>
      <c r="E18" s="11">
        <v>1.2999999999999999E-2</v>
      </c>
      <c r="F18" s="11">
        <v>10.218</v>
      </c>
      <c r="G18" s="11">
        <v>44.19</v>
      </c>
      <c r="H18" s="11" t="s">
        <v>120</v>
      </c>
      <c r="I18" s="11">
        <v>0.16900000000000001</v>
      </c>
      <c r="J18" s="11">
        <v>17.053999999999998</v>
      </c>
      <c r="K18" s="11">
        <v>0.32200000000000001</v>
      </c>
      <c r="L18" s="11">
        <v>2.1999999999999999E-2</v>
      </c>
      <c r="M18" s="11">
        <v>25.847000000000001</v>
      </c>
      <c r="N18" s="11">
        <v>2.3E-2</v>
      </c>
      <c r="O18" s="11">
        <v>98.953999999999994</v>
      </c>
    </row>
    <row r="19" spans="1:15">
      <c r="A19" s="4" t="s">
        <v>72</v>
      </c>
      <c r="B19" s="11">
        <v>3.1E-2</v>
      </c>
      <c r="C19" s="11">
        <v>0.66300000000000003</v>
      </c>
      <c r="D19" s="11">
        <v>0.11600000000000001</v>
      </c>
      <c r="E19" s="11">
        <v>2.5000000000000001E-2</v>
      </c>
      <c r="F19" s="11">
        <v>12.412000000000001</v>
      </c>
      <c r="G19" s="11">
        <v>45.207999999999998</v>
      </c>
      <c r="H19" s="11">
        <v>2.7E-2</v>
      </c>
      <c r="I19" s="11">
        <v>0.30399999999999999</v>
      </c>
      <c r="J19" s="11">
        <v>18.940000000000001</v>
      </c>
      <c r="K19" s="11">
        <v>0.33800000000000002</v>
      </c>
      <c r="L19" s="11">
        <v>0.03</v>
      </c>
      <c r="M19" s="11">
        <v>20.942</v>
      </c>
      <c r="N19" s="11">
        <v>2.9000000000000001E-2</v>
      </c>
      <c r="O19" s="11">
        <v>99.064999999999998</v>
      </c>
    </row>
    <row r="20" spans="1:15">
      <c r="A20" s="4" t="s">
        <v>59</v>
      </c>
      <c r="B20" s="11">
        <v>3.1E-2</v>
      </c>
      <c r="C20" s="11">
        <v>1.4139999999999999</v>
      </c>
      <c r="D20" s="11">
        <v>8.3000000000000004E-2</v>
      </c>
      <c r="E20" s="11">
        <v>0.115</v>
      </c>
      <c r="F20" s="11">
        <v>9.6809999999999992</v>
      </c>
      <c r="G20" s="11">
        <v>41.268000000000001</v>
      </c>
      <c r="H20" s="11">
        <v>1.6E-2</v>
      </c>
      <c r="I20" s="11">
        <v>0.17</v>
      </c>
      <c r="J20" s="11">
        <v>18.213999999999999</v>
      </c>
      <c r="K20" s="11">
        <v>0.35299999999999998</v>
      </c>
      <c r="L20" s="11" t="s">
        <v>119</v>
      </c>
      <c r="M20" s="11">
        <v>28.649000000000001</v>
      </c>
      <c r="N20" s="11">
        <v>0.04</v>
      </c>
      <c r="O20" s="11">
        <v>100.03400000000001</v>
      </c>
    </row>
    <row r="21" spans="1:15">
      <c r="A21" s="4" t="s">
        <v>60</v>
      </c>
      <c r="B21" s="11">
        <v>0.113</v>
      </c>
      <c r="C21" s="11">
        <v>1.093</v>
      </c>
      <c r="D21" s="11">
        <v>0.114</v>
      </c>
      <c r="E21" s="11">
        <v>0.13600000000000001</v>
      </c>
      <c r="F21" s="11">
        <v>10.763</v>
      </c>
      <c r="G21" s="11">
        <v>41.622</v>
      </c>
      <c r="H21" s="11" t="s">
        <v>119</v>
      </c>
      <c r="I21" s="11">
        <v>0.216</v>
      </c>
      <c r="J21" s="11">
        <v>18.783000000000001</v>
      </c>
      <c r="K21" s="11">
        <v>0.30399999999999999</v>
      </c>
      <c r="L21" s="11">
        <v>1.4999999999999999E-2</v>
      </c>
      <c r="M21" s="11">
        <v>26.132999999999999</v>
      </c>
      <c r="N21" s="11">
        <v>7.0000000000000001E-3</v>
      </c>
      <c r="O21" s="11">
        <v>99.299000000000007</v>
      </c>
    </row>
    <row r="22" spans="1:15">
      <c r="A22" s="4" t="s">
        <v>61</v>
      </c>
      <c r="B22" s="11">
        <v>5.3999999999999999E-2</v>
      </c>
      <c r="C22" s="11">
        <v>0.96699999999999997</v>
      </c>
      <c r="D22" s="11">
        <v>9.9000000000000005E-2</v>
      </c>
      <c r="E22" s="11">
        <v>0.111</v>
      </c>
      <c r="F22" s="11">
        <v>11.459</v>
      </c>
      <c r="G22" s="11">
        <v>41.634</v>
      </c>
      <c r="H22" s="11" t="s">
        <v>119</v>
      </c>
      <c r="I22" s="11">
        <v>0.16500000000000001</v>
      </c>
      <c r="J22" s="11">
        <v>17.2</v>
      </c>
      <c r="K22" s="11">
        <v>0.33900000000000002</v>
      </c>
      <c r="L22" s="11">
        <v>2.9000000000000001E-2</v>
      </c>
      <c r="M22" s="11">
        <v>26.798999999999999</v>
      </c>
      <c r="N22" s="11">
        <v>7.0000000000000001E-3</v>
      </c>
      <c r="O22" s="11">
        <v>98.864000000000004</v>
      </c>
    </row>
    <row r="23" spans="1:15">
      <c r="A23" s="4" t="s">
        <v>63</v>
      </c>
      <c r="B23" s="11">
        <v>7.2999999999999995E-2</v>
      </c>
      <c r="C23" s="11">
        <v>1.0680000000000001</v>
      </c>
      <c r="D23" s="11">
        <v>5.3999999999999999E-2</v>
      </c>
      <c r="E23" s="11">
        <v>2.4E-2</v>
      </c>
      <c r="F23" s="11">
        <v>11.537000000000001</v>
      </c>
      <c r="G23" s="11">
        <v>43.356000000000002</v>
      </c>
      <c r="H23" s="11" t="s">
        <v>119</v>
      </c>
      <c r="I23" s="11">
        <v>5.2999999999999999E-2</v>
      </c>
      <c r="J23" s="11">
        <v>17.198</v>
      </c>
      <c r="K23" s="11">
        <v>0.35699999999999998</v>
      </c>
      <c r="L23" s="11">
        <v>2.1999999999999999E-2</v>
      </c>
      <c r="M23" s="11">
        <v>26.744</v>
      </c>
      <c r="N23" s="11" t="s">
        <v>119</v>
      </c>
      <c r="O23" s="11">
        <v>100.486</v>
      </c>
    </row>
    <row r="24" spans="1:15">
      <c r="A24" s="4" t="s">
        <v>64</v>
      </c>
      <c r="B24" s="11">
        <v>5.5E-2</v>
      </c>
      <c r="C24" s="11">
        <v>1.7490000000000001</v>
      </c>
      <c r="D24" s="11">
        <v>9.7000000000000003E-2</v>
      </c>
      <c r="E24" s="11">
        <v>5.6000000000000001E-2</v>
      </c>
      <c r="F24" s="11">
        <v>10.647</v>
      </c>
      <c r="G24" s="11">
        <v>38.79</v>
      </c>
      <c r="H24" s="11" t="s">
        <v>119</v>
      </c>
      <c r="I24" s="11">
        <v>0.17699999999999999</v>
      </c>
      <c r="J24" s="11">
        <v>18.215</v>
      </c>
      <c r="K24" s="11">
        <v>0.307</v>
      </c>
      <c r="L24" s="11">
        <v>1.6E-2</v>
      </c>
      <c r="M24" s="11">
        <v>29.21</v>
      </c>
      <c r="N24" s="11">
        <v>6.0000000000000001E-3</v>
      </c>
      <c r="O24" s="11">
        <v>99.325000000000003</v>
      </c>
    </row>
    <row r="25" spans="1:15">
      <c r="A25" s="4" t="s">
        <v>66</v>
      </c>
      <c r="B25" s="11">
        <v>3.6999999999999998E-2</v>
      </c>
      <c r="C25" s="11">
        <v>1.349</v>
      </c>
      <c r="D25" s="11">
        <v>1.2999999999999999E-2</v>
      </c>
      <c r="E25" s="11">
        <v>0.10299999999999999</v>
      </c>
      <c r="F25" s="11">
        <v>9.5180000000000007</v>
      </c>
      <c r="G25" s="11">
        <v>41.154000000000003</v>
      </c>
      <c r="H25" s="11">
        <v>3.6999999999999998E-2</v>
      </c>
      <c r="I25" s="11">
        <v>0.192</v>
      </c>
      <c r="J25" s="11">
        <v>17.742000000000001</v>
      </c>
      <c r="K25" s="11">
        <v>0.38300000000000001</v>
      </c>
      <c r="L25" s="11">
        <v>2.5999999999999999E-2</v>
      </c>
      <c r="M25" s="11">
        <v>28.417000000000002</v>
      </c>
      <c r="N25" s="11">
        <v>9.8000000000000004E-2</v>
      </c>
      <c r="O25" s="11">
        <v>99.069000000000003</v>
      </c>
    </row>
    <row r="26" spans="1:15">
      <c r="A26" s="4" t="s">
        <v>65</v>
      </c>
      <c r="B26" s="11">
        <v>4.3999999999999997E-2</v>
      </c>
      <c r="C26" s="11">
        <v>1.0569999999999999</v>
      </c>
      <c r="D26" s="11">
        <v>6.7000000000000004E-2</v>
      </c>
      <c r="E26" s="11">
        <v>3.7999999999999999E-2</v>
      </c>
      <c r="F26" s="11">
        <v>11.374000000000001</v>
      </c>
      <c r="G26" s="11">
        <v>43.362000000000002</v>
      </c>
      <c r="H26" s="11" t="s">
        <v>119</v>
      </c>
      <c r="I26" s="11">
        <v>0.29399999999999998</v>
      </c>
      <c r="J26" s="11">
        <v>18.254999999999999</v>
      </c>
      <c r="K26" s="11">
        <v>0.30099999999999999</v>
      </c>
      <c r="L26" s="11">
        <v>1.7000000000000001E-2</v>
      </c>
      <c r="M26" s="11">
        <v>24.044</v>
      </c>
      <c r="N26" s="11">
        <v>8.1000000000000003E-2</v>
      </c>
      <c r="O26" s="11">
        <v>98.933999999999997</v>
      </c>
    </row>
    <row r="27" spans="1:15">
      <c r="A27" s="4" t="s">
        <v>67</v>
      </c>
      <c r="B27" s="11">
        <v>5.7000000000000002E-2</v>
      </c>
      <c r="C27" s="11">
        <v>1.8220000000000001</v>
      </c>
      <c r="D27" s="11">
        <v>9.2999999999999999E-2</v>
      </c>
      <c r="E27" s="11">
        <v>7.0000000000000001E-3</v>
      </c>
      <c r="F27" s="11">
        <v>10.712</v>
      </c>
      <c r="G27" s="11">
        <v>39.616999999999997</v>
      </c>
      <c r="H27" s="11" t="s">
        <v>119</v>
      </c>
      <c r="I27" s="11">
        <v>0.29799999999999999</v>
      </c>
      <c r="J27" s="11">
        <v>18.934999999999999</v>
      </c>
      <c r="K27" s="11">
        <v>0.34200000000000003</v>
      </c>
      <c r="L27" s="11">
        <v>2.3E-2</v>
      </c>
      <c r="M27" s="11">
        <v>27.433</v>
      </c>
      <c r="N27" s="11" t="s">
        <v>119</v>
      </c>
      <c r="O27" s="11">
        <v>99.338999999999999</v>
      </c>
    </row>
    <row r="28" spans="1:15">
      <c r="A28" s="4" t="s">
        <v>68</v>
      </c>
      <c r="B28" s="11" t="s">
        <v>119</v>
      </c>
      <c r="C28" s="11">
        <v>0.83599999999999997</v>
      </c>
      <c r="D28" s="11">
        <v>0.03</v>
      </c>
      <c r="E28" s="11">
        <v>4.3999999999999997E-2</v>
      </c>
      <c r="F28" s="11">
        <v>13.394</v>
      </c>
      <c r="G28" s="11">
        <v>46.81</v>
      </c>
      <c r="H28" s="11">
        <v>6.0000000000000001E-3</v>
      </c>
      <c r="I28" s="11">
        <v>0.29599999999999999</v>
      </c>
      <c r="J28" s="11">
        <v>16.408000000000001</v>
      </c>
      <c r="K28" s="11">
        <v>0.28399999999999997</v>
      </c>
      <c r="L28" s="11">
        <v>1.4999999999999999E-2</v>
      </c>
      <c r="M28" s="11">
        <v>21.423999999999999</v>
      </c>
      <c r="N28" s="11">
        <v>1.4E-2</v>
      </c>
      <c r="O28" s="11">
        <v>99.563999999999993</v>
      </c>
    </row>
    <row r="29" spans="1:15">
      <c r="A29" s="5" t="s">
        <v>69</v>
      </c>
      <c r="B29" s="13">
        <v>2.4E-2</v>
      </c>
      <c r="C29" s="13">
        <v>0.84099999999999997</v>
      </c>
      <c r="D29" s="13">
        <v>8.0000000000000002E-3</v>
      </c>
      <c r="E29" s="13">
        <v>8.7999999999999995E-2</v>
      </c>
      <c r="F29" s="13">
        <v>12.038</v>
      </c>
      <c r="G29" s="13">
        <v>44.756</v>
      </c>
      <c r="H29" s="13" t="s">
        <v>119</v>
      </c>
      <c r="I29" s="13">
        <v>0.14299999999999999</v>
      </c>
      <c r="J29" s="13">
        <v>18.266999999999999</v>
      </c>
      <c r="K29" s="13">
        <v>0.32800000000000001</v>
      </c>
      <c r="L29" s="13">
        <v>2.4E-2</v>
      </c>
      <c r="M29" s="13">
        <v>22.829000000000001</v>
      </c>
      <c r="N29" s="13" t="s">
        <v>119</v>
      </c>
      <c r="O29" s="13">
        <v>99.346000000000004</v>
      </c>
    </row>
    <row r="30" spans="1:15" ht="15.6">
      <c r="A30" s="2" t="s">
        <v>121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1C7C-E8B1-466F-8589-65EBAB5B1426}">
  <dimension ref="A1:AN25"/>
  <sheetViews>
    <sheetView tabSelected="1" workbookViewId="0">
      <selection activeCell="A25" sqref="A25"/>
    </sheetView>
  </sheetViews>
  <sheetFormatPr defaultRowHeight="13.8"/>
  <cols>
    <col min="1" max="1" width="15.77734375" customWidth="1"/>
    <col min="18" max="18" width="13.21875" customWidth="1"/>
    <col min="33" max="33" width="14.77734375" customWidth="1"/>
    <col min="36" max="36" width="9.109375" bestFit="1" customWidth="1"/>
  </cols>
  <sheetData>
    <row r="1" spans="1:40" ht="15.6">
      <c r="A1" s="2" t="s">
        <v>109</v>
      </c>
    </row>
    <row r="2" spans="1:40">
      <c r="A2" s="26" t="s">
        <v>82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  <c r="R2" s="28" t="s">
        <v>86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30"/>
      <c r="AG2" s="24" t="s">
        <v>122</v>
      </c>
      <c r="AH2" s="25"/>
      <c r="AI2" s="25"/>
      <c r="AJ2" s="25"/>
      <c r="AK2" s="25"/>
      <c r="AL2" s="25"/>
      <c r="AM2" s="25"/>
      <c r="AN2" s="25"/>
    </row>
    <row r="3" spans="1:40" ht="16.2">
      <c r="A3" s="10" t="s">
        <v>90</v>
      </c>
      <c r="B3" s="10" t="s">
        <v>110</v>
      </c>
      <c r="C3" s="10" t="s">
        <v>111</v>
      </c>
      <c r="D3" s="10" t="s">
        <v>112</v>
      </c>
      <c r="E3" s="10" t="s">
        <v>1</v>
      </c>
      <c r="F3" s="10" t="s">
        <v>2</v>
      </c>
      <c r="G3" s="10" t="s">
        <v>113</v>
      </c>
      <c r="H3" s="10" t="s">
        <v>114</v>
      </c>
      <c r="I3" s="10" t="s">
        <v>3</v>
      </c>
      <c r="J3" s="10" t="s">
        <v>115</v>
      </c>
      <c r="K3" s="15" t="s">
        <v>85</v>
      </c>
      <c r="L3" s="15" t="s">
        <v>91</v>
      </c>
      <c r="M3" s="15" t="s">
        <v>116</v>
      </c>
      <c r="N3" s="15" t="s">
        <v>92</v>
      </c>
      <c r="O3" s="15" t="s">
        <v>93</v>
      </c>
      <c r="P3" s="15" t="s">
        <v>94</v>
      </c>
      <c r="Q3" s="10" t="s">
        <v>79</v>
      </c>
      <c r="R3" s="10" t="s">
        <v>0</v>
      </c>
      <c r="S3" s="10" t="s">
        <v>110</v>
      </c>
      <c r="T3" s="10" t="s">
        <v>111</v>
      </c>
      <c r="U3" s="10" t="s">
        <v>112</v>
      </c>
      <c r="V3" s="10" t="s">
        <v>1</v>
      </c>
      <c r="W3" s="10" t="s">
        <v>2</v>
      </c>
      <c r="X3" s="10" t="s">
        <v>113</v>
      </c>
      <c r="Y3" s="10" t="s">
        <v>114</v>
      </c>
      <c r="Z3" s="10" t="s">
        <v>3</v>
      </c>
      <c r="AA3" s="10" t="s">
        <v>115</v>
      </c>
      <c r="AB3" s="10" t="s">
        <v>4</v>
      </c>
      <c r="AC3" s="10" t="s">
        <v>117</v>
      </c>
      <c r="AD3" s="10" t="s">
        <v>5</v>
      </c>
      <c r="AE3" s="10" t="s">
        <v>6</v>
      </c>
      <c r="AF3" s="10" t="s">
        <v>7</v>
      </c>
      <c r="AG3" s="15" t="s">
        <v>89</v>
      </c>
      <c r="AH3" s="15"/>
      <c r="AI3" s="15" t="s">
        <v>83</v>
      </c>
      <c r="AJ3" s="15" t="s">
        <v>88</v>
      </c>
      <c r="AK3" s="15"/>
      <c r="AL3" s="15"/>
      <c r="AM3" s="15" t="s">
        <v>87</v>
      </c>
      <c r="AN3" s="15" t="s">
        <v>84</v>
      </c>
    </row>
    <row r="4" spans="1:40">
      <c r="A4" s="16" t="s">
        <v>56</v>
      </c>
      <c r="B4" s="11">
        <v>4.1000000000000002E-2</v>
      </c>
      <c r="C4" s="11">
        <v>4.7E-2</v>
      </c>
      <c r="D4" s="11">
        <v>39.683999999999997</v>
      </c>
      <c r="E4" s="11">
        <v>8.3000000000000004E-2</v>
      </c>
      <c r="F4" s="11">
        <v>43.576000000000001</v>
      </c>
      <c r="G4" s="11">
        <v>0.128</v>
      </c>
      <c r="H4" s="11" t="s">
        <v>119</v>
      </c>
      <c r="I4" s="11">
        <v>0.27300000000000002</v>
      </c>
      <c r="J4" s="11">
        <v>5.6000000000000001E-2</v>
      </c>
      <c r="K4" s="17">
        <v>5.0000000000000001E-3</v>
      </c>
      <c r="L4" s="11">
        <v>0.23799999999999999</v>
      </c>
      <c r="M4" s="11">
        <v>1.7999999999999999E-2</v>
      </c>
      <c r="N4" s="11">
        <v>14.427</v>
      </c>
      <c r="O4" s="11">
        <v>0.36699999999999999</v>
      </c>
      <c r="P4" s="11">
        <v>98.936999999999998</v>
      </c>
      <c r="Q4" s="12">
        <v>84.464344560000001</v>
      </c>
      <c r="R4" s="16" t="s">
        <v>39</v>
      </c>
      <c r="S4" s="11">
        <v>5.7000000000000002E-2</v>
      </c>
      <c r="T4" s="11">
        <v>1.3979999999999999</v>
      </c>
      <c r="U4" s="11">
        <v>0.127</v>
      </c>
      <c r="V4" s="11">
        <v>0.16400000000000001</v>
      </c>
      <c r="W4" s="11">
        <v>12.085000000000001</v>
      </c>
      <c r="X4" s="11">
        <v>40.582999999999998</v>
      </c>
      <c r="Y4" s="11" t="s">
        <v>119</v>
      </c>
      <c r="Z4" s="11">
        <v>0.14099999999999999</v>
      </c>
      <c r="AA4" s="11">
        <v>20.523</v>
      </c>
      <c r="AB4" s="11">
        <v>0.35099999999999998</v>
      </c>
      <c r="AC4" s="11" t="s">
        <v>119</v>
      </c>
      <c r="AD4" s="11">
        <v>25.033999999999999</v>
      </c>
      <c r="AE4" s="11">
        <v>1.0999999999999999E-2</v>
      </c>
      <c r="AF4" s="11">
        <v>100.474</v>
      </c>
      <c r="AG4" s="18">
        <v>0.570255913</v>
      </c>
      <c r="AH4" s="18"/>
      <c r="AI4" s="18">
        <f>0.575+0.884*AG4-0.897*LN(J4/AA4)</f>
        <v>6.3749491947264811</v>
      </c>
      <c r="AJ4" s="18">
        <f>SQRT((1*0.162)^2+(AG31*0.043)^2+(LN(J4/AA4)*0.025)^2+(0.897*K4/J4)^2)</f>
        <v>0.23333170206253828</v>
      </c>
      <c r="AK4" s="18"/>
      <c r="AL4" s="18"/>
      <c r="AM4" s="19">
        <f t="shared" ref="AM4:AM24" si="0">10000/AI4-273</f>
        <v>1295.6399521853841</v>
      </c>
      <c r="AN4" s="19">
        <f t="shared" ref="AN4:AN24" si="1">ABS(10000/AI4^2*AJ4)</f>
        <v>57.414328928219511</v>
      </c>
    </row>
    <row r="5" spans="1:40">
      <c r="A5" s="16" t="s">
        <v>58</v>
      </c>
      <c r="B5" s="11">
        <v>3.6999999999999998E-2</v>
      </c>
      <c r="C5" s="11">
        <v>0</v>
      </c>
      <c r="D5" s="11">
        <v>40.283999999999999</v>
      </c>
      <c r="E5" s="11">
        <v>2.9000000000000001E-2</v>
      </c>
      <c r="F5" s="11">
        <v>44.064999999999998</v>
      </c>
      <c r="G5" s="11">
        <v>7.5999999999999998E-2</v>
      </c>
      <c r="H5" s="11">
        <v>1.4E-2</v>
      </c>
      <c r="I5" s="11">
        <v>0.372</v>
      </c>
      <c r="J5" s="11">
        <v>4.2000000000000003E-2</v>
      </c>
      <c r="K5" s="17">
        <v>5.0000000000000001E-3</v>
      </c>
      <c r="L5" s="11">
        <v>0.26800000000000002</v>
      </c>
      <c r="M5" s="11">
        <v>1.0999999999999999E-2</v>
      </c>
      <c r="N5" s="11">
        <v>15.04</v>
      </c>
      <c r="O5" s="11">
        <v>0.372</v>
      </c>
      <c r="P5" s="11">
        <v>100.611</v>
      </c>
      <c r="Q5" s="12">
        <v>84.060536049999996</v>
      </c>
      <c r="R5" s="16" t="s">
        <v>41</v>
      </c>
      <c r="S5" s="11">
        <v>0.14099999999999999</v>
      </c>
      <c r="T5" s="11">
        <v>1.3340000000000001</v>
      </c>
      <c r="U5" s="11">
        <v>1.458</v>
      </c>
      <c r="V5" s="11">
        <v>0.2</v>
      </c>
      <c r="W5" s="11">
        <v>13.743</v>
      </c>
      <c r="X5" s="11">
        <v>39.164000000000001</v>
      </c>
      <c r="Y5" s="11" t="s">
        <v>119</v>
      </c>
      <c r="Z5" s="11">
        <v>0.183</v>
      </c>
      <c r="AA5" s="11">
        <v>18.283000000000001</v>
      </c>
      <c r="AB5" s="11">
        <v>0.32</v>
      </c>
      <c r="AC5" s="11">
        <v>0.04</v>
      </c>
      <c r="AD5" s="11">
        <v>23.391999999999999</v>
      </c>
      <c r="AE5" s="11">
        <v>0.156</v>
      </c>
      <c r="AF5" s="11">
        <v>98.414000000000001</v>
      </c>
      <c r="AG5" s="18">
        <v>0.58973707900000005</v>
      </c>
      <c r="AH5" s="18"/>
      <c r="AI5" s="18">
        <f t="shared" ref="AI5:AI24" si="2">0.575+0.884*AG5-0.897*LN(J5/AA5)</f>
        <v>6.5465510001954872</v>
      </c>
      <c r="AJ5" s="18">
        <f t="shared" ref="AJ5:AJ24" si="3">SQRT((1*0.162)^2+(AG32*0.043)^2+(LN(J5/AA5)*0.025)^2+(0.897*K5/J5)^2)</f>
        <v>0.24641678955881235</v>
      </c>
      <c r="AK5" s="18"/>
      <c r="AL5" s="18"/>
      <c r="AM5" s="19">
        <f t="shared" si="0"/>
        <v>1254.5218965988945</v>
      </c>
      <c r="AN5" s="19">
        <f t="shared" si="1"/>
        <v>57.496999829291454</v>
      </c>
    </row>
    <row r="6" spans="1:40">
      <c r="A6" s="16" t="s">
        <v>95</v>
      </c>
      <c r="B6" s="11">
        <v>9.4E-2</v>
      </c>
      <c r="C6" s="11">
        <v>0.01</v>
      </c>
      <c r="D6" s="11">
        <v>40.718000000000004</v>
      </c>
      <c r="E6" s="11">
        <v>4.2999999999999997E-2</v>
      </c>
      <c r="F6" s="11">
        <v>45.658999999999999</v>
      </c>
      <c r="G6" s="11">
        <v>5.1999999999999998E-2</v>
      </c>
      <c r="H6" s="11">
        <v>3.5000000000000003E-2</v>
      </c>
      <c r="I6" s="11">
        <v>0.32700000000000001</v>
      </c>
      <c r="J6" s="11">
        <v>5.0999999999999997E-2</v>
      </c>
      <c r="K6" s="17">
        <v>5.0000000000000001E-3</v>
      </c>
      <c r="L6" s="11">
        <v>0.23899999999999999</v>
      </c>
      <c r="M6" s="11">
        <v>5.3999999999999999E-2</v>
      </c>
      <c r="N6" s="11">
        <v>12.92</v>
      </c>
      <c r="O6" s="11">
        <v>0.42199999999999999</v>
      </c>
      <c r="P6" s="11">
        <v>100.624</v>
      </c>
      <c r="Q6" s="12">
        <v>86.415186390000002</v>
      </c>
      <c r="R6" s="16" t="s">
        <v>42</v>
      </c>
      <c r="S6" s="11">
        <v>8.5999999999999993E-2</v>
      </c>
      <c r="T6" s="11">
        <v>1.0009999999999999</v>
      </c>
      <c r="U6" s="11">
        <v>0.10299999999999999</v>
      </c>
      <c r="V6" s="11">
        <v>8.5000000000000006E-2</v>
      </c>
      <c r="W6" s="11">
        <v>12.576000000000001</v>
      </c>
      <c r="X6" s="11">
        <v>41.283999999999999</v>
      </c>
      <c r="Y6" s="11" t="s">
        <v>119</v>
      </c>
      <c r="Z6" s="11">
        <v>0.25900000000000001</v>
      </c>
      <c r="AA6" s="11">
        <v>20.329000000000001</v>
      </c>
      <c r="AB6" s="11">
        <v>0.218</v>
      </c>
      <c r="AC6" s="11">
        <v>3.1E-2</v>
      </c>
      <c r="AD6" s="11">
        <v>24.175999999999998</v>
      </c>
      <c r="AE6" s="11">
        <v>0.01</v>
      </c>
      <c r="AF6" s="11">
        <v>100.155</v>
      </c>
      <c r="AG6" s="18">
        <v>0.57676781799999999</v>
      </c>
      <c r="AH6" s="18"/>
      <c r="AI6" s="18">
        <f t="shared" si="2"/>
        <v>6.4560790927261742</v>
      </c>
      <c r="AJ6" s="18">
        <f t="shared" si="3"/>
        <v>0.23746068407273746</v>
      </c>
      <c r="AK6" s="18"/>
      <c r="AL6" s="18"/>
      <c r="AM6" s="19">
        <f t="shared" si="0"/>
        <v>1275.9277402543953</v>
      </c>
      <c r="AN6" s="19">
        <f t="shared" si="1"/>
        <v>56.971024595167279</v>
      </c>
    </row>
    <row r="7" spans="1:40">
      <c r="A7" s="16" t="s">
        <v>96</v>
      </c>
      <c r="B7" s="11">
        <v>4.7E-2</v>
      </c>
      <c r="C7" s="11">
        <v>2.5000000000000001E-2</v>
      </c>
      <c r="D7" s="11">
        <v>39.969000000000001</v>
      </c>
      <c r="E7" s="11">
        <v>0.107</v>
      </c>
      <c r="F7" s="11">
        <v>45.091999999999999</v>
      </c>
      <c r="G7" s="11">
        <v>0.104</v>
      </c>
      <c r="H7" s="11">
        <v>1.6E-2</v>
      </c>
      <c r="I7" s="11">
        <v>0.29499999999999998</v>
      </c>
      <c r="J7" s="11">
        <v>5.2999999999999999E-2</v>
      </c>
      <c r="K7" s="17">
        <v>5.0000000000000001E-3</v>
      </c>
      <c r="L7" s="11">
        <v>0.191</v>
      </c>
      <c r="M7" s="11">
        <v>1.7999999999999999E-2</v>
      </c>
      <c r="N7" s="11">
        <v>12.831</v>
      </c>
      <c r="O7" s="11">
        <v>0.432</v>
      </c>
      <c r="P7" s="11">
        <v>99.18</v>
      </c>
      <c r="Q7" s="12">
        <v>86.349506259999998</v>
      </c>
      <c r="R7" s="16" t="s">
        <v>43</v>
      </c>
      <c r="S7" s="11">
        <v>7.0000000000000007E-2</v>
      </c>
      <c r="T7" s="11">
        <v>0.81599999999999995</v>
      </c>
      <c r="U7" s="11">
        <v>0.16900000000000001</v>
      </c>
      <c r="V7" s="11">
        <v>7.6999999999999999E-2</v>
      </c>
      <c r="W7" s="11">
        <v>12.395</v>
      </c>
      <c r="X7" s="11">
        <v>42.954999999999998</v>
      </c>
      <c r="Y7" s="11">
        <v>0.03</v>
      </c>
      <c r="Z7" s="11">
        <v>0.25800000000000001</v>
      </c>
      <c r="AA7" s="11">
        <v>18.501000000000001</v>
      </c>
      <c r="AB7" s="11">
        <v>0.248</v>
      </c>
      <c r="AC7" s="11">
        <v>3.9E-2</v>
      </c>
      <c r="AD7" s="11">
        <v>24.231999999999999</v>
      </c>
      <c r="AE7" s="11">
        <v>1.4999999999999999E-2</v>
      </c>
      <c r="AF7" s="11">
        <v>99.804000000000002</v>
      </c>
      <c r="AG7" s="18">
        <v>0.60907378000000001</v>
      </c>
      <c r="AH7" s="18"/>
      <c r="AI7" s="18">
        <f t="shared" si="2"/>
        <v>6.3656146921664103</v>
      </c>
      <c r="AJ7" s="18">
        <f t="shared" si="3"/>
        <v>0.23416391914965753</v>
      </c>
      <c r="AK7" s="18"/>
      <c r="AL7" s="18"/>
      <c r="AM7" s="19">
        <f t="shared" si="0"/>
        <v>1297.9401972296723</v>
      </c>
      <c r="AN7" s="19">
        <f t="shared" si="1"/>
        <v>57.788215454781643</v>
      </c>
    </row>
    <row r="8" spans="1:40">
      <c r="A8" s="16" t="s">
        <v>97</v>
      </c>
      <c r="B8" s="11">
        <v>9.6000000000000002E-2</v>
      </c>
      <c r="C8" s="11">
        <v>0</v>
      </c>
      <c r="D8" s="11">
        <v>39.517000000000003</v>
      </c>
      <c r="E8" s="11">
        <v>0</v>
      </c>
      <c r="F8" s="11">
        <v>44.875</v>
      </c>
      <c r="G8" s="11">
        <v>5.0000000000000001E-3</v>
      </c>
      <c r="H8" s="11">
        <v>4.8000000000000001E-2</v>
      </c>
      <c r="I8" s="11">
        <v>0.36099999999999999</v>
      </c>
      <c r="J8" s="11">
        <v>3.7999999999999999E-2</v>
      </c>
      <c r="K8" s="17">
        <v>5.0000000000000001E-3</v>
      </c>
      <c r="L8" s="11">
        <v>0.21099999999999999</v>
      </c>
      <c r="M8" s="11">
        <v>0.04</v>
      </c>
      <c r="N8" s="11">
        <v>13.167</v>
      </c>
      <c r="O8" s="11">
        <v>0.38700000000000001</v>
      </c>
      <c r="P8" s="11">
        <v>98.745999999999995</v>
      </c>
      <c r="Q8" s="12">
        <v>85.983904960000004</v>
      </c>
      <c r="R8" s="16" t="s">
        <v>45</v>
      </c>
      <c r="S8" s="11">
        <v>9.2999999999999999E-2</v>
      </c>
      <c r="T8" s="11">
        <v>1.0489999999999999</v>
      </c>
      <c r="U8" s="11">
        <v>7.6999999999999999E-2</v>
      </c>
      <c r="V8" s="11">
        <v>0.10299999999999999</v>
      </c>
      <c r="W8" s="11">
        <v>11.553000000000001</v>
      </c>
      <c r="X8" s="11">
        <v>43.399000000000001</v>
      </c>
      <c r="Y8" s="11" t="s">
        <v>119</v>
      </c>
      <c r="Z8" s="11">
        <v>0.252</v>
      </c>
      <c r="AA8" s="11">
        <v>19.248000000000001</v>
      </c>
      <c r="AB8" s="11">
        <v>0.372</v>
      </c>
      <c r="AC8" s="11">
        <v>0.02</v>
      </c>
      <c r="AD8" s="11">
        <v>22.896999999999998</v>
      </c>
      <c r="AE8" s="11">
        <v>4.8000000000000001E-2</v>
      </c>
      <c r="AF8" s="11">
        <v>99.11</v>
      </c>
      <c r="AG8" s="18">
        <v>0.60207573199999997</v>
      </c>
      <c r="AH8" s="18"/>
      <c r="AI8" s="18">
        <f t="shared" si="2"/>
        <v>6.6933708688918028</v>
      </c>
      <c r="AJ8" s="18">
        <f t="shared" si="3"/>
        <v>0.25379795637293595</v>
      </c>
      <c r="AK8" s="18"/>
      <c r="AL8" s="18"/>
      <c r="AM8" s="19">
        <f t="shared" si="0"/>
        <v>1221.0155260895717</v>
      </c>
      <c r="AN8" s="19">
        <f t="shared" si="1"/>
        <v>56.649794959553645</v>
      </c>
    </row>
    <row r="9" spans="1:40">
      <c r="A9" s="16" t="s">
        <v>98</v>
      </c>
      <c r="B9" s="11">
        <v>3.3000000000000002E-2</v>
      </c>
      <c r="C9" s="11">
        <v>1.6E-2</v>
      </c>
      <c r="D9" s="11">
        <v>39.506</v>
      </c>
      <c r="E9" s="11">
        <v>4.4999999999999998E-2</v>
      </c>
      <c r="F9" s="11">
        <v>45.45</v>
      </c>
      <c r="G9" s="11">
        <v>0.11799999999999999</v>
      </c>
      <c r="H9" s="11" t="s">
        <v>119</v>
      </c>
      <c r="I9" s="11">
        <v>0.36099999999999999</v>
      </c>
      <c r="J9" s="11">
        <v>6.2E-2</v>
      </c>
      <c r="K9" s="17">
        <v>5.0000000000000001E-3</v>
      </c>
      <c r="L9" s="11">
        <v>0.24099999999999999</v>
      </c>
      <c r="M9" s="11">
        <v>7.0000000000000001E-3</v>
      </c>
      <c r="N9" s="11">
        <v>13.866</v>
      </c>
      <c r="O9" s="11">
        <v>0.42899999999999999</v>
      </c>
      <c r="P9" s="11">
        <v>100.134</v>
      </c>
      <c r="Q9" s="12">
        <v>85.50733726</v>
      </c>
      <c r="R9" s="16" t="s">
        <v>46</v>
      </c>
      <c r="S9" s="11">
        <v>0.06</v>
      </c>
      <c r="T9" s="11">
        <v>0.91600000000000004</v>
      </c>
      <c r="U9" s="11">
        <v>7.0000000000000007E-2</v>
      </c>
      <c r="V9" s="11">
        <v>9.5000000000000001E-2</v>
      </c>
      <c r="W9" s="11">
        <v>12.090999999999999</v>
      </c>
      <c r="X9" s="11">
        <v>43.814</v>
      </c>
      <c r="Y9" s="11" t="s">
        <v>119</v>
      </c>
      <c r="Z9" s="11">
        <v>0.14899999999999999</v>
      </c>
      <c r="AA9" s="11">
        <v>19.635000000000002</v>
      </c>
      <c r="AB9" s="11">
        <v>0.34300000000000003</v>
      </c>
      <c r="AC9" s="11">
        <v>0.01</v>
      </c>
      <c r="AD9" s="11">
        <v>22.064</v>
      </c>
      <c r="AE9" s="11">
        <v>0.124</v>
      </c>
      <c r="AF9" s="11">
        <v>99.372</v>
      </c>
      <c r="AG9" s="18">
        <v>0.59958398300000004</v>
      </c>
      <c r="AH9" s="18"/>
      <c r="AI9" s="18">
        <f t="shared" si="2"/>
        <v>6.2698995609964152</v>
      </c>
      <c r="AJ9" s="18">
        <f t="shared" si="3"/>
        <v>0.2284688612791167</v>
      </c>
      <c r="AK9" s="18"/>
      <c r="AL9" s="18"/>
      <c r="AM9" s="19">
        <f t="shared" si="0"/>
        <v>1321.9218807598882</v>
      </c>
      <c r="AN9" s="19">
        <f t="shared" si="1"/>
        <v>58.117356168373739</v>
      </c>
    </row>
    <row r="10" spans="1:40">
      <c r="A10" s="16" t="s">
        <v>99</v>
      </c>
      <c r="B10" s="11">
        <v>0.104</v>
      </c>
      <c r="C10" s="11" t="s">
        <v>119</v>
      </c>
      <c r="D10" s="11">
        <v>40.667000000000002</v>
      </c>
      <c r="E10" s="11">
        <v>3.1E-2</v>
      </c>
      <c r="F10" s="11">
        <v>47.482999999999997</v>
      </c>
      <c r="G10" s="11">
        <v>5.2999999999999999E-2</v>
      </c>
      <c r="H10" s="11" t="s">
        <v>119</v>
      </c>
      <c r="I10" s="11">
        <v>0.44</v>
      </c>
      <c r="J10" s="11">
        <v>6.3E-2</v>
      </c>
      <c r="K10" s="17">
        <v>5.0000000000000001E-3</v>
      </c>
      <c r="L10" s="11">
        <v>0.161</v>
      </c>
      <c r="M10" s="11">
        <v>0.02</v>
      </c>
      <c r="N10" s="11">
        <v>10.635</v>
      </c>
      <c r="O10" s="11">
        <v>0.45300000000000001</v>
      </c>
      <c r="P10" s="11">
        <v>100.11</v>
      </c>
      <c r="Q10" s="12">
        <v>88.933909369999995</v>
      </c>
      <c r="R10" s="16" t="s">
        <v>48</v>
      </c>
      <c r="S10" s="11">
        <v>0.157</v>
      </c>
      <c r="T10" s="11">
        <v>1.0409999999999999</v>
      </c>
      <c r="U10" s="11">
        <v>0.24</v>
      </c>
      <c r="V10" s="11">
        <v>4.7E-2</v>
      </c>
      <c r="W10" s="11">
        <v>14.263</v>
      </c>
      <c r="X10" s="11">
        <v>44.003</v>
      </c>
      <c r="Y10" s="11" t="s">
        <v>119</v>
      </c>
      <c r="Z10" s="11">
        <v>0.16300000000000001</v>
      </c>
      <c r="AA10" s="11">
        <v>20.803999999999998</v>
      </c>
      <c r="AB10" s="11">
        <v>0.252</v>
      </c>
      <c r="AC10" s="11" t="s">
        <v>119</v>
      </c>
      <c r="AD10" s="11">
        <v>19.478999999999999</v>
      </c>
      <c r="AE10" s="11">
        <v>0.03</v>
      </c>
      <c r="AF10" s="11">
        <v>100.477</v>
      </c>
      <c r="AG10" s="18">
        <v>0.586667249</v>
      </c>
      <c r="AH10" s="18"/>
      <c r="AI10" s="18">
        <f t="shared" si="2"/>
        <v>6.2960037962817825</v>
      </c>
      <c r="AJ10" s="18">
        <f t="shared" si="3"/>
        <v>0.22876928594357854</v>
      </c>
      <c r="AK10" s="18"/>
      <c r="AL10" s="18"/>
      <c r="AM10" s="19">
        <f t="shared" si="0"/>
        <v>1315.3090804210885</v>
      </c>
      <c r="AN10" s="19">
        <f t="shared" si="1"/>
        <v>57.712216501556249</v>
      </c>
    </row>
    <row r="11" spans="1:40">
      <c r="A11" s="16" t="s">
        <v>100</v>
      </c>
      <c r="B11" s="11">
        <v>1.7999999999999999E-2</v>
      </c>
      <c r="C11" s="11">
        <v>5.8000000000000003E-2</v>
      </c>
      <c r="D11" s="11">
        <v>40.935000000000002</v>
      </c>
      <c r="E11" s="11">
        <v>3.5999999999999997E-2</v>
      </c>
      <c r="F11" s="11">
        <v>46.722000000000001</v>
      </c>
      <c r="G11" s="11">
        <v>8.5000000000000006E-2</v>
      </c>
      <c r="H11" s="11" t="s">
        <v>119</v>
      </c>
      <c r="I11" s="11">
        <v>0.30399999999999999</v>
      </c>
      <c r="J11" s="11">
        <v>6.3E-2</v>
      </c>
      <c r="K11" s="17">
        <v>5.0000000000000001E-3</v>
      </c>
      <c r="L11" s="11">
        <v>0.182</v>
      </c>
      <c r="M11" s="11">
        <v>0.03</v>
      </c>
      <c r="N11" s="11">
        <v>11.385999999999999</v>
      </c>
      <c r="O11" s="11">
        <v>0.45100000000000001</v>
      </c>
      <c r="P11" s="11">
        <v>100.26600000000001</v>
      </c>
      <c r="Q11" s="12">
        <v>88.075688900000003</v>
      </c>
      <c r="R11" s="16" t="s">
        <v>49</v>
      </c>
      <c r="S11" s="11">
        <v>3.5000000000000003E-2</v>
      </c>
      <c r="T11" s="11">
        <v>0.88200000000000001</v>
      </c>
      <c r="U11" s="11">
        <v>9.6000000000000002E-2</v>
      </c>
      <c r="V11" s="11">
        <v>1.7999999999999999E-2</v>
      </c>
      <c r="W11" s="11">
        <v>11.28</v>
      </c>
      <c r="X11" s="11">
        <v>45.398000000000003</v>
      </c>
      <c r="Y11" s="11" t="s">
        <v>119</v>
      </c>
      <c r="Z11" s="11">
        <v>0.123</v>
      </c>
      <c r="AA11" s="11">
        <v>17.53</v>
      </c>
      <c r="AB11" s="11">
        <v>0.33700000000000002</v>
      </c>
      <c r="AC11" s="11">
        <v>2.1000000000000001E-2</v>
      </c>
      <c r="AD11" s="11">
        <v>23.414000000000001</v>
      </c>
      <c r="AE11" s="11" t="s">
        <v>119</v>
      </c>
      <c r="AF11" s="11">
        <v>99.132999999999996</v>
      </c>
      <c r="AG11" s="18">
        <v>0.63474941500000004</v>
      </c>
      <c r="AH11" s="18"/>
      <c r="AI11" s="18">
        <f t="shared" si="2"/>
        <v>6.1849137064768014</v>
      </c>
      <c r="AJ11" s="18">
        <f t="shared" si="3"/>
        <v>0.22608036743177581</v>
      </c>
      <c r="AK11" s="18"/>
      <c r="AL11" s="18"/>
      <c r="AM11" s="19">
        <f t="shared" si="0"/>
        <v>1343.8374329181124</v>
      </c>
      <c r="AN11" s="19">
        <f t="shared" si="1"/>
        <v>59.101099588307925</v>
      </c>
    </row>
    <row r="12" spans="1:40">
      <c r="A12" s="16" t="s">
        <v>101</v>
      </c>
      <c r="B12" s="11">
        <v>0.10199999999999999</v>
      </c>
      <c r="C12" s="11">
        <v>7.0000000000000001E-3</v>
      </c>
      <c r="D12" s="11">
        <v>40.057000000000002</v>
      </c>
      <c r="E12" s="11">
        <v>9.6000000000000002E-2</v>
      </c>
      <c r="F12" s="11">
        <v>48.85</v>
      </c>
      <c r="G12" s="11">
        <v>0.11</v>
      </c>
      <c r="H12" s="11" t="s">
        <v>119</v>
      </c>
      <c r="I12" s="11">
        <v>0.28100000000000003</v>
      </c>
      <c r="J12" s="11">
        <v>0.10199999999999999</v>
      </c>
      <c r="K12" s="17">
        <v>5.0000000000000001E-3</v>
      </c>
      <c r="L12" s="11">
        <v>0.17</v>
      </c>
      <c r="M12" s="11">
        <v>2.1999999999999999E-2</v>
      </c>
      <c r="N12" s="11">
        <v>10.286</v>
      </c>
      <c r="O12" s="11">
        <v>0.40899999999999997</v>
      </c>
      <c r="P12" s="11">
        <v>100.5</v>
      </c>
      <c r="Q12" s="12">
        <v>89.527164619999994</v>
      </c>
      <c r="R12" s="16" t="s">
        <v>52</v>
      </c>
      <c r="S12" s="11">
        <v>7.0000000000000001E-3</v>
      </c>
      <c r="T12" s="11">
        <v>0.74299999999999999</v>
      </c>
      <c r="U12" s="11">
        <v>0.11899999999999999</v>
      </c>
      <c r="V12" s="11">
        <v>7.5999999999999998E-2</v>
      </c>
      <c r="W12" s="11">
        <v>13.289</v>
      </c>
      <c r="X12" s="11">
        <v>49.198</v>
      </c>
      <c r="Y12" s="11" t="s">
        <v>119</v>
      </c>
      <c r="Z12" s="11">
        <v>8.8999999999999996E-2</v>
      </c>
      <c r="AA12" s="11">
        <v>15.18</v>
      </c>
      <c r="AB12" s="11">
        <v>0.374</v>
      </c>
      <c r="AC12" s="11">
        <v>6.0000000000000001E-3</v>
      </c>
      <c r="AD12" s="11">
        <v>20.797999999999998</v>
      </c>
      <c r="AE12" s="11">
        <v>2.5999999999999999E-2</v>
      </c>
      <c r="AF12" s="11">
        <v>99.906000000000006</v>
      </c>
      <c r="AG12" s="18">
        <v>0.68502595600000005</v>
      </c>
      <c r="AH12" s="18"/>
      <c r="AI12" s="18">
        <f t="shared" si="2"/>
        <v>5.6680397752898184</v>
      </c>
      <c r="AJ12" s="18">
        <f t="shared" si="3"/>
        <v>0.20933149579181135</v>
      </c>
      <c r="AK12" s="18"/>
      <c r="AL12" s="18"/>
      <c r="AM12" s="19">
        <f t="shared" si="0"/>
        <v>1491.2783742618813</v>
      </c>
      <c r="AN12" s="19">
        <f t="shared" si="1"/>
        <v>65.158157973318168</v>
      </c>
    </row>
    <row r="13" spans="1:40">
      <c r="A13" s="16" t="s">
        <v>102</v>
      </c>
      <c r="B13" s="11">
        <v>7.4999999999999997E-2</v>
      </c>
      <c r="C13" s="11">
        <v>0</v>
      </c>
      <c r="D13" s="11">
        <v>40.085999999999999</v>
      </c>
      <c r="E13" s="11">
        <v>4.2999999999999997E-2</v>
      </c>
      <c r="F13" s="11">
        <v>45.75</v>
      </c>
      <c r="G13" s="11">
        <v>0.11899999999999999</v>
      </c>
      <c r="H13" s="11">
        <v>8.0000000000000002E-3</v>
      </c>
      <c r="I13" s="11">
        <v>0.32200000000000001</v>
      </c>
      <c r="J13" s="11">
        <v>9.8000000000000004E-2</v>
      </c>
      <c r="K13" s="17">
        <v>5.0000000000000001E-3</v>
      </c>
      <c r="L13" s="11">
        <v>0.21299999999999999</v>
      </c>
      <c r="M13" s="11">
        <v>3.7999999999999999E-2</v>
      </c>
      <c r="N13" s="11">
        <v>12.038</v>
      </c>
      <c r="O13" s="11">
        <v>0.29299999999999998</v>
      </c>
      <c r="P13" s="11">
        <v>99.08</v>
      </c>
      <c r="Q13" s="12">
        <v>87.246260000000007</v>
      </c>
      <c r="R13" s="16" t="s">
        <v>51</v>
      </c>
      <c r="S13" s="11">
        <v>9.4E-2</v>
      </c>
      <c r="T13" s="11">
        <v>0.41399999999999998</v>
      </c>
      <c r="U13" s="11">
        <v>0.53400000000000003</v>
      </c>
      <c r="V13" s="11">
        <v>9.1999999999999998E-2</v>
      </c>
      <c r="W13" s="11">
        <v>12.714</v>
      </c>
      <c r="X13" s="11">
        <v>42.813000000000002</v>
      </c>
      <c r="Y13" s="11" t="s">
        <v>119</v>
      </c>
      <c r="Z13" s="11">
        <v>0.27800000000000002</v>
      </c>
      <c r="AA13" s="11">
        <v>18.190000000000001</v>
      </c>
      <c r="AB13" s="11">
        <v>0.40799999999999997</v>
      </c>
      <c r="AC13" s="11">
        <v>5.0999999999999997E-2</v>
      </c>
      <c r="AD13" s="11">
        <v>24.524000000000001</v>
      </c>
      <c r="AE13" s="11">
        <v>3.5999999999999997E-2</v>
      </c>
      <c r="AF13" s="11">
        <v>100.146</v>
      </c>
      <c r="AG13" s="18">
        <v>0.612316992</v>
      </c>
      <c r="AH13" s="18"/>
      <c r="AI13" s="18">
        <f t="shared" si="2"/>
        <v>5.8019110551069115</v>
      </c>
      <c r="AJ13" s="18">
        <f t="shared" si="3"/>
        <v>0.21305539599849416</v>
      </c>
      <c r="AK13" s="18"/>
      <c r="AL13" s="18"/>
      <c r="AM13" s="19">
        <f t="shared" si="0"/>
        <v>1450.5700280509955</v>
      </c>
      <c r="AN13" s="19">
        <f t="shared" si="1"/>
        <v>63.292231020038244</v>
      </c>
    </row>
    <row r="14" spans="1:40">
      <c r="A14" s="16" t="s">
        <v>73</v>
      </c>
      <c r="B14" s="11">
        <v>4.8000000000000001E-2</v>
      </c>
      <c r="C14" s="11">
        <v>2.4E-2</v>
      </c>
      <c r="D14" s="11">
        <v>39.991</v>
      </c>
      <c r="E14" s="11" t="s">
        <v>119</v>
      </c>
      <c r="F14" s="11">
        <v>46.902000000000001</v>
      </c>
      <c r="G14" s="11">
        <v>9.7000000000000003E-2</v>
      </c>
      <c r="H14" s="11" t="s">
        <v>119</v>
      </c>
      <c r="I14" s="11">
        <v>0.39500000000000002</v>
      </c>
      <c r="J14" s="11">
        <v>7.2999999999999995E-2</v>
      </c>
      <c r="K14" s="17">
        <v>5.0000000000000001E-3</v>
      </c>
      <c r="L14" s="11">
        <v>0.248</v>
      </c>
      <c r="M14" s="11">
        <v>1.4E-2</v>
      </c>
      <c r="N14" s="11">
        <v>12.058999999999999</v>
      </c>
      <c r="O14" s="11">
        <v>0.45100000000000001</v>
      </c>
      <c r="P14" s="11">
        <v>100.30200000000001</v>
      </c>
      <c r="Q14" s="12">
        <v>87.501373299999997</v>
      </c>
      <c r="R14" s="16" t="s">
        <v>70</v>
      </c>
      <c r="S14" s="11">
        <v>0.10199999999999999</v>
      </c>
      <c r="T14" s="11">
        <v>0.99099999999999999</v>
      </c>
      <c r="U14" s="11">
        <v>8.4000000000000005E-2</v>
      </c>
      <c r="V14" s="11">
        <v>1.2E-2</v>
      </c>
      <c r="W14" s="11">
        <v>13.454000000000001</v>
      </c>
      <c r="X14" s="11">
        <v>43.408000000000001</v>
      </c>
      <c r="Y14" s="11" t="s">
        <v>119</v>
      </c>
      <c r="Z14" s="11">
        <v>0.153</v>
      </c>
      <c r="AA14" s="11">
        <v>20.41</v>
      </c>
      <c r="AB14" s="11">
        <v>0.38800000000000001</v>
      </c>
      <c r="AC14" s="11">
        <v>2.8000000000000001E-2</v>
      </c>
      <c r="AD14" s="11">
        <v>20.99</v>
      </c>
      <c r="AE14" s="11">
        <v>2.1999999999999999E-2</v>
      </c>
      <c r="AF14" s="11">
        <v>100.042</v>
      </c>
      <c r="AG14" s="18">
        <v>0.58800180999999996</v>
      </c>
      <c r="AH14" s="18"/>
      <c r="AI14" s="18">
        <f t="shared" si="2"/>
        <v>6.1478823707859833</v>
      </c>
      <c r="AJ14" s="18">
        <f t="shared" si="3"/>
        <v>0.22327698321524539</v>
      </c>
      <c r="AK14" s="18"/>
      <c r="AL14" s="18"/>
      <c r="AM14" s="19">
        <f t="shared" si="0"/>
        <v>1353.576339117812</v>
      </c>
      <c r="AN14" s="19">
        <f t="shared" si="1"/>
        <v>59.073520940039096</v>
      </c>
    </row>
    <row r="15" spans="1:40">
      <c r="A15" s="16" t="s">
        <v>75</v>
      </c>
      <c r="B15" s="11">
        <v>5.5E-2</v>
      </c>
      <c r="C15" s="11" t="s">
        <v>119</v>
      </c>
      <c r="D15" s="11">
        <v>39.595999999999997</v>
      </c>
      <c r="E15" s="11">
        <v>6.0000000000000001E-3</v>
      </c>
      <c r="F15" s="11">
        <v>45.456000000000003</v>
      </c>
      <c r="G15" s="11">
        <v>6.7000000000000004E-2</v>
      </c>
      <c r="H15" s="11" t="s">
        <v>119</v>
      </c>
      <c r="I15" s="11">
        <v>0.42599999999999999</v>
      </c>
      <c r="J15" s="11">
        <v>6.0999999999999999E-2</v>
      </c>
      <c r="K15" s="17">
        <v>5.0000000000000001E-3</v>
      </c>
      <c r="L15" s="11">
        <v>0.22900000000000001</v>
      </c>
      <c r="M15" s="11">
        <v>1.9E-2</v>
      </c>
      <c r="N15" s="11">
        <v>12.775</v>
      </c>
      <c r="O15" s="11">
        <v>0.45500000000000002</v>
      </c>
      <c r="P15" s="11">
        <v>99.147999999999996</v>
      </c>
      <c r="Q15" s="12">
        <v>86.495172089999997</v>
      </c>
      <c r="R15" s="16" t="s">
        <v>71</v>
      </c>
      <c r="S15" s="11">
        <v>9.9000000000000005E-2</v>
      </c>
      <c r="T15" s="11">
        <v>0.96299999999999997</v>
      </c>
      <c r="U15" s="11">
        <v>3.4000000000000002E-2</v>
      </c>
      <c r="V15" s="11">
        <v>1.2999999999999999E-2</v>
      </c>
      <c r="W15" s="11">
        <v>10.218</v>
      </c>
      <c r="X15" s="11">
        <v>44.19</v>
      </c>
      <c r="Y15" s="11" t="s">
        <v>119</v>
      </c>
      <c r="Z15" s="11">
        <v>0.16900000000000001</v>
      </c>
      <c r="AA15" s="11">
        <v>17.053999999999998</v>
      </c>
      <c r="AB15" s="11">
        <v>0.32200000000000001</v>
      </c>
      <c r="AC15" s="11">
        <v>2.1999999999999999E-2</v>
      </c>
      <c r="AD15" s="11">
        <v>25.847000000000001</v>
      </c>
      <c r="AE15" s="11">
        <v>2.3E-2</v>
      </c>
      <c r="AF15" s="11">
        <v>98.953999999999994</v>
      </c>
      <c r="AG15" s="18">
        <v>0.63487909399999998</v>
      </c>
      <c r="AH15" s="18"/>
      <c r="AI15" s="18">
        <f t="shared" si="2"/>
        <v>6.1892728961264289</v>
      </c>
      <c r="AJ15" s="18">
        <f t="shared" si="3"/>
        <v>0.22689958213824851</v>
      </c>
      <c r="AK15" s="18"/>
      <c r="AL15" s="18"/>
      <c r="AM15" s="19">
        <f t="shared" si="0"/>
        <v>1342.6986721749697</v>
      </c>
      <c r="AN15" s="19">
        <f t="shared" si="1"/>
        <v>59.231732019323609</v>
      </c>
    </row>
    <row r="16" spans="1:40">
      <c r="A16" s="16" t="s">
        <v>76</v>
      </c>
      <c r="B16" s="11">
        <v>5.8000000000000003E-2</v>
      </c>
      <c r="C16" s="11">
        <v>3.3000000000000002E-2</v>
      </c>
      <c r="D16" s="11">
        <v>38.752000000000002</v>
      </c>
      <c r="E16" s="11">
        <v>8.3000000000000004E-2</v>
      </c>
      <c r="F16" s="11">
        <v>44.735999999999997</v>
      </c>
      <c r="G16" s="11">
        <v>7.8E-2</v>
      </c>
      <c r="H16" s="11" t="s">
        <v>119</v>
      </c>
      <c r="I16" s="11">
        <v>0.313</v>
      </c>
      <c r="J16" s="11">
        <v>6.4000000000000001E-2</v>
      </c>
      <c r="K16" s="17">
        <v>5.0000000000000001E-3</v>
      </c>
      <c r="L16" s="11">
        <v>0.20799999999999999</v>
      </c>
      <c r="M16" s="11">
        <v>3.4000000000000002E-2</v>
      </c>
      <c r="N16" s="11">
        <v>14.125</v>
      </c>
      <c r="O16" s="11">
        <v>0.315</v>
      </c>
      <c r="P16" s="11">
        <v>98.799000000000007</v>
      </c>
      <c r="Q16" s="12">
        <v>85.076566459999995</v>
      </c>
      <c r="R16" s="16" t="s">
        <v>72</v>
      </c>
      <c r="S16" s="11">
        <v>3.1E-2</v>
      </c>
      <c r="T16" s="11">
        <v>0.66300000000000003</v>
      </c>
      <c r="U16" s="11">
        <v>0.11600000000000001</v>
      </c>
      <c r="V16" s="11">
        <v>2.5000000000000001E-2</v>
      </c>
      <c r="W16" s="11">
        <v>12.412000000000001</v>
      </c>
      <c r="X16" s="11">
        <v>45.207999999999998</v>
      </c>
      <c r="Y16" s="11">
        <v>2.7E-2</v>
      </c>
      <c r="Z16" s="11">
        <v>0.30399999999999999</v>
      </c>
      <c r="AA16" s="11">
        <v>18.940000000000001</v>
      </c>
      <c r="AB16" s="11">
        <v>0.33800000000000002</v>
      </c>
      <c r="AC16" s="11">
        <v>0.03</v>
      </c>
      <c r="AD16" s="11">
        <v>20.942</v>
      </c>
      <c r="AE16" s="11">
        <v>2.9000000000000001E-2</v>
      </c>
      <c r="AF16" s="11">
        <v>99.064999999999998</v>
      </c>
      <c r="AG16" s="18">
        <v>0.61564177499999995</v>
      </c>
      <c r="AH16" s="18"/>
      <c r="AI16" s="18">
        <f t="shared" si="2"/>
        <v>6.2232903392922161</v>
      </c>
      <c r="AJ16" s="18">
        <f t="shared" si="3"/>
        <v>0.22669596551946217</v>
      </c>
      <c r="AK16" s="18"/>
      <c r="AL16" s="18"/>
      <c r="AM16" s="19">
        <f t="shared" si="0"/>
        <v>1333.867019663639</v>
      </c>
      <c r="AN16" s="19">
        <f t="shared" si="1"/>
        <v>58.533388388473966</v>
      </c>
    </row>
    <row r="17" spans="1:40">
      <c r="A17" s="16" t="s">
        <v>33</v>
      </c>
      <c r="B17" s="11">
        <v>1.4999999999999999E-2</v>
      </c>
      <c r="C17" s="11">
        <v>0</v>
      </c>
      <c r="D17" s="11">
        <v>38.637</v>
      </c>
      <c r="E17" s="11">
        <v>5.3999999999999999E-2</v>
      </c>
      <c r="F17" s="11">
        <v>42.774000000000001</v>
      </c>
      <c r="G17" s="11">
        <v>8.3000000000000004E-2</v>
      </c>
      <c r="H17" s="11">
        <v>0.05</v>
      </c>
      <c r="I17" s="11">
        <v>0.45200000000000001</v>
      </c>
      <c r="J17" s="11">
        <v>3.7999999999999999E-2</v>
      </c>
      <c r="K17" s="17">
        <v>5.0000000000000001E-3</v>
      </c>
      <c r="L17" s="11">
        <v>0.22800000000000001</v>
      </c>
      <c r="M17" s="11">
        <v>3.4000000000000002E-2</v>
      </c>
      <c r="N17" s="11">
        <v>16.814</v>
      </c>
      <c r="O17" s="11">
        <v>0.379</v>
      </c>
      <c r="P17" s="11">
        <v>99.558000000000007</v>
      </c>
      <c r="Q17" s="12">
        <v>82.076002689999996</v>
      </c>
      <c r="R17" s="16" t="s">
        <v>59</v>
      </c>
      <c r="S17" s="11">
        <v>3.1E-2</v>
      </c>
      <c r="T17" s="11">
        <v>1.4139999999999999</v>
      </c>
      <c r="U17" s="11">
        <v>8.3000000000000004E-2</v>
      </c>
      <c r="V17" s="11">
        <v>0.115</v>
      </c>
      <c r="W17" s="11">
        <v>9.6809999999999992</v>
      </c>
      <c r="X17" s="11">
        <v>41.268000000000001</v>
      </c>
      <c r="Y17" s="11">
        <v>1.6E-2</v>
      </c>
      <c r="Z17" s="11">
        <v>0.17</v>
      </c>
      <c r="AA17" s="11">
        <v>18.213999999999999</v>
      </c>
      <c r="AB17" s="11">
        <v>0.35299999999999998</v>
      </c>
      <c r="AC17" s="11" t="s">
        <v>119</v>
      </c>
      <c r="AD17" s="11">
        <v>28.649000000000001</v>
      </c>
      <c r="AE17" s="11">
        <v>0.04</v>
      </c>
      <c r="AF17" s="11">
        <v>100.03400000000001</v>
      </c>
      <c r="AG17" s="18">
        <v>0.60324133599999996</v>
      </c>
      <c r="AH17" s="18"/>
      <c r="AI17" s="18">
        <f t="shared" si="2"/>
        <v>6.6448719456400358</v>
      </c>
      <c r="AJ17" s="18">
        <f t="shared" si="3"/>
        <v>0.25295350558372393</v>
      </c>
      <c r="AK17" s="18"/>
      <c r="AL17" s="18"/>
      <c r="AM17" s="19">
        <f t="shared" si="0"/>
        <v>1231.9198963964079</v>
      </c>
      <c r="AN17" s="19">
        <f t="shared" si="1"/>
        <v>57.288502552098358</v>
      </c>
    </row>
    <row r="18" spans="1:40">
      <c r="A18" s="16" t="s">
        <v>103</v>
      </c>
      <c r="B18" s="11">
        <v>6.9000000000000006E-2</v>
      </c>
      <c r="C18" s="11" t="s">
        <v>119</v>
      </c>
      <c r="D18" s="11">
        <v>39.015999999999998</v>
      </c>
      <c r="E18" s="11">
        <v>8.4000000000000005E-2</v>
      </c>
      <c r="F18" s="11">
        <v>45.277000000000001</v>
      </c>
      <c r="G18" s="11">
        <v>7.1999999999999995E-2</v>
      </c>
      <c r="H18" s="11">
        <v>5.0999999999999997E-2</v>
      </c>
      <c r="I18" s="11">
        <v>0.33600000000000002</v>
      </c>
      <c r="J18" s="11">
        <v>6.2E-2</v>
      </c>
      <c r="K18" s="17">
        <v>5.0000000000000001E-3</v>
      </c>
      <c r="L18" s="11">
        <v>0.24299999999999999</v>
      </c>
      <c r="M18" s="11">
        <v>4.2999999999999997E-2</v>
      </c>
      <c r="N18" s="11">
        <v>13.173999999999999</v>
      </c>
      <c r="O18" s="11">
        <v>0.45300000000000001</v>
      </c>
      <c r="P18" s="11">
        <v>98.88</v>
      </c>
      <c r="Q18" s="12">
        <v>86.084674969999995</v>
      </c>
      <c r="R18" s="16" t="s">
        <v>60</v>
      </c>
      <c r="S18" s="11">
        <v>0.113</v>
      </c>
      <c r="T18" s="11">
        <v>1.093</v>
      </c>
      <c r="U18" s="11">
        <v>0.114</v>
      </c>
      <c r="V18" s="11">
        <v>0.13600000000000001</v>
      </c>
      <c r="W18" s="11">
        <v>10.763</v>
      </c>
      <c r="X18" s="11">
        <v>41.622</v>
      </c>
      <c r="Y18" s="11" t="s">
        <v>119</v>
      </c>
      <c r="Z18" s="11">
        <v>0.216</v>
      </c>
      <c r="AA18" s="11">
        <v>18.783000000000001</v>
      </c>
      <c r="AB18" s="11">
        <v>0.30399999999999999</v>
      </c>
      <c r="AC18" s="11">
        <v>1.4999999999999999E-2</v>
      </c>
      <c r="AD18" s="11">
        <v>26.132999999999999</v>
      </c>
      <c r="AE18" s="11">
        <v>7.0000000000000001E-3</v>
      </c>
      <c r="AF18" s="11">
        <v>99.299000000000007</v>
      </c>
      <c r="AG18" s="18">
        <v>0.59791112099999999</v>
      </c>
      <c r="AH18" s="18"/>
      <c r="AI18" s="18">
        <f t="shared" si="2"/>
        <v>6.2286285010973916</v>
      </c>
      <c r="AJ18" s="18">
        <f t="shared" si="3"/>
        <v>0.2277717330880521</v>
      </c>
      <c r="AK18" s="18"/>
      <c r="AL18" s="18"/>
      <c r="AM18" s="19">
        <f t="shared" si="0"/>
        <v>1332.4898760197609</v>
      </c>
      <c r="AN18" s="19">
        <f t="shared" si="1"/>
        <v>58.710390489963316</v>
      </c>
    </row>
    <row r="19" spans="1:40">
      <c r="A19" s="16" t="s">
        <v>80</v>
      </c>
      <c r="B19" s="11">
        <v>3.2000000000000001E-2</v>
      </c>
      <c r="C19" s="11">
        <v>1.4999999999999999E-2</v>
      </c>
      <c r="D19" s="11">
        <v>40.421999999999997</v>
      </c>
      <c r="E19" s="11">
        <v>0.115</v>
      </c>
      <c r="F19" s="11">
        <v>43.661999999999999</v>
      </c>
      <c r="G19" s="11">
        <v>0.03</v>
      </c>
      <c r="H19" s="11">
        <v>7.0000000000000001E-3</v>
      </c>
      <c r="I19" s="11">
        <v>0.38300000000000001</v>
      </c>
      <c r="J19" s="11">
        <v>4.2999999999999997E-2</v>
      </c>
      <c r="K19" s="17">
        <v>5.0000000000000001E-3</v>
      </c>
      <c r="L19" s="11">
        <v>0.22</v>
      </c>
      <c r="M19" s="11">
        <v>4.7E-2</v>
      </c>
      <c r="N19" s="11">
        <v>15.103</v>
      </c>
      <c r="O19" s="11">
        <v>0.38800000000000001</v>
      </c>
      <c r="P19" s="11">
        <v>100.467</v>
      </c>
      <c r="Q19" s="12">
        <v>83.880607850000004</v>
      </c>
      <c r="R19" s="16" t="s">
        <v>62</v>
      </c>
      <c r="S19" s="11">
        <v>5.3999999999999999E-2</v>
      </c>
      <c r="T19" s="11">
        <v>0.96699999999999997</v>
      </c>
      <c r="U19" s="11">
        <v>9.9000000000000005E-2</v>
      </c>
      <c r="V19" s="11">
        <v>0.111</v>
      </c>
      <c r="W19" s="11">
        <v>11.459</v>
      </c>
      <c r="X19" s="11">
        <v>41.634</v>
      </c>
      <c r="Y19" s="11" t="s">
        <v>119</v>
      </c>
      <c r="Z19" s="11">
        <v>0.16500000000000001</v>
      </c>
      <c r="AA19" s="11">
        <v>17.2</v>
      </c>
      <c r="AB19" s="11">
        <v>0.33900000000000002</v>
      </c>
      <c r="AC19" s="11">
        <v>2.9000000000000001E-2</v>
      </c>
      <c r="AD19" s="11">
        <v>26.798999999999999</v>
      </c>
      <c r="AE19" s="11">
        <v>7.0000000000000001E-3</v>
      </c>
      <c r="AF19" s="11">
        <v>98.864000000000004</v>
      </c>
      <c r="AG19" s="18">
        <v>0.61895145200000001</v>
      </c>
      <c r="AH19" s="18"/>
      <c r="AI19" s="18">
        <f t="shared" si="2"/>
        <v>6.4964967823238595</v>
      </c>
      <c r="AJ19" s="18">
        <f t="shared" si="3"/>
        <v>0.24404713634607519</v>
      </c>
      <c r="AK19" s="18"/>
      <c r="AL19" s="18"/>
      <c r="AM19" s="19">
        <f t="shared" si="0"/>
        <v>1266.2911495328876</v>
      </c>
      <c r="AN19" s="19">
        <f t="shared" si="1"/>
        <v>57.824949297055205</v>
      </c>
    </row>
    <row r="20" spans="1:40">
      <c r="A20" s="16" t="s">
        <v>104</v>
      </c>
      <c r="B20" s="11">
        <v>5.7000000000000002E-2</v>
      </c>
      <c r="C20" s="11">
        <v>4.3999999999999997E-2</v>
      </c>
      <c r="D20" s="11">
        <v>39.481000000000002</v>
      </c>
      <c r="E20" s="11">
        <v>0.11</v>
      </c>
      <c r="F20" s="11">
        <v>43.506</v>
      </c>
      <c r="G20" s="11">
        <v>5.8000000000000003E-2</v>
      </c>
      <c r="H20" s="11">
        <v>2.8000000000000001E-2</v>
      </c>
      <c r="I20" s="11">
        <v>0.374</v>
      </c>
      <c r="J20" s="11">
        <v>5.0999999999999997E-2</v>
      </c>
      <c r="K20" s="17">
        <v>5.0000000000000001E-3</v>
      </c>
      <c r="L20" s="11">
        <v>0.318</v>
      </c>
      <c r="M20" s="11">
        <v>2.1999999999999999E-2</v>
      </c>
      <c r="N20" s="11">
        <v>14.573</v>
      </c>
      <c r="O20" s="11">
        <v>0.43099999999999999</v>
      </c>
      <c r="P20" s="11">
        <v>99.052999999999997</v>
      </c>
      <c r="Q20" s="12">
        <v>84.310504089999995</v>
      </c>
      <c r="R20" s="16" t="s">
        <v>63</v>
      </c>
      <c r="S20" s="11">
        <v>7.2999999999999995E-2</v>
      </c>
      <c r="T20" s="11">
        <v>1.0680000000000001</v>
      </c>
      <c r="U20" s="11">
        <v>5.3999999999999999E-2</v>
      </c>
      <c r="V20" s="11">
        <v>2.4E-2</v>
      </c>
      <c r="W20" s="11">
        <v>11.537000000000001</v>
      </c>
      <c r="X20" s="11">
        <v>43.356000000000002</v>
      </c>
      <c r="Y20" s="11" t="s">
        <v>119</v>
      </c>
      <c r="Z20" s="11">
        <v>5.2999999999999999E-2</v>
      </c>
      <c r="AA20" s="11">
        <v>17.198</v>
      </c>
      <c r="AB20" s="11">
        <v>0.35699999999999998</v>
      </c>
      <c r="AC20" s="11">
        <v>2.1999999999999999E-2</v>
      </c>
      <c r="AD20" s="11">
        <v>26.744</v>
      </c>
      <c r="AE20" s="11" t="s">
        <v>119</v>
      </c>
      <c r="AF20" s="11">
        <v>100.486</v>
      </c>
      <c r="AG20" s="18">
        <v>0.62848999100000003</v>
      </c>
      <c r="AH20" s="18"/>
      <c r="AI20" s="18">
        <f t="shared" si="2"/>
        <v>6.3517734536331254</v>
      </c>
      <c r="AJ20" s="18">
        <f t="shared" si="3"/>
        <v>0.23484709666056994</v>
      </c>
      <c r="AK20" s="18"/>
      <c r="AL20" s="18"/>
      <c r="AM20" s="19">
        <f t="shared" si="0"/>
        <v>1301.3634550253269</v>
      </c>
      <c r="AN20" s="19">
        <f t="shared" si="1"/>
        <v>58.209677848273813</v>
      </c>
    </row>
    <row r="21" spans="1:40">
      <c r="A21" s="16" t="s">
        <v>81</v>
      </c>
      <c r="B21" s="11">
        <v>3.2000000000000001E-2</v>
      </c>
      <c r="C21" s="11" t="s">
        <v>119</v>
      </c>
      <c r="D21" s="11">
        <v>39.524999999999999</v>
      </c>
      <c r="E21" s="11">
        <v>3.3000000000000002E-2</v>
      </c>
      <c r="F21" s="11">
        <v>43.625</v>
      </c>
      <c r="G21" s="11">
        <v>9.5000000000000001E-2</v>
      </c>
      <c r="H21" s="11">
        <v>4.7E-2</v>
      </c>
      <c r="I21" s="11">
        <v>0.26800000000000002</v>
      </c>
      <c r="J21" s="11">
        <v>4.2999999999999997E-2</v>
      </c>
      <c r="K21" s="17">
        <v>5.0000000000000001E-3</v>
      </c>
      <c r="L21" s="11">
        <v>0.25900000000000001</v>
      </c>
      <c r="M21" s="11">
        <v>2.1999999999999999E-2</v>
      </c>
      <c r="N21" s="11">
        <v>14.808</v>
      </c>
      <c r="O21" s="11">
        <v>0.41</v>
      </c>
      <c r="P21" s="11">
        <v>99.167000000000002</v>
      </c>
      <c r="Q21" s="12">
        <v>84.134229050000002</v>
      </c>
      <c r="R21" s="16" t="s">
        <v>64</v>
      </c>
      <c r="S21" s="11">
        <v>5.5E-2</v>
      </c>
      <c r="T21" s="11">
        <v>1.7490000000000001</v>
      </c>
      <c r="U21" s="11">
        <v>9.7000000000000003E-2</v>
      </c>
      <c r="V21" s="11">
        <v>5.6000000000000001E-2</v>
      </c>
      <c r="W21" s="11">
        <v>10.647</v>
      </c>
      <c r="X21" s="11">
        <v>38.79</v>
      </c>
      <c r="Y21" s="11" t="s">
        <v>119</v>
      </c>
      <c r="Z21" s="11">
        <v>0.17699999999999999</v>
      </c>
      <c r="AA21" s="11">
        <v>18.215</v>
      </c>
      <c r="AB21" s="11">
        <v>0.307</v>
      </c>
      <c r="AC21" s="11">
        <v>1.6E-2</v>
      </c>
      <c r="AD21" s="11">
        <v>29.21</v>
      </c>
      <c r="AE21" s="11">
        <v>6.0000000000000001E-3</v>
      </c>
      <c r="AF21" s="11">
        <v>99.325000000000003</v>
      </c>
      <c r="AG21" s="18">
        <v>0.58831628800000002</v>
      </c>
      <c r="AH21" s="18"/>
      <c r="AI21" s="18">
        <f t="shared" si="2"/>
        <v>6.5208457311849441</v>
      </c>
      <c r="AJ21" s="18">
        <f t="shared" si="3"/>
        <v>0.24492951641446684</v>
      </c>
      <c r="AK21" s="18"/>
      <c r="AL21" s="18"/>
      <c r="AM21" s="19">
        <f t="shared" si="0"/>
        <v>1260.5434102016145</v>
      </c>
      <c r="AN21" s="19">
        <f t="shared" si="1"/>
        <v>57.601431063608267</v>
      </c>
    </row>
    <row r="22" spans="1:40">
      <c r="A22" s="16" t="s">
        <v>35</v>
      </c>
      <c r="B22" s="11">
        <v>5.8999999999999997E-2</v>
      </c>
      <c r="C22" s="11">
        <v>0.04</v>
      </c>
      <c r="D22" s="11">
        <v>40.018000000000001</v>
      </c>
      <c r="E22" s="11">
        <v>6.8000000000000005E-2</v>
      </c>
      <c r="F22" s="11">
        <v>46.070999999999998</v>
      </c>
      <c r="G22" s="11">
        <v>7.3999999999999996E-2</v>
      </c>
      <c r="H22" s="11">
        <v>3.1E-2</v>
      </c>
      <c r="I22" s="11">
        <v>0.32800000000000001</v>
      </c>
      <c r="J22" s="11">
        <v>4.4999999999999998E-2</v>
      </c>
      <c r="K22" s="17">
        <v>5.0000000000000001E-3</v>
      </c>
      <c r="L22" s="11">
        <v>0.106</v>
      </c>
      <c r="M22" s="11">
        <v>3.9E-2</v>
      </c>
      <c r="N22" s="11">
        <v>12.571</v>
      </c>
      <c r="O22" s="11">
        <v>0.45</v>
      </c>
      <c r="P22" s="11">
        <v>99.9</v>
      </c>
      <c r="Q22" s="12">
        <v>86.836483810000004</v>
      </c>
      <c r="R22" s="16" t="s">
        <v>65</v>
      </c>
      <c r="S22" s="11">
        <v>4.3999999999999997E-2</v>
      </c>
      <c r="T22" s="11">
        <v>1.0569999999999999</v>
      </c>
      <c r="U22" s="11">
        <v>6.7000000000000004E-2</v>
      </c>
      <c r="V22" s="11">
        <v>3.7999999999999999E-2</v>
      </c>
      <c r="W22" s="11">
        <v>11.374000000000001</v>
      </c>
      <c r="X22" s="11">
        <v>43.362000000000002</v>
      </c>
      <c r="Y22" s="11" t="s">
        <v>119</v>
      </c>
      <c r="Z22" s="11">
        <v>0.29399999999999998</v>
      </c>
      <c r="AA22" s="11">
        <v>18.254999999999999</v>
      </c>
      <c r="AB22" s="11">
        <v>0.30099999999999999</v>
      </c>
      <c r="AC22" s="11">
        <v>1.7000000000000001E-2</v>
      </c>
      <c r="AD22" s="11">
        <v>24.044</v>
      </c>
      <c r="AE22" s="11">
        <v>8.1000000000000003E-2</v>
      </c>
      <c r="AF22" s="11">
        <v>98.933999999999997</v>
      </c>
      <c r="AG22" s="18">
        <v>0.61449266199999997</v>
      </c>
      <c r="AH22" s="18"/>
      <c r="AI22" s="18">
        <f t="shared" si="2"/>
        <v>6.5051735416825176</v>
      </c>
      <c r="AJ22" s="18">
        <f t="shared" si="3"/>
        <v>0.2423199374842627</v>
      </c>
      <c r="AK22" s="18"/>
      <c r="AL22" s="18"/>
      <c r="AM22" s="19">
        <f t="shared" si="0"/>
        <v>1264.2380054004784</v>
      </c>
      <c r="AN22" s="19">
        <f t="shared" si="1"/>
        <v>57.262641031822682</v>
      </c>
    </row>
    <row r="23" spans="1:40">
      <c r="A23" s="16" t="s">
        <v>36</v>
      </c>
      <c r="B23" s="11">
        <v>3.2000000000000001E-2</v>
      </c>
      <c r="C23" s="11">
        <v>3.6999999999999998E-2</v>
      </c>
      <c r="D23" s="11">
        <v>39.668999999999997</v>
      </c>
      <c r="E23" s="11">
        <v>0.05</v>
      </c>
      <c r="F23" s="11">
        <v>42.423999999999999</v>
      </c>
      <c r="G23" s="11">
        <v>7.9000000000000001E-2</v>
      </c>
      <c r="H23" s="11" t="s">
        <v>119</v>
      </c>
      <c r="I23" s="11">
        <v>0.36699999999999999</v>
      </c>
      <c r="J23" s="11">
        <v>4.9000000000000002E-2</v>
      </c>
      <c r="K23" s="17">
        <v>5.0000000000000001E-3</v>
      </c>
      <c r="L23" s="11">
        <v>0.27300000000000002</v>
      </c>
      <c r="M23" s="11">
        <v>0.01</v>
      </c>
      <c r="N23" s="11">
        <v>16.558</v>
      </c>
      <c r="O23" s="11">
        <v>0.435</v>
      </c>
      <c r="P23" s="11">
        <v>99.983000000000004</v>
      </c>
      <c r="Q23" s="12">
        <v>82.180600339999998</v>
      </c>
      <c r="R23" s="16" t="s">
        <v>53</v>
      </c>
      <c r="S23" s="11">
        <v>5.7000000000000002E-2</v>
      </c>
      <c r="T23" s="11">
        <v>1.8220000000000001</v>
      </c>
      <c r="U23" s="11">
        <v>9.2999999999999999E-2</v>
      </c>
      <c r="V23" s="11">
        <v>7.0000000000000001E-3</v>
      </c>
      <c r="W23" s="11">
        <v>10.712</v>
      </c>
      <c r="X23" s="11">
        <v>39.616999999999997</v>
      </c>
      <c r="Y23" s="11" t="s">
        <v>119</v>
      </c>
      <c r="Z23" s="11">
        <v>0.29799999999999999</v>
      </c>
      <c r="AA23" s="11">
        <v>18.934999999999999</v>
      </c>
      <c r="AB23" s="11">
        <v>0.34200000000000003</v>
      </c>
      <c r="AC23" s="11">
        <v>2.3E-2</v>
      </c>
      <c r="AD23" s="11">
        <v>27.433</v>
      </c>
      <c r="AE23" s="11" t="s">
        <v>119</v>
      </c>
      <c r="AF23" s="11">
        <v>99.338999999999999</v>
      </c>
      <c r="AG23" s="18">
        <v>0.58402984000000002</v>
      </c>
      <c r="AH23" s="18"/>
      <c r="AI23" s="18">
        <f t="shared" si="2"/>
        <v>6.4346638754360654</v>
      </c>
      <c r="AJ23" s="18">
        <f t="shared" si="3"/>
        <v>0.23832774548476013</v>
      </c>
      <c r="AK23" s="18"/>
      <c r="AL23" s="18"/>
      <c r="AM23" s="19">
        <f t="shared" si="0"/>
        <v>1281.0827296627547</v>
      </c>
      <c r="AN23" s="19">
        <f t="shared" si="1"/>
        <v>57.560276717985715</v>
      </c>
    </row>
    <row r="24" spans="1:40">
      <c r="A24" s="20" t="s">
        <v>38</v>
      </c>
      <c r="B24" s="13">
        <v>5.5E-2</v>
      </c>
      <c r="C24" s="13" t="s">
        <v>119</v>
      </c>
      <c r="D24" s="13">
        <v>38.731000000000002</v>
      </c>
      <c r="E24" s="13">
        <v>7.0000000000000001E-3</v>
      </c>
      <c r="F24" s="13">
        <v>44.877000000000002</v>
      </c>
      <c r="G24" s="13">
        <v>6.4000000000000001E-2</v>
      </c>
      <c r="H24" s="13" t="s">
        <v>119</v>
      </c>
      <c r="I24" s="13">
        <v>0.36399999999999999</v>
      </c>
      <c r="J24" s="13">
        <v>0.06</v>
      </c>
      <c r="K24" s="21">
        <v>5.0000000000000001E-3</v>
      </c>
      <c r="L24" s="13">
        <v>0.26800000000000002</v>
      </c>
      <c r="M24" s="13">
        <v>8.0000000000000002E-3</v>
      </c>
      <c r="N24" s="13">
        <v>14.342000000000001</v>
      </c>
      <c r="O24" s="13">
        <v>0.41099999999999998</v>
      </c>
      <c r="P24" s="13">
        <v>99.186999999999998</v>
      </c>
      <c r="Q24" s="14">
        <v>84.922298639999994</v>
      </c>
      <c r="R24" s="20" t="s">
        <v>54</v>
      </c>
      <c r="S24" s="13">
        <v>2.4E-2</v>
      </c>
      <c r="T24" s="13">
        <v>0.84099999999999997</v>
      </c>
      <c r="U24" s="13">
        <v>8.0000000000000002E-3</v>
      </c>
      <c r="V24" s="13">
        <v>8.7999999999999995E-2</v>
      </c>
      <c r="W24" s="13">
        <v>12.038</v>
      </c>
      <c r="X24" s="13">
        <v>44.756</v>
      </c>
      <c r="Y24" s="13" t="s">
        <v>119</v>
      </c>
      <c r="Z24" s="13">
        <v>0.14299999999999999</v>
      </c>
      <c r="AA24" s="13">
        <v>18.266999999999999</v>
      </c>
      <c r="AB24" s="13">
        <v>0.32800000000000001</v>
      </c>
      <c r="AC24" s="13">
        <v>2.4E-2</v>
      </c>
      <c r="AD24" s="13">
        <v>22.829000000000001</v>
      </c>
      <c r="AE24" s="13" t="s">
        <v>119</v>
      </c>
      <c r="AF24" s="13">
        <v>99.346000000000004</v>
      </c>
      <c r="AG24" s="22">
        <v>0.62180618799999998</v>
      </c>
      <c r="AH24" s="22"/>
      <c r="AI24" s="22">
        <f t="shared" si="2"/>
        <v>6.2541773326309604</v>
      </c>
      <c r="AJ24" s="22">
        <f t="shared" si="3"/>
        <v>0.22862608778153121</v>
      </c>
      <c r="AK24" s="22"/>
      <c r="AL24" s="22"/>
      <c r="AM24" s="23">
        <f t="shared" si="0"/>
        <v>1325.9313171254892</v>
      </c>
      <c r="AN24" s="23">
        <f t="shared" si="1"/>
        <v>58.450119371973656</v>
      </c>
    </row>
    <row r="25" spans="1:40" ht="19.8">
      <c r="A25" s="2" t="s">
        <v>125</v>
      </c>
    </row>
  </sheetData>
  <mergeCells count="2">
    <mergeCell ref="A2:Q2"/>
    <mergeCell ref="R2:AF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a) EMPA-olivine</vt:lpstr>
      <vt:lpstr>b) EMPA- Cr-Spinel</vt:lpstr>
      <vt:lpstr>c) Ol-Sp pair for the thermo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蔡文昌</dc:creator>
  <cp:lastModifiedBy>53964</cp:lastModifiedBy>
  <dcterms:created xsi:type="dcterms:W3CDTF">2015-06-05T18:19:34Z</dcterms:created>
  <dcterms:modified xsi:type="dcterms:W3CDTF">2020-08-07T09:39:58Z</dcterms:modified>
</cp:coreProperties>
</file>