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720" yWindow="720" windowWidth="24800" windowHeight="149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C40" i="1"/>
  <c r="H40" i="1"/>
  <c r="F39" i="1"/>
  <c r="H39" i="1"/>
  <c r="C38" i="1"/>
  <c r="F38" i="1"/>
  <c r="H38" i="1"/>
  <c r="F37" i="1"/>
  <c r="H37" i="1"/>
  <c r="C35" i="1"/>
  <c r="F35" i="1"/>
  <c r="H35" i="1"/>
  <c r="F33" i="1"/>
  <c r="H33" i="1"/>
  <c r="C32" i="1"/>
  <c r="H32" i="1"/>
  <c r="F30" i="1"/>
  <c r="H30" i="1"/>
  <c r="F28" i="1"/>
  <c r="H28" i="1"/>
  <c r="H27" i="1"/>
  <c r="F26" i="1"/>
  <c r="H26" i="1"/>
  <c r="F25" i="1"/>
  <c r="H25" i="1"/>
  <c r="H24" i="1"/>
  <c r="F23" i="1"/>
  <c r="H23" i="1"/>
  <c r="H22" i="1"/>
  <c r="F20" i="1"/>
  <c r="H20" i="1"/>
  <c r="F19" i="1"/>
  <c r="H19" i="1"/>
  <c r="H18" i="1"/>
  <c r="H17" i="1"/>
  <c r="F15" i="1"/>
  <c r="H15" i="1"/>
  <c r="F13" i="1"/>
  <c r="H13" i="1"/>
  <c r="H12" i="1"/>
  <c r="F11" i="1"/>
  <c r="H11" i="1"/>
  <c r="C8" i="1"/>
  <c r="H8" i="1"/>
</calcChain>
</file>

<file path=xl/sharedStrings.xml><?xml version="1.0" encoding="utf-8"?>
<sst xmlns="http://schemas.openxmlformats.org/spreadsheetml/2006/main" count="79" uniqueCount="51">
  <si>
    <t>Smaller taxon</t>
    <phoneticPr fontId="1"/>
  </si>
  <si>
    <t>species</t>
    <phoneticPr fontId="1"/>
  </si>
  <si>
    <t>Larger taxon</t>
    <phoneticPr fontId="1"/>
  </si>
  <si>
    <t>(two-tailed)</t>
    <phoneticPr fontId="1"/>
  </si>
  <si>
    <t>Pamphilioidea</t>
    <phoneticPr fontId="1"/>
  </si>
  <si>
    <t>Tenthredinoidea and Unicalcarida</t>
    <phoneticPr fontId="1"/>
  </si>
  <si>
    <t>&gt;110000</t>
    <phoneticPr fontId="1"/>
  </si>
  <si>
    <t>&lt; 0.006</t>
    <phoneticPr fontId="1"/>
  </si>
  <si>
    <t>Cephoidea, Blasticotomidae</t>
    <phoneticPr fontId="1"/>
  </si>
  <si>
    <t>Unicalcarida excluding Cephoidea,</t>
    <phoneticPr fontId="1"/>
  </si>
  <si>
    <t xml:space="preserve">  Tenthredinoide a excluding Blasticotomidae</t>
    <phoneticPr fontId="1"/>
  </si>
  <si>
    <t>Blasticotomidae</t>
    <phoneticPr fontId="1"/>
  </si>
  <si>
    <t>indicates significant shift in diversification.</t>
    <phoneticPr fontId="1"/>
  </si>
  <si>
    <t>Tenthredinoidea excluding Blasticotomidae</t>
    <phoneticPr fontId="1"/>
  </si>
  <si>
    <t>Pergidae, Heptamelidae</t>
    <phoneticPr fontId="1"/>
  </si>
  <si>
    <t>Argidae,</t>
    <phoneticPr fontId="1"/>
  </si>
  <si>
    <t xml:space="preserve"> Diprionidae + Cimbicidae + Tenthredinidae</t>
    <phoneticPr fontId="1"/>
  </si>
  <si>
    <t>Table S4. Sister taxon comparisons between tenthredinoid lineages with most recently molecular phylogeny</t>
    <phoneticPr fontId="1"/>
  </si>
  <si>
    <t>(Malm and Nyman 2014) and associated probabilities under the null model of equal (but not necessarily constant)</t>
    <phoneticPr fontId="1"/>
  </si>
  <si>
    <t>Argidae + Pergidae</t>
    <phoneticPr fontId="1"/>
  </si>
  <si>
    <t>Heptamelidae + Cimbicidae</t>
    <phoneticPr fontId="1"/>
  </si>
  <si>
    <t>Diprionidae + Cimbicidae + Tenthredinidae</t>
  </si>
  <si>
    <t xml:space="preserve">  + Diprionidae + Tenthredinidae</t>
    <phoneticPr fontId="1"/>
  </si>
  <si>
    <t>Pergidae</t>
    <phoneticPr fontId="1"/>
  </si>
  <si>
    <t>Argidae</t>
    <phoneticPr fontId="1"/>
  </si>
  <si>
    <t>Heptamelidae</t>
    <phoneticPr fontId="1"/>
  </si>
  <si>
    <t>Diprionidae, Athaliinae</t>
    <phoneticPr fontId="1"/>
  </si>
  <si>
    <t xml:space="preserve">Cimbicidae, </t>
    <phoneticPr fontId="1"/>
  </si>
  <si>
    <t xml:space="preserve"> Tenthredinidae excluding Athaliinae</t>
    <phoneticPr fontId="1"/>
  </si>
  <si>
    <t>Diprionidae</t>
    <phoneticPr fontId="1"/>
  </si>
  <si>
    <t>Cimbicidae</t>
    <phoneticPr fontId="1"/>
  </si>
  <si>
    <t>Athallinae</t>
    <phoneticPr fontId="1"/>
  </si>
  <si>
    <t>Tenthredinidae</t>
    <phoneticPr fontId="1"/>
  </si>
  <si>
    <t>Eriocampa</t>
    <phoneticPr fontId="1"/>
  </si>
  <si>
    <r>
      <t>Tenthredinidae excluding</t>
    </r>
    <r>
      <rPr>
        <i/>
        <sz val="11"/>
        <rFont val="Century"/>
      </rPr>
      <t xml:space="preserve"> Eriocampa</t>
    </r>
    <phoneticPr fontId="1"/>
  </si>
  <si>
    <t>Nematinae</t>
    <phoneticPr fontId="1"/>
  </si>
  <si>
    <t xml:space="preserve">Tenthredinidae excluding </t>
    <phoneticPr fontId="1"/>
  </si>
  <si>
    <t xml:space="preserve">  Nematinae and Eriocampa</t>
    <phoneticPr fontId="1"/>
  </si>
  <si>
    <t xml:space="preserve">Tenthredinidae* excluding </t>
    <phoneticPr fontId="1"/>
  </si>
  <si>
    <t>Selandriinae</t>
    <phoneticPr fontId="1"/>
  </si>
  <si>
    <t>Blennocampinae + Heterarthrinae</t>
    <phoneticPr fontId="1"/>
  </si>
  <si>
    <t xml:space="preserve">  + Allatinae + Tenthredininae</t>
    <phoneticPr fontId="1"/>
  </si>
  <si>
    <t>Allatinae + Tenthredininae</t>
    <phoneticPr fontId="1"/>
  </si>
  <si>
    <t>Allatinae</t>
    <phoneticPr fontId="1"/>
  </si>
  <si>
    <t>Tenthredininae</t>
    <phoneticPr fontId="1"/>
  </si>
  <si>
    <t xml:space="preserve">Malm, T. and Nyman, T. 2014. Phylogeny of the symphytan grade of Hymenoptera: new pieces into the old jigsaw(fly) puzzle. </t>
    <phoneticPr fontId="1"/>
  </si>
  <si>
    <t>Blennocampinae + Heterarthrinae</t>
  </si>
  <si>
    <t>Comparison</t>
    <phoneticPr fontId="1"/>
  </si>
  <si>
    <t>P</t>
  </si>
  <si>
    <r>
      <t xml:space="preserve">rate of speciation and extinction in the two lineages (smaller and larger taxon). </t>
    </r>
    <r>
      <rPr>
        <i/>
        <sz val="12"/>
        <rFont val="Century"/>
      </rPr>
      <t>P</t>
    </r>
    <r>
      <rPr>
        <sz val="12"/>
        <rFont val="Century"/>
      </rPr>
      <t>-value with bold character</t>
    </r>
  </si>
  <si>
    <t xml:space="preserve">   Cladistics. doi: 10.1111/cla.12069.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</si>
</sst>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0.000_ "/>
  </numFmts>
  <fonts count="7" x14ac:knownFonts="1">
    <font>
      <sz val="11"/>
      <name val="ＭＳ Ｐゴシック"/>
      <charset val="128"/>
    </font>
    <font>
      <sz val="6"/>
      <name val="ＭＳ Ｐゴシック"/>
      <charset val="128"/>
    </font>
    <font>
      <sz val="12"/>
      <name val="Century"/>
    </font>
    <font>
      <sz val="11"/>
      <name val="Century"/>
    </font>
    <font>
      <b/>
      <sz val="11"/>
      <name val="Century"/>
    </font>
    <font>
      <i/>
      <sz val="11"/>
      <name val="Century"/>
    </font>
    <font>
      <i/>
      <sz val="12"/>
      <name val="Century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49" fontId="2" fillId="0" borderId="0" xfId="0" applyNumberFormat="1" applyFont="1" applyBorder="1"/>
    <xf numFmtId="0" fontId="3" fillId="0" borderId="0" xfId="0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2" xfId="0" applyNumberFormat="1" applyFont="1" applyBorder="1" applyAlignment="1"/>
    <xf numFmtId="49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NumberFormat="1" applyFont="1" applyAlignment="1"/>
    <xf numFmtId="0" fontId="2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NumberFormat="1" applyFont="1" applyBorder="1" applyAlignment="1"/>
    <xf numFmtId="0" fontId="2" fillId="0" borderId="1" xfId="0" applyFont="1" applyBorder="1"/>
    <xf numFmtId="0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Font="1" applyBorder="1" applyAlignment="1"/>
    <xf numFmtId="49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="150" zoomScaleNormal="150" zoomScalePageLayoutView="150" workbookViewId="0"/>
  </sheetViews>
  <sheetFormatPr baseColWidth="10" defaultColWidth="12.83203125" defaultRowHeight="18" customHeight="1" x14ac:dyDescent="0"/>
  <cols>
    <col min="1" max="1" width="12.5" style="29" customWidth="1"/>
    <col min="2" max="2" width="32.83203125" style="29" customWidth="1"/>
    <col min="3" max="3" width="7.5" style="41" customWidth="1"/>
    <col min="4" max="4" width="1.6640625" style="29" customWidth="1"/>
    <col min="5" max="5" width="41.83203125" style="29" customWidth="1"/>
    <col min="6" max="6" width="9.33203125" style="4" customWidth="1"/>
    <col min="7" max="7" width="2.1640625" style="5" customWidth="1"/>
    <col min="8" max="8" width="11.5" style="27" customWidth="1"/>
    <col min="9" max="9" width="24.83203125" style="22" customWidth="1"/>
    <col min="10" max="16384" width="12.83203125" style="7"/>
  </cols>
  <sheetData>
    <row r="1" spans="1:9" ht="18" customHeight="1">
      <c r="A1" s="1" t="s">
        <v>17</v>
      </c>
      <c r="B1" s="1"/>
      <c r="C1" s="2"/>
      <c r="D1" s="3"/>
      <c r="E1" s="1"/>
      <c r="H1" s="6"/>
      <c r="I1" s="6"/>
    </row>
    <row r="2" spans="1:9" ht="18" customHeight="1">
      <c r="A2" s="6" t="s">
        <v>18</v>
      </c>
      <c r="B2" s="6"/>
      <c r="C2" s="8"/>
      <c r="D2" s="9"/>
      <c r="E2" s="6"/>
      <c r="H2" s="6"/>
      <c r="I2" s="6"/>
    </row>
    <row r="3" spans="1:9" ht="18" customHeight="1">
      <c r="A3" s="6" t="s">
        <v>49</v>
      </c>
      <c r="B3" s="6"/>
      <c r="C3" s="8"/>
      <c r="D3" s="9"/>
      <c r="E3" s="6"/>
      <c r="H3" s="6"/>
      <c r="I3" s="6"/>
    </row>
    <row r="4" spans="1:9" ht="18" customHeight="1">
      <c r="A4" s="6" t="s">
        <v>12</v>
      </c>
      <c r="B4" s="6"/>
      <c r="C4" s="8"/>
      <c r="D4" s="9"/>
      <c r="E4" s="6"/>
      <c r="H4" s="6"/>
      <c r="I4" s="6"/>
    </row>
    <row r="5" spans="1:9" ht="18" customHeight="1">
      <c r="A5" s="10" t="s">
        <v>47</v>
      </c>
      <c r="B5" s="10" t="s">
        <v>0</v>
      </c>
      <c r="C5" s="11" t="s">
        <v>1</v>
      </c>
      <c r="D5" s="12"/>
      <c r="E5" s="10" t="s">
        <v>2</v>
      </c>
      <c r="F5" s="13" t="s">
        <v>1</v>
      </c>
      <c r="G5" s="14"/>
      <c r="H5" s="52" t="s">
        <v>48</v>
      </c>
      <c r="I5" s="6"/>
    </row>
    <row r="6" spans="1:9" ht="18" customHeight="1">
      <c r="A6" s="16"/>
      <c r="B6" s="16"/>
      <c r="C6" s="17"/>
      <c r="D6" s="18"/>
      <c r="E6" s="16"/>
      <c r="F6" s="19"/>
      <c r="G6" s="20"/>
      <c r="H6" s="16" t="s">
        <v>3</v>
      </c>
      <c r="I6" s="6"/>
    </row>
    <row r="7" spans="1:9" ht="18" customHeight="1">
      <c r="A7" s="21">
        <v>1</v>
      </c>
      <c r="B7" s="22" t="s">
        <v>4</v>
      </c>
      <c r="C7" s="23">
        <v>360</v>
      </c>
      <c r="D7" s="22"/>
      <c r="E7" s="22" t="s">
        <v>5</v>
      </c>
      <c r="F7" s="24" t="s">
        <v>6</v>
      </c>
      <c r="G7" s="25"/>
      <c r="H7" s="26" t="s">
        <v>7</v>
      </c>
      <c r="I7" s="6"/>
    </row>
    <row r="8" spans="1:9" ht="18" customHeight="1">
      <c r="A8" s="21">
        <v>2</v>
      </c>
      <c r="B8" s="15" t="s">
        <v>8</v>
      </c>
      <c r="C8" s="23">
        <f>13+203</f>
        <v>216</v>
      </c>
      <c r="D8" s="22"/>
      <c r="E8" s="22" t="s">
        <v>4</v>
      </c>
      <c r="F8" s="24">
        <v>360</v>
      </c>
      <c r="G8" s="24"/>
      <c r="H8" s="28">
        <f t="shared" ref="H8" si="0">2*C8/(C8+F8-1)</f>
        <v>0.7513043478260869</v>
      </c>
      <c r="I8" s="6"/>
    </row>
    <row r="9" spans="1:9" ht="18" customHeight="1">
      <c r="A9" s="21">
        <v>3</v>
      </c>
      <c r="B9" s="22" t="s">
        <v>4</v>
      </c>
      <c r="C9" s="23">
        <v>360</v>
      </c>
      <c r="D9" s="22"/>
      <c r="E9" s="15" t="s">
        <v>9</v>
      </c>
      <c r="F9" s="24" t="s">
        <v>6</v>
      </c>
      <c r="G9" s="25"/>
      <c r="H9" s="26" t="s">
        <v>7</v>
      </c>
      <c r="I9" s="6"/>
    </row>
    <row r="10" spans="1:9" ht="18" customHeight="1">
      <c r="B10" s="15"/>
      <c r="C10" s="23"/>
      <c r="D10" s="30"/>
      <c r="E10" s="15" t="s">
        <v>10</v>
      </c>
      <c r="F10" s="24"/>
      <c r="G10" s="24"/>
      <c r="H10" s="28"/>
      <c r="I10" s="6"/>
    </row>
    <row r="11" spans="1:9" ht="18" customHeight="1">
      <c r="A11" s="21">
        <v>4</v>
      </c>
      <c r="B11" s="15" t="s">
        <v>11</v>
      </c>
      <c r="C11" s="23">
        <v>13</v>
      </c>
      <c r="D11" s="30"/>
      <c r="E11" s="15" t="s">
        <v>13</v>
      </c>
      <c r="F11" s="24">
        <f>913+442+6025</f>
        <v>7380</v>
      </c>
      <c r="G11" s="24"/>
      <c r="H11" s="26">
        <f>2*C11/(C11+F11-1)</f>
        <v>3.5173160173160175E-3</v>
      </c>
      <c r="I11" s="6"/>
    </row>
    <row r="12" spans="1:9" ht="18" customHeight="1">
      <c r="A12" s="21">
        <v>5</v>
      </c>
      <c r="B12" s="15" t="s">
        <v>11</v>
      </c>
      <c r="C12" s="23">
        <v>13</v>
      </c>
      <c r="D12" s="22"/>
      <c r="E12" s="22" t="s">
        <v>14</v>
      </c>
      <c r="F12" s="24">
        <v>480</v>
      </c>
      <c r="G12" s="24"/>
      <c r="H12" s="28">
        <f>2*C12/(C12+F12-1)</f>
        <v>5.2845528455284556E-2</v>
      </c>
      <c r="I12" s="6"/>
    </row>
    <row r="13" spans="1:9" ht="18" customHeight="1">
      <c r="A13" s="21">
        <v>6</v>
      </c>
      <c r="B13" s="15" t="s">
        <v>11</v>
      </c>
      <c r="C13" s="23">
        <v>13</v>
      </c>
      <c r="D13" s="30"/>
      <c r="E13" s="15" t="s">
        <v>15</v>
      </c>
      <c r="F13" s="24">
        <f>913+6025</f>
        <v>6938</v>
      </c>
      <c r="G13" s="24"/>
      <c r="H13" s="26">
        <f>2*C13/(C13+F13-1)</f>
        <v>3.7410071942446045E-3</v>
      </c>
    </row>
    <row r="14" spans="1:9" ht="18" customHeight="1">
      <c r="A14" s="21"/>
      <c r="B14" s="15"/>
      <c r="C14" s="23"/>
      <c r="D14" s="30"/>
      <c r="E14" s="15" t="s">
        <v>16</v>
      </c>
      <c r="F14" s="24"/>
      <c r="G14" s="24"/>
      <c r="H14" s="26"/>
    </row>
    <row r="15" spans="1:9" ht="18" customHeight="1">
      <c r="A15" s="21">
        <v>7</v>
      </c>
      <c r="B15" s="15" t="s">
        <v>19</v>
      </c>
      <c r="C15" s="23">
        <v>1355</v>
      </c>
      <c r="D15" s="30"/>
      <c r="E15" s="15" t="s">
        <v>20</v>
      </c>
      <c r="F15" s="24">
        <f>205+140+5718</f>
        <v>6063</v>
      </c>
      <c r="G15" s="24"/>
      <c r="H15" s="28">
        <f>2*C15/(C15+F15-1)</f>
        <v>0.36537683699609008</v>
      </c>
    </row>
    <row r="16" spans="1:9" ht="18" customHeight="1">
      <c r="B16" s="22"/>
      <c r="C16" s="23"/>
      <c r="D16" s="22"/>
      <c r="E16" s="22" t="s">
        <v>22</v>
      </c>
      <c r="F16" s="24"/>
      <c r="G16" s="24"/>
      <c r="H16" s="28"/>
      <c r="I16" s="6"/>
    </row>
    <row r="17" spans="1:9" ht="18" customHeight="1">
      <c r="A17" s="21">
        <v>8</v>
      </c>
      <c r="B17" s="15" t="s">
        <v>23</v>
      </c>
      <c r="C17" s="23">
        <v>442</v>
      </c>
      <c r="D17" s="30"/>
      <c r="E17" s="15" t="s">
        <v>24</v>
      </c>
      <c r="F17" s="24">
        <v>913</v>
      </c>
      <c r="G17" s="24"/>
      <c r="H17" s="28">
        <f t="shared" ref="H17:H40" si="1">2*C17/(C17+F17-1)</f>
        <v>0.6528803545051699</v>
      </c>
      <c r="I17" s="6"/>
    </row>
    <row r="18" spans="1:9" ht="18" customHeight="1">
      <c r="A18" s="21">
        <v>9</v>
      </c>
      <c r="B18" s="22" t="s">
        <v>25</v>
      </c>
      <c r="C18" s="23">
        <v>38</v>
      </c>
      <c r="D18" s="22"/>
      <c r="E18" s="22" t="s">
        <v>21</v>
      </c>
      <c r="F18" s="24">
        <v>6025</v>
      </c>
      <c r="G18" s="24"/>
      <c r="H18" s="26">
        <f t="shared" si="1"/>
        <v>1.2537116463213462E-2</v>
      </c>
      <c r="I18" s="6"/>
    </row>
    <row r="19" spans="1:9" ht="18" customHeight="1">
      <c r="A19" s="21">
        <v>10</v>
      </c>
      <c r="B19" s="22" t="s">
        <v>25</v>
      </c>
      <c r="C19" s="23">
        <v>38</v>
      </c>
      <c r="D19" s="22"/>
      <c r="E19" s="15" t="s">
        <v>26</v>
      </c>
      <c r="F19" s="24">
        <f>140+104</f>
        <v>244</v>
      </c>
      <c r="G19" s="24"/>
      <c r="H19" s="28">
        <f t="shared" si="1"/>
        <v>0.27046263345195731</v>
      </c>
      <c r="I19" s="6"/>
    </row>
    <row r="20" spans="1:9" ht="18" customHeight="1">
      <c r="A20" s="21">
        <v>11</v>
      </c>
      <c r="B20" s="22" t="s">
        <v>25</v>
      </c>
      <c r="C20" s="23">
        <v>38</v>
      </c>
      <c r="D20" s="22"/>
      <c r="E20" s="22" t="s">
        <v>27</v>
      </c>
      <c r="F20" s="24">
        <f>205+5614-38</f>
        <v>5781</v>
      </c>
      <c r="G20" s="24"/>
      <c r="H20" s="26">
        <f t="shared" si="1"/>
        <v>1.3062908215881746E-2</v>
      </c>
      <c r="I20" s="6"/>
    </row>
    <row r="21" spans="1:9" ht="18" customHeight="1">
      <c r="A21" s="21"/>
      <c r="B21" s="22"/>
      <c r="C21" s="23"/>
      <c r="D21" s="22"/>
      <c r="E21" s="22" t="s">
        <v>28</v>
      </c>
      <c r="F21" s="24"/>
      <c r="G21" s="24"/>
      <c r="H21" s="26"/>
      <c r="I21" s="6"/>
    </row>
    <row r="22" spans="1:9" ht="18" customHeight="1">
      <c r="A22" s="21">
        <v>12</v>
      </c>
      <c r="B22" s="22" t="s">
        <v>29</v>
      </c>
      <c r="C22" s="23">
        <v>140</v>
      </c>
      <c r="D22" s="30"/>
      <c r="E22" s="22" t="s">
        <v>30</v>
      </c>
      <c r="F22" s="24">
        <v>205</v>
      </c>
      <c r="G22" s="24"/>
      <c r="H22" s="28">
        <f t="shared" si="1"/>
        <v>0.81395348837209303</v>
      </c>
      <c r="I22" s="6"/>
    </row>
    <row r="23" spans="1:9" ht="18" customHeight="1">
      <c r="A23" s="21">
        <v>13</v>
      </c>
      <c r="B23" s="22" t="s">
        <v>31</v>
      </c>
      <c r="C23" s="23">
        <v>104</v>
      </c>
      <c r="D23" s="22"/>
      <c r="E23" s="22" t="s">
        <v>32</v>
      </c>
      <c r="F23" s="24">
        <f>5718-104-38</f>
        <v>5576</v>
      </c>
      <c r="G23" s="24"/>
      <c r="H23" s="26">
        <f t="shared" si="1"/>
        <v>3.6626166578622998E-2</v>
      </c>
      <c r="I23" s="6"/>
    </row>
    <row r="24" spans="1:9" ht="18" customHeight="1">
      <c r="A24" s="21">
        <v>14</v>
      </c>
      <c r="B24" s="31" t="s">
        <v>33</v>
      </c>
      <c r="C24" s="23">
        <v>28</v>
      </c>
      <c r="D24" s="22"/>
      <c r="E24" s="22" t="s">
        <v>31</v>
      </c>
      <c r="F24" s="24">
        <v>104</v>
      </c>
      <c r="G24" s="24"/>
      <c r="H24" s="28">
        <f t="shared" si="1"/>
        <v>0.42748091603053434</v>
      </c>
      <c r="I24" s="6"/>
    </row>
    <row r="25" spans="1:9" ht="18" customHeight="1">
      <c r="A25" s="21">
        <v>15</v>
      </c>
      <c r="B25" s="22" t="s">
        <v>31</v>
      </c>
      <c r="C25" s="23">
        <v>104</v>
      </c>
      <c r="D25" s="22"/>
      <c r="E25" s="22" t="s">
        <v>34</v>
      </c>
      <c r="F25" s="24">
        <f>5576-28</f>
        <v>5548</v>
      </c>
      <c r="G25" s="24"/>
      <c r="H25" s="26">
        <f t="shared" si="1"/>
        <v>3.6807644664661125E-2</v>
      </c>
      <c r="I25" s="6"/>
    </row>
    <row r="26" spans="1:9" ht="18" customHeight="1">
      <c r="A26" s="21">
        <v>16</v>
      </c>
      <c r="B26" s="31" t="s">
        <v>33</v>
      </c>
      <c r="C26" s="23">
        <v>28</v>
      </c>
      <c r="D26" s="22"/>
      <c r="E26" s="22" t="s">
        <v>34</v>
      </c>
      <c r="F26" s="24">
        <f>5576-28</f>
        <v>5548</v>
      </c>
      <c r="G26" s="25"/>
      <c r="H26" s="26">
        <f t="shared" si="1"/>
        <v>1.0044843049327354E-2</v>
      </c>
      <c r="I26" s="6"/>
    </row>
    <row r="27" spans="1:9" ht="18" customHeight="1">
      <c r="A27" s="21">
        <v>17</v>
      </c>
      <c r="B27" s="31" t="s">
        <v>33</v>
      </c>
      <c r="C27" s="23">
        <v>28</v>
      </c>
      <c r="D27" s="30"/>
      <c r="E27" s="15" t="s">
        <v>35</v>
      </c>
      <c r="F27" s="24">
        <v>1251</v>
      </c>
      <c r="G27" s="24"/>
      <c r="H27" s="26">
        <f t="shared" si="1"/>
        <v>4.3818466353677622E-2</v>
      </c>
    </row>
    <row r="28" spans="1:9" ht="18" customHeight="1">
      <c r="A28" s="21">
        <v>18</v>
      </c>
      <c r="B28" s="31" t="s">
        <v>33</v>
      </c>
      <c r="C28" s="23">
        <v>28</v>
      </c>
      <c r="D28" s="22"/>
      <c r="E28" s="22" t="s">
        <v>36</v>
      </c>
      <c r="F28" s="24">
        <f>5548-1251</f>
        <v>4297</v>
      </c>
      <c r="G28" s="25"/>
      <c r="H28" s="26">
        <f t="shared" si="1"/>
        <v>1.2950971322849213E-2</v>
      </c>
    </row>
    <row r="29" spans="1:9" ht="18" customHeight="1">
      <c r="A29" s="21"/>
      <c r="B29" s="22"/>
      <c r="C29" s="23"/>
      <c r="D29" s="22"/>
      <c r="E29" s="22" t="s">
        <v>37</v>
      </c>
      <c r="F29" s="24"/>
      <c r="G29" s="25"/>
      <c r="H29" s="28"/>
    </row>
    <row r="30" spans="1:9" ht="18" customHeight="1">
      <c r="A30" s="21">
        <v>19</v>
      </c>
      <c r="B30" s="15" t="s">
        <v>35</v>
      </c>
      <c r="C30" s="23">
        <v>1251</v>
      </c>
      <c r="D30" s="22"/>
      <c r="E30" s="22" t="s">
        <v>38</v>
      </c>
      <c r="F30" s="24">
        <f>5548-1251</f>
        <v>4297</v>
      </c>
      <c r="G30" s="25"/>
      <c r="H30" s="28">
        <f t="shared" si="1"/>
        <v>0.45105462412114655</v>
      </c>
    </row>
    <row r="31" spans="1:9" ht="18" customHeight="1">
      <c r="C31" s="32"/>
      <c r="E31" s="22" t="s">
        <v>37</v>
      </c>
      <c r="F31" s="24"/>
      <c r="H31" s="28"/>
    </row>
    <row r="32" spans="1:9" ht="18" customHeight="1">
      <c r="A32" s="21">
        <v>20</v>
      </c>
      <c r="B32" s="15" t="s">
        <v>39</v>
      </c>
      <c r="C32" s="23">
        <f>972-38</f>
        <v>934</v>
      </c>
      <c r="D32" s="22"/>
      <c r="E32" s="15" t="s">
        <v>35</v>
      </c>
      <c r="F32" s="24">
        <v>1251</v>
      </c>
      <c r="G32" s="25"/>
      <c r="H32" s="28">
        <f t="shared" si="1"/>
        <v>0.85531135531135527</v>
      </c>
    </row>
    <row r="33" spans="1:9" ht="18" customHeight="1">
      <c r="A33" s="21">
        <v>21</v>
      </c>
      <c r="B33" s="15" t="s">
        <v>35</v>
      </c>
      <c r="C33" s="23">
        <v>1251</v>
      </c>
      <c r="D33" s="22"/>
      <c r="E33" s="22" t="s">
        <v>40</v>
      </c>
      <c r="F33" s="24">
        <f>740-28+886+1724</f>
        <v>3322</v>
      </c>
      <c r="G33" s="25"/>
      <c r="H33" s="28">
        <f t="shared" si="1"/>
        <v>0.547244094488189</v>
      </c>
    </row>
    <row r="34" spans="1:9" ht="18" customHeight="1">
      <c r="A34" s="21"/>
      <c r="C34" s="32"/>
      <c r="E34" s="7" t="s">
        <v>41</v>
      </c>
      <c r="F34" s="33"/>
      <c r="H34" s="28"/>
    </row>
    <row r="35" spans="1:9" ht="18" customHeight="1">
      <c r="A35" s="21">
        <v>23</v>
      </c>
      <c r="B35" s="15" t="s">
        <v>39</v>
      </c>
      <c r="C35" s="23">
        <f>972-38</f>
        <v>934</v>
      </c>
      <c r="E35" s="22" t="s">
        <v>40</v>
      </c>
      <c r="F35" s="24">
        <f>740-28+886+1724</f>
        <v>3322</v>
      </c>
      <c r="H35" s="28">
        <f t="shared" si="1"/>
        <v>0.43901292596944769</v>
      </c>
    </row>
    <row r="36" spans="1:9" ht="18" customHeight="1">
      <c r="C36" s="32"/>
      <c r="E36" s="7" t="s">
        <v>41</v>
      </c>
      <c r="F36" s="33"/>
      <c r="H36" s="28"/>
    </row>
    <row r="37" spans="1:9" ht="18" customHeight="1">
      <c r="A37" s="21">
        <v>24</v>
      </c>
      <c r="B37" s="7" t="s">
        <v>46</v>
      </c>
      <c r="C37" s="23">
        <v>886</v>
      </c>
      <c r="E37" s="15" t="s">
        <v>39</v>
      </c>
      <c r="F37" s="24">
        <f>972-38</f>
        <v>934</v>
      </c>
      <c r="H37" s="28">
        <f t="shared" si="1"/>
        <v>0.97416162726772948</v>
      </c>
    </row>
    <row r="38" spans="1:9" ht="18" customHeight="1">
      <c r="A38" s="21">
        <v>25</v>
      </c>
      <c r="B38" s="15" t="s">
        <v>39</v>
      </c>
      <c r="C38" s="23">
        <f>972-38</f>
        <v>934</v>
      </c>
      <c r="E38" s="7" t="s">
        <v>42</v>
      </c>
      <c r="F38" s="24">
        <f>740-28+1724</f>
        <v>2436</v>
      </c>
      <c r="H38" s="28">
        <f t="shared" si="1"/>
        <v>0.5544672009498367</v>
      </c>
    </row>
    <row r="39" spans="1:9" ht="18" customHeight="1">
      <c r="A39" s="21">
        <v>26</v>
      </c>
      <c r="B39" s="22" t="s">
        <v>40</v>
      </c>
      <c r="C39" s="23">
        <v>886</v>
      </c>
      <c r="E39" s="7" t="s">
        <v>42</v>
      </c>
      <c r="F39" s="24">
        <f>740-28+1724</f>
        <v>2436</v>
      </c>
      <c r="H39" s="28">
        <f t="shared" si="1"/>
        <v>0.53357422463113524</v>
      </c>
    </row>
    <row r="40" spans="1:9" ht="18" customHeight="1">
      <c r="A40" s="21">
        <v>27</v>
      </c>
      <c r="B40" s="7" t="s">
        <v>43</v>
      </c>
      <c r="C40" s="23">
        <f>740-28</f>
        <v>712</v>
      </c>
      <c r="E40" s="7" t="s">
        <v>46</v>
      </c>
      <c r="F40" s="24">
        <v>886</v>
      </c>
      <c r="H40" s="28">
        <f t="shared" si="1"/>
        <v>0.89167188478396997</v>
      </c>
    </row>
    <row r="41" spans="1:9" ht="18" customHeight="1">
      <c r="A41" s="34">
        <v>28</v>
      </c>
      <c r="B41" s="35" t="s">
        <v>40</v>
      </c>
      <c r="C41" s="36">
        <v>886</v>
      </c>
      <c r="D41" s="37"/>
      <c r="E41" s="16" t="s">
        <v>44</v>
      </c>
      <c r="F41" s="38">
        <v>1724</v>
      </c>
      <c r="G41" s="39"/>
      <c r="H41" s="40">
        <f t="shared" ref="H41" si="2">2*C41/(C41+F41-1)</f>
        <v>0.6791874281333844</v>
      </c>
    </row>
    <row r="42" spans="1:9" ht="18" customHeight="1">
      <c r="A42" s="21"/>
    </row>
    <row r="43" spans="1:9" ht="18" customHeight="1">
      <c r="A43" s="21" t="s">
        <v>45</v>
      </c>
    </row>
    <row r="44" spans="1:9" ht="18" customHeight="1">
      <c r="A44" s="21" t="s">
        <v>50</v>
      </c>
    </row>
    <row r="45" spans="1:9" ht="18" customHeight="1">
      <c r="A45" s="21"/>
      <c r="I45" s="5"/>
    </row>
    <row r="46" spans="1:9" ht="18" customHeight="1">
      <c r="A46" s="27"/>
      <c r="I46" s="27"/>
    </row>
    <row r="47" spans="1:9" ht="18" customHeight="1">
      <c r="A47" s="42"/>
      <c r="B47" s="15"/>
      <c r="C47" s="23"/>
      <c r="D47" s="30"/>
      <c r="E47" s="15"/>
      <c r="F47" s="24"/>
      <c r="G47" s="24"/>
      <c r="H47" s="28"/>
    </row>
    <row r="48" spans="1:9" ht="18" customHeight="1">
      <c r="A48" s="42"/>
      <c r="B48" s="22"/>
      <c r="C48" s="43"/>
      <c r="D48" s="22"/>
      <c r="E48" s="22"/>
      <c r="F48" s="44"/>
      <c r="G48" s="25"/>
      <c r="H48" s="22"/>
    </row>
    <row r="49" spans="1:8" ht="18" customHeight="1">
      <c r="A49" s="27"/>
      <c r="B49" s="22"/>
      <c r="C49" s="43"/>
      <c r="D49" s="22"/>
      <c r="E49" s="22"/>
      <c r="F49" s="44"/>
      <c r="G49" s="25"/>
      <c r="H49" s="22"/>
    </row>
    <row r="50" spans="1:8" ht="18" customHeight="1">
      <c r="A50" s="42"/>
      <c r="B50" s="15"/>
      <c r="C50" s="23"/>
      <c r="D50" s="30"/>
      <c r="E50" s="15"/>
      <c r="F50" s="24"/>
      <c r="G50" s="24"/>
      <c r="H50" s="28"/>
    </row>
    <row r="51" spans="1:8" ht="18" customHeight="1">
      <c r="A51" s="42"/>
      <c r="B51" s="15"/>
      <c r="C51" s="23"/>
      <c r="D51" s="22"/>
      <c r="E51" s="22"/>
      <c r="F51" s="24"/>
      <c r="G51" s="24"/>
      <c r="H51" s="28"/>
    </row>
    <row r="52" spans="1:8" ht="18" customHeight="1">
      <c r="A52" s="42"/>
      <c r="B52" s="15"/>
      <c r="C52" s="23"/>
      <c r="D52" s="22"/>
      <c r="E52" s="15"/>
      <c r="F52" s="24"/>
      <c r="G52" s="24"/>
      <c r="H52" s="28"/>
    </row>
    <row r="53" spans="1:8" ht="18" customHeight="1">
      <c r="A53" s="42"/>
      <c r="B53" s="15"/>
      <c r="C53" s="23"/>
      <c r="D53" s="22"/>
      <c r="E53" s="15"/>
      <c r="F53" s="24"/>
      <c r="G53" s="24"/>
      <c r="H53" s="28"/>
    </row>
    <row r="54" spans="1:8" ht="18" customHeight="1">
      <c r="A54" s="42"/>
      <c r="B54" s="15"/>
      <c r="C54" s="23"/>
      <c r="D54" s="22"/>
      <c r="E54" s="22"/>
      <c r="F54" s="24"/>
      <c r="G54" s="24"/>
      <c r="H54" s="28"/>
    </row>
    <row r="55" spans="1:8" ht="18" customHeight="1">
      <c r="A55" s="27"/>
      <c r="B55" s="15"/>
      <c r="C55" s="23"/>
      <c r="D55" s="22"/>
      <c r="E55" s="22"/>
      <c r="F55" s="24"/>
      <c r="G55" s="25"/>
      <c r="H55" s="28"/>
    </row>
    <row r="56" spans="1:8" ht="18" customHeight="1">
      <c r="A56" s="27"/>
      <c r="B56" s="15"/>
      <c r="C56" s="23"/>
      <c r="D56" s="22"/>
      <c r="E56" s="15"/>
      <c r="F56" s="24"/>
      <c r="G56" s="24"/>
      <c r="H56" s="28"/>
    </row>
    <row r="57" spans="1:8" ht="18" customHeight="1">
      <c r="A57" s="27"/>
      <c r="B57" s="15"/>
      <c r="C57" s="23"/>
      <c r="D57" s="22"/>
      <c r="E57" s="22"/>
      <c r="F57" s="44"/>
      <c r="G57" s="25"/>
      <c r="H57" s="28"/>
    </row>
    <row r="58" spans="1:8" ht="18" customHeight="1">
      <c r="A58" s="27"/>
      <c r="B58" s="15"/>
      <c r="C58" s="23"/>
      <c r="D58" s="22"/>
      <c r="E58" s="22"/>
      <c r="F58" s="24"/>
      <c r="G58" s="24"/>
      <c r="H58" s="28"/>
    </row>
    <row r="59" spans="1:8" ht="18" customHeight="1">
      <c r="A59" s="42"/>
      <c r="B59" s="15"/>
      <c r="C59" s="43"/>
      <c r="D59" s="22"/>
      <c r="E59" s="15"/>
      <c r="F59" s="24"/>
      <c r="G59" s="25"/>
      <c r="H59" s="28"/>
    </row>
    <row r="60" spans="1:8" ht="18" customHeight="1">
      <c r="A60" s="42"/>
      <c r="B60" s="22"/>
      <c r="C60" s="23"/>
      <c r="D60" s="22"/>
      <c r="E60" s="22"/>
      <c r="F60" s="24"/>
      <c r="G60" s="24"/>
      <c r="H60" s="28"/>
    </row>
    <row r="61" spans="1:8" ht="18" customHeight="1">
      <c r="A61" s="42"/>
      <c r="B61" s="22"/>
      <c r="C61" s="23"/>
      <c r="D61" s="22"/>
      <c r="E61" s="15"/>
      <c r="F61" s="24"/>
      <c r="G61" s="24"/>
      <c r="H61" s="28"/>
    </row>
    <row r="62" spans="1:8" ht="18" customHeight="1">
      <c r="A62" s="42"/>
      <c r="B62" s="22"/>
      <c r="C62" s="23"/>
      <c r="D62" s="22"/>
      <c r="E62" s="22"/>
      <c r="F62" s="44"/>
      <c r="G62" s="24"/>
      <c r="H62" s="28"/>
    </row>
    <row r="63" spans="1:8" ht="18" customHeight="1">
      <c r="A63" s="42"/>
      <c r="B63" s="22"/>
      <c r="C63" s="23"/>
      <c r="D63" s="22"/>
      <c r="E63" s="22"/>
      <c r="F63" s="24"/>
      <c r="G63" s="25"/>
      <c r="H63" s="28"/>
    </row>
    <row r="64" spans="1:8" ht="18" customHeight="1">
      <c r="A64" s="42"/>
      <c r="B64" s="22"/>
      <c r="C64" s="23"/>
      <c r="D64" s="22"/>
      <c r="E64" s="22"/>
      <c r="F64" s="44"/>
      <c r="G64" s="24"/>
      <c r="H64" s="28"/>
    </row>
    <row r="65" spans="1:8" ht="18" customHeight="1">
      <c r="A65" s="42"/>
      <c r="B65" s="22"/>
      <c r="C65" s="23"/>
      <c r="D65" s="22"/>
      <c r="E65" s="15"/>
      <c r="F65" s="24"/>
      <c r="G65" s="24"/>
      <c r="H65" s="28"/>
    </row>
    <row r="66" spans="1:8" ht="18" customHeight="1">
      <c r="A66" s="42"/>
      <c r="B66" s="22"/>
      <c r="C66" s="23"/>
      <c r="D66" s="22"/>
      <c r="E66" s="22"/>
      <c r="F66" s="24"/>
      <c r="G66" s="24"/>
      <c r="H66" s="28"/>
    </row>
    <row r="67" spans="1:8" ht="18" customHeight="1">
      <c r="A67" s="42"/>
      <c r="B67" s="15"/>
      <c r="C67" s="23"/>
      <c r="D67" s="30"/>
      <c r="E67" s="15"/>
      <c r="F67" s="24"/>
      <c r="G67" s="24"/>
      <c r="H67" s="28"/>
    </row>
    <row r="68" spans="1:8" ht="18" customHeight="1">
      <c r="A68" s="42"/>
      <c r="B68" s="15"/>
      <c r="C68" s="23"/>
      <c r="D68" s="30"/>
      <c r="E68" s="15"/>
      <c r="F68" s="24"/>
      <c r="G68" s="24"/>
      <c r="H68" s="28"/>
    </row>
    <row r="69" spans="1:8" ht="18" customHeight="1">
      <c r="A69" s="42"/>
      <c r="B69" s="15"/>
      <c r="C69" s="23"/>
      <c r="D69" s="22"/>
      <c r="E69" s="15"/>
      <c r="F69" s="24"/>
      <c r="G69" s="24"/>
      <c r="H69" s="28"/>
    </row>
    <row r="70" spans="1:8" ht="18" customHeight="1">
      <c r="A70" s="42"/>
      <c r="B70" s="15"/>
      <c r="C70" s="23"/>
      <c r="D70" s="30"/>
      <c r="E70" s="15"/>
      <c r="F70" s="24"/>
      <c r="G70" s="24"/>
      <c r="H70" s="28"/>
    </row>
    <row r="71" spans="1:8" ht="18" customHeight="1">
      <c r="A71" s="42"/>
      <c r="B71" s="15"/>
      <c r="C71" s="23"/>
      <c r="D71" s="30"/>
      <c r="E71" s="15"/>
      <c r="F71" s="24"/>
      <c r="G71" s="24"/>
      <c r="H71" s="28"/>
    </row>
    <row r="72" spans="1:8" ht="18" customHeight="1">
      <c r="A72" s="42"/>
      <c r="B72" s="7"/>
      <c r="C72" s="45"/>
      <c r="D72" s="7"/>
      <c r="E72" s="7"/>
      <c r="F72" s="44"/>
      <c r="G72" s="25"/>
      <c r="H72" s="22"/>
    </row>
    <row r="73" spans="1:8" ht="18" customHeight="1">
      <c r="A73" s="42"/>
      <c r="B73" s="22"/>
      <c r="C73" s="43"/>
      <c r="D73" s="22"/>
      <c r="E73" s="22"/>
      <c r="F73" s="46"/>
      <c r="G73" s="25"/>
      <c r="H73" s="28"/>
    </row>
    <row r="74" spans="1:8" ht="18" customHeight="1">
      <c r="A74" s="42"/>
      <c r="B74" s="22"/>
      <c r="C74" s="43"/>
      <c r="D74" s="22"/>
      <c r="E74" s="15"/>
      <c r="F74" s="44"/>
      <c r="G74" s="25"/>
      <c r="H74" s="28"/>
    </row>
    <row r="75" spans="1:8" ht="18" customHeight="1">
      <c r="A75" s="42"/>
      <c r="B75" s="22"/>
      <c r="C75" s="43"/>
      <c r="D75" s="22"/>
      <c r="E75" s="15"/>
      <c r="F75" s="44"/>
      <c r="G75" s="25"/>
      <c r="H75" s="22"/>
    </row>
    <row r="76" spans="1:8" ht="18" customHeight="1">
      <c r="A76" s="42"/>
      <c r="B76" s="6"/>
      <c r="C76" s="47"/>
      <c r="D76" s="9"/>
      <c r="E76" s="6"/>
      <c r="F76" s="48"/>
      <c r="G76" s="27"/>
      <c r="H76" s="49"/>
    </row>
    <row r="77" spans="1:8" ht="18" customHeight="1">
      <c r="A77" s="42"/>
      <c r="B77" s="6"/>
      <c r="C77" s="47"/>
      <c r="D77" s="9"/>
      <c r="E77" s="6"/>
      <c r="H77" s="49"/>
    </row>
    <row r="78" spans="1:8" ht="18" customHeight="1">
      <c r="A78" s="42"/>
      <c r="B78" s="6"/>
      <c r="C78" s="47"/>
      <c r="D78" s="9"/>
      <c r="E78" s="6"/>
      <c r="F78" s="48"/>
      <c r="G78" s="27"/>
      <c r="H78" s="49"/>
    </row>
    <row r="79" spans="1:8" ht="18" customHeight="1">
      <c r="A79" s="42"/>
      <c r="B79" s="6"/>
      <c r="C79" s="47"/>
      <c r="D79" s="27"/>
      <c r="E79" s="6"/>
      <c r="H79" s="49"/>
    </row>
    <row r="80" spans="1:8" ht="18" customHeight="1">
      <c r="A80" s="42"/>
      <c r="B80" s="6"/>
      <c r="C80" s="47"/>
      <c r="D80" s="27"/>
      <c r="E80" s="6"/>
      <c r="H80" s="49"/>
    </row>
    <row r="81" spans="1:8" ht="18" customHeight="1">
      <c r="A81" s="50"/>
      <c r="B81" s="6"/>
      <c r="C81" s="47"/>
      <c r="D81" s="27"/>
      <c r="E81" s="6"/>
      <c r="H81" s="49"/>
    </row>
    <row r="82" spans="1:8" ht="18" customHeight="1">
      <c r="A82" s="50"/>
      <c r="B82" s="6"/>
      <c r="C82" s="51"/>
      <c r="D82" s="27"/>
      <c r="E82" s="27"/>
    </row>
    <row r="83" spans="1:8" ht="18" customHeight="1">
      <c r="A83" s="50"/>
      <c r="B83" s="6"/>
      <c r="C83" s="51"/>
      <c r="D83" s="27"/>
      <c r="E83" s="27"/>
    </row>
    <row r="84" spans="1:8" ht="18" customHeight="1">
      <c r="A84" s="50"/>
      <c r="B84" s="27"/>
      <c r="C84" s="51"/>
      <c r="D84" s="27"/>
      <c r="E84" s="27"/>
    </row>
    <row r="85" spans="1:8" ht="18" customHeight="1">
      <c r="A85" s="50"/>
      <c r="B85" s="27"/>
      <c r="C85" s="51"/>
      <c r="D85" s="27"/>
      <c r="E85" s="27"/>
    </row>
    <row r="86" spans="1:8" ht="18" customHeight="1">
      <c r="A86" s="50"/>
      <c r="B86" s="27"/>
      <c r="C86" s="51"/>
      <c r="D86" s="27"/>
      <c r="E86" s="27"/>
    </row>
    <row r="87" spans="1:8" ht="18" customHeight="1">
      <c r="A87" s="50"/>
    </row>
    <row r="88" spans="1:8" ht="18" customHeight="1">
      <c r="A88" s="50"/>
    </row>
    <row r="89" spans="1:8" ht="18" customHeight="1">
      <c r="A89" s="50"/>
    </row>
    <row r="90" spans="1:8" ht="18" customHeight="1">
      <c r="A90" s="50"/>
    </row>
    <row r="91" spans="1:8" ht="18" customHeight="1">
      <c r="A91" s="50"/>
    </row>
    <row r="92" spans="1:8" ht="18" customHeight="1">
      <c r="A92" s="50"/>
    </row>
    <row r="93" spans="1:8" ht="18" customHeight="1">
      <c r="A93" s="50"/>
    </row>
    <row r="94" spans="1:8" ht="18" customHeight="1">
      <c r="A94" s="50"/>
    </row>
  </sheetData>
  <phoneticPr fontId="1"/>
  <pageMargins left="0.59" right="0.59" top="0.98" bottom="0.98" header="0.51" footer="0.51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信州大学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井坂 友一</dc:creator>
  <cp:lastModifiedBy>A.</cp:lastModifiedBy>
  <dcterms:created xsi:type="dcterms:W3CDTF">2014-05-31T20:24:39Z</dcterms:created>
  <dcterms:modified xsi:type="dcterms:W3CDTF">2014-09-04T21:42:12Z</dcterms:modified>
</cp:coreProperties>
</file>