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780" yWindow="735" windowWidth="24555" windowHeight="16440" tabRatio="500" activeTab="1"/>
  </bookViews>
  <sheets>
    <sheet name="Appendix 1" sheetId="1" r:id="rId1"/>
    <sheet name="Appendix 2" sheetId="2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6" i="2" l="1"/>
  <c r="B4" i="2"/>
  <c r="B5" i="2" s="1"/>
  <c r="C17" i="2" s="1"/>
  <c r="C19" i="2"/>
  <c r="C20" i="2"/>
  <c r="B13" i="2"/>
  <c r="B9" i="2"/>
  <c r="C23" i="2" l="1"/>
</calcChain>
</file>

<file path=xl/sharedStrings.xml><?xml version="1.0" encoding="utf-8"?>
<sst xmlns="http://schemas.openxmlformats.org/spreadsheetml/2006/main" count="214" uniqueCount="95">
  <si>
    <t>Jade earspools with counter weight</t>
    <phoneticPr fontId="1" type="noConversion"/>
  </si>
  <si>
    <t>Jade chest pendant</t>
    <phoneticPr fontId="1" type="noConversion"/>
  </si>
  <si>
    <t>Jade belt pendants</t>
    <phoneticPr fontId="1" type="noConversion"/>
  </si>
  <si>
    <t>Jade belt celts</t>
    <phoneticPr fontId="1" type="noConversion"/>
  </si>
  <si>
    <t>Jade anklets</t>
    <phoneticPr fontId="1" type="noConversion"/>
  </si>
  <si>
    <t>Jade braclets</t>
    <phoneticPr fontId="1" type="noConversion"/>
  </si>
  <si>
    <t>Total</t>
    <phoneticPr fontId="1" type="noConversion"/>
  </si>
  <si>
    <t>Appendix 2. Weight Estimates for Jade Ornaments on Main Figure of Ucanal Stela 4 using Comparable Ornament Types from Jade Ornaments in the Dumbarton Oaks Collection, Washington D.C.</t>
    <phoneticPr fontId="1" type="noConversion"/>
  </si>
  <si>
    <t>**Made of muscovite, not jadeite</t>
  </si>
  <si>
    <t>***Measurements of Chichen Itza pendants are estimates based on drawings</t>
    <phoneticPr fontId="1" type="noConversion"/>
  </si>
  <si>
    <t>Item</t>
    <phoneticPr fontId="1" type="noConversion"/>
  </si>
  <si>
    <t>Weight (g)</t>
    <phoneticPr fontId="1" type="noConversion"/>
  </si>
  <si>
    <t>Reference</t>
    <phoneticPr fontId="1" type="noConversion"/>
  </si>
  <si>
    <t>Jade beaded necklace</t>
    <phoneticPr fontId="1" type="noConversion"/>
  </si>
  <si>
    <t>Pillsbury et al. 2012:Plate 48</t>
    <phoneticPr fontId="1" type="noConversion"/>
  </si>
  <si>
    <t>Ear spools no counter weight</t>
    <phoneticPr fontId="1" type="noConversion"/>
  </si>
  <si>
    <t>Pillsbury et al. 2012:Plate 44</t>
    <phoneticPr fontId="1" type="noConversion"/>
  </si>
  <si>
    <t>Ear spools and counter weight</t>
    <phoneticPr fontId="1" type="noConversion"/>
  </si>
  <si>
    <t>Ucanal belt head pendant</t>
    <phoneticPr fontId="1" type="noConversion"/>
  </si>
  <si>
    <t>reported here</t>
    <phoneticPr fontId="1" type="noConversion"/>
  </si>
  <si>
    <t>Jade celt</t>
    <phoneticPr fontId="1" type="noConversion"/>
  </si>
  <si>
    <t>Pillsbury et al. 2012:Plate 18</t>
    <phoneticPr fontId="1" type="noConversion"/>
  </si>
  <si>
    <t>Jade celt (recycled)</t>
    <phoneticPr fontId="1" type="noConversion"/>
  </si>
  <si>
    <t>Pillsbury et al. 2012:Plate 19</t>
    <phoneticPr fontId="1" type="noConversion"/>
  </si>
  <si>
    <t>Average</t>
    <phoneticPr fontId="1" type="noConversion"/>
  </si>
  <si>
    <t>Jade chest pendant</t>
    <phoneticPr fontId="1" type="noConversion"/>
  </si>
  <si>
    <t>Pillsbury et al. 2012:Plate 14</t>
    <phoneticPr fontId="1" type="noConversion"/>
  </si>
  <si>
    <t>Jade plaque pendant</t>
    <phoneticPr fontId="1" type="noConversion"/>
  </si>
  <si>
    <t>Pillsbury et al. 2012:Plate 40</t>
    <phoneticPr fontId="1" type="noConversion"/>
  </si>
  <si>
    <t>Ucanal Stela 4</t>
    <phoneticPr fontId="1" type="noConversion"/>
  </si>
  <si>
    <t>Quantity</t>
    <phoneticPr fontId="1" type="noConversion"/>
  </si>
  <si>
    <t>Weight (g)</t>
    <phoneticPr fontId="1" type="noConversion"/>
  </si>
  <si>
    <t>Jade necklage 3 strands</t>
    <phoneticPr fontId="1" type="noConversion"/>
  </si>
  <si>
    <t>Appendix 1. Jade Round-Relief Human Head Pendants*</t>
  </si>
  <si>
    <t>Type</t>
  </si>
  <si>
    <t>Site</t>
  </si>
  <si>
    <t>Date (style or context)</t>
  </si>
  <si>
    <t>H (cm)</t>
  </si>
  <si>
    <t>L (cm)</t>
  </si>
  <si>
    <t>Depth (cm)</t>
  </si>
  <si>
    <t>Weight (g)</t>
  </si>
  <si>
    <t>Reference</t>
  </si>
  <si>
    <t>Small</t>
  </si>
  <si>
    <t>Chichen Itza</t>
  </si>
  <si>
    <t xml:space="preserve">Late Classic </t>
  </si>
  <si>
    <t>NA</t>
  </si>
  <si>
    <t>Proskouriakoff 1974:Plate 60:12</t>
  </si>
  <si>
    <t>Proskouriakoff 1974:Plate 60:2</t>
  </si>
  <si>
    <t>Proskouriakoff 1974:Plate 60:15</t>
  </si>
  <si>
    <t>Proskouriakoff 1974:Plate 60:11</t>
  </si>
  <si>
    <t>Proskouriakoff 1974:Plate 61a:1</t>
  </si>
  <si>
    <t>Proskouriakoff 1974:Plate 60:8</t>
  </si>
  <si>
    <t>Proskouriakoff 1974:Plate 60:9</t>
  </si>
  <si>
    <t>Proskouriakoff 1974:Plate 60:13</t>
  </si>
  <si>
    <t>unprovenienced</t>
  </si>
  <si>
    <t>Late Classic</t>
  </si>
  <si>
    <t>Taube and Ishihara-Brito 2012:Plate 39</t>
  </si>
  <si>
    <t>Proskouriakoff 1974:Plate 61b:2</t>
  </si>
  <si>
    <t>Proskouriakoff 1974:Plate 60:4</t>
  </si>
  <si>
    <t>Proskouriakoff 1974:Plate 61b:1</t>
  </si>
  <si>
    <t>Proskouriakoff 1974:Plate 60:14</t>
  </si>
  <si>
    <t>Proskouriakoff 1974:Plate 61a:8</t>
  </si>
  <si>
    <t>Proskouriakoff 1974:Plate 61b:3</t>
  </si>
  <si>
    <t>Proskouriakoff 1974:Plate 60:3</t>
  </si>
  <si>
    <t>Proskouriakoff 1974:Plate 60:6</t>
  </si>
  <si>
    <t>Proskouriakoff 1974:Plate 61a:14</t>
  </si>
  <si>
    <t>Proskouriakoff 1974:Plate 60:5</t>
  </si>
  <si>
    <t>Proskouriakoff 1974:Plate 61a:5</t>
  </si>
  <si>
    <t>Proskouriakoff 1974:Plate 61a:10</t>
  </si>
  <si>
    <t>Proskouriakoff 1974:Plate 61a:6</t>
  </si>
  <si>
    <t>Proskouriakoff 1974:Plate 61a:9</t>
  </si>
  <si>
    <t>Proskouriakoff 1974:Plate 61a:7</t>
  </si>
  <si>
    <t>Proskouriakoff 1974:Plate 61a:15</t>
  </si>
  <si>
    <t>Proskouriakoff 1974:Plate 61a:12</t>
  </si>
  <si>
    <t>Mountain Cow, Belize</t>
  </si>
  <si>
    <t>Classic</t>
  </si>
  <si>
    <t>http://www.britishmuseum.org/research/collection_online/collection_object_details.aspx?objectId=469876&amp;partId=1&amp;searchText=maya+jade&amp;page=1</t>
  </si>
  <si>
    <t>Proskouriakoff 1974:Plate 61a:11</t>
  </si>
  <si>
    <t>Proskouriakoff 1974:Plate 60:1</t>
  </si>
  <si>
    <t>Tikal, Guatemala</t>
  </si>
  <si>
    <t>Early Classic or early Late Classic</t>
  </si>
  <si>
    <t>Harrison 1963</t>
  </si>
  <si>
    <t>Large**</t>
  </si>
  <si>
    <t>Guatemala Highlands</t>
  </si>
  <si>
    <t>Preclassic - Classic</t>
  </si>
  <si>
    <t>Taube and Ishihara-Brito 2012:Plate 43</t>
  </si>
  <si>
    <t>Large</t>
  </si>
  <si>
    <t>Comayagua, Honduras</t>
  </si>
  <si>
    <t>Schele and Miller1986:Plate 21, p.81</t>
  </si>
  <si>
    <t>Ucanal, Guatemala</t>
  </si>
  <si>
    <t>Terminal Classic</t>
  </si>
  <si>
    <t>reported here</t>
  </si>
  <si>
    <t xml:space="preserve">Late Classic (mid 8th c.) </t>
  </si>
  <si>
    <t>Miller and Martin 2004:Plate 28</t>
  </si>
  <si>
    <t>*Does not include Preclassic jade head pendants in the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</si>
</sst>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workbookViewId="0">
      <selection activeCell="C43" sqref="C43"/>
    </sheetView>
  </sheetViews>
  <sheetFormatPr defaultColWidth="11" defaultRowHeight="12.75" x14ac:dyDescent="0.2"/>
  <sheetData>
    <row r="1" spans="1:8" x14ac:dyDescent="0.2">
      <c r="A1" t="s">
        <v>33</v>
      </c>
    </row>
    <row r="2" spans="1:8" x14ac:dyDescent="0.2">
      <c r="A2" t="s">
        <v>34</v>
      </c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</row>
    <row r="3" spans="1:8" x14ac:dyDescent="0.2">
      <c r="A3" t="s">
        <v>42</v>
      </c>
      <c r="B3" t="s">
        <v>43</v>
      </c>
      <c r="C3" t="s">
        <v>44</v>
      </c>
      <c r="D3">
        <v>3</v>
      </c>
      <c r="E3">
        <v>2.2000000000000002</v>
      </c>
      <c r="F3">
        <v>8.1999999999999993</v>
      </c>
      <c r="G3" t="s">
        <v>45</v>
      </c>
      <c r="H3" t="s">
        <v>46</v>
      </c>
    </row>
    <row r="4" spans="1:8" x14ac:dyDescent="0.2">
      <c r="A4" t="s">
        <v>42</v>
      </c>
      <c r="B4" t="s">
        <v>43</v>
      </c>
      <c r="C4" t="s">
        <v>44</v>
      </c>
      <c r="D4">
        <v>3</v>
      </c>
      <c r="E4">
        <v>2.8</v>
      </c>
      <c r="F4">
        <v>1.8</v>
      </c>
      <c r="G4" t="s">
        <v>45</v>
      </c>
      <c r="H4" t="s">
        <v>47</v>
      </c>
    </row>
    <row r="5" spans="1:8" x14ac:dyDescent="0.2">
      <c r="A5" t="s">
        <v>42</v>
      </c>
      <c r="B5" t="s">
        <v>43</v>
      </c>
      <c r="C5" t="s">
        <v>44</v>
      </c>
      <c r="D5">
        <v>3.3</v>
      </c>
      <c r="E5">
        <v>2.7</v>
      </c>
      <c r="F5">
        <v>1.3</v>
      </c>
      <c r="G5" t="s">
        <v>45</v>
      </c>
      <c r="H5" t="s">
        <v>48</v>
      </c>
    </row>
    <row r="6" spans="1:8" x14ac:dyDescent="0.2">
      <c r="A6" t="s">
        <v>42</v>
      </c>
      <c r="B6" t="s">
        <v>43</v>
      </c>
      <c r="C6" t="s">
        <v>44</v>
      </c>
      <c r="D6">
        <v>3.6</v>
      </c>
      <c r="E6">
        <v>2.5</v>
      </c>
      <c r="F6">
        <v>1.8</v>
      </c>
      <c r="G6" t="s">
        <v>45</v>
      </c>
      <c r="H6" t="s">
        <v>49</v>
      </c>
    </row>
    <row r="7" spans="1:8" x14ac:dyDescent="0.2">
      <c r="A7" t="s">
        <v>42</v>
      </c>
      <c r="B7" t="s">
        <v>43</v>
      </c>
      <c r="C7" t="s">
        <v>44</v>
      </c>
      <c r="D7">
        <v>3.7</v>
      </c>
      <c r="E7">
        <v>3</v>
      </c>
      <c r="F7">
        <v>1.8</v>
      </c>
      <c r="G7" t="s">
        <v>45</v>
      </c>
      <c r="H7" t="s">
        <v>50</v>
      </c>
    </row>
    <row r="8" spans="1:8" x14ac:dyDescent="0.2">
      <c r="A8" t="s">
        <v>42</v>
      </c>
      <c r="B8" t="s">
        <v>43</v>
      </c>
      <c r="C8" t="s">
        <v>44</v>
      </c>
      <c r="D8">
        <v>3.8</v>
      </c>
      <c r="E8">
        <v>2.9</v>
      </c>
      <c r="F8">
        <v>1.8</v>
      </c>
      <c r="G8" t="s">
        <v>45</v>
      </c>
      <c r="H8" t="s">
        <v>51</v>
      </c>
    </row>
    <row r="9" spans="1:8" x14ac:dyDescent="0.2">
      <c r="A9" t="s">
        <v>42</v>
      </c>
      <c r="B9" t="s">
        <v>43</v>
      </c>
      <c r="C9" t="s">
        <v>44</v>
      </c>
      <c r="D9">
        <v>3.9</v>
      </c>
      <c r="E9">
        <v>3.5</v>
      </c>
      <c r="F9">
        <v>2</v>
      </c>
      <c r="G9" t="s">
        <v>45</v>
      </c>
      <c r="H9" t="s">
        <v>52</v>
      </c>
    </row>
    <row r="10" spans="1:8" x14ac:dyDescent="0.2">
      <c r="A10" t="s">
        <v>42</v>
      </c>
      <c r="B10" t="s">
        <v>43</v>
      </c>
      <c r="C10" t="s">
        <v>44</v>
      </c>
      <c r="D10">
        <v>4</v>
      </c>
      <c r="E10">
        <v>3.3</v>
      </c>
      <c r="F10">
        <v>1.8</v>
      </c>
      <c r="G10" t="s">
        <v>45</v>
      </c>
      <c r="H10" t="s">
        <v>53</v>
      </c>
    </row>
    <row r="11" spans="1:8" x14ac:dyDescent="0.2">
      <c r="A11" t="s">
        <v>42</v>
      </c>
      <c r="B11" t="s">
        <v>54</v>
      </c>
      <c r="C11" t="s">
        <v>55</v>
      </c>
      <c r="D11">
        <v>4.2</v>
      </c>
      <c r="E11">
        <v>2.2000000000000002</v>
      </c>
      <c r="F11">
        <v>1.6</v>
      </c>
      <c r="G11">
        <v>23</v>
      </c>
      <c r="H11" t="s">
        <v>56</v>
      </c>
    </row>
    <row r="12" spans="1:8" x14ac:dyDescent="0.2">
      <c r="A12" t="s">
        <v>42</v>
      </c>
      <c r="B12" t="s">
        <v>43</v>
      </c>
      <c r="C12" t="s">
        <v>44</v>
      </c>
      <c r="D12">
        <v>4.3</v>
      </c>
      <c r="E12">
        <v>2.9</v>
      </c>
      <c r="F12">
        <v>1.4</v>
      </c>
      <c r="G12" t="s">
        <v>45</v>
      </c>
      <c r="H12" t="s">
        <v>57</v>
      </c>
    </row>
    <row r="13" spans="1:8" x14ac:dyDescent="0.2">
      <c r="A13" t="s">
        <v>42</v>
      </c>
      <c r="B13" t="s">
        <v>43</v>
      </c>
      <c r="C13" t="s">
        <v>44</v>
      </c>
      <c r="D13">
        <v>4.4000000000000004</v>
      </c>
      <c r="E13">
        <v>3.3</v>
      </c>
      <c r="F13">
        <v>2</v>
      </c>
      <c r="G13" t="s">
        <v>45</v>
      </c>
      <c r="H13" t="s">
        <v>58</v>
      </c>
    </row>
    <row r="14" spans="1:8" x14ac:dyDescent="0.2">
      <c r="A14" t="s">
        <v>42</v>
      </c>
      <c r="B14" t="s">
        <v>43</v>
      </c>
      <c r="C14" t="s">
        <v>44</v>
      </c>
      <c r="D14">
        <v>4.5</v>
      </c>
      <c r="E14">
        <v>2.9</v>
      </c>
      <c r="F14">
        <v>2</v>
      </c>
      <c r="G14" t="s">
        <v>45</v>
      </c>
      <c r="H14" t="s">
        <v>59</v>
      </c>
    </row>
    <row r="15" spans="1:8" x14ac:dyDescent="0.2">
      <c r="A15" t="s">
        <v>42</v>
      </c>
      <c r="B15" t="s">
        <v>43</v>
      </c>
      <c r="C15" t="s">
        <v>44</v>
      </c>
      <c r="D15">
        <v>4.7</v>
      </c>
      <c r="E15">
        <v>4.3</v>
      </c>
      <c r="F15">
        <v>1.9</v>
      </c>
      <c r="G15" t="s">
        <v>45</v>
      </c>
      <c r="H15" t="s">
        <v>60</v>
      </c>
    </row>
    <row r="16" spans="1:8" x14ac:dyDescent="0.2">
      <c r="A16" t="s">
        <v>42</v>
      </c>
      <c r="B16" t="s">
        <v>43</v>
      </c>
      <c r="C16" t="s">
        <v>44</v>
      </c>
      <c r="D16">
        <v>4.8</v>
      </c>
      <c r="E16">
        <v>3.3</v>
      </c>
      <c r="F16">
        <v>2</v>
      </c>
      <c r="G16" t="s">
        <v>45</v>
      </c>
      <c r="H16" t="s">
        <v>61</v>
      </c>
    </row>
    <row r="17" spans="1:8" x14ac:dyDescent="0.2">
      <c r="A17" t="s">
        <v>42</v>
      </c>
      <c r="B17" t="s">
        <v>43</v>
      </c>
      <c r="C17" t="s">
        <v>44</v>
      </c>
      <c r="D17">
        <v>5</v>
      </c>
      <c r="E17">
        <v>2.9</v>
      </c>
      <c r="F17">
        <v>2.2999999999999998</v>
      </c>
      <c r="G17" t="s">
        <v>45</v>
      </c>
      <c r="H17" t="s">
        <v>62</v>
      </c>
    </row>
    <row r="18" spans="1:8" x14ac:dyDescent="0.2">
      <c r="A18" t="s">
        <v>42</v>
      </c>
      <c r="B18" t="s">
        <v>43</v>
      </c>
      <c r="C18" t="s">
        <v>44</v>
      </c>
      <c r="D18">
        <v>5.3</v>
      </c>
      <c r="E18">
        <v>3.4</v>
      </c>
      <c r="F18">
        <v>2.6</v>
      </c>
      <c r="G18" t="s">
        <v>45</v>
      </c>
      <c r="H18" t="s">
        <v>63</v>
      </c>
    </row>
    <row r="19" spans="1:8" x14ac:dyDescent="0.2">
      <c r="A19" t="s">
        <v>42</v>
      </c>
      <c r="B19" t="s">
        <v>43</v>
      </c>
      <c r="C19" t="s">
        <v>44</v>
      </c>
      <c r="D19">
        <v>5.3</v>
      </c>
      <c r="E19">
        <v>4.8</v>
      </c>
      <c r="F19">
        <v>2.2000000000000002</v>
      </c>
      <c r="G19" t="s">
        <v>45</v>
      </c>
      <c r="H19" t="s">
        <v>64</v>
      </c>
    </row>
    <row r="20" spans="1:8" x14ac:dyDescent="0.2">
      <c r="A20" t="s">
        <v>42</v>
      </c>
      <c r="B20" t="s">
        <v>43</v>
      </c>
      <c r="C20" t="s">
        <v>44</v>
      </c>
      <c r="D20">
        <v>5.5</v>
      </c>
      <c r="E20">
        <v>3.9</v>
      </c>
      <c r="F20">
        <v>2.7</v>
      </c>
      <c r="G20" t="s">
        <v>45</v>
      </c>
      <c r="H20" t="s">
        <v>65</v>
      </c>
    </row>
    <row r="21" spans="1:8" x14ac:dyDescent="0.2">
      <c r="A21" t="s">
        <v>42</v>
      </c>
      <c r="B21" t="s">
        <v>43</v>
      </c>
      <c r="C21" t="s">
        <v>44</v>
      </c>
      <c r="D21">
        <v>5.6</v>
      </c>
      <c r="E21">
        <v>4.5999999999999996</v>
      </c>
      <c r="F21">
        <v>3.2</v>
      </c>
      <c r="G21" t="s">
        <v>45</v>
      </c>
      <c r="H21" t="s">
        <v>66</v>
      </c>
    </row>
    <row r="22" spans="1:8" x14ac:dyDescent="0.2">
      <c r="A22" t="s">
        <v>42</v>
      </c>
      <c r="B22" t="s">
        <v>43</v>
      </c>
      <c r="C22" t="s">
        <v>44</v>
      </c>
      <c r="D22">
        <v>5.8</v>
      </c>
      <c r="E22">
        <v>3.3</v>
      </c>
      <c r="F22">
        <v>2</v>
      </c>
      <c r="G22" t="s">
        <v>45</v>
      </c>
      <c r="H22" t="s">
        <v>67</v>
      </c>
    </row>
    <row r="23" spans="1:8" x14ac:dyDescent="0.2">
      <c r="A23" t="s">
        <v>42</v>
      </c>
      <c r="B23" t="s">
        <v>43</v>
      </c>
      <c r="C23" t="s">
        <v>44</v>
      </c>
      <c r="D23">
        <v>5.8</v>
      </c>
      <c r="E23">
        <v>3.3</v>
      </c>
      <c r="F23">
        <v>1.4</v>
      </c>
      <c r="G23" t="s">
        <v>45</v>
      </c>
      <c r="H23" t="s">
        <v>68</v>
      </c>
    </row>
    <row r="24" spans="1:8" x14ac:dyDescent="0.2">
      <c r="A24" t="s">
        <v>42</v>
      </c>
      <c r="B24" t="s">
        <v>43</v>
      </c>
      <c r="C24" t="s">
        <v>44</v>
      </c>
      <c r="D24">
        <v>5.8</v>
      </c>
      <c r="E24">
        <v>3.8</v>
      </c>
      <c r="F24">
        <v>1.9</v>
      </c>
      <c r="G24" t="s">
        <v>45</v>
      </c>
      <c r="H24" t="s">
        <v>69</v>
      </c>
    </row>
    <row r="25" spans="1:8" x14ac:dyDescent="0.2">
      <c r="A25" t="s">
        <v>42</v>
      </c>
      <c r="B25" t="s">
        <v>43</v>
      </c>
      <c r="C25" t="s">
        <v>44</v>
      </c>
      <c r="D25">
        <v>6</v>
      </c>
      <c r="E25">
        <v>3</v>
      </c>
      <c r="F25">
        <v>1.9</v>
      </c>
      <c r="G25" t="s">
        <v>45</v>
      </c>
      <c r="H25" t="s">
        <v>70</v>
      </c>
    </row>
    <row r="26" spans="1:8" x14ac:dyDescent="0.2">
      <c r="A26" t="s">
        <v>42</v>
      </c>
      <c r="B26" t="s">
        <v>43</v>
      </c>
      <c r="C26" t="s">
        <v>44</v>
      </c>
      <c r="D26">
        <v>6.2</v>
      </c>
      <c r="E26">
        <v>3.8</v>
      </c>
      <c r="F26">
        <v>2.4</v>
      </c>
      <c r="G26" t="s">
        <v>45</v>
      </c>
      <c r="H26" t="s">
        <v>71</v>
      </c>
    </row>
    <row r="27" spans="1:8" x14ac:dyDescent="0.2">
      <c r="A27" t="s">
        <v>42</v>
      </c>
      <c r="B27" t="s">
        <v>43</v>
      </c>
      <c r="C27" t="s">
        <v>44</v>
      </c>
      <c r="D27">
        <v>6.2</v>
      </c>
      <c r="E27">
        <v>4.8</v>
      </c>
      <c r="F27">
        <v>2.4</v>
      </c>
      <c r="G27" t="s">
        <v>45</v>
      </c>
      <c r="H27" t="s">
        <v>72</v>
      </c>
    </row>
    <row r="28" spans="1:8" x14ac:dyDescent="0.2">
      <c r="A28" t="s">
        <v>42</v>
      </c>
      <c r="B28" t="s">
        <v>43</v>
      </c>
      <c r="C28" t="s">
        <v>44</v>
      </c>
      <c r="D28">
        <v>6.8</v>
      </c>
      <c r="E28">
        <v>3.8</v>
      </c>
      <c r="F28">
        <v>1.9</v>
      </c>
      <c r="G28" t="s">
        <v>45</v>
      </c>
      <c r="H28" t="s">
        <v>73</v>
      </c>
    </row>
    <row r="29" spans="1:8" x14ac:dyDescent="0.2">
      <c r="A29" t="s">
        <v>42</v>
      </c>
      <c r="B29" t="s">
        <v>74</v>
      </c>
      <c r="C29" t="s">
        <v>75</v>
      </c>
      <c r="D29">
        <v>6.8</v>
      </c>
      <c r="E29">
        <v>6.2</v>
      </c>
      <c r="F29">
        <v>0.28000000000000003</v>
      </c>
      <c r="G29" t="s">
        <v>45</v>
      </c>
      <c r="H29" t="s">
        <v>76</v>
      </c>
    </row>
    <row r="30" spans="1:8" x14ac:dyDescent="0.2">
      <c r="A30" t="s">
        <v>42</v>
      </c>
      <c r="B30" t="s">
        <v>43</v>
      </c>
      <c r="C30" t="s">
        <v>44</v>
      </c>
      <c r="D30">
        <v>7.2</v>
      </c>
      <c r="E30">
        <v>4.2</v>
      </c>
      <c r="F30">
        <v>3.2</v>
      </c>
      <c r="G30" t="s">
        <v>45</v>
      </c>
      <c r="H30" t="s">
        <v>77</v>
      </c>
    </row>
    <row r="31" spans="1:8" x14ac:dyDescent="0.2">
      <c r="A31" t="s">
        <v>42</v>
      </c>
      <c r="B31" t="s">
        <v>43</v>
      </c>
      <c r="C31" t="s">
        <v>44</v>
      </c>
      <c r="D31">
        <v>8.1</v>
      </c>
      <c r="E31">
        <v>5.6</v>
      </c>
      <c r="F31">
        <v>4.8</v>
      </c>
      <c r="G31" t="s">
        <v>45</v>
      </c>
      <c r="H31" t="s">
        <v>78</v>
      </c>
    </row>
    <row r="32" spans="1:8" x14ac:dyDescent="0.2">
      <c r="A32" t="s">
        <v>42</v>
      </c>
      <c r="B32" t="s">
        <v>79</v>
      </c>
      <c r="C32" t="s">
        <v>80</v>
      </c>
      <c r="D32">
        <v>8.89</v>
      </c>
      <c r="E32">
        <v>5.5</v>
      </c>
      <c r="F32" t="s">
        <v>45</v>
      </c>
      <c r="G32" t="s">
        <v>45</v>
      </c>
      <c r="H32" t="s">
        <v>81</v>
      </c>
    </row>
    <row r="33" spans="1:8" x14ac:dyDescent="0.2">
      <c r="A33" t="s">
        <v>82</v>
      </c>
      <c r="B33" t="s">
        <v>83</v>
      </c>
      <c r="C33" t="s">
        <v>84</v>
      </c>
      <c r="D33">
        <v>13.6</v>
      </c>
      <c r="E33">
        <v>11.8</v>
      </c>
      <c r="F33">
        <v>4.9000000000000004</v>
      </c>
      <c r="G33">
        <v>736</v>
      </c>
      <c r="H33" t="s">
        <v>85</v>
      </c>
    </row>
    <row r="34" spans="1:8" x14ac:dyDescent="0.2">
      <c r="A34" t="s">
        <v>86</v>
      </c>
      <c r="B34" t="s">
        <v>87</v>
      </c>
      <c r="C34" t="s">
        <v>44</v>
      </c>
      <c r="D34">
        <v>15.2</v>
      </c>
      <c r="E34">
        <v>9.9</v>
      </c>
      <c r="F34" t="s">
        <v>45</v>
      </c>
      <c r="G34" t="s">
        <v>45</v>
      </c>
      <c r="H34" t="s">
        <v>88</v>
      </c>
    </row>
    <row r="35" spans="1:8" x14ac:dyDescent="0.2">
      <c r="A35" t="s">
        <v>86</v>
      </c>
      <c r="B35" t="s">
        <v>89</v>
      </c>
      <c r="C35" t="s">
        <v>90</v>
      </c>
      <c r="D35">
        <v>18</v>
      </c>
      <c r="E35">
        <v>11.33</v>
      </c>
      <c r="F35">
        <v>7.98</v>
      </c>
      <c r="G35">
        <v>2363</v>
      </c>
      <c r="H35" t="s">
        <v>91</v>
      </c>
    </row>
    <row r="36" spans="1:8" x14ac:dyDescent="0.2">
      <c r="A36" t="s">
        <v>86</v>
      </c>
      <c r="B36" t="s">
        <v>54</v>
      </c>
      <c r="C36" t="s">
        <v>92</v>
      </c>
      <c r="D36">
        <v>22</v>
      </c>
      <c r="E36">
        <v>15.5</v>
      </c>
      <c r="F36">
        <v>10</v>
      </c>
      <c r="G36" t="s">
        <v>45</v>
      </c>
      <c r="H36" t="s">
        <v>93</v>
      </c>
    </row>
    <row r="37" spans="1:8" x14ac:dyDescent="0.2">
      <c r="A37" t="s">
        <v>94</v>
      </c>
    </row>
    <row r="38" spans="1:8" x14ac:dyDescent="0.2">
      <c r="A38" t="s">
        <v>8</v>
      </c>
    </row>
    <row r="39" spans="1:8" x14ac:dyDescent="0.2">
      <c r="A39" t="s">
        <v>9</v>
      </c>
    </row>
  </sheetData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view="pageLayout" workbookViewId="0">
      <selection activeCell="A40" sqref="A40"/>
    </sheetView>
  </sheetViews>
  <sheetFormatPr defaultColWidth="11" defaultRowHeight="12.75" x14ac:dyDescent="0.2"/>
  <cols>
    <col min="1" max="1" width="29.125" customWidth="1"/>
    <col min="3" max="3" width="22.375" customWidth="1"/>
  </cols>
  <sheetData>
    <row r="1" spans="1:3" x14ac:dyDescent="0.2">
      <c r="A1" t="s">
        <v>7</v>
      </c>
      <c r="B1" s="1"/>
    </row>
    <row r="2" spans="1:3" x14ac:dyDescent="0.2">
      <c r="A2" s="2" t="s">
        <v>10</v>
      </c>
      <c r="B2" s="3" t="s">
        <v>11</v>
      </c>
      <c r="C2" s="2" t="s">
        <v>12</v>
      </c>
    </row>
    <row r="3" spans="1:3" x14ac:dyDescent="0.2">
      <c r="A3" s="4" t="s">
        <v>13</v>
      </c>
      <c r="B3" s="5">
        <v>1658</v>
      </c>
      <c r="C3" s="4" t="s">
        <v>14</v>
      </c>
    </row>
    <row r="4" spans="1:3" x14ac:dyDescent="0.2">
      <c r="A4" s="6" t="s">
        <v>15</v>
      </c>
      <c r="B4" s="7">
        <f>13+15</f>
        <v>28</v>
      </c>
      <c r="C4" s="6" t="s">
        <v>16</v>
      </c>
    </row>
    <row r="5" spans="1:3" x14ac:dyDescent="0.2">
      <c r="A5" s="6" t="s">
        <v>17</v>
      </c>
      <c r="B5" s="7">
        <f>B4*2</f>
        <v>56</v>
      </c>
      <c r="C5" s="6" t="s">
        <v>16</v>
      </c>
    </row>
    <row r="6" spans="1:3" x14ac:dyDescent="0.2">
      <c r="A6" s="6" t="s">
        <v>18</v>
      </c>
      <c r="B6" s="7">
        <v>2363</v>
      </c>
      <c r="C6" s="6" t="s">
        <v>19</v>
      </c>
    </row>
    <row r="7" spans="1:3" x14ac:dyDescent="0.2">
      <c r="A7" s="6" t="s">
        <v>20</v>
      </c>
      <c r="B7" s="7">
        <v>73</v>
      </c>
      <c r="C7" s="6" t="s">
        <v>21</v>
      </c>
    </row>
    <row r="8" spans="1:3" x14ac:dyDescent="0.2">
      <c r="A8" s="6" t="s">
        <v>22</v>
      </c>
      <c r="B8" s="7">
        <v>87</v>
      </c>
      <c r="C8" s="6" t="s">
        <v>23</v>
      </c>
    </row>
    <row r="9" spans="1:3" x14ac:dyDescent="0.2">
      <c r="A9" s="6" t="s">
        <v>24</v>
      </c>
      <c r="B9" s="7">
        <f>(B8+B7)/2</f>
        <v>80</v>
      </c>
      <c r="C9" s="6"/>
    </row>
    <row r="10" spans="1:3" x14ac:dyDescent="0.2">
      <c r="A10" s="6"/>
      <c r="B10" s="7"/>
      <c r="C10" s="6"/>
    </row>
    <row r="11" spans="1:3" x14ac:dyDescent="0.2">
      <c r="A11" s="6" t="s">
        <v>25</v>
      </c>
      <c r="B11" s="7">
        <v>614</v>
      </c>
      <c r="C11" s="6" t="s">
        <v>26</v>
      </c>
    </row>
    <row r="12" spans="1:3" x14ac:dyDescent="0.2">
      <c r="A12" s="6" t="s">
        <v>27</v>
      </c>
      <c r="B12" s="7">
        <v>57</v>
      </c>
      <c r="C12" s="6" t="s">
        <v>28</v>
      </c>
    </row>
    <row r="13" spans="1:3" x14ac:dyDescent="0.2">
      <c r="A13" s="6" t="s">
        <v>24</v>
      </c>
      <c r="B13" s="7">
        <f>(B12+B11)/2</f>
        <v>335.5</v>
      </c>
      <c r="C13" s="6"/>
    </row>
    <row r="14" spans="1:3" x14ac:dyDescent="0.2">
      <c r="A14" s="6"/>
      <c r="B14" s="7"/>
      <c r="C14" s="6"/>
    </row>
    <row r="15" spans="1:3" x14ac:dyDescent="0.2">
      <c r="A15" s="2" t="s">
        <v>29</v>
      </c>
      <c r="B15" s="3" t="s">
        <v>30</v>
      </c>
      <c r="C15" s="3" t="s">
        <v>31</v>
      </c>
    </row>
    <row r="16" spans="1:3" x14ac:dyDescent="0.2">
      <c r="A16" s="6" t="s">
        <v>32</v>
      </c>
      <c r="B16" s="7">
        <v>3</v>
      </c>
      <c r="C16" s="7">
        <f>B3*3</f>
        <v>4974</v>
      </c>
    </row>
    <row r="17" spans="1:3" x14ac:dyDescent="0.2">
      <c r="A17" s="6" t="s">
        <v>0</v>
      </c>
      <c r="B17" s="7">
        <v>2</v>
      </c>
      <c r="C17" s="7">
        <f>B5*2</f>
        <v>112</v>
      </c>
    </row>
    <row r="18" spans="1:3" x14ac:dyDescent="0.2">
      <c r="A18" s="6" t="s">
        <v>1</v>
      </c>
      <c r="B18" s="7">
        <v>1</v>
      </c>
      <c r="C18" s="7">
        <v>335</v>
      </c>
    </row>
    <row r="19" spans="1:3" x14ac:dyDescent="0.2">
      <c r="A19" s="6" t="s">
        <v>2</v>
      </c>
      <c r="B19" s="7">
        <v>2</v>
      </c>
      <c r="C19" s="7">
        <f>B6*2</f>
        <v>4726</v>
      </c>
    </row>
    <row r="20" spans="1:3" x14ac:dyDescent="0.2">
      <c r="A20" s="6" t="s">
        <v>3</v>
      </c>
      <c r="B20" s="7">
        <v>6</v>
      </c>
      <c r="C20" s="7">
        <f>B20*80</f>
        <v>480</v>
      </c>
    </row>
    <row r="21" spans="1:3" x14ac:dyDescent="0.2">
      <c r="A21" s="6" t="s">
        <v>4</v>
      </c>
      <c r="B21" s="7">
        <v>2</v>
      </c>
      <c r="C21" s="7">
        <v>400</v>
      </c>
    </row>
    <row r="22" spans="1:3" x14ac:dyDescent="0.2">
      <c r="A22" s="6" t="s">
        <v>5</v>
      </c>
      <c r="B22" s="7">
        <v>2</v>
      </c>
      <c r="C22" s="7">
        <v>400</v>
      </c>
    </row>
    <row r="23" spans="1:3" x14ac:dyDescent="0.2">
      <c r="A23" s="8" t="s">
        <v>6</v>
      </c>
      <c r="B23" s="9"/>
      <c r="C23" s="9">
        <f>SUM(C16:C22)</f>
        <v>11427</v>
      </c>
    </row>
  </sheetData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Halperin</dc:creator>
  <cp:lastModifiedBy>K</cp:lastModifiedBy>
  <dcterms:created xsi:type="dcterms:W3CDTF">2017-08-21T11:06:37Z</dcterms:created>
  <dcterms:modified xsi:type="dcterms:W3CDTF">2017-08-23T12:49:38Z</dcterms:modified>
</cp:coreProperties>
</file>