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spacio1\Fundación Despacio Dropbox\Despacio org\Proyectos finalizados\2022 01 Local Actions - Meaningful cycling actions\7 Varios\Artículo Cambridge\Anexo Datos\"/>
    </mc:Choice>
  </mc:AlternateContent>
  <bookViews>
    <workbookView xWindow="-105" yWindow="-105" windowWidth="19425" windowHeight="10305" firstSheet="3" activeTab="8"/>
  </bookViews>
  <sheets>
    <sheet name="Raw Data" sheetId="5" r:id="rId1"/>
    <sheet name="All Answers" sheetId="4" r:id="rId2"/>
    <sheet name="Female Answers" sheetId="2" r:id="rId3"/>
    <sheet name="Male Answers" sheetId="3" r:id="rId4"/>
    <sheet name="Assessment" sheetId="1" r:id="rId5"/>
    <sheet name="Figure 1" sheetId="7" r:id="rId6"/>
    <sheet name="Figure 2" sheetId="8" r:id="rId7"/>
    <sheet name="Figure 3" sheetId="9" r:id="rId8"/>
    <sheet name="Figure 4" sheetId="10" r:id="rId9"/>
    <sheet name="Figure 5" sheetId="11" r:id="rId10"/>
    <sheet name="Figure 6" sheetId="12" r:id="rId11"/>
  </sheets>
  <externalReferences>
    <externalReference r:id="rId12"/>
  </externalReferences>
  <definedNames>
    <definedName name="_xlnm._FilterDatabase" localSheetId="0" hidden="1">'Raw Data'!$A$1:$BV$1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1" l="1"/>
  <c r="D8" i="11"/>
  <c r="F10" i="10"/>
  <c r="D10" i="10"/>
  <c r="G69" i="2" l="1"/>
  <c r="G74" i="2"/>
  <c r="G733" i="4"/>
  <c r="G732" i="4"/>
  <c r="G731" i="4"/>
  <c r="G734" i="4" s="1"/>
  <c r="G730" i="4"/>
  <c r="G729" i="4"/>
  <c r="F734" i="4" s="1"/>
  <c r="F735" i="4" s="1"/>
  <c r="G707" i="4"/>
  <c r="G706" i="4"/>
  <c r="G708" i="4" s="1"/>
  <c r="G696" i="4"/>
  <c r="G695" i="4"/>
  <c r="G694" i="4"/>
  <c r="G693" i="4"/>
  <c r="G692" i="4"/>
  <c r="G697" i="4" s="1"/>
  <c r="G685" i="4"/>
  <c r="G684" i="4"/>
  <c r="G683" i="4"/>
  <c r="G682" i="4"/>
  <c r="G681" i="4"/>
  <c r="G674" i="4"/>
  <c r="G673" i="4"/>
  <c r="G672" i="4"/>
  <c r="G671" i="4"/>
  <c r="G675" i="4" s="1"/>
  <c r="G670" i="4"/>
  <c r="G663" i="4"/>
  <c r="G662" i="4"/>
  <c r="G661" i="4"/>
  <c r="G660" i="4"/>
  <c r="G659" i="4"/>
  <c r="G648" i="4"/>
  <c r="G647" i="4"/>
  <c r="G646" i="4"/>
  <c r="G645" i="4"/>
  <c r="G644" i="4"/>
  <c r="G637" i="4"/>
  <c r="G636" i="4"/>
  <c r="G635" i="4"/>
  <c r="G634" i="4"/>
  <c r="G633" i="4"/>
  <c r="G638" i="4" s="1"/>
  <c r="G626" i="4"/>
  <c r="G625" i="4"/>
  <c r="G624" i="4"/>
  <c r="G623" i="4"/>
  <c r="G622" i="4"/>
  <c r="F627" i="4" s="1"/>
  <c r="G615" i="4"/>
  <c r="G614" i="4"/>
  <c r="G613" i="4"/>
  <c r="G612" i="4"/>
  <c r="G611" i="4"/>
  <c r="F605" i="4"/>
  <c r="G604" i="4"/>
  <c r="G603" i="4"/>
  <c r="G602" i="4"/>
  <c r="G601" i="4"/>
  <c r="G600" i="4"/>
  <c r="G593" i="4"/>
  <c r="G592" i="4"/>
  <c r="G591" i="4"/>
  <c r="G590" i="4"/>
  <c r="G589" i="4"/>
  <c r="G582" i="4"/>
  <c r="G581" i="4"/>
  <c r="G580" i="4"/>
  <c r="G579" i="4"/>
  <c r="G578" i="4"/>
  <c r="F583" i="4" s="1"/>
  <c r="G571" i="4"/>
  <c r="G570" i="4"/>
  <c r="G569" i="4"/>
  <c r="G568" i="4"/>
  <c r="G567" i="4"/>
  <c r="G560" i="4"/>
  <c r="G559" i="4"/>
  <c r="G558" i="4"/>
  <c r="G557" i="4"/>
  <c r="G556" i="4"/>
  <c r="F561" i="4" s="1"/>
  <c r="G549" i="4"/>
  <c r="G548" i="4"/>
  <c r="G547" i="4"/>
  <c r="G546" i="4"/>
  <c r="G545" i="4"/>
  <c r="G550" i="4" s="1"/>
  <c r="G536" i="4"/>
  <c r="G535" i="4"/>
  <c r="G534" i="4"/>
  <c r="G537" i="4" s="1"/>
  <c r="G524" i="4"/>
  <c r="G523" i="4"/>
  <c r="G522" i="4"/>
  <c r="G521" i="4"/>
  <c r="G520" i="4"/>
  <c r="G525" i="4" s="1"/>
  <c r="G513" i="4"/>
  <c r="G512" i="4"/>
  <c r="G511" i="4"/>
  <c r="G510" i="4"/>
  <c r="G509" i="4"/>
  <c r="G502" i="4"/>
  <c r="G501" i="4"/>
  <c r="G500" i="4"/>
  <c r="G499" i="4"/>
  <c r="G498" i="4"/>
  <c r="G491" i="4"/>
  <c r="G490" i="4"/>
  <c r="G489" i="4"/>
  <c r="G488" i="4"/>
  <c r="G487" i="4"/>
  <c r="G480" i="4"/>
  <c r="G479" i="4"/>
  <c r="G478" i="4"/>
  <c r="G477" i="4"/>
  <c r="G476" i="4"/>
  <c r="G481" i="4" s="1"/>
  <c r="G467" i="4"/>
  <c r="G466" i="4"/>
  <c r="G465" i="4"/>
  <c r="G464" i="4"/>
  <c r="G468" i="4" s="1"/>
  <c r="G463" i="4"/>
  <c r="G456" i="4"/>
  <c r="G455" i="4"/>
  <c r="G454" i="4"/>
  <c r="G453" i="4"/>
  <c r="G452" i="4"/>
  <c r="G457" i="4" s="1"/>
  <c r="G444" i="4"/>
  <c r="G443" i="4"/>
  <c r="G442" i="4"/>
  <c r="G441" i="4"/>
  <c r="G440" i="4"/>
  <c r="G445" i="4" s="1"/>
  <c r="G432" i="4"/>
  <c r="G431" i="4"/>
  <c r="G430" i="4"/>
  <c r="G429" i="4"/>
  <c r="G428" i="4"/>
  <c r="G433" i="4" s="1"/>
  <c r="G420" i="4"/>
  <c r="G419" i="4"/>
  <c r="G418" i="4"/>
  <c r="G417" i="4"/>
  <c r="G398" i="4"/>
  <c r="G397" i="4"/>
  <c r="G396" i="4"/>
  <c r="G395" i="4"/>
  <c r="F399" i="4" s="1"/>
  <c r="G394" i="4"/>
  <c r="G387" i="4"/>
  <c r="G386" i="4"/>
  <c r="G385" i="4"/>
  <c r="G384" i="4"/>
  <c r="G383" i="4"/>
  <c r="G376" i="4"/>
  <c r="G375" i="4"/>
  <c r="G374" i="4"/>
  <c r="G373" i="4"/>
  <c r="G372" i="4"/>
  <c r="G365" i="4"/>
  <c r="G364" i="4"/>
  <c r="G363" i="4"/>
  <c r="G362" i="4"/>
  <c r="G361" i="4"/>
  <c r="G354" i="4"/>
  <c r="G353" i="4"/>
  <c r="G352" i="4"/>
  <c r="G351" i="4"/>
  <c r="F355" i="4" s="1"/>
  <c r="G350" i="4"/>
  <c r="G343" i="4"/>
  <c r="G342" i="4"/>
  <c r="G341" i="4"/>
  <c r="G340" i="4"/>
  <c r="G339" i="4"/>
  <c r="G332" i="4"/>
  <c r="G331" i="4"/>
  <c r="G330" i="4"/>
  <c r="G329" i="4"/>
  <c r="G328" i="4"/>
  <c r="G319" i="4"/>
  <c r="G320" i="4" s="1"/>
  <c r="G318" i="4"/>
  <c r="G310" i="4"/>
  <c r="G309" i="4"/>
  <c r="G311" i="4" s="1"/>
  <c r="G301" i="4"/>
  <c r="G300" i="4"/>
  <c r="G302" i="4" s="1"/>
  <c r="G292" i="4"/>
  <c r="G287" i="4"/>
  <c r="F293" i="4" s="1"/>
  <c r="G280" i="4"/>
  <c r="F280" i="4"/>
  <c r="F281" i="4" s="1"/>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F500" i="3"/>
  <c r="F499" i="3"/>
  <c r="F501" i="3" s="1"/>
  <c r="F498" i="3"/>
  <c r="F497" i="3"/>
  <c r="F496" i="3"/>
  <c r="E501" i="3" s="1"/>
  <c r="F473" i="3"/>
  <c r="F472" i="3"/>
  <c r="F464" i="3"/>
  <c r="F463" i="3"/>
  <c r="F462" i="3"/>
  <c r="F461" i="3"/>
  <c r="F460" i="3"/>
  <c r="E465" i="3" s="1"/>
  <c r="F453" i="3"/>
  <c r="F452" i="3"/>
  <c r="F451" i="3"/>
  <c r="F450" i="3"/>
  <c r="F449" i="3"/>
  <c r="F442" i="3"/>
  <c r="F441" i="3"/>
  <c r="F440" i="3"/>
  <c r="F439" i="3"/>
  <c r="F438" i="3"/>
  <c r="F443" i="3" s="1"/>
  <c r="F431" i="3"/>
  <c r="F430" i="3"/>
  <c r="F429" i="3"/>
  <c r="F428" i="3"/>
  <c r="F427" i="3"/>
  <c r="F418" i="3"/>
  <c r="F417" i="3"/>
  <c r="F416" i="3"/>
  <c r="F415" i="3"/>
  <c r="F414" i="3"/>
  <c r="F419" i="3" s="1"/>
  <c r="F407" i="3"/>
  <c r="F406" i="3"/>
  <c r="F405" i="3"/>
  <c r="F404" i="3"/>
  <c r="F403" i="3"/>
  <c r="F396" i="3"/>
  <c r="F395" i="3"/>
  <c r="F394" i="3"/>
  <c r="F393" i="3"/>
  <c r="F392" i="3"/>
  <c r="E397" i="3" s="1"/>
  <c r="F385" i="3"/>
  <c r="F384" i="3"/>
  <c r="F383" i="3"/>
  <c r="F382" i="3"/>
  <c r="F381" i="3"/>
  <c r="F374" i="3"/>
  <c r="F373" i="3"/>
  <c r="F372" i="3"/>
  <c r="F371" i="3"/>
  <c r="F370" i="3"/>
  <c r="E375" i="3" s="1"/>
  <c r="F363" i="3"/>
  <c r="F362" i="3"/>
  <c r="F361" i="3"/>
  <c r="F360" i="3"/>
  <c r="F359" i="3"/>
  <c r="F352" i="3"/>
  <c r="F351" i="3"/>
  <c r="F350" i="3"/>
  <c r="F349" i="3"/>
  <c r="F348" i="3"/>
  <c r="F353" i="3" s="1"/>
  <c r="F341" i="3"/>
  <c r="F340" i="3"/>
  <c r="F339" i="3"/>
  <c r="F338" i="3"/>
  <c r="F337" i="3"/>
  <c r="F330" i="3"/>
  <c r="F329" i="3"/>
  <c r="F328" i="3"/>
  <c r="F327" i="3"/>
  <c r="F326" i="3"/>
  <c r="E331" i="3" s="1"/>
  <c r="F319" i="3"/>
  <c r="F318" i="3"/>
  <c r="F317" i="3"/>
  <c r="F316" i="3"/>
  <c r="F315" i="3"/>
  <c r="F306" i="3"/>
  <c r="E307" i="3" s="1"/>
  <c r="E308" i="3" s="1"/>
  <c r="F305" i="3"/>
  <c r="F304" i="3"/>
  <c r="F307" i="3" s="1"/>
  <c r="F296" i="3"/>
  <c r="F295" i="3"/>
  <c r="F294" i="3"/>
  <c r="F293" i="3"/>
  <c r="F292" i="3"/>
  <c r="F285" i="3"/>
  <c r="F284" i="3"/>
  <c r="F283" i="3"/>
  <c r="F282" i="3"/>
  <c r="F281" i="3"/>
  <c r="E286" i="3" s="1"/>
  <c r="F274" i="3"/>
  <c r="F273" i="3"/>
  <c r="F272" i="3"/>
  <c r="F271" i="3"/>
  <c r="F270" i="3"/>
  <c r="F263" i="3"/>
  <c r="F262" i="3"/>
  <c r="F261" i="3"/>
  <c r="F260" i="3"/>
  <c r="F259" i="3"/>
  <c r="F252" i="3"/>
  <c r="F251" i="3"/>
  <c r="F250" i="3"/>
  <c r="F249" i="3"/>
  <c r="F248" i="3"/>
  <c r="F239" i="3"/>
  <c r="F238" i="3"/>
  <c r="F237" i="3"/>
  <c r="F236" i="3"/>
  <c r="F235" i="3"/>
  <c r="E240" i="3" s="1"/>
  <c r="F227" i="3"/>
  <c r="F226" i="3"/>
  <c r="F225" i="3"/>
  <c r="F224" i="3"/>
  <c r="F223" i="3"/>
  <c r="F215" i="3"/>
  <c r="F214" i="3"/>
  <c r="F213" i="3"/>
  <c r="F212" i="3"/>
  <c r="F211" i="3"/>
  <c r="F203" i="3"/>
  <c r="F202" i="3"/>
  <c r="F201" i="3"/>
  <c r="F200" i="3"/>
  <c r="F199" i="3"/>
  <c r="F191" i="3"/>
  <c r="F190" i="3"/>
  <c r="F189" i="3"/>
  <c r="F188" i="3"/>
  <c r="E172" i="3"/>
  <c r="F171" i="3"/>
  <c r="F170" i="3"/>
  <c r="F169" i="3"/>
  <c r="F168" i="3"/>
  <c r="F167" i="3"/>
  <c r="F160" i="3"/>
  <c r="F159" i="3"/>
  <c r="F158" i="3"/>
  <c r="E161" i="3" s="1"/>
  <c r="F157" i="3"/>
  <c r="F156" i="3"/>
  <c r="F149" i="3"/>
  <c r="F148" i="3"/>
  <c r="F147" i="3"/>
  <c r="F146" i="3"/>
  <c r="F145" i="3"/>
  <c r="E150" i="3" s="1"/>
  <c r="F138" i="3"/>
  <c r="F137" i="3"/>
  <c r="F136" i="3"/>
  <c r="F135" i="3"/>
  <c r="F134" i="3"/>
  <c r="F127" i="3"/>
  <c r="F126" i="3"/>
  <c r="F125" i="3"/>
  <c r="F124" i="3"/>
  <c r="F123" i="3"/>
  <c r="E128" i="3" s="1"/>
  <c r="F116" i="3"/>
  <c r="F115" i="3"/>
  <c r="F114" i="3"/>
  <c r="F113" i="3"/>
  <c r="F112" i="3"/>
  <c r="F117" i="3" s="1"/>
  <c r="F105" i="3"/>
  <c r="F104" i="3"/>
  <c r="F103" i="3"/>
  <c r="F102" i="3"/>
  <c r="F101" i="3"/>
  <c r="E106" i="3" s="1"/>
  <c r="F92" i="3"/>
  <c r="F91" i="3"/>
  <c r="F93" i="3" s="1"/>
  <c r="F83" i="3"/>
  <c r="F82" i="3"/>
  <c r="F84" i="3" s="1"/>
  <c r="F74" i="3"/>
  <c r="E75" i="3" s="1"/>
  <c r="F69" i="3"/>
  <c r="F61" i="3"/>
  <c r="F60" i="3"/>
  <c r="F59" i="3"/>
  <c r="F58" i="3"/>
  <c r="F508" i="2"/>
  <c r="F507" i="2"/>
  <c r="F506" i="2"/>
  <c r="F505" i="2"/>
  <c r="E509" i="2" s="1"/>
  <c r="F504" i="2"/>
  <c r="F482" i="2"/>
  <c r="F481" i="2"/>
  <c r="F483" i="2" s="1"/>
  <c r="F473" i="2"/>
  <c r="F472" i="2"/>
  <c r="F471" i="2"/>
  <c r="F474" i="2" s="1"/>
  <c r="F470" i="2"/>
  <c r="F469" i="2"/>
  <c r="E474" i="2" s="1"/>
  <c r="F462" i="2"/>
  <c r="F461" i="2"/>
  <c r="F460" i="2"/>
  <c r="F459" i="2"/>
  <c r="F458" i="2"/>
  <c r="F451" i="2"/>
  <c r="F450" i="2"/>
  <c r="F449" i="2"/>
  <c r="F452" i="2" s="1"/>
  <c r="F448" i="2"/>
  <c r="F447" i="2"/>
  <c r="E452" i="2" s="1"/>
  <c r="E453" i="2" s="1"/>
  <c r="F440" i="2"/>
  <c r="F439" i="2"/>
  <c r="F438" i="2"/>
  <c r="F437" i="2"/>
  <c r="F436" i="2"/>
  <c r="F441" i="2" s="1"/>
  <c r="F427" i="2"/>
  <c r="F426" i="2"/>
  <c r="F425" i="2"/>
  <c r="F424" i="2"/>
  <c r="F423" i="2"/>
  <c r="F428" i="2" s="1"/>
  <c r="E417" i="2"/>
  <c r="F416" i="2"/>
  <c r="F415" i="2"/>
  <c r="F414" i="2"/>
  <c r="F413" i="2"/>
  <c r="F412" i="2"/>
  <c r="F405" i="2"/>
  <c r="F404" i="2"/>
  <c r="F403" i="2"/>
  <c r="F402" i="2"/>
  <c r="F401" i="2"/>
  <c r="F406" i="2" s="1"/>
  <c r="F394" i="2"/>
  <c r="F393" i="2"/>
  <c r="F392" i="2"/>
  <c r="F391" i="2"/>
  <c r="F390" i="2"/>
  <c r="E384" i="2"/>
  <c r="F383" i="2"/>
  <c r="F382" i="2"/>
  <c r="F381" i="2"/>
  <c r="F380" i="2"/>
  <c r="F384" i="2" s="1"/>
  <c r="F379" i="2"/>
  <c r="F372" i="2"/>
  <c r="F371" i="2"/>
  <c r="F370" i="2"/>
  <c r="F369" i="2"/>
  <c r="F368" i="2"/>
  <c r="E373" i="2" s="1"/>
  <c r="F361" i="2"/>
  <c r="F360" i="2"/>
  <c r="F359" i="2"/>
  <c r="F362" i="2" s="1"/>
  <c r="F358" i="2"/>
  <c r="F357" i="2"/>
  <c r="F350" i="2"/>
  <c r="F349" i="2"/>
  <c r="F348" i="2"/>
  <c r="F347" i="2"/>
  <c r="F346" i="2"/>
  <c r="F339" i="2"/>
  <c r="F338" i="2"/>
  <c r="F337" i="2"/>
  <c r="F336" i="2"/>
  <c r="F335" i="2"/>
  <c r="E329" i="2"/>
  <c r="F328" i="2"/>
  <c r="F327" i="2"/>
  <c r="F326" i="2"/>
  <c r="F325" i="2"/>
  <c r="F324" i="2"/>
  <c r="F315" i="2"/>
  <c r="F314" i="2"/>
  <c r="F313" i="2"/>
  <c r="F305" i="2"/>
  <c r="F304" i="2"/>
  <c r="F303" i="2"/>
  <c r="F302" i="2"/>
  <c r="F301" i="2"/>
  <c r="F294" i="2"/>
  <c r="F293" i="2"/>
  <c r="F292" i="2"/>
  <c r="F291" i="2"/>
  <c r="F290" i="2"/>
  <c r="F283" i="2"/>
  <c r="F282" i="2"/>
  <c r="F281" i="2"/>
  <c r="F280" i="2"/>
  <c r="F279" i="2"/>
  <c r="F272" i="2"/>
  <c r="F271" i="2"/>
  <c r="F270" i="2"/>
  <c r="F269" i="2"/>
  <c r="F268" i="2"/>
  <c r="F273" i="2" s="1"/>
  <c r="F261" i="2"/>
  <c r="F260" i="2"/>
  <c r="F259" i="2"/>
  <c r="F258" i="2"/>
  <c r="F257" i="2"/>
  <c r="F248" i="2"/>
  <c r="F247" i="2"/>
  <c r="F246" i="2"/>
  <c r="F245" i="2"/>
  <c r="F244" i="2"/>
  <c r="F236" i="2"/>
  <c r="F235" i="2"/>
  <c r="E237" i="2" s="1"/>
  <c r="F234" i="2"/>
  <c r="F233" i="2"/>
  <c r="F232" i="2"/>
  <c r="F224" i="2"/>
  <c r="F223" i="2"/>
  <c r="F222" i="2"/>
  <c r="F221" i="2"/>
  <c r="F220" i="2"/>
  <c r="F225" i="2" s="1"/>
  <c r="F212" i="2"/>
  <c r="F211" i="2"/>
  <c r="F210" i="2"/>
  <c r="F209" i="2"/>
  <c r="F208" i="2"/>
  <c r="F200" i="2"/>
  <c r="F199" i="2"/>
  <c r="F198" i="2"/>
  <c r="F197" i="2"/>
  <c r="F180" i="2"/>
  <c r="F179" i="2"/>
  <c r="F178" i="2"/>
  <c r="E181" i="2" s="1"/>
  <c r="F177" i="2"/>
  <c r="F176" i="2"/>
  <c r="F169" i="2"/>
  <c r="F168" i="2"/>
  <c r="F167" i="2"/>
  <c r="F166" i="2"/>
  <c r="F165" i="2"/>
  <c r="F158" i="2"/>
  <c r="F157" i="2"/>
  <c r="F156" i="2"/>
  <c r="F155" i="2"/>
  <c r="F154" i="2"/>
  <c r="F147" i="2"/>
  <c r="F146" i="2"/>
  <c r="F145" i="2"/>
  <c r="F144" i="2"/>
  <c r="F143" i="2"/>
  <c r="F136" i="2"/>
  <c r="F135" i="2"/>
  <c r="F134" i="2"/>
  <c r="E137" i="2" s="1"/>
  <c r="F133" i="2"/>
  <c r="F132" i="2"/>
  <c r="F125" i="2"/>
  <c r="F124" i="2"/>
  <c r="F123" i="2"/>
  <c r="F122" i="2"/>
  <c r="F121" i="2"/>
  <c r="F114" i="2"/>
  <c r="F113" i="2"/>
  <c r="F112" i="2"/>
  <c r="F111" i="2"/>
  <c r="F110" i="2"/>
  <c r="F101" i="2"/>
  <c r="F100" i="2"/>
  <c r="E102" i="2" s="1"/>
  <c r="F92" i="2"/>
  <c r="F91" i="2"/>
  <c r="F93" i="2" s="1"/>
  <c r="F83" i="2"/>
  <c r="F82" i="2"/>
  <c r="F84" i="2" s="1"/>
  <c r="F74" i="2"/>
  <c r="F69" i="2"/>
  <c r="F61" i="2"/>
  <c r="F60" i="2"/>
  <c r="F59" i="2"/>
  <c r="F58" i="2"/>
  <c r="F316" i="2" l="1"/>
  <c r="E316" i="2"/>
  <c r="F351" i="2"/>
  <c r="E351" i="2"/>
  <c r="E352" i="2" s="1"/>
  <c r="E376" i="3"/>
  <c r="F340" i="2"/>
  <c r="E362" i="2"/>
  <c r="E363" i="2" s="1"/>
  <c r="E475" i="2"/>
  <c r="E385" i="2"/>
  <c r="E76" i="3"/>
  <c r="G366" i="4"/>
  <c r="G583" i="4"/>
  <c r="F584" i="4" s="1"/>
  <c r="F115" i="2"/>
  <c r="F159" i="2"/>
  <c r="F201" i="2"/>
  <c r="F237" i="2"/>
  <c r="E238" i="2" s="1"/>
  <c r="E406" i="2"/>
  <c r="E407" i="2" s="1"/>
  <c r="F463" i="2"/>
  <c r="F75" i="3"/>
  <c r="F128" i="3"/>
  <c r="E129" i="3" s="1"/>
  <c r="F204" i="3"/>
  <c r="F253" i="3"/>
  <c r="E353" i="3"/>
  <c r="E354" i="3" s="1"/>
  <c r="E419" i="3"/>
  <c r="E420" i="3" s="1"/>
  <c r="E443" i="3"/>
  <c r="E444" i="3" s="1"/>
  <c r="G377" i="4"/>
  <c r="F492" i="4"/>
  <c r="G561" i="4"/>
  <c r="G649" i="4"/>
  <c r="G686" i="4"/>
  <c r="F537" i="4"/>
  <c r="F538" i="4" s="1"/>
  <c r="E62" i="2"/>
  <c r="F62" i="2"/>
  <c r="E159" i="2"/>
  <c r="E213" i="2"/>
  <c r="F249" i="2"/>
  <c r="E250" i="2" s="1"/>
  <c r="E262" i="2"/>
  <c r="E263" i="2" s="1"/>
  <c r="E295" i="2"/>
  <c r="F295" i="2"/>
  <c r="E340" i="2"/>
  <c r="E341" i="2" s="1"/>
  <c r="F395" i="2"/>
  <c r="E428" i="2"/>
  <c r="E429" i="2" s="1"/>
  <c r="F106" i="3"/>
  <c r="E117" i="3"/>
  <c r="F150" i="3"/>
  <c r="E151" i="3" s="1"/>
  <c r="F161" i="3"/>
  <c r="E216" i="3"/>
  <c r="E264" i="3"/>
  <c r="E265" i="3" s="1"/>
  <c r="F331" i="3"/>
  <c r="E332" i="3" s="1"/>
  <c r="F375" i="3"/>
  <c r="F397" i="3"/>
  <c r="E398" i="3" s="1"/>
  <c r="F465" i="3"/>
  <c r="E466" i="3" s="1"/>
  <c r="F311" i="4"/>
  <c r="F312" i="4" s="1"/>
  <c r="F333" i="4"/>
  <c r="G344" i="4"/>
  <c r="F377" i="4"/>
  <c r="F378" i="4" s="1"/>
  <c r="G388" i="4"/>
  <c r="G503" i="4"/>
  <c r="G594" i="4"/>
  <c r="G627" i="4"/>
  <c r="G664" i="4"/>
  <c r="F675" i="4"/>
  <c r="F676" i="4" s="1"/>
  <c r="F400" i="4"/>
  <c r="F148" i="2"/>
  <c r="E249" i="2"/>
  <c r="F284" i="2"/>
  <c r="E284" i="2"/>
  <c r="E285" i="2" s="1"/>
  <c r="F373" i="2"/>
  <c r="E374" i="2" s="1"/>
  <c r="E441" i="2"/>
  <c r="E139" i="3"/>
  <c r="E140" i="3" s="1"/>
  <c r="E192" i="3"/>
  <c r="E193" i="3" s="1"/>
  <c r="F216" i="3"/>
  <c r="F264" i="3"/>
  <c r="F297" i="3"/>
  <c r="D201" i="4"/>
  <c r="G333" i="4"/>
  <c r="F433" i="4"/>
  <c r="F434" i="4" s="1"/>
  <c r="F481" i="4"/>
  <c r="F482" i="4" s="1"/>
  <c r="G492" i="4"/>
  <c r="G616" i="4"/>
  <c r="F697" i="4"/>
  <c r="F698" i="4" s="1"/>
  <c r="E84" i="2"/>
  <c r="E85" i="2" s="1"/>
  <c r="E115" i="2"/>
  <c r="E116" i="2" s="1"/>
  <c r="F75" i="2"/>
  <c r="F126" i="2"/>
  <c r="F137" i="2"/>
  <c r="E138" i="2" s="1"/>
  <c r="F170" i="2"/>
  <c r="F181" i="2"/>
  <c r="F213" i="2"/>
  <c r="E225" i="2"/>
  <c r="F262" i="2"/>
  <c r="E273" i="2"/>
  <c r="F306" i="2"/>
  <c r="E306" i="2"/>
  <c r="E307" i="2" s="1"/>
  <c r="F329" i="2"/>
  <c r="E330" i="2" s="1"/>
  <c r="E395" i="2"/>
  <c r="F417" i="2"/>
  <c r="E463" i="2"/>
  <c r="F509" i="2"/>
  <c r="F62" i="3"/>
  <c r="F139" i="3"/>
  <c r="F172" i="3"/>
  <c r="E173" i="3" s="1"/>
  <c r="F192" i="3"/>
  <c r="F228" i="3"/>
  <c r="F240" i="3"/>
  <c r="E241" i="3" s="1"/>
  <c r="F275" i="3"/>
  <c r="F286" i="3"/>
  <c r="E287" i="3" s="1"/>
  <c r="F320" i="3"/>
  <c r="F342" i="3"/>
  <c r="F364" i="3"/>
  <c r="F386" i="3"/>
  <c r="F408" i="3"/>
  <c r="F432" i="3"/>
  <c r="F454" i="3"/>
  <c r="F474" i="3"/>
  <c r="G355" i="4"/>
  <c r="G399" i="4"/>
  <c r="G421" i="4"/>
  <c r="F457" i="4"/>
  <c r="F458" i="4" s="1"/>
  <c r="F514" i="4"/>
  <c r="G514" i="4"/>
  <c r="G572" i="4"/>
  <c r="G605" i="4"/>
  <c r="F606" i="4" s="1"/>
  <c r="F562" i="4"/>
  <c r="F628" i="4"/>
  <c r="F334" i="4"/>
  <c r="F356" i="4"/>
  <c r="G293" i="4"/>
  <c r="F294" i="4" s="1"/>
  <c r="F302" i="4"/>
  <c r="F303" i="4" s="1"/>
  <c r="F708" i="4"/>
  <c r="F709" i="4" s="1"/>
  <c r="F550" i="4"/>
  <c r="F551" i="4" s="1"/>
  <c r="F572" i="4"/>
  <c r="F594" i="4"/>
  <c r="F595" i="4" s="1"/>
  <c r="F616" i="4"/>
  <c r="F617" i="4" s="1"/>
  <c r="F638" i="4"/>
  <c r="F639" i="4" s="1"/>
  <c r="F503" i="4"/>
  <c r="F504" i="4" s="1"/>
  <c r="F525" i="4"/>
  <c r="F526" i="4" s="1"/>
  <c r="F664" i="4"/>
  <c r="F665" i="4" s="1"/>
  <c r="F686" i="4"/>
  <c r="F687" i="4" s="1"/>
  <c r="F649" i="4"/>
  <c r="F320" i="4"/>
  <c r="F321" i="4" s="1"/>
  <c r="F344" i="4"/>
  <c r="F345" i="4" s="1"/>
  <c r="F366" i="4"/>
  <c r="F367" i="4" s="1"/>
  <c r="F388" i="4"/>
  <c r="F421" i="4"/>
  <c r="F422" i="4" s="1"/>
  <c r="F445" i="4"/>
  <c r="F446" i="4" s="1"/>
  <c r="F468" i="4"/>
  <c r="F469" i="4" s="1"/>
  <c r="E217" i="3"/>
  <c r="E162" i="3"/>
  <c r="E107" i="3"/>
  <c r="E118" i="3"/>
  <c r="E502" i="3"/>
  <c r="E93" i="3"/>
  <c r="E94" i="3" s="1"/>
  <c r="E62" i="3"/>
  <c r="E63" i="3" s="1"/>
  <c r="E474" i="3"/>
  <c r="E320" i="3"/>
  <c r="E321" i="3" s="1"/>
  <c r="E342" i="3"/>
  <c r="E343" i="3" s="1"/>
  <c r="E364" i="3"/>
  <c r="E386" i="3"/>
  <c r="E408" i="3"/>
  <c r="E409" i="3" s="1"/>
  <c r="E432" i="3"/>
  <c r="E433" i="3" s="1"/>
  <c r="E454" i="3"/>
  <c r="E204" i="3"/>
  <c r="E228" i="3"/>
  <c r="E229" i="3" s="1"/>
  <c r="E253" i="3"/>
  <c r="E254" i="3" s="1"/>
  <c r="E275" i="3"/>
  <c r="E297" i="3"/>
  <c r="E298" i="3" s="1"/>
  <c r="E84" i="3"/>
  <c r="E85" i="3" s="1"/>
  <c r="E442" i="2"/>
  <c r="E226" i="2"/>
  <c r="E182" i="2"/>
  <c r="E418" i="2"/>
  <c r="E274" i="2"/>
  <c r="E160" i="2"/>
  <c r="E464" i="2"/>
  <c r="E510" i="2"/>
  <c r="E201" i="2"/>
  <c r="E202" i="2" s="1"/>
  <c r="E296" i="2"/>
  <c r="E126" i="2"/>
  <c r="E127" i="2" s="1"/>
  <c r="E148" i="2"/>
  <c r="E149" i="2" s="1"/>
  <c r="E170" i="2"/>
  <c r="E75" i="2"/>
  <c r="E76" i="2" s="1"/>
  <c r="F102" i="2"/>
  <c r="E103" i="2" s="1"/>
  <c r="E483" i="2"/>
  <c r="E484" i="2" s="1"/>
  <c r="E93" i="2"/>
  <c r="E94" i="2" s="1"/>
  <c r="E5" i="1" l="1"/>
  <c r="E475" i="3"/>
  <c r="E205" i="3"/>
  <c r="D3" i="1" s="1"/>
  <c r="E63" i="2"/>
  <c r="E276" i="3"/>
  <c r="D6" i="1" s="1"/>
  <c r="E455" i="3"/>
  <c r="F505" i="3" s="1"/>
  <c r="D8" i="1" s="1"/>
  <c r="E365" i="3"/>
  <c r="D5" i="1"/>
  <c r="F389" i="4"/>
  <c r="G404" i="4" s="1"/>
  <c r="F650" i="4"/>
  <c r="G654" i="4" s="1"/>
  <c r="G740" i="4" s="1"/>
  <c r="F573" i="4"/>
  <c r="E214" i="2"/>
  <c r="C3" i="1" s="1"/>
  <c r="F493" i="4"/>
  <c r="E6" i="1" s="1"/>
  <c r="E317" i="2"/>
  <c r="C6" i="1" s="1"/>
  <c r="E387" i="3"/>
  <c r="D4" i="1" s="1"/>
  <c r="E171" i="2"/>
  <c r="F513" i="2" s="1"/>
  <c r="C8" i="1" s="1"/>
  <c r="G702" i="4"/>
  <c r="E4" i="1"/>
  <c r="F515" i="4"/>
  <c r="E3" i="1" s="1"/>
  <c r="E396" i="2"/>
  <c r="C4" i="1" s="1"/>
  <c r="G530" i="4"/>
  <c r="C38" i="1" l="1"/>
  <c r="D38" i="1"/>
  <c r="C5" i="1"/>
  <c r="E38" i="1" l="1"/>
</calcChain>
</file>

<file path=xl/sharedStrings.xml><?xml version="1.0" encoding="utf-8"?>
<sst xmlns="http://schemas.openxmlformats.org/spreadsheetml/2006/main" count="2375" uniqueCount="813">
  <si>
    <t>Q1</t>
  </si>
  <si>
    <t>18 - 23</t>
  </si>
  <si>
    <t>24 - 29</t>
  </si>
  <si>
    <t>30 - 35</t>
  </si>
  <si>
    <t>36 - 41</t>
  </si>
  <si>
    <t>42 - 47</t>
  </si>
  <si>
    <t>Total</t>
  </si>
  <si>
    <t>Media</t>
  </si>
  <si>
    <t>Dev estándar</t>
  </si>
  <si>
    <t>Diferencia</t>
  </si>
  <si>
    <t>Q2</t>
  </si>
  <si>
    <t>Q3</t>
  </si>
  <si>
    <t>Q4</t>
  </si>
  <si>
    <t>Comodidad</t>
  </si>
  <si>
    <t>Economía</t>
  </si>
  <si>
    <t>Salud</t>
  </si>
  <si>
    <t>Q7</t>
  </si>
  <si>
    <t>Q8</t>
  </si>
  <si>
    <t>Q9</t>
  </si>
  <si>
    <t>Sí</t>
  </si>
  <si>
    <t>No</t>
  </si>
  <si>
    <t>Q10</t>
  </si>
  <si>
    <t>Q12</t>
  </si>
  <si>
    <t>Q13</t>
  </si>
  <si>
    <t>Q14</t>
  </si>
  <si>
    <t>Q15</t>
  </si>
  <si>
    <t>Q16</t>
  </si>
  <si>
    <t>Q17</t>
  </si>
  <si>
    <t>Q18</t>
  </si>
  <si>
    <t>Q19</t>
  </si>
  <si>
    <t>Q20</t>
  </si>
  <si>
    <t>Q21</t>
  </si>
  <si>
    <t>Q22</t>
  </si>
  <si>
    <t>Q23</t>
  </si>
  <si>
    <t>Q24</t>
  </si>
  <si>
    <t/>
  </si>
  <si>
    <t>Otra</t>
  </si>
  <si>
    <t>Q25</t>
  </si>
  <si>
    <t>Neutral</t>
  </si>
  <si>
    <t>Indicador</t>
  </si>
  <si>
    <t>Q6</t>
  </si>
  <si>
    <t>Q11</t>
  </si>
  <si>
    <t>Response ID</t>
  </si>
  <si>
    <t>Data</t>
  </si>
  <si>
    <t>Trabajador-estudiante</t>
  </si>
  <si>
    <t>Docente</t>
  </si>
  <si>
    <t>Q5</t>
  </si>
  <si>
    <t>Alameda el porvenir</t>
  </si>
  <si>
    <t>Auto Norte</t>
  </si>
  <si>
    <t>Auto Sur</t>
  </si>
  <si>
    <t>Av. 68</t>
  </si>
  <si>
    <t xml:space="preserve">Av. Américas </t>
  </si>
  <si>
    <t>Av. Boyacá</t>
  </si>
  <si>
    <t>Av. Caracas</t>
  </si>
  <si>
    <t>Av. Ferrocarril</t>
  </si>
  <si>
    <t>Av. Primera de mayo</t>
  </si>
  <si>
    <t>Av. Suba</t>
  </si>
  <si>
    <t>Av. Tintal</t>
  </si>
  <si>
    <t>Av. Villavicencio</t>
  </si>
  <si>
    <t xml:space="preserve">Calatrava </t>
  </si>
  <si>
    <t>Calle 13</t>
  </si>
  <si>
    <t xml:space="preserve">Calle 22 </t>
  </si>
  <si>
    <t>Calle 23 D</t>
  </si>
  <si>
    <t>Calle 24</t>
  </si>
  <si>
    <t>Calle 26</t>
  </si>
  <si>
    <t>Calle 32</t>
  </si>
  <si>
    <t>Calle 36</t>
  </si>
  <si>
    <t>Calle 40 Bis</t>
  </si>
  <si>
    <t>Calle 41 Sur</t>
  </si>
  <si>
    <t>Calle 53</t>
  </si>
  <si>
    <t>Calle 63</t>
  </si>
  <si>
    <t>Calle 72</t>
  </si>
  <si>
    <t>Calle 80</t>
  </si>
  <si>
    <t>Calle 90</t>
  </si>
  <si>
    <t>Calle 92</t>
  </si>
  <si>
    <t>Calle 94 Bis</t>
  </si>
  <si>
    <t>Calle 100</t>
  </si>
  <si>
    <t>Calle 108</t>
  </si>
  <si>
    <t>Calle 112</t>
  </si>
  <si>
    <t>Calle 116</t>
  </si>
  <si>
    <t>Calle 127</t>
  </si>
  <si>
    <t>Calle 134</t>
  </si>
  <si>
    <t>Calle 161</t>
  </si>
  <si>
    <t>Calle 170</t>
  </si>
  <si>
    <t>Carrera 3</t>
  </si>
  <si>
    <t>Carrera 6</t>
  </si>
  <si>
    <t>Carrera 11</t>
  </si>
  <si>
    <t>Carrera 10</t>
  </si>
  <si>
    <t>Carrera 12</t>
  </si>
  <si>
    <t>Carrera 13</t>
  </si>
  <si>
    <t>Carrera 15</t>
  </si>
  <si>
    <t>Carrera 17</t>
  </si>
  <si>
    <t>Carrera 19</t>
  </si>
  <si>
    <t>Carrera 24</t>
  </si>
  <si>
    <t>Carrera 50</t>
  </si>
  <si>
    <t xml:space="preserve">Carrera 80 </t>
  </si>
  <si>
    <t>Carrera 95 A</t>
  </si>
  <si>
    <t>Ciclorruta Av. Mutis (calle 63)</t>
  </si>
  <si>
    <t xml:space="preserve">Cicloruta Bosa recreo </t>
  </si>
  <si>
    <t>Ciclorruta Carrera 7</t>
  </si>
  <si>
    <t>Ciclorruta Calle 6</t>
  </si>
  <si>
    <t>Ciclorruta Calle 183</t>
  </si>
  <si>
    <t>Circunvalar</t>
  </si>
  <si>
    <t>Ciudad de Cali. Carrera 86</t>
  </si>
  <si>
    <t>Diagonal 42</t>
  </si>
  <si>
    <t>Diagonal 71 Bis</t>
  </si>
  <si>
    <t>Diagonal 79 B</t>
  </si>
  <si>
    <t>Eje Ambiental / Carrera 3</t>
  </si>
  <si>
    <t>NQS Cra 30</t>
  </si>
  <si>
    <t>Parque La Florida</t>
  </si>
  <si>
    <t>Vía Guaymaral</t>
  </si>
  <si>
    <t>Bicicarril Avenida Calle 85</t>
  </si>
  <si>
    <t>Bicicarril Av Calle 90</t>
  </si>
  <si>
    <t>Bicicarril Av Carrera 104</t>
  </si>
  <si>
    <t>Bicicarril Calle 2</t>
  </si>
  <si>
    <t>Bicicarril Calle 22 F</t>
  </si>
  <si>
    <t>Bicicarril Calle 23 G</t>
  </si>
  <si>
    <t>Bicicarril Calle 26 S</t>
  </si>
  <si>
    <t>Bicicarril Calle 38 Sur</t>
  </si>
  <si>
    <t>Bicicarril Calle 42 A Sur</t>
  </si>
  <si>
    <t>Bicicarril Calle 48 C sur</t>
  </si>
  <si>
    <t>Bicicarril Calle 51 S - Carrera 92 A</t>
  </si>
  <si>
    <t>Bicicarril Calle 52 Sur</t>
  </si>
  <si>
    <t>Bicicarril Calle 57</t>
  </si>
  <si>
    <t>Bicicarril Calle 66</t>
  </si>
  <si>
    <t>Bicicarril Calle 67</t>
  </si>
  <si>
    <t>Bicicarril Calle 73</t>
  </si>
  <si>
    <t>Bicicarril Calle 75</t>
  </si>
  <si>
    <t>Bicicarril Calle 76</t>
  </si>
  <si>
    <t>Bicicarril Calle 78</t>
  </si>
  <si>
    <t>Bicicarril Calle 82</t>
  </si>
  <si>
    <t>Bicicarril Calle 83 A</t>
  </si>
  <si>
    <t>Bicicarril Calle 106</t>
  </si>
  <si>
    <t>Bicicarril Calle 129</t>
  </si>
  <si>
    <t>Bicicarril Calle 138</t>
  </si>
  <si>
    <t>Bicicarril Calle 139</t>
  </si>
  <si>
    <t>Bicicarril Calle 142</t>
  </si>
  <si>
    <t>Bicicarril Calle 146</t>
  </si>
  <si>
    <t>Bicicarril Calle 147</t>
  </si>
  <si>
    <t>Bicicarril Calle 148</t>
  </si>
  <si>
    <t>Bicicarril Calle 151</t>
  </si>
  <si>
    <t>Bicicarril Calle 161</t>
  </si>
  <si>
    <t>Bicicarril Calle 166</t>
  </si>
  <si>
    <t>Bicicarril Calle 167</t>
  </si>
  <si>
    <t>Bicicarril Calle 175</t>
  </si>
  <si>
    <t>Bicicarril Calle 187</t>
  </si>
  <si>
    <t>Bicicarril Carera 7</t>
  </si>
  <si>
    <t>Bicicarril Carrera 8 A - Carrera 9</t>
  </si>
  <si>
    <t>Bicicarril Carrera 16</t>
  </si>
  <si>
    <t>Bicicarril Carrera 19</t>
  </si>
  <si>
    <t>Bicicarril Carrera 22</t>
  </si>
  <si>
    <t>Bicicarril Carrera 23</t>
  </si>
  <si>
    <t>Bicicarril Carrera 24</t>
  </si>
  <si>
    <t>Bicicarril Carrera 25</t>
  </si>
  <si>
    <t>Bicicarril Carrera 50</t>
  </si>
  <si>
    <t>Bicicarril Carrera 55</t>
  </si>
  <si>
    <t>Bicicarril Carrera 59</t>
  </si>
  <si>
    <t>Bicicarril Carrera 60</t>
  </si>
  <si>
    <t>Bicicarril Carrera 64</t>
  </si>
  <si>
    <t>Bicicarril Carrera 67</t>
  </si>
  <si>
    <t>Bicicarril Carrera 69</t>
  </si>
  <si>
    <t>Bicicarril Carrera 72 - Calle 62 D Sur</t>
  </si>
  <si>
    <t>Bicicarril Carrera 73 - Diagonal 62 A Sur</t>
  </si>
  <si>
    <t>Bicicarril Carrera 76</t>
  </si>
  <si>
    <t>Bicicarril Carrera 87 A</t>
  </si>
  <si>
    <t>Bicicarril Carrera 88</t>
  </si>
  <si>
    <t>Bicicarril Carrera 89 A</t>
  </si>
  <si>
    <t>Bicicarril Carrera 90</t>
  </si>
  <si>
    <t>Bicicarril Carrera 92 - Carrera 91</t>
  </si>
  <si>
    <t>Bicicarril Carrera 93</t>
  </si>
  <si>
    <t>Bicicarril Carrera 94 A</t>
  </si>
  <si>
    <t>Bicicarril Carrera 97 I</t>
  </si>
  <si>
    <t>Bicicarril Carrera 99</t>
  </si>
  <si>
    <t>Bicicarril Carrera 100</t>
  </si>
  <si>
    <t>Bicicarril Carrera 101</t>
  </si>
  <si>
    <t>Bicicarril Carrera 103</t>
  </si>
  <si>
    <t>Bicicarril Carrera 104</t>
  </si>
  <si>
    <t>Bicicarril Carrera 106</t>
  </si>
  <si>
    <t>Bicicarril Carrera 108</t>
  </si>
  <si>
    <t>Bicicarril Carrera 110</t>
  </si>
  <si>
    <t>Bicicarril Carrera 111</t>
  </si>
  <si>
    <t>Bicicarril Carrera 112 A</t>
  </si>
  <si>
    <t>Bicicarril Carrera 113</t>
  </si>
  <si>
    <t>Bicicarril Carrera 114</t>
  </si>
  <si>
    <t>Bicicarril Carrera 128</t>
  </si>
  <si>
    <t>Bicicarril Diagonal 15 A</t>
  </si>
  <si>
    <t>Bicicarril Diagonal 42 B Sur - Carrera 22 A - Calle 40 S</t>
  </si>
  <si>
    <t>Bicicarril Transversal 73 B</t>
  </si>
  <si>
    <t>Bicicarril Transversal 93</t>
  </si>
  <si>
    <t>Bicicarril Transversal 94</t>
  </si>
  <si>
    <t>Av. Ciudad de cali</t>
  </si>
  <si>
    <t xml:space="preserve">Av. Caracas </t>
  </si>
  <si>
    <t xml:space="preserve">Av. Villavicencio </t>
  </si>
  <si>
    <t xml:space="preserve">Cra 80  </t>
  </si>
  <si>
    <t xml:space="preserve">Av ferrocarril </t>
  </si>
  <si>
    <t xml:space="preserve">Alameda el porvenir </t>
  </si>
  <si>
    <t>Cra 15</t>
  </si>
  <si>
    <t>Entre los barrios de suba y engativá</t>
  </si>
  <si>
    <t>Av. ciudad de cali</t>
  </si>
  <si>
    <t>Tintal</t>
  </si>
  <si>
    <t xml:space="preserve">Circunvalar </t>
  </si>
  <si>
    <t>Avenida NQS</t>
  </si>
  <si>
    <t xml:space="preserve">Cra 15 </t>
  </si>
  <si>
    <t xml:space="preserve">Cra 17 </t>
  </si>
  <si>
    <t xml:space="preserve">Autopista norte </t>
  </si>
  <si>
    <t>Average</t>
  </si>
  <si>
    <t>ID de respuesta</t>
  </si>
  <si>
    <t>Started</t>
  </si>
  <si>
    <t>Terminated</t>
  </si>
  <si>
    <t>Felicidad</t>
  </si>
  <si>
    <t>wewe</t>
  </si>
  <si>
    <t>felicidad</t>
  </si>
  <si>
    <t>Podría mejorar la calidad de la infraestructura existente, haciendo mantenimiento, sacándola del andén. Debería insistirse en la prioridad del ciclista frente a otros medios motorizados y la prioridad del peatón ante el ciclista</t>
  </si>
  <si>
    <t>Completed</t>
  </si>
  <si>
    <t xml:space="preserve">Poca presencial polícial..mal estado de las ciclorutas..poca señalizacion y el robo continuo e inseguridad </t>
  </si>
  <si>
    <t xml:space="preserve">El aire..estar comoda..amplitud..rapidez </t>
  </si>
  <si>
    <t xml:space="preserve">Los bici carriles por el andén tienen muchos altibajos, no permiten tener una velocidad constante, y afectan la bici y mi salud. No hay cultura ni respeto por los demás sea que se el que va en la vía. </t>
  </si>
  <si>
    <t xml:space="preserve">Inspiración </t>
  </si>
  <si>
    <t>Mucha imprudencia por parte de ciclostas, motos, carros particulares y en especial del sitp...que lo ven a uno de frente o de costado...y la gran mayoria miran para otro lado y aceleran el bus...como todo no siempre son atravesados hay conductores que si respetan</t>
  </si>
  <si>
    <t>Libertad</t>
  </si>
  <si>
    <t>La infracestructura esta deteriorada, no hay presencia de policia, hay mucha intolerancia por parte de los otros actores viales, a diario se ven robos en la av ciudad de cali con calle 38 sur y es el pan de cada dia y aun asi las autoridades no hacen nada para contrarrestar esa situacion.</t>
  </si>
  <si>
    <t xml:space="preserve">Libertad </t>
  </si>
  <si>
    <t xml:space="preserve">Las vías se encuentran en mal estado y hay bastante inseguridad, además poca presencia de las autoridades </t>
  </si>
  <si>
    <t xml:space="preserve">Necesidad </t>
  </si>
  <si>
    <t>Si bien existen diferentes corredores viales para ciclistas, siempre se puede encontrar que su estado físico es lamentable. No siempre se siente seguridad al transitar, si bien mi condición de género no supone una problemática en este sentido, soy consciente que para muchas personas esto debe significar un punto importante en su decisión para usar la bicicleta y es un elemento importante a mejorar</t>
  </si>
  <si>
    <t>Agrado</t>
  </si>
  <si>
    <t>En a localidad donde resido hay mucha naturaleza</t>
  </si>
  <si>
    <t>Hay mejoras y los nuevos bicicarriles ayudan muchísimo. Pero creo que hace falta tener donde dejar la bicicleta segura en destino y los ciclorrutas deberían ser una especie de atajo comparado con el camino que debe tomar un carro para que más gente las use. Las intersecciones sobre la autopista son lo peor</t>
  </si>
  <si>
    <t xml:space="preserve">Cómo mujer hay muchos riesgos aún, la ciclo infraestructura no está conectada ni en buen estado, no se respeta la distancia mínima cuando se comparte calzada con vehículos no motorizados. Existe acoso hacia las mujeres. </t>
  </si>
  <si>
    <t>-Generalmente no uso la cicla en horas pico pero cuando lo hago resulta muy estresante y conflictivo con los demas actores viales en especial otros ciclistas y motos. 
-Llevo mas de 10 años montando y me acostumbre a tratar con los carros y prefiero compartir via con ellos que con ciclistas impredecibles, egoistas e irresponsables.
-Noto avances imporantes en señalizacion e infraestructura pero su mantenimiento no suele ser elmejor y detalles (que terminan siendo muy importantes) como rampas con altura de anden, ciclorrutas sin buen drenaje y cuellos de botella que hacen entrar en conflictividad con peatones son aspectos a mejorar.
-Estoy muy insatisfecho con las practicas de manejo los demas ciclistas (aunque ha mejorado timidamente en comparacion con hace 5 años). No le asigno la responsabilidad de que eso cambie al gobierno distrital.
-Con mejores infraestructuras considero que la experiencia para ciclistas novatos ha mejorado e invitado a que mas personas se monten. Andar por la mayoria de vias de Bogotá en bici requeria habilidad de manejo y experiencia... creo que la curva se ha reducido al crear vias exclusivas o demarcar carriles. 
- En mi experiencia personal mi uso de la bicicleta ha sido constante haya o no infraestructura. Las mejoras no afectaron mi uso cuantitativo de la bici.</t>
  </si>
  <si>
    <t>autonomia</t>
  </si>
  <si>
    <t>Se puede usar la bici con comodidad y asegurar un rápida movilización. Sin embargo, en varios tramos las rutas bo son continuas y se debe compartir la vía con vehículos motorizados, haciendo peligroso el recorrido. Implementar carriles seguros como los de las carrera 7 sería más seguro. Con la pandemia se usaron algunos carriles temporales que luego se quitaron, pero quizá se pudo tomar algunas medidas parciales como pinturas de señalización en la Av. Suba. De otro lado el bicicarril de la Carrera 13 es imposible usarlo después de las 7 am, es demasiado caótico. Y en las noches, hay poca iluminación para ciclistas en general en toda la ciudad.</t>
  </si>
  <si>
    <t>Independencia - fluidez</t>
  </si>
  <si>
    <t>Hay algunas ciclorrutas que facilitan mi viaje pero la contaminación del aire y el ruido de los carros, hacen que el viaje no se disfrute tanto como en zonas donde es más tranquilo</t>
  </si>
  <si>
    <t xml:space="preserve">Miedo al hurto y acoso </t>
  </si>
  <si>
    <t>Falra mucha infraestructura, pintura no es infraestructura, han quitado varios bicicarriles por lo cual se debe pasar a un carril normal, dónde hay varios huecos, mal estado de la via, basura y escombros</t>
  </si>
  <si>
    <t>Tengo la fortuna de vivir hacia el norte, y mis recorridos no son tan peligrosos, me he sentido comodo y seguro lo he andado, sin embargo por todos lados siempre esta el ladron, hay que estar atento a todas las posibilidades.</t>
  </si>
  <si>
    <t xml:space="preserve">Siento que hemos mejorado los espacios para bicicletas, pero aun hay muchos detalles adicionales que falta para que tanto bici usuarios, individuos en carros puedan ir tranquilamente en buen ritmo por la ciudad. </t>
  </si>
  <si>
    <t xml:space="preserve">Siento un momento de paz y tranquilidad, montar bicicleta y saber que estoy manteniendo bien mi salud y aprovechando otros medios que presenta la ciudad. </t>
  </si>
  <si>
    <t>Es mucho mejor que otras ciudades</t>
  </si>
  <si>
    <t xml:space="preserve">Energía </t>
  </si>
  <si>
    <t xml:space="preserve">No hay conectividad en la infraestructura dedicada a la bici
Mal estado de la infraestructura </t>
  </si>
  <si>
    <t xml:space="preserve">Tensión </t>
  </si>
  <si>
    <t xml:space="preserve">Ni es la mejor infraestructura, falta más seguridad para los biciusuarios, pero es el medio de transporte más eficiente </t>
  </si>
  <si>
    <t>Libre, saludable</t>
  </si>
  <si>
    <t>Tengo la fortuna de contar con un buen ciclocarril en mis recorridos cotidianos, un viaje de aproximadamente 3 km, pero con cicloinfraestructura que necesita mantenimiento</t>
  </si>
  <si>
    <t>La infraestructura ha mejorado bastante</t>
  </si>
  <si>
    <t xml:space="preserve">Alegría </t>
  </si>
  <si>
    <t xml:space="preserve">Mucha inseguridad, poca continuación de las ciclovias. No se puede tener una bicicleta muy cara porque te la roban. Una vez me robaron una bicicleta, solo la uso para hacer ciclismo los fines de semana </t>
  </si>
  <si>
    <t>Estresado</t>
  </si>
  <si>
    <t>Bogotá tiene una buena red de ciclorrutas, no siempre son las mejores, pero es mejor que en otras ciudades. El problema es la exposición a la mala calidad del aire y la invasión de los carriles</t>
  </si>
  <si>
    <t xml:space="preserve">Precaución </t>
  </si>
  <si>
    <t>Las ciclorutas están deterioradas, con poca iluminación y a veces no queda otra alternativa que usar los carriles vehiculares. Para una mujer es inseguro salir en ciertos horarios.</t>
  </si>
  <si>
    <t>Falta infraestructura segregada. No es segura para mi esposa, mis hijos o alguien aprendiendo.  El principal peligro son los automotores.  Faltan conexiones, la mayoría de las rutas tienen que compartir con vehículos automotores aumentando el riesgo de siniestros.</t>
  </si>
  <si>
    <t>Frescura</t>
  </si>
  <si>
    <t>Bogotá ha avanzado mucho y si uno quiere la mayoría de viajes se pueden realizar en ciclorrutas. La razón por la cuál no estoy todavía 'muy satisfecho', es porque no toda la ciudad ha avanzado al mismo ritmo, por ejemplo justamente el sábado tenía que ir al 20 de Julio y no fui capaz de ir en bicicleta porque justamente hay una barrera urbana difícil de atravesar hacia el sur e Bogotá, por el contrarío, mis viajes al Norte y al occidente suelen ser en bicicleta por la oferta suficiente de infraestructura y por sentirme acompañado por otros ciclistas, cosa que no pasa en las localidades de Martires, San Cristóbal, Rafael Uribe Uribe, Antonio Nariño, Usme y Ciudad Bolivar, cualquier viaje hacia esas localidades voy a preferir el transporte público sobre la bicicleta.</t>
  </si>
  <si>
    <t>Descubrimiento, la bicicleta me permite descubrir Bogotá y sus cambios, me hace asombrarme de cada vez ver más ciclista y también sentir esperanza.</t>
  </si>
  <si>
    <t xml:space="preserve">Bogotá ha mejorado mucho su red de ciclo rutas. Sin embargo, hace falta mucho trabajo en el tema de infraestructura y condiciones óptimas de la vía </t>
  </si>
  <si>
    <t xml:space="preserve">Sencillez </t>
  </si>
  <si>
    <t>Falta de respeto por actores viales motorizados, en específico taxistas, moto ciclistas y algunos vehículos particulares que transitan, estructura de ciclo rutas sobre andenes son más inseguras, es más fácil que nos roben.</t>
  </si>
  <si>
    <t xml:space="preserve">Me siento feliz </t>
  </si>
  <si>
    <t>Soy hombre, blanco el sistema funciona para mi. Pero estoy seguro que para las mujeres debe ser diferente</t>
  </si>
  <si>
    <t>Autonomía</t>
  </si>
  <si>
    <t>Se percibe inseguridad, hace falta cultura ciudadana e inteligencia vial y conocimiento técnico de parte de todos los actores viales para transitar sobre las vías y calles en la ciudad.</t>
  </si>
  <si>
    <t>Liberación</t>
  </si>
  <si>
    <t xml:space="preserve">Aún nos falta mucha infraestructura y desarrollo de cultura para salir en bici sintiéndonos realmente seguros </t>
  </si>
  <si>
    <t xml:space="preserve">Autonomía </t>
  </si>
  <si>
    <t>Hay aspectos para mejorar pero en general por dónde tránsito funciona adecuadamente.</t>
  </si>
  <si>
    <t>Fluidez</t>
  </si>
  <si>
    <t>Ciclo rutas inconclusas. En mal estado y con poca iluminación.</t>
  </si>
  <si>
    <t>Las condiciones de inseguridad (robos) y estado en como se encuentra la ciclo ruta (huecos) son de las pocas cosas que me gustan, la calidad del aire me ha afectado en la visión y brotes en la cara.</t>
  </si>
  <si>
    <t xml:space="preserve">Satisfacción </t>
  </si>
  <si>
    <t>En las ciclo rutas se encuentran muchos huecos, sobre todo hacia el occidente por la calle 80</t>
  </si>
  <si>
    <t>hay mucho por mejorar a pesar de los avances</t>
  </si>
  <si>
    <t>bienestar</t>
  </si>
  <si>
    <t xml:space="preserve">Las ciclorutas en andenes están pesimamente diseñadas. Las que están a nivel de la vía son usadas por los carros para parqueo y por las motos para transitar si que la policía haga nada. La ciudad no brinda suficiente seguridad, como mujer siempre sales asustada sin saber si vas a regresar a tu casa. </t>
  </si>
  <si>
    <t xml:space="preserve">Felicidad </t>
  </si>
  <si>
    <t>Se debe mejorar la infraestructura de las ciclorrutas, señalizados, pavimentación, seguridad, calidad del aire</t>
  </si>
  <si>
    <t xml:space="preserve">Tengo carril exclusivo para viajar en bici, está señalizado y es seguro </t>
  </si>
  <si>
    <t xml:space="preserve">Se debe seguir fomentando e invirtiendo y fórtaleciendo la bicicleta como modo de transporte </t>
  </si>
  <si>
    <t>….</t>
  </si>
  <si>
    <t>Creo que todavía falta mucho para que desplazarse en bicicleta sea completamente seguro (por ejemplo, pedagogía a los conductores, peatones y ciclistas , infraestructura, etc), pero a pesar de eso, lo disfruto mucho y no he tenido muchas experiencias malas.</t>
  </si>
  <si>
    <t>Levo 10 años andando de bici y hemos cambios importantes en cuestión de infraestructura. Sin embargo, hay acciones entorno a la seguridad integral del ciclistas que son incipientes e ineficientes, principalmente en conductas agresivas por parte de otros acotes viales y también por la falta de conexión y descuido de infraestuxturas</t>
  </si>
  <si>
    <t xml:space="preserve">Tranquilidad </t>
  </si>
  <si>
    <t xml:space="preserve">No es seguro viajar a ciertas horas, muy temprano en la mañana o en la noche, no hay suficientes vías para conducir, los carriles q están en las vías principales de marcados para ciclistas son invadidos siempre por motociclistas </t>
  </si>
  <si>
    <t xml:space="preserve">Es un medio de transporte desestresante, muy práctico y me ayuda a evitar trancones, pero se debe tener en cuenta muchas variables para sentirse algo seguro en la vía </t>
  </si>
  <si>
    <t xml:space="preserve">Mucha inseguridad, la calidad de las ciclorutas en el andén es pésima. Hacen falta más bicicarriles, más conexión entre los bicicarriles existentes y promover mucho más el uso de la bicicleta y menos uso del carro </t>
  </si>
  <si>
    <t>Me gusta mucho montar en bici y siento que es el transporte más eficiente en la ciudad, sin embargo no me siento segura, la infraestructura no es adecuada, falta mucha educación, en realidad no se le da la importancia a los ciclistas como debería.</t>
  </si>
  <si>
    <t>Libre</t>
  </si>
  <si>
    <t xml:space="preserve">Hay infraestructura a pesar de sus condiciones, con ciertas precauciones es seguro, es rápido </t>
  </si>
  <si>
    <t>Tranquilidad</t>
  </si>
  <si>
    <t xml:space="preserve">La infraestructura de la ciudad para los biciusuarios no está pensada para permitir viajes continuos (sin tener que parar de andén en andén), los carros suelen usar mucho las ciclorutas como parqueadero, poniendo en riesgo nuestras vidas al tenernos que cruzar a la calzada. Adicional, no hay respeto por el o la ciclista en las calles (especialmente de los carros particulares y de transporte público), nuestras vidas también deben ser prioridad. </t>
  </si>
  <si>
    <t>Entusiasmo</t>
  </si>
  <si>
    <t>Inseguridad y mala malla vial para ciclas...</t>
  </si>
  <si>
    <t>Me siento seguro por parte del temor a un hurto, pero inseguro por la agresividad de los demás actores viales en especial las motocicletas</t>
  </si>
  <si>
    <t xml:space="preserve">Las ciclorutas por las cuales habitual mente me movilizó no son las más adecuadas. No tienen espacios de zonas verdes (Av Américas y Calle 13 entre Cra 50 y Caracas), el estado de la cicloruta es regular, la contaminación del aire y sonora es excesivamente alta, es inseguro en horarios valle, tiene poca iluminación de noche, poco flujo en horas valle, poca señalización, tiene mucho desnivel en los cruces, cruces tiene poca conexión con otras ciclorutas. </t>
  </si>
  <si>
    <t>.</t>
  </si>
  <si>
    <t xml:space="preserve">Eficiencia </t>
  </si>
  <si>
    <t>Porque solo se interesan en mostrar lo que les interesa.hay muchas ciclo rutas en pésimo estado olvidadas....</t>
  </si>
  <si>
    <t xml:space="preserve">No hay ciclo rutas  en algunas zonas de la ciudad,  los peatones no respetan las ciclorutas </t>
  </si>
  <si>
    <t xml:space="preserve">Eficacia </t>
  </si>
  <si>
    <t>Bogotá es una ciudad muy compleja y poco empática con el ciclista, por más de que haya infraestructura bici falta mucha cultura y respeto por el ciclista en la vía. Se debe fortalecer la ley en pro del cuidado y protección de los ciclistas en las carreteras nacionales.</t>
  </si>
  <si>
    <t>Falta mucha conciencia y empatia por parte de los actores viales de mayor volumen y las ciclorutas se han convertido en trampas debido a su mal estado ademas de la presencia de bicitaxis que transitan de forma imprudente a lo anterior se lesuma que  sufrido de acoso por parte de otros actores que encuentran divertido arrinconar e incluso provocar caídas a las mujeres que usamos la bici. Pero aún con todo esto conservo la fe y la esperanza en la bicicleta porque me ha regalado las mejores experiencias en mi vida.</t>
  </si>
  <si>
    <t xml:space="preserve">Libertad y conexión con la naturaleza </t>
  </si>
  <si>
    <t xml:space="preserve">Falta mantenimiento de ciclo infraestructura. Poco respeto entre los diferentes actores viales. Condiciones Climáticas </t>
  </si>
  <si>
    <t xml:space="preserve">Apesar de tantas adversidades y condiciones que tenemos los ciclistas, es un transporte ecológico, disfrutas de la agilidad al movilizarte y también de las maravillas que puedes divisar al salir de la rutina (salir a rodar). Amo mi bici. </t>
  </si>
  <si>
    <t xml:space="preserve">Bogota es enorme y tiene muchos puntos donde transitar en bicicleta es seguro y tranquilo, ahora existen otros que son la mayoría sitios inseguros tanto en compartir el espacio con vehículos como en temas de seguridad e infraestructura, la Boyacá que es una de las que más uso hay cicloruta pero en el andén, muy irregular y con altos índices de inseguridad y de la misma infraestructura. Por eso utilizo la vía que me siento más seguro. Otra como la calle 50, una cicloruta con muchos puntos positivos y creo que una de las mejores y más usada, se está quedando pequeña, otra la de la carrera 11 también tiene muchos puntos positivos y muy segura. La avenida caracas sentido sur norte desde Usme necesita un espacio para bicicletas porque es otra vía bastante utilizada, yo vivía en Yomasa y el desplazamiento es compartido con buses de Transmilenio, particulares y motociclistas y es una vía muy riesgosa en varios puntos. Actualmente vivo en Bosa y a veces utilizo auto sur y carrera 30 y no tiene cicloruta segregada sino en andén y eso la hace muy insegura y está ruta merece una cicloruta segregada en la vía. En general siento coloque la carita amarilla porque llevo más de 10 años movilizandome en bicicleta y la experiencia y compartir la vía con los autos genera más confianza y siendo precavido y utilizando elementos de seguridad disminuye los riesgos, pero hay mucho ciclista que quizás por las condiciones o su misma inexperiencia que merecen espacios seguros y de calidad para movilizarse. </t>
  </si>
  <si>
    <t xml:space="preserve">esta todo en aumento lo ven mas a uno, hay mas seguridad porque hay más ciclistas y la misma gente protege a su núcleo(cualquier ciclista pudiera ser mi hijo/esposo/familiar), has mas parqueaderos, hay mas cafés ciclistas hay mas rutas etc...
pero muchas ciclorrutas ya se quedan pequeñas para el flujo de ciclistas lo cual hace las cosas un poco más peligrosas
</t>
  </si>
  <si>
    <t>libertad o vida</t>
  </si>
  <si>
    <t>Mucha inseguridad y malas condiciones de la via</t>
  </si>
  <si>
    <t xml:space="preserve">me encanta recorrer mi ciudad en bici pero la infraestructura no es la más adecuada y nos falta mucha cultura, para todos los actores viales </t>
  </si>
  <si>
    <t xml:space="preserve">felicidad </t>
  </si>
  <si>
    <t xml:space="preserve">Nos falta mejorar infraestructura pedagogías consiencia vial </t>
  </si>
  <si>
    <t>Siento que la ciudad ha mejorado su infraestructura para el tránsito de ciclistas. Sin embargo falta mucho más trabajo con las comunidades y mucha más seguridad e iluminación. No entiendo porque la energía solar no hace parte de la ciudad</t>
  </si>
  <si>
    <t>Felicidad y tranquilidad</t>
  </si>
  <si>
    <t>indumentaria costosa, accesorios costosos , monopolio autopartes y repuestos supercostosos porque aqui no se fabrican y las importadoras abusan, no hay guardianes de la cicloruta</t>
  </si>
  <si>
    <t>libertad, independencia, desahogo, efectividad, me siento vivo, duplicidad, agilidad</t>
  </si>
  <si>
    <t>Considero que el estado del pavimento y en algunos lugares la falta de iluminación pueden generar accidentes, poco acompañamiento por parte de autoridades en muchas de las ciclorutas y cicloparqueaderos en lugares concurridos permitiría que más personas lleven su bicicleta al realizar trámites y demás.</t>
  </si>
  <si>
    <t xml:space="preserve">Es un riesgo movilizarme en bici, la seguridad en horas nocturnas, los lugares oscuros y desolados son un problema para los ciclistas, la falta de educación vial para ciclistas, peatones y motorizados es excesiva, no hay respeto por las señales y tampoco por la vida, en definitiva movilizarse en bici en la ciudad es una actividad de alto riesgo por todos los aspectos antes mensionados </t>
  </si>
  <si>
    <t>No hay cicloinfraestructura que garantice el goze del espacio público equitativamente a motorizados, ciclistas, peatones, y quienes transitan el espacio, como vendedores, comerciantes etc...</t>
  </si>
  <si>
    <t xml:space="preserve">Faltan más ciclorutas en la ciudad. Que conecten a toda la ciudad  de sur a norte de occidente a oriente más presencia de la ponal  arreglar la infraestructura más visibilidad </t>
  </si>
  <si>
    <t xml:space="preserve">Me siento bastante bien porque. Favorece la salud. Es rápido. El trayecto y voy a mí ritmo. Sin afanes ni trancones </t>
  </si>
  <si>
    <t>Si</t>
  </si>
  <si>
    <t xml:space="preserve">No se garantiza la seguridad del ciclista. Hay pocos bicicarriles buenos, bonitos, y la mayoría está ubicada en la parte central y norte de la ciudad. No hay respeto hacia los ciclistas y nuchos de los ciclistas son muy imprudentes. Las calles están muy rotas. Solo conozco dos puentes con bicicarril, la mayoría de ouebtesnson o para peatones o para vehículos y transitar por ellos suele ser difícil </t>
  </si>
  <si>
    <t>Hay muchas cicloruras y facilidad de salir de la ciudad en bicicleta y es muy bacano, lo único feo es sentirse inseguro en todo lado y cualquier hora ( sobretodo en la noche) de que lo vallan a robar a uno</t>
  </si>
  <si>
    <t>Vitalidad</t>
  </si>
  <si>
    <t xml:space="preserve">la infraestructura de la cicloruta en cierto. lugares es muy mala como la mutis la va boyaca </t>
  </si>
  <si>
    <t>tranquilidad</t>
  </si>
  <si>
    <t>Afortunadamente en la zona en la que me muevo hay muy buena infraestructura, sin embargo, en otras zonas donde me he desplazado no es tan buena ni adecuada. Tiene más riesgo de seguridad tanto de robos como accidente</t>
  </si>
  <si>
    <t>Falta mejorar la infraestructura de las ciclorutas adicional a esto falta más disciplina por parte de los demás vehículos con los cuales compartimos la via</t>
  </si>
  <si>
    <t xml:space="preserve">Tranquilidad  y felicidad </t>
  </si>
  <si>
    <t>Me siento muy seguro en las ciclorutas que utilizo, la infraestructura me parece bueno</t>
  </si>
  <si>
    <t xml:space="preserve">Mejora mi salud y es mucho más rápido, pero por la autopista sur no hay mucha seguridad </t>
  </si>
  <si>
    <t>Por qué no hay control y hay mucho peatón imprudente y mucha invasión de motos en la cicloruta</t>
  </si>
  <si>
    <t>En cuestión de ciclo rutas en su mayoría están en mal estado y cuando es en la calzada vehicular no hay respeto hacia los ciclistas (no les interesa la vida de los demas). Digo lo anterior por experiencia propia.</t>
  </si>
  <si>
    <t xml:space="preserve">Es neutro ya que hay un montón de cosas por mejorar, sin embargo sigue siendo una experiencia, que si se hace de la mejor forma posible, preferible a los demás medios de transporte </t>
  </si>
  <si>
    <t xml:space="preserve">Existen algunos espacios destinados para ciclo rutas pero están mal diseñados </t>
  </si>
  <si>
    <t>Movimiento</t>
  </si>
  <si>
    <t>Huecos, andenes altos y poca infraestructura para ciclistas en la autonorte</t>
  </si>
  <si>
    <t xml:space="preserve">Independencia </t>
  </si>
  <si>
    <t>Falta mas conciencia de respeto de los conductores de carro y moto a los ciclistas, ciclorutas en mal estado,  por esto de comparte carril con los carros exponiendonos a un accidente. En calatrava cicloruta en mal estado y muy angosta para todo el trafico de bicicletas  y peatones.</t>
  </si>
  <si>
    <t>Libertad.</t>
  </si>
  <si>
    <t>Existen muchas ciclorutas para uno movilizarse y es bueno pero a la ves son varias las q estan en mal estado o fueron hechas sobre las alcantarillas del acueducto y esto genera una posible caida del ciclista seria bueno que pensaran en reubicar la cicloruta de la avenida cali sobre la via ya quees muy concurrida y esta en mal estado.</t>
  </si>
  <si>
    <t>Adrenalina</t>
  </si>
  <si>
    <t>Existe muchísima inseguridad para los ciclistas de la ciudad, desde robo, accidententalidad por mal estado de las vías y por falta de ciclorutas o bicicarriles.</t>
  </si>
  <si>
    <t>Aveces miedo</t>
  </si>
  <si>
    <t>Cuando me movilizó en la bici mtb es una pista excelente huecos obstáculos talleres carros atravesados y para rematar los desvíos por la obra de la 1era de mayo</t>
  </si>
  <si>
    <t xml:space="preserve">Mucha adrenalina </t>
  </si>
  <si>
    <t xml:space="preserve">El miedo más grande es la inseguridad, más que a un accidente de tránsito. </t>
  </si>
  <si>
    <t>A pesar de diversas deficiencias, la movilidad en bici a mejorado, hay más cultura vial y las estadísticas demuestran el aumento de viajes en éste tipo de vehículo.</t>
  </si>
  <si>
    <t>Aún hay muchos aspectos para mejorar, no se trata de llenar la ciudad de ciclorutas mal hechas, se trata de calidad, que se pueda transitar sin miedo a tener accidentes. La mayoría transitamos por las vías vehiculares motorizadas y existe poca tolerancia por parte de los conductores hacia nosotros generando muchas imprudencias contra nosotros sabiendo que los peatones y ciclistas tenemos la prelación.</t>
  </si>
  <si>
    <t>Viajo un promedio de 21 kilómetros de ida a mi trabajo donde ando entre carros,motos, bicimotores, una vía llena de huecos sin respeto para el ciclista!! Sin seguridad está ciudad no tiene policía y más para la protección del ciclista!, Por la noche son nuevamente 21 kilómetros dónde muchos tramos no cuentan con lámparas ni iluminación, seguridad,0mal estado de las vías... Una odisea ser un ciclista que realmente use este medio no para ir por el pan si no para cubrir un trayecto bastante largo hago 42 kolometros diarios pensado en el día a día la imprudencia de las motos, cantidad de taxis que tiene está ciudad la hace más lenta</t>
  </si>
  <si>
    <t xml:space="preserve">Tiempo </t>
  </si>
  <si>
    <t>Me encanta movilizarme en bicicleta pero las ciclorutas están en pésimo estado, hay demasiada inseguridad y pocos espacios como cicloparqueaderos y etc que se requiere para una garantía a la hora de moverse</t>
  </si>
  <si>
    <t>Descontrol</t>
  </si>
  <si>
    <t>Falta mucho en materia de inseguridad y acoso a las mujeres, y en materia de Educación vial en especial por parte de los motorizados.</t>
  </si>
  <si>
    <t>Agridulce, porque me siento independiente y feliz pero también insegura.</t>
  </si>
  <si>
    <t>No todo es malo, hay muchas cosas por mejorar, la continuidad de la cicloruta en ciertas partes de la ciudad, hay sectores que dan cierto peligro, hay que ver qué la cicloruta en diferentes partes de la ciudad se ha ido deteriorando, me gusta ver policías en puentes peatonales y debajo de los puentes vehiculares, esto hace que uno se sienta más seguro. Aún nos falta por mejorar la cultura ciclística, respetar señales de tránsito y la convivencia con los otros ciclistas y también el respeto de los otros actores viales.</t>
  </si>
  <si>
    <t xml:space="preserve">Falta más respeto por parte de vehículos motorizados autos, motos y mototaxis, la calidad del aire es pésima, aún así desplazarse en bici es una medicina para mil males </t>
  </si>
  <si>
    <t xml:space="preserve">El tránsito a la hora de usar bicicleta se ve afectada principalmente por la sensación de inseguridad, así como diferentes actores Viales cómo mantenimiento de las ciclorutas se percibe cómo experiencia no muy grata </t>
  </si>
  <si>
    <t xml:space="preserve">Incertidumbre </t>
  </si>
  <si>
    <t>Mala infraestructura para biciusuario, inseguridad, por falta de agentes policiales, pesimas conexiones entre ciclorutas</t>
  </si>
  <si>
    <t>Los conductores de automóviles en un 80% no ponen las direccionales cuando van a girar y termina en choque vial o verbal, los pocos policías que se ven en el camino, uno los ve más chateando que trabajando y cuando roban a alguien ( bien sea conductor, peatón o ciclista ) su reacción es muy lenta, en algunos puntos de las ciclo-rutas hay paraderos del SITP dónde las personas que se bajan o suben nunca miran para los lados y se han presentado inconvenientes.</t>
  </si>
  <si>
    <t>Falta de ciclonrutas</t>
  </si>
  <si>
    <t xml:space="preserve">Genial feliz y emocionante </t>
  </si>
  <si>
    <t xml:space="preserve">Es complicado andar en la ciudad, ya que cuenta con calles desastrozas, hay poca cultura de respeto, y existe mucha inseguridad, sin embargo, yo no cambiaría la bici por el transporte público jamás! </t>
  </si>
  <si>
    <t xml:space="preserve">Está muy bien, pero hay algunas vías en las que se debe mejorar la ciclovía. La iluminación. Que tenga mayor alcance. Porque a veces toca pasarse a la calle. </t>
  </si>
  <si>
    <t xml:space="preserve">Saludable </t>
  </si>
  <si>
    <t xml:space="preserve">La calidad de las ciclorutas no hace una experiencia agradable </t>
  </si>
  <si>
    <t>Hace falta mantenimiento de las ciclorutas tienen demasiado hueco, están hundidas y con poca iluminación especialmente por la cra 50 desde la 26 a la 63 y por la NQS desde campin hasta la 72</t>
  </si>
  <si>
    <t xml:space="preserve">Salud </t>
  </si>
  <si>
    <t>aunque la ciclo-infraestructura vial existe, es de mala calidad, y carece de aspectos de seguridad importantes, especialmente para peatones y ciclistas, incluso algunos motociclistas corren un mayor riesgo de accidentarse pof las mismas razones que un ciclista en la vía.</t>
  </si>
  <si>
    <t>meta</t>
  </si>
  <si>
    <t>Las ciclorutas son muy accidentadas, hay tramos llenos de huecos y son muchas subidas y bajadas innecesarias. Tampoco hay buena cobertura de ciclorutas hacía el sentir en el que vivo entonces la conectividad entre ellas me parece problemática.</t>
  </si>
  <si>
    <t>Flotar</t>
  </si>
  <si>
    <t xml:space="preserve">Aunque utilice un corredor con frecuencia, hay otros segmentos o rutas que en suma no permiten tener un viaje fluido. Conexión de rutas para bicicleta lo cual hace que la percepción de seguridad y comodidad se vea afectada. </t>
  </si>
  <si>
    <t xml:space="preserve">Cómo tal la experiencia es saludable </t>
  </si>
  <si>
    <t>Es uncomodo, no yay infraestructura ni cultura</t>
  </si>
  <si>
    <t xml:space="preserve">Inseguridad </t>
  </si>
  <si>
    <t xml:space="preserve">Yo me movilizó todos los días a mi trabajo en mi bicicleta electrica, el charquito - el olaya, 50 km diarios ida y vuelta, me gusta movilizarme en la bici porque me rinde mas, y no aguanto trancones, lo que no me gusta es el estado de la ciclovía, por huecos, en algunas partes hay unos desniveles que si uno va distraído se puede caer, y la inseguridad que siento, gracias a Dios no me a pasado nada, en la mañana se ve presencia de la policía y eso calma un poco, pero en la tarde no se ven, los bolardos también me parecen un peligro, este jueves que pasó una señora golpeó uno y se cayó, un señor y yo la ayudamos a levantarse y a arreglar la bicicleta </t>
  </si>
  <si>
    <t xml:space="preserve">La zona norte de la ciudad (Usaquén, Teusaquillo, Suba,) tienen una buena oferta de ciclo rutas, el sur de la ciudad (San Cristóbal, RUU, USME) no tienen muchos km de estás vías) </t>
  </si>
  <si>
    <t xml:space="preserve">Relajación </t>
  </si>
  <si>
    <t>Hay muy poca accesibilidad a el uso de las ciclorutas hay baches y aveces la ciclorutas es pintada no es adecuada para subir o bajar xq se puede caer uno cundo se usa, además q no es el material adecuado para usar este espacio</t>
  </si>
  <si>
    <t xml:space="preserve">Si bien me gusta movilizarme en bici muchas veces me abstengo de hacerlo por miedo a que me roben o me hagan daño, evitó algunas rutas y tenido dificultades con algunas vías inseguras sin estos problemas los viajes serían perfectos </t>
  </si>
  <si>
    <t xml:space="preserve">Libertad, motivación alegría </t>
  </si>
  <si>
    <t xml:space="preserve">No hay ciclo ruta adecuada, la inseguridad es alta, siento miedo de que me roben si es muy tarde y me siento constantemente acosada sexualmente </t>
  </si>
  <si>
    <t xml:space="preserve">Deje de montar en bicicleta por qué me la robaron, llevaba 3 meses con ella. El robo fue sobre la 30 en el 7 de agosto cerca al cai, a las 6 am. </t>
  </si>
  <si>
    <t xml:space="preserve">No se cuenta con infraestructura en buen estado, por lo que sufren daños las bicis </t>
  </si>
  <si>
    <t>Distintos factores en materia de infraestructura y seguridad</t>
  </si>
  <si>
    <t>Está bien, pero puede mejorar</t>
  </si>
  <si>
    <t xml:space="preserve">Falta conciencia y cultura por prte del ciclista el peaton y los automoviles o motos </t>
  </si>
  <si>
    <t>Mi espacio</t>
  </si>
  <si>
    <t>Falta invertir en proyectos para hacer más veloz pero segura la movilidad en bicicleta en toda la Ciudad. La señalización es pésima y la mayoría de ciclorutas en Bogotá están con muchísimos huecos o con diseños geométricos entorpecedores</t>
  </si>
  <si>
    <t xml:space="preserve">La cultura ciudadana no es la adecuada, en general somos malos agentes viales y hay zonas poco iluminadas que propician la inseguridad </t>
  </si>
  <si>
    <t>Me parece una ciudad muy bien adecuada, suerte hay tramos en los que falta la ciclo ruta, creo que Bogotá es una maravilla en este sentido y sigue caminando con Buenos pasos</t>
  </si>
  <si>
    <t>La ciudad en la noche no es segura en muchos puntos para transitar, así que uno va con el miedo de llegar bien a casa.</t>
  </si>
  <si>
    <t>Felicidad, tranquilidad.</t>
  </si>
  <si>
    <t xml:space="preserve">Siempre se puede mejorar </t>
  </si>
  <si>
    <t>Bogotá, no tiene la infraestructura para el uso de la bicicleta</t>
  </si>
  <si>
    <t>La ciclo-infraestructura presenta todavía demasiadas inconsistencias de conección entre unas vías y otras, teniendo en cuenta que transitó la ciudad de punta a punta. Las pocas ciclovías disponibles presentan demasiados huecos, las rampas para paso de nivel entre andenes son muy altas o están deterioradas produciendo golpes innecesarios y pinchazos en bicis con ruedas delgadas. Aparte muchos tramos de calzada están sobre tapas de alcantarilla o pozos sépticos, haciendo peligroso el tránsito y maniobrabilidad en la misma. Falta iluminación en la mayoría de trayectos, teniendo que recurrir de manera obligatoria a la luz de un vehículo que pasé cercano en caso de los tramos a nivel de la malla vial vehicular.</t>
  </si>
  <si>
    <t xml:space="preserve">Me siento cómodo porque manejo con prudencia y acato las señales de tránsito, también llevo bastantes años movilizandome en bici y ya conozco mi ciudad, se por donde andar y como comportarme en las vías. </t>
  </si>
  <si>
    <t>Contamos con kilómetros de ciclo rutas...</t>
  </si>
  <si>
    <t>Alegria</t>
  </si>
  <si>
    <t>Por rapidez uso la bicicleta pero hay mucha inseguridad</t>
  </si>
  <si>
    <t>Porque a pesar de existir demasiadas falencias cómo huecos o tramos de dos o tres cuadras sin cicloruta, o el irrespeto del motociclista por creer que también es su carril, poco a poco se le ha dado prioridad a este tema y es un proceso donde paulatinamente se irá mejorando la infraestructura.</t>
  </si>
  <si>
    <t xml:space="preserve">PASIÓN </t>
  </si>
  <si>
    <t>A pesar las mejorías que han sucedido en este tema desde hace años, hay partes de los ciclocarriles que están deteriorados o espacios sin seguridad (como la cicloruta de la Boyaca con 116 hasta la 130) No hay presencia policial y mucho hurto es de personal venezolano.</t>
  </si>
  <si>
    <t>Paz</t>
  </si>
  <si>
    <t>No hay la infraestructura adecuada, las calles y particularmente los andenes por donde atraviesa la cicloruta están en mal estado lo cual no permite una circulación cómoda ya que en ocasiones hay que bajarse de la bici para atravesar ciertas zonas, lo cual lo hace más inseguro relativo a la hora en que se usa el espacio, no hay respeto en las vías y una mayoría de conductores parece desconocer las reglas de tránsito.</t>
  </si>
  <si>
    <t>Falta infraestructura y seguridad para realizar un viaje seguro en bicicleta</t>
  </si>
  <si>
    <t>Aunque las condiciones de movilidad para ciclistas han mejorado, cosas como la inseguridad, el estado de las vias y la falta de respeto hacia los ciclistas hacen que la experiencia no sea la mejor, sin embargo se puede mejorar</t>
  </si>
  <si>
    <t>Todas las ciclorutas al sur de la ciudad se encuentran en mal estado causando daños en las bicicletas, exponiendonos a accidentes y la inseguridad que existe en la ciudad</t>
  </si>
  <si>
    <t xml:space="preserve">Hay muy pocas ciclorutas sobre el andén, las ciclorutas que exiten que comparte carretera con carros y motocicletas son muy peligrosas es donde más se presentan accidentes, la idea de combinar carretera con cicloruta es muy peligrosa. También los ciclistas han aumentado por lo tanto se es más difícil transitar por lo que ya hay muchas personas, tanto ciclistas como traseuntes intentado transitar en la misma dirección. También. Hay muy poca exigencia de la policía por lo tanto hay zonas peligrosas tanto de día como de noche. </t>
  </si>
  <si>
    <t xml:space="preserve">Las ciclo rutas están en mal estado o están obstaculizadas por los vendedores, hay mucha inseguridad y poca presencia de las autoridades, por eso es preferible usar las vías aunque los conductores no respeten los espacios </t>
  </si>
  <si>
    <t>Aun no hay ciclo ruta en toda la ciudad es muy bueno ver que en bogota si se preocupan ppr mantener seguroa alos agentes viales dandoles su lugar</t>
  </si>
  <si>
    <t xml:space="preserve">Me gusta viajar en bicicleta pero algunas de las ciclorutas no están en las mejores condiciones para la movilización ya sean por huecos y otras porque se inundan con facilidad </t>
  </si>
  <si>
    <t>Las ciclovías están en muy mal estado, hay muchos huecos y desniveles que hacen que uno se pinche constantemente, también son muy inseguras debido a que hay poca presencia policía o ninguna y también los peatones en muchos casos caminan sobre la cicloruta, ahí zonas con muy poca iluminación y en el mejor de los casos es mejor transitar por la vía de los carros.</t>
  </si>
  <si>
    <t xml:space="preserve">Nervios </t>
  </si>
  <si>
    <t>Amo andar en bici, pero desafortunadamente pienso que la infraestructura es deficiente, yo tomo la malla vial de la Cali y en la altura con la calle 80 hacías el sur es horrible, además falta inteligencia vial por parte del gremio.</t>
  </si>
  <si>
    <t>Lobertqd</t>
  </si>
  <si>
    <t xml:space="preserve">Desafortunadamente la malla vial de las ciclorutas es mala y en sectores se siente demasiada inseguridad </t>
  </si>
  <si>
    <t xml:space="preserve">Movilidad eficiente </t>
  </si>
  <si>
    <t>Aún falta para disfrutar como se debe pero se puede rodar bien por ciudad en bici</t>
  </si>
  <si>
    <t>Hay voluntad política, buena infraestructura pero le faltan mejoras en seguridad</t>
  </si>
  <si>
    <t>Me preocupa mucho la seguridad he llegado a sentir miedo de salir en bici y de ir con mi familia al parque por Tanta inseguridad, me encanta andar en bici toda la vida la he usado pero ultimamente mi familia y yo hemos dejado de disfrutar su uso por tanta inseguridad e irrespeto por parte de los conductores de vehiculos y motos.</t>
  </si>
  <si>
    <t>Libertad, alegria, salud.</t>
  </si>
  <si>
    <t>La inseguridad es alta. La cultura de otros ciclistas es baja, se atraviesan y no son visibles. Las calles tienen muchos huecos y grietas.</t>
  </si>
  <si>
    <t>Emoción.</t>
  </si>
  <si>
    <t>El pavimento en la gran mayoría de la cicloruta por el andén está en malas condiciones, con huecos o levantado por las raíces de los árboles; por sobre todo las terminaciones de las mismas son poco cómodas. La bajada y subida de andenes requiere de fuerza o de frenar para no golpear tanto la bicicleta, en otras palabras, el inicio y terminación de la cicloruta por el andén deberían ser lisos o unidos a la calle vehicular.</t>
  </si>
  <si>
    <t xml:space="preserve">Siempre con tantos imprudentes y no hay educación para prevenir los accidentes </t>
  </si>
  <si>
    <t xml:space="preserve">Adrenalina </t>
  </si>
  <si>
    <t xml:space="preserve">Pésimas condiciones, huecos, mala Infra estructura pésima señalización </t>
  </si>
  <si>
    <t>El estado y la calidad de las ciclovías, además del comportamiento de otros ciclistas, obligan a transitar por la estructura vial, tanto por comodidad como por seguridad y eficiencia.</t>
  </si>
  <si>
    <t>A nivel ciudad siento que estamos bien, pero la infraestructura propicia los viajes en este modo al norte, hacia el sur la infraestructura es de menor calidad y disponibilidad.</t>
  </si>
  <si>
    <t xml:space="preserve">Riesgo </t>
  </si>
  <si>
    <t xml:space="preserve">Percepción de inseguridad en todos los aspectos. </t>
  </si>
  <si>
    <t xml:space="preserve">Emancipación </t>
  </si>
  <si>
    <t>Existen demasiados peligros en la vía tanto por probables accidentes de tránsito como posibles robos durante la movilización, factores que generan temor a la hora de montar bicicleta. Ser mujer es otro factor de vulnerabilidad que lastimosamente interviene en el uso continuo de la bicicleta. Las motocicletas principalmente siempre invaden el bicicarril provocando accidentes e incluso hasta la muerte. Hay demasiados factores de riesgo en materia de seguridad para el biciusuario.</t>
  </si>
  <si>
    <t>Muy poca infraestructura vial, y muy poca presencia de las autoridades en caso de algun tipo de siniestro.</t>
  </si>
  <si>
    <t>Independientemente de la falta de infraestructura, siento paz y relax, luego de salir de una jornada agotadora de trabajo.</t>
  </si>
  <si>
    <t xml:space="preserve">La bicicleta es un excelente medio de transporte </t>
  </si>
  <si>
    <t>Cero estrés</t>
  </si>
  <si>
    <t xml:space="preserve">Falta más seguridad, mejor infraestructura </t>
  </si>
  <si>
    <t xml:space="preserve">Demasiados huecos en las ciclorutas mal diseñadas son un asco las ciclorutas de bogota prefiero andar x la calzada vehicular </t>
  </si>
  <si>
    <t>Falta de inteligencia vial y seguridad.</t>
  </si>
  <si>
    <t>Si bien existen vías para andar en bicicleta, el tema de la inseguridad, las actuales obras, estado de las ciclorutas, falta de conexión entre tramos,  motos y mototaxis que ocupan las ciclorutas, peatones y vendedores que no respetan los espacios y carros que literalmente le 'echan el carro encima' a los ciclistas cuando no hay ciclorutas, hace que lo piense dos veces antes de montar en cicla</t>
  </si>
  <si>
    <t xml:space="preserve">Existen rutas y opciones podrían ser mejores </t>
  </si>
  <si>
    <t xml:space="preserve">Hace falta mantenimiento en la infraestructura vial, constantemente hay accidentes por elal estado y señalización de las ciclo-vias. Existen tramos de la ciudad en donde la cicloruta no es respetada e impide la circulación por ahí, obligando a tomar vía con los carros y otros vehículos peligrosos. En la noche se percibe bastante la inseguridad por la poca o mala iluminación; además de el alto tráfico que aumenta la accidentalidad por la falta de cultura en los bici usuarios que no respetan a los otros. </t>
  </si>
  <si>
    <t>Me siento libre, ligero, autosuficiente y motivado.</t>
  </si>
  <si>
    <t xml:space="preserve">Me siento bien por el trabajo distrital que se ha hecho con la infraestructura para las bicis, hay cosas por mejorar, pero en general, han sido viajes tranquilos y transitables por la ciclo ruta. Recalco la buena labor que se hace para la promoción de utilizar la bici en todo momento y la oportunidad de recorrer bogota sin mezclarse al tráfico motorizado. </t>
  </si>
  <si>
    <t xml:space="preserve">La cicloruta es más segura para transitar en bicicleta pero las intersecciones con las avenidas son terribles porque no hay semáforos y obstaculizan el tránsito </t>
  </si>
  <si>
    <t>Vida</t>
  </si>
  <si>
    <t xml:space="preserve">Mucha inseguridad con respecto al riesgo de robos de diferentes tipos, bastante riesgo de accidentes, muy muy pocos parqueaderos señalamientos de otras personas </t>
  </si>
  <si>
    <t xml:space="preserve">Libertad, independencia, alegría, Siento que soy un poco más feliz con cada pedalazo. Me rinde mucho el tiempo. </t>
  </si>
  <si>
    <t>No hay suficientes ciclorutas y las que existen están mal interconectadas.</t>
  </si>
  <si>
    <t>Control.</t>
  </si>
  <si>
    <t>No hay respeto de los demás actores viales con los ciclistas y viceversa, además de que a veces es imposible transitar en las ciclorutas y a la hora de compartir vía con vehículos motorizados se envidencia el poco respeto mencionado anteriormente.</t>
  </si>
  <si>
    <t xml:space="preserve">Pienso que la cicloruta de la carrera 7 es una de las más seguras por su infraestructura, señalización, división del carril de carros y las bicis entre otros aspectos por lo cual me siento satisfecha de hacer uso de mi bicicleta </t>
  </si>
  <si>
    <t>Me libera del estrés, me siento motivada y la sensación es de sentirme triunfadora cuando llegó a mi destino</t>
  </si>
  <si>
    <t>Las ciclorutas son terribles las rampas de subida y bajada son terribles, la cultura ciudadana de peatones conductores de vehículos e inclusive los mismos ciclistas es pesimaaa</t>
  </si>
  <si>
    <t>Incertidumbre</t>
  </si>
  <si>
    <t>Andar en Bici,es bellísimo pero la inseguridad que lo atenúa a uno como mujer es devastador,la poca iluminación,acompañamiento de la policía y acoso callejero hacen que uno como ciudadano esté prevenido a todo.</t>
  </si>
  <si>
    <t>FELICIDAD</t>
  </si>
  <si>
    <t xml:space="preserve">Porque la ciudad.esta llena de gente poco tolerante, muchos huecos, ladrones poca iluminación </t>
  </si>
  <si>
    <t xml:space="preserve">Hace falta mucha infraestructura (ciclo ruta), además de cultura por ambas partes (ciclistas y otrxs) y seguridad y estado de las vías. </t>
  </si>
  <si>
    <t xml:space="preserve">Me gusta mucho, pero hay muchos aspectos que me gustaría que cambiara. </t>
  </si>
  <si>
    <t>hay buena cicloinfraestructura, se debe mejorar la iluminación y la capa de rodadura, se debe bajar a la calzada para no tener conflicto con los peatones ni en los cruces sentirse inseguro en el giro de los vehículos, se debe ampliar la cobertura de cicloparqueaderos</t>
  </si>
  <si>
    <t xml:space="preserve">Hay cosas positivas (ciclorutas, cicloparqueaderos) pero también hay cosas no tan positivas sobre todo en temas de seguridad y respeto desde los otros entes viales. </t>
  </si>
  <si>
    <t xml:space="preserve">Libertad. </t>
  </si>
  <si>
    <t xml:space="preserve">Falta ampliar el número de vías y mejorar la infraestructura. Falta mejorar la iluminación y señalización horizontal. </t>
  </si>
  <si>
    <t xml:space="preserve">Las. Ciclorutas en pésimo estado con la cr30 y en las noches los ciclistas de las universidades tipo 10 pm no hay acompañamiento de la policia y es muy inseguro </t>
  </si>
  <si>
    <t xml:space="preserve">Falta infraestructura en los carriles vehiculares y considerar al ciclista actor vial </t>
  </si>
  <si>
    <t xml:space="preserve">Hace falta mantenimiento en las ciclorutas ya que hay muchos huecos y falta de señalización cómo lo es la cicloruta d ella treinta los andenes de bajada y subida son muy altos y uno resulta con dolor de cabeza o incluso de cola, iluminación, conecciones de una cicloruta a otra, separaciones de los puentes peatonales y de la cicloruta cómo lo es el puente que quede detrás del cc Titan plaza o homcenter de la 80 con 68, pedagogia del uso de la cicloruta por otros usuarios, verificar el manejo y la velocidad de la bicicletas con motor y eléctricas a parte de la contaminación auditiva que produce estás bici de motor, más control por parte de las autoridades en horas pico ya que hay muchos imprudentes que por el afán de llegar rápido a sus destinos se van en Contravía o por la misma cantidad de ciclistas utilizan toda la ciclovía para pasar y no respetan peatones o los ciclas que viene en sentido contrario, es decir no respetan su carril y por último hacer retenes para verificar estado de embriaguez de los bici usuarios ya que he visto varias accidentes por este motivo. </t>
  </si>
  <si>
    <t xml:space="preserve">la inseguridad y el mal estado de muchas ciclovías (o falta de éstas) hace que une deje de usar la bici </t>
  </si>
  <si>
    <t xml:space="preserve">libertad </t>
  </si>
  <si>
    <t>No hay espacio para movilizarse, es peligroso. Mas que todo al entrar a Bogotá.</t>
  </si>
  <si>
    <t xml:space="preserve">Felicidad, pero no mucho en Bogotá :( </t>
  </si>
  <si>
    <t xml:space="preserve">La vía se encuentra en pésimo, no tiene andenes, mucho menos cicloruta, no tiene iluminación y solo hay presencia de las autoridades para poner infracciones a los carros en pico y placa </t>
  </si>
  <si>
    <t xml:space="preserve">Seguridad </t>
  </si>
  <si>
    <t>Felicidade</t>
  </si>
  <si>
    <t xml:space="preserve">Siempre está uno al borde de un accidente, los conductores de vehículos no saben nada del código de tránsito y siempre se generan problemas por la falta de tolerancia, también obstáculos qué se ven en las ciclorutas y colocando unos reductores qué hace qué uno cómo ciclista prefiera usar la calzada vehícular, por último las ciclorutas parecen pistas de obstáculos, deberían estar al nivel de la calzada. </t>
  </si>
  <si>
    <t>Bastantes huecos, inseguridad, irrespeto al ciclista, no tenemos ningún derecho así este la ley 1811 la gente se limpia el trasero con la normal y nadie la conoce</t>
  </si>
  <si>
    <t>Las cicloruras no tienen trayectos completos son por partes, están en mal estado y esto o liga a usar la vía vehicular, y aunque los conductores suelen ser respetuosos, hay ocasiones en que no los son y le avientan el carro al bici usuario, se podría compartir con los vehículos pero hace falta sensibilización para los dos lados ciclistas y conductores. Las mallas viales son malas. Y el peligro de ser atracado también es un riesgo.</t>
  </si>
  <si>
    <t xml:space="preserve">Me gusta porque evito el estrés de las personas que víajan en transporte público. El ser empujado y el tiempo es mejor que en transporte público </t>
  </si>
  <si>
    <t xml:space="preserve">Considero que no hay condiciones óptimas para el uso de bicicleta como medio de transporte principal para muchos ciudadanos, especialmente en el sur de la ciudad </t>
  </si>
  <si>
    <t>Es mas rapido y seguro para yegar a mi destinol</t>
  </si>
  <si>
    <t>Inseguridad, poca tolerancia en las vías, malla vial muy mal.</t>
  </si>
  <si>
    <t xml:space="preserve">Hay q mejorar la seguridad para los ciclistas </t>
  </si>
  <si>
    <t>Inseguridad,vías en mal estado,no hay señalización, demasiada vulnerabilidad frente a las carros bases y motos.</t>
  </si>
  <si>
    <t xml:space="preserve">Las ciclorutas son inconclusas puede que de un momento a otro se encuentre en la mitad de una vía un poste y al bajar a la vía vehicular son muy poco tolerantes las motos y los carros </t>
  </si>
  <si>
    <t xml:space="preserve">La seguridad es muy mala en algunos tramos, y las ciclorutas y ciclo carriles están en pésimas condiciones, no les hacen mantenimiento </t>
  </si>
  <si>
    <t>Los corredores principales cuentan con ciclorruta, algunas en un solo sentido, pero las vías «secundarias» no cuentan con carril o separación para bicicletas.</t>
  </si>
  <si>
    <t>Satisfacción.</t>
  </si>
  <si>
    <t>Ciclorutas en mal estado, peatones no respetan el carril exclusivo para las bicicletas y no hay mucha seguridad; por eso personalemente prefiero usar el carro vehícular</t>
  </si>
  <si>
    <t>Existen muchos huecos en algunas partes, además los peatones se atraviesan a veces sin ver y hay partes con poca iluminación y/o inseguras.
En general, andar en bici de noche es una odisea inseguridad en ciclorrutas, vehículos muy rápidos en la avenida, gente u otros ciclistas que ni se ven por baja iluminación o no llevar reflectivos</t>
  </si>
  <si>
    <t xml:space="preserve">Relajación, libertad y satisfacción </t>
  </si>
  <si>
    <t>las vías están en un pésimo estado y las ciclas son las que sufren pues se dañan, las chocas ciclorrutas están muy mal diseñadas, tienen huecos, son en andenes y los conductores no tienen ningún tipo de reconocimiento ante un ciclista por lo que no respetan la vía o la vida de unx.</t>
  </si>
  <si>
    <t>La bicicleta es un muy buen medio de transporte, es rápido, pero la falla está en las ciclorutas que se encuentran sobre el andén, por ejemplo en la vía que más utilizo, que es la Boyacá, la cicloruta es una tortura, no se encuentra al nivel del andén, y en cada cuadra te encuentras una rampa super empinada que te hace perder toda la velocidad que llevas y esto aumenta mucho el tiempo de los recorridos
En comparación de la velocidad en un bicicarril como el de la 50, o la malla vehicular por la cual puedes mantener una velocidad constante, también la falta de personas, la poca iluminación en las ciclorutas, te genera desconfianza, y prefieres ir con los vehículos motorizados.</t>
  </si>
  <si>
    <t xml:space="preserve">Relajación, alegría </t>
  </si>
  <si>
    <t xml:space="preserve">Las ciclorutas no estan bien padimentadas, parecen diseñadas para ciclomontañismo, su desnivel es muy alto. 
Inician obras en ciclorutas en buen estado, las dañan y las que ya estan mal no las arreglan. No hay policia o apoyo de la fuerza publica en las ciclorutas debajo de puentes  parecidos como el caso de la calle 26 con avenida boyaca donde ya han presentado hurtos y asesinatos por robos.  Despues de la 50 con 26 la cicloruta se monta al anden lo que dificulta el paso o hay que andar con los carros quienes en su mayoria no respetan el distanciamiento a las bicicletas </t>
  </si>
  <si>
    <t>No sé cómo nos podemos catalogar como la capital mundial de la bici, cuando en la mayoría de ciclorutas hay huecos , ejemplo en Engativá ciclorutas de la calle 80, solo son huecos desde la avenida boyaca el puente de guaduas, la ciclorutas de la cali hacia el sur diría que es una de las peores en su estado físico y seguridad. En Bogotá el hurto a bicicletas es alto , así se denuncie o no el día que te la roban ya no la recuperas, la policía es ineficiente, en la vía cualquier accidente los conductores salen a la fuga , uno acude al policía y solo dice ; 'Denuncia por favor' no mira si puede hacer algo en ese momento, prefiero usar el carril de los carros al menos se que no se me lanzará un ladrón con algún cuchillo o algo.</t>
  </si>
  <si>
    <t>Hay muchos más bicicarriles que antes (aunque los invadan carros parqueados o ciclistas en contravía)</t>
  </si>
  <si>
    <t xml:space="preserve">Cuenta con ciertos espacios. Pero hay baches huecos en la via, poca iluminación, la señalizacion para bici usuarios es poca, parqueaderos y zonas seguras de las bici son casi inexistentes solo en algunos portales. No todas la empresas les gusta tener espacio para las ciclas </t>
  </si>
  <si>
    <t xml:space="preserve">Plenitud </t>
  </si>
  <si>
    <t xml:space="preserve">V </t>
  </si>
  <si>
    <t xml:space="preserve">Emoción </t>
  </si>
  <si>
    <t xml:space="preserve">La ruta que generalmente uso se encuentra en buen estado a menos que llueva, pero la falta de respeto y entendimiento de los que no son biciusuarios es un problema que hay que reglamentar, porque van en los carriles incluso en Contravía como los bicitaxis, la imprudencia y la falta de respeto de otros biciusuarios es otro inconveniente, que veo difícil de solucionar pues no hay una autoridad cercana que actúe en caso de emergencia. </t>
  </si>
  <si>
    <t>No puedo decir que sea lo peor ya que hay muchas ciclorrutas e infraestructura para el ciclista, pero está infraestructura està pensada en la comodidad del vehiculo, màs no para el ciclista, qué es quién la usa. Ahora, este es él menor de los problemas. Ya còmo tal la infraestructura està, en gran parte, en un estado deplorable y no brinda garantías a los ciclistas en ningun aspecto, huecos, descensos y ascensos de anden no nivelados, falta de señalización, tramos cortados qué té dejan perdido, falta de iluminación, cambiós de terreno, etc; tramos enteros totalmente oscuros, con huecos, sobre un andén pegados a un muro hacen que se de una percepción de inseguridad altísima ya que obligatoriamente tienes que ir lento. Cosas como está sé ven a diario en las ciclorrutas, sobre todo al sur y occidente de la ciudad y hacen que prefieras circular entre carros y motos.</t>
  </si>
  <si>
    <t>La infraestructura de las.ciclorutas es mala lo que facilita el huerto, no hay educación vial de parte de ninguno de los actores viales (incluyendo la bicicleta)</t>
  </si>
  <si>
    <t xml:space="preserve">Las ciclorutas sobre el anden son un verdadero desastre, mhe tenido que cambiarle el rin 3 veces a mi bici ya que los conectores con la calleno cruces son altos, los peatones caminan de manera desmedida y los huecos son terribles y el alumbrado, sumado a esto la inseguridad en el trayecto de la tarde, también siento que debería realizar un contro a las bicicletas con motor, son demasiadas, contaminan mucho y en muchas ocasiones son imprudentes </t>
  </si>
  <si>
    <t>Bienestar</t>
  </si>
  <si>
    <t>La ciudad en temas de infraestructura vial para bicicletas es insuficiente y no se les da el mantenimiento que deberían. Están mal diseñadas, ya que las rampas, huecos y demás pueden dañar las bicicletas. Adicionalmente la inseguridad, no hay garantías para transitar con tranquilidad en la ciudad de Bogotá en bicicleta, por miedo a robos y/o violencia.</t>
  </si>
  <si>
    <t>A diferencia de otras ciudades, en Bogotá se nota la iniciativa por hacer una ciudad más biciamigable.</t>
  </si>
  <si>
    <t xml:space="preserve">En mis trayectos es suficientemente buena para seguir usando la bici como medio de transporte </t>
  </si>
  <si>
    <t>Hay que mejorar en conectividad de las rutas y la seguridad.</t>
  </si>
  <si>
    <t xml:space="preserve">Me encanta </t>
  </si>
  <si>
    <t xml:space="preserve">Considero que las condiciones de la ciudad para un biciusuario no son las mejores...
Efectivamente contamos con una amplia red de ciclorrutas que nos permiten movilizar por la capital. Sin embargo, existen actualmente ciclorrutas que se encuentran deterioradas, con huecos, grietas, puntillas, etc como la de l av ferrocarril entre la 1 de mayo y Américas, sin dejar de lado la poca iluminación del sector y la inseguridad que no permiten transitar libremente.
Así como este lugar, hay otros que se ven entorpecido por bolardos en la mitad las cuales ha ocasionado accidentes entre Ciclistas y peatones. </t>
  </si>
  <si>
    <t>Ha habido reducción de muchos bicicarriles (américas, 1 de mayo, avenida ferrocarril tv 53) la inseguridad en horas de la mañana rumbo la trabajo, imprudencia e intolerancia de los diferentes actores viales</t>
  </si>
  <si>
    <t>Libertad!!!!</t>
  </si>
  <si>
    <t>Las ciclorutas no son pensadas ni diseñadas para biciusuarias; se encuentran en mal estado, no tienen una colectividad adecuada en muchos puntos y son muy inseguras, creería que es donde más hurtan bicicletas. 
Otro aspecto fundamental es el desconocimiento de la ley de parte de quienes usan vehículos motorizados; no respetan al ciclista en las vías aún cuando tenemos el derecho de usarla. Lo anterior debido a la falta de pedagogía para impulsar el respeto por los biciusuari@s. Considero que para recibir un permiso de conducción se deba exigir un conocimiento básico de las leyes y sobre todo de tolerancia, debido a éste desconocimiento los motorizados se creen 'dueños' de la vía.</t>
  </si>
  <si>
    <t>A pesar de las diferentes ciclorutas que tiene Bogotá, la inseguridad y estado de algunas vías hacen pensar sacar la bicicleta además que muchos motociclistas utilizan estás vías generando situaciones de riesgo a los bici usuarios.</t>
  </si>
  <si>
    <t>Alegría, paz.</t>
  </si>
  <si>
    <t>La ciudad no tiene espacios adecuados, o sea, en buen estado para los bici usuarios y la inseguridad es alta</t>
  </si>
  <si>
    <t xml:space="preserve">Pues falta arreglar la Infraestructura en algunas partes, aumentar la seguridad etc... </t>
  </si>
  <si>
    <t>Motivación</t>
  </si>
  <si>
    <t>Me gusta, llegó rápido a los lugares que necesito y sufro menos estrés de estar en un vehículo masivo como el Transmilenio. La desventaja es que existe demasiada inseguridad, he tenido dos siniestros en el último año, además de que son muchas personas que diariamente se exponen a muchos riesgos solo por 3l hecho de andar en Bici.</t>
  </si>
  <si>
    <t xml:space="preserve">No estoy tan satisfecha con el estado de las vías, los conductores de sitp son muy atravesados, y creo que nos falta mucha educación para transitar en las vías, tanto a los conductores de carros, motos y los mismos ciclistas </t>
  </si>
  <si>
    <t>Plenitud</t>
  </si>
  <si>
    <t xml:space="preserve">Siento que no hay suficientes ciclorrutas y las que hay, están sobre los andenes, que deberían ser para los peatones </t>
  </si>
  <si>
    <t>El hecho de llevar un tiempo conduciendo la bici me hace pensar que se puede hacer más con las condiciones de las vías para bici usuarios que nos permitan estar más cómodos y seguros</t>
  </si>
  <si>
    <t>No hay seguridad departe de la policía...</t>
  </si>
  <si>
    <t xml:space="preserve">Sensación de libertad </t>
  </si>
  <si>
    <t xml:space="preserve">Bogot es una ciudad muy linda para recorrer en bici pero hay que saber por donde y a que hora para no pasar malas experiencias.
Asi como hay ciclo vías muy cuidadas hay otras terribles.
Pero es una forma de evitar en estres que genera el transporte público. </t>
  </si>
  <si>
    <t>Me gusta la cantidad de ciclovía que hay, pero muchas veces debo salirme porque está dañada, obstaculizada o no conecta bien con las vías que necesito, en las noches me siento más seguro por la vía de los carros debido a que hay partes donde la ciclovia es sola y con muchos andenes lo que reduce la velocidad y aumenta la posibilidad de un robo</t>
  </si>
  <si>
    <t>Abundancia en huecos, inseguridad seguridad e intolerancia vial</t>
  </si>
  <si>
    <t xml:space="preserve">Ciclo vías en mal estado. Muy estrechas y muy mal diseñadas por lo cual hay bastante accidentalidad tanto de nosotros los ciclistas y los peatones </t>
  </si>
  <si>
    <t>Paz Amor y libertad</t>
  </si>
  <si>
    <t>En varias partes del viaje hay cicloturuta que beneficia mucho la.movilidad, pero hay zonas donde hace falta la existencia de mas ciclorutas para que estas de conecten y exista una ciclotuta mas completa</t>
  </si>
  <si>
    <t>No tan satisfecha por qué hay muchos autitos sonde aún no hay ciclovía y es mucho más inseguro transitar por la vía vehicular.</t>
  </si>
  <si>
    <t xml:space="preserve">Demasiados huecos, resaltos, fallas en el pavimento; se inundan y se generan charcos cuando llueve mucho, poca presencia de la policía en mis recorridos, poca y mala iluminación. A veces se centran en tener bonitos puntos centrales y se olvidan de la periferia. </t>
  </si>
  <si>
    <t xml:space="preserve">Hay muchas falencias en infraestructura, señalización y pedagogía,aparte de falta de presencia policial  ,aunque debo reconocer que hay obras en progreso </t>
  </si>
  <si>
    <t>Descanso</t>
  </si>
  <si>
    <t>Creo que ir en bici es siempre una aventura en todo el sentido de la palabra. Hay riesgos y peligros asociados a una ciudad diseñada para los vehículos a motor, personas inescrupulosas, huecos, la exposición al clima, entre otras; pero también es siempre eficiente y rápido moverse en bici y vivir la ciudad con cada pedalazo.</t>
  </si>
  <si>
    <t>Esfuerzo</t>
  </si>
  <si>
    <t xml:space="preserve">Inseguridad, poca iluminación y demarcación, el uso no adecuado de los espacios en la ciidad por parte de todos los actores viales (vehiculos, peatones y los mismos ciclistas) </t>
  </si>
  <si>
    <t>libertad</t>
  </si>
  <si>
    <t xml:space="preserve">Aunque la ciclovía existe es difícil compartir con peatones </t>
  </si>
  <si>
    <t>Diría que un 50/50, de ya que así como tiene pros, tiene contras!</t>
  </si>
  <si>
    <t>Me relajo, oyendo música, además de cuidar mi salud, cuido el ambiente, llegó más temprano al trabajo, etc</t>
  </si>
  <si>
    <t>La ausencia seguridad personal frente a posibles asaltos a mano armada. Así como la elevada probabilidad de accidentes producto de la ausencia de una autoridad que sea eficaz en hacer cumplir la normatividad que permita viajar de forma segura en bicicleta. Adicional la infraestructura de las ciclorutas se encuentra muy deteriorada, lo que empeora aún más con la invasión de la misma por parte de motociclistas y peatones.</t>
  </si>
  <si>
    <t>Las ciclovías que hay o estan en mal estado o no estan bien pensadas para andar en cicla, al estar en un anden cansa mucho a la persona ya que se debe hacer un mayor constante esfuerzo y las que estan al lado de la zona vehícular no las respetan y ni respetan al ciclista.</t>
  </si>
  <si>
    <t>La infraestructura aún es deficiente, falta muchísima conectividad y mayor regulación sobre los vehículos motorizados para priorizar la vida de los ciclistas, loa hurtos y la posible perdida de la vida por ellos son muchos al igual que la falta de empatía desde otros actores viales motorizados pero también no notorizados</t>
  </si>
  <si>
    <t xml:space="preserve">Ah ciertas hora la el uso de la bicicleta no es cómodo por las cicloruta, un ejemplo es la calle 26 desde la avenida Rojas hasta el portal el Dorado, donde en los túneles es súper inseguro transitar, es preferible salir a la calle vehicular y compartir el tránsito entre los vehículos </t>
  </si>
  <si>
    <t>Siempre se puede mejorar la calidad de vida usando este medio de transporte sin embargo la.mala administración de la ciudad no genera estímulos para seguir usando la bici como medio de trasporte</t>
  </si>
  <si>
    <t xml:space="preserve">Contemplación constante </t>
  </si>
  <si>
    <t xml:space="preserve">Varias fallas de parte del estado y sociedad </t>
  </si>
  <si>
    <t>Hay demasiados huecos en la calzada, que pueden ser mortales para un ciclista, y la opción de los andenes incomoda mucho al peatón, a demás no es seguro porque ocurren mas robos en el anden. Solo el domingo hay una infraestructura muy buena, los otros días de la semana hay que tener mucho ccuidado para desplazarse en bicicleta</t>
  </si>
  <si>
    <t>La calidad de aire es muy mala, debería haber más control hacia los vehículos chimenea.</t>
  </si>
  <si>
    <t xml:space="preserve">No existen los espacios adecuados, hay muchos factores que pueden generar accidentes viales (a partes de los vehículos motorizados) especialmente la presencia de huecos. La inseguridad es creciente, cada vez me siento más insegura rodando por la ciudad, hace falta educar culturalmente a todos los actores viales, desde peatones hasta conductores de TM y SITP, ya que son los más abusivos al conducir. Cuando se es mujer el riesgo no está solo en que te roben, sino en que te agredan físicamente, usar la bici en Bogotá es un deporte extremo. </t>
  </si>
  <si>
    <t>Yo salgo de la ciudad a montar bicicleta. Cuando me siento segura, montar en bici es un escape de mi rutina y el caos citadino.</t>
  </si>
  <si>
    <t xml:space="preserve">No me siento tan satisfecho porque falta mejorar la infraestructura vial para la bici y hacer una pedagogía a la ciudad para que sepa respetar los espacios de la vias, y dónde pasa las bici </t>
  </si>
  <si>
    <t>Libertad y desestresante</t>
  </si>
  <si>
    <t xml:space="preserve">Inseguridad, no hay garantías para ciclista, mal estado de las vías, pocos ciclocarriles, los peatones no respetan donde hay ciclocarriles, los vehículos motorizados no respetan la vida del ciclista en la vía </t>
  </si>
  <si>
    <t>Alivio</t>
  </si>
  <si>
    <t xml:space="preserve">En algunas zonas no hay ciclorutas
Las ciclorutas no tienen buena infraestructura y sobretodo en la noche son muy peligrosas
No hay presencia de las autoridades en las ciclorutas
Los motociclistas, bicitaxis y mototaxis se meten a las ciclorutas
Los carros se parquean dentro de las ciclorutas
Las ciclorutas son muy pequeñas </t>
  </si>
  <si>
    <t>Hay ciclorutas o biciarriles que no tienen un pavimento adecuado, o que no le han hecho mantenimiento.
Hay algunos cruces peligrosos, paso semáforo o solo pensado para vehículos de poca duración, existen cruces inadecuado entre peatones y ciclorutas después de un cruce del semáforo.</t>
  </si>
  <si>
    <t>Liberación de estres</t>
  </si>
  <si>
    <t>Aunque hay fallas y las ciclovías a veces están en mal estado hay varios espacios paraoversw en Bici entre ellos también la ciclovía</t>
  </si>
  <si>
    <t xml:space="preserve">Bienestar </t>
  </si>
  <si>
    <t>La mayoría de las ciclorutas están sobre los andenes, lo cual no sirve para movilizarse porque obligatoriamente hay que ir despacio por los peatones, lo cual afecta porque uno no va de paseo; al movilizarse en bicicleta se necesita tener la misma eficiencia que se podría tener en otro transporte; además el subir y bajar de los andenes puede provocar accidentes o daños en las ciclas al movilizarse por estos lugares.</t>
  </si>
  <si>
    <t xml:space="preserve">Hay muchos sectores donde hay poca iluminación además de poca frecuencia de autoridades </t>
  </si>
  <si>
    <t>Liberador</t>
  </si>
  <si>
    <t>En muchas zonas hay pérdida de la estabilidad por huecos o inadecuada señalización de la cicloruta, carros parqueados en ellas que hacen que tengas que cambiar al tráfico de vehículos quienes no respetan la distancia mínima con el ciclista</t>
  </si>
  <si>
    <t xml:space="preserve">El que sabe andar, se las apaña para andar bien </t>
  </si>
  <si>
    <t xml:space="preserve">Pasión </t>
  </si>
  <si>
    <t xml:space="preserve">Hago 32 km desde fuera de la ciudad hasta mi lugar de trabajo, no hay una conexión segura desde el exterior de la ciudad, la infraestructura sugerida es insegura, desconectada y no atiende en muchos casos está desconectada, por tanto es necesario emplear carriles vehiculares </t>
  </si>
  <si>
    <t xml:space="preserve">Felicidad, tranquilidad y bienestar en salud </t>
  </si>
  <si>
    <t>Prefiero las vías para ir rápido y sin peatones, wn bicicleta ronde más, escojo la ruta y economizo</t>
  </si>
  <si>
    <t>Inseguridad y mala infraestructura en las horas picos no son bicicarriles sino motocarriles y nadie have nada.</t>
  </si>
  <si>
    <t>Esta bien, claramente cambiaría algunas  cosas pero me siento cómoda viajando en bici.</t>
  </si>
  <si>
    <t>Adrenalina pura, adoro sentirme libre</t>
  </si>
  <si>
    <t xml:space="preserve">Definitivamente es mucho más rápido llegar al destino en bicicleta y se hace ejercicio, pero algunas rutas no están bien iluminadas y deterioradas (unas más que otras). Y cultura ciudadana. Creo que también ds importante que los ciclistas respeten las señales de tránsito (semáforo en rojo y la zebra) </t>
  </si>
  <si>
    <t xml:space="preserve">No hay apoyo de las autoridades, tampoco se cuenta con vias óptimas condiciones de infraestructura, seguridad y mantenimiento </t>
  </si>
  <si>
    <t xml:space="preserve">Super sentir libertad y agilidad, lo único es la sensación de inseguridad se debe estar muy alerta a todo, porque hay mayor exposición a muchos riesgos </t>
  </si>
  <si>
    <t xml:space="preserve">en la dagoberto mejia  con americas y la 38 sur. es un desastre, gente  en contravia, no existe ciclovia,  frente a la plaza las flores  es  de lo peor hasta la policia se toma un espacio de la avenida,  los colectivos que van a soacha.  es de paciencia </t>
  </si>
  <si>
    <t>alegria</t>
  </si>
  <si>
    <t>La verdad hay mucha Infraestructura pero en muchos de los tramos se comparte prácticamente con peatones hay lugares donde las ciclorutas no se encuentran en buen estado, falta cultura vial por parte de todos los actores desde peatones ciclousuarios y vehículos ya que por las Américas los motociclista en horas pico usan los andenes y ciclorutas para transitar sin importar la presencia de los ciclousuarios.</t>
  </si>
  <si>
    <t xml:space="preserve">Viajo desde bosa hasta tunjuelito todos los días, en bosa si hay ciclorutas nuevas en buen estado pero tiene poco o nada de iluminación,  esto en la avenida nueva. Mi inconformidad es la cicloruta por la autopista sur hasta la villavicencio con caracas la cual es imposible transitarla , huecos , vendedores y los peatones que se atraviesan , por eso siempre cojo por la avenida vehícular...pero afrenta del portal del túnel por la villavucencio cuando llueve esas aguas negras se rebotan , un día yo por no ensuciarme me subí a eso que le llaman cicloruta y me robaron la bicicleta tipo 7 am nadie hace nada pido ayuda gritó y nada , ni un policía,  a eso me refiero a la inseguridad . Me robaron mi bicicleta puse el denunció,  la estaban vendiendo en Facebook,  hable con el comandante ese de las bicicletas le conté que la estaban vendiendo y no hizo nada , así que la ayuda de la policía no existe. </t>
  </si>
  <si>
    <t xml:space="preserve">Fwlicudad </t>
  </si>
  <si>
    <t>No hay una cultura de parte de los carros hacia los ciclistas</t>
  </si>
  <si>
    <t xml:space="preserve">Hay lugares dónde se debe transitar sin ciclo rutas y los motorizados y conductores de vehículos no respetan la vida del ciclista </t>
  </si>
  <si>
    <t xml:space="preserve">Hay que mejorar en varios aspectos, por ejemplo una app donde uno ubique rutas en bicicletas </t>
  </si>
  <si>
    <t xml:space="preserve">Libertad, paz, salud mental </t>
  </si>
  <si>
    <t>Hay mucha inseguridad, la malla vial de ciclorutas en mal estado, poca iluminación, no hay presencia de las autoridades, no hay talleres ni zonas de parqueaderos.</t>
  </si>
  <si>
    <t>Falta de mantenimiento a las vías por dónde se transita</t>
  </si>
  <si>
    <t>Relax</t>
  </si>
  <si>
    <t xml:space="preserve">Mal estadk de las ciclorutas </t>
  </si>
  <si>
    <t xml:space="preserve">Muy malas vías y demasiados peligros </t>
  </si>
  <si>
    <t xml:space="preserve">Es viable ver los puntos de observación de los ciclistas ojalá ayude en los aspectos donde se evidencian  problemas </t>
  </si>
  <si>
    <t>Super bien me relaja</t>
  </si>
  <si>
    <t>Aunque haya infraestructura para la movilización hace falta más cultura por parte de todos los actores viales, ya que, no se respetan ni las señales, ni los peatones, ni los biciusuaros. A lo anterior se suma el aumento de la delincuencia y la expocisión a robos eb cualquier horario</t>
  </si>
  <si>
    <t>Miedo</t>
  </si>
  <si>
    <t>En bueno pero.depemde la zona que se frecuenta yo ando oor zonas bien señalizadas y seguras.</t>
  </si>
  <si>
    <t>Hay que mejorar la infraestructura, que no sea en andén, un lugar que no sea posible el tema de venta ambulante, en donde haya movimiento vehicular y de personas, además de la seguridad policial.</t>
  </si>
  <si>
    <t xml:space="preserve">Poco control con usuarios de bicicletas,motos autos </t>
  </si>
  <si>
    <t xml:space="preserve">No hay condiciones adecuadas para una tranquila movilidad.
Somos la opción menos contaminante, y aún así nuestra infraestructura es la peor, las condiciones de seguridad son precarias, y estamos expuestos a siniestros viales el 98% del tiempo. </t>
  </si>
  <si>
    <t>Satisfacción</t>
  </si>
  <si>
    <t>La infraestructura tanto de las ciclo-rutas como de las vías de los carros, es pésima.
La violencia de los conductores es un riesgo.
El comportamiento de otros ciclistas también deja mucho que desear.
En fin, todo está diseñado para que sea un verdadero riesgo andar en bici. Hay que estar siempre muy alerta y agarrar fuerte el manubrio.</t>
  </si>
  <si>
    <t>Soy muy feliz, aunque sé que también tengo que estar muy prevenida.</t>
  </si>
  <si>
    <t>Las ciclorutas están sobre andén y genera conflicto con los peatones; también están en lugares donde hay comercio informal y/o ambulante; en zonas poco seguras, por lo que hay que tomar la vía vehícular y de génera conflicto con los conductores de automotores. Los bicicarriles, deberían estar en las vías principales, como el de la carrera 50; los demás que he conocido no los quiero transitar porque son inseguros. Los conductores de automotores no respetan al ciclista; y el ciclista le hace falta conocer mínimamente reglas de tránsito para no generar conflicto con peatones y conductores de bicicleta y automotores. Los niveles de robo en la ciudad son elevados,, presentándose hasta casos de muerte. La calidad del aire es pésimo; el ciclista termina afectandose más que un usuario de automor.</t>
  </si>
  <si>
    <t xml:space="preserve">1. No hay conexión entre cuclovias 
2. Como mujer me siento insegura 
3. Todos los actores viales son irrespetuosos, tan conductores de vehículos de motos como ciclistas y personas a pie. No siguen normas básicas para transitar 
4. </t>
  </si>
  <si>
    <t>Orgullo</t>
  </si>
  <si>
    <t xml:space="preserve">Para mi, siendo mi hombre es seguro, lo único que no me gusta son las ciclo rutas sobre los andenes. </t>
  </si>
  <si>
    <t>Hay Avenidas, Calles Y Varios Bici Carriles En Bastante Deterioro, Lo Él Cual Es Complejo Al Usar. No Se Pueden Transitar Sumándo Algunas Carecen De Arreglos, Sumándo La Delicuencia</t>
  </si>
  <si>
    <t xml:space="preserve">Paz </t>
  </si>
  <si>
    <t xml:space="preserve">Le falta progreso y trascendencia </t>
  </si>
  <si>
    <t xml:space="preserve">Soy usuario en patineta eléctrica y la ciclo ruta de la avenida cali después de la 13 hacia el norte esta enmendada por decirlo asi generando altibajos, en la uniones quedan especie de montañistas que al pasar con la patineta salta generando daños </t>
  </si>
  <si>
    <t xml:space="preserve">Comodidad </t>
  </si>
  <si>
    <t>El riesgo de la 13 desde Funza es muy alto en robos y accidentalidad vial, le temo a esas dos cosas en especial.</t>
  </si>
  <si>
    <t>Es insuficiente no solo por la poca conectividad que tienen muchos puntos, si no por la poca o casi nula educación vial sobre la vulnerabilidad del bici-usuario.</t>
  </si>
  <si>
    <t xml:space="preserve">liberación </t>
  </si>
  <si>
    <t>Hace una semana vi como robaba a una mujer la cicla en la ciclo ruta del juan amarillo entrando al barrio el rincon eran dos hombres con arma blanca, esto conllevo a que tenga miefo de ese luhar el robo fue a las 3:30pm</t>
  </si>
  <si>
    <t xml:space="preserve">Bogota es una muy bonita,ciudad para andar en bicicleta solamente que existe el temor del robo </t>
  </si>
  <si>
    <t>Es una experiencia muy bonita comoda y relajada</t>
  </si>
  <si>
    <t>Llevo 25 años andando y comparativamente es mejor pero todavía falta mejorar.</t>
  </si>
  <si>
    <t xml:space="preserve">Hay varias razones.
La infraestructura de los bici carriles en Bogotá no es de la más adecuada y está sectorizada de acuerdo al estrato y el lugar.
Mientras que en el norte hay diversos puntos de parqueaderos, ciclorutas en buen estado, mejores indices de seguridad (y más espacio para circular) en algunas partes del Centro, y Sur-occidente de la ciudad la infraestructura está muy deteriorada, muy segregada de los carriles de autos y muy afectada por la calidad de aire de las grandes vías,  la presencia de ciclo talleres es irregular y existen altos niveles de inseguridad.
En diferentes puntos de la ciudad hay tramos de ciclo ruta mal pavimentados/asfaltados con condiciones muy irregulares que hacen muy incómodo el trayecto (por las vibraciones que uno siente en la bicicleta), además hay huecos enormes en algunos puntos cerca a puentes y subterráneos (que usualmente se inundan y hacen que los biciusuarios tengan que poner en riesgo su salud al tener que cruzar en estas aguas sucias que huelen muy mal (un caso es el del tramo que conecta el ciclocarril de la avenida boyacá con el de la calle 26 (que se inunda con unos 50 centimetros de agua sucia regularmente) y perjudica los tiempos de desplazamiento para ir de una avenida a otra. 
En algunos puntos de la ciudad los bicicarriles se hicieron con una sección de las carreteras en frente a casas, lo que perjudicó a las personas que habitaban esas casas; esas personas a veces parquean sus vehículos en el ciclocarril afectando así a los biciusuarios porque ellos tienen que pasar a la carretera para continuar su camino y a veces obstaculizando el tráfico normal de vehículos.
Hay tramos en la ciudad a los que les falta iluminación; por ejemplo en una temporada en el bicicarril de la calle 26 el tramo que va desde la carrera 50 hasta aproximadamente la carrera 60 estaba sin iluminación por las noches lo cual hacía extremadamente peligroso transitar por ahí.
En la cicloruta de la avenida Ciudad de Cali es demasiado frecuente ver a vehículos improvisados de gasolina que andan muy rápido y son muy imprudentes y ponen en riesgo la seguridad tanto de los ciclistas como de los vehículos particulares.
En la carrera 30 la presencia de talleres de metalmecánica y demás desde la calle 53 en adelante hace que la cicloruta esté muy sucia y con restos de metal, alambres que han hecho a muchos de mis compañeros pincharse y afectar su experiencia y su perspectiva del uso de la bicicleta por la zona, prefiriendo transitar por la carrera 30 NQS para tambien evitar los altos y bajos de subir los andenes constantemente.
Últimamente es frecuente que en las ciclorutas haya restos de botellas rotas, vidrios rotos y demás; y es curioso que estos restos estén a veces en el ciclo carril y no en los andenes  (por ello muchos de mis compañeros y conocidos afirmamos que esta es una estrategia para que las ruedas se pinchen y sea más frecuente la ida a los ciclotalleres). Por esta razón sugiero y considero muy necesario que se haga un programa  de limpieza y mantenimiento de las ciclorutas frecuente para que no haya cosas como estas que afecten la integridad de los ciclistas. 
Por ultimo considero que es de vital importancia que se conecten los tramos de ciclorutas de la ciudad y que no esten tan separados y dispersos entre ellos (para que los ciclistas no nos tengamos que ver forzados a tomar los carriles de autos y poner en riesgo la vida) </t>
  </si>
  <si>
    <t>riesgo</t>
  </si>
  <si>
    <t>Falta conectividad e inversión en infraestructura de calidad con elementos de seguridad vial y personal</t>
  </si>
  <si>
    <t>Indicator</t>
  </si>
  <si>
    <t>Perception of the quality of the cycle-infrastructure</t>
  </si>
  <si>
    <t>Females</t>
  </si>
  <si>
    <t>Males</t>
  </si>
  <si>
    <t>All people surveyed</t>
  </si>
  <si>
    <t>Sense of well-being</t>
  </si>
  <si>
    <t>Perception of personal security</t>
  </si>
  <si>
    <t>Road safety perception</t>
  </si>
  <si>
    <t>Perception of safety and comfort in care trips</t>
  </si>
  <si>
    <t>General perception of the cycle-infrastructure and the bicycle experience in Bogotá</t>
  </si>
  <si>
    <t>Have you experienced any situation of sexual harassment while riding a bicycle?</t>
  </si>
  <si>
    <t>Yes: Verbally (hissing, compliments, obscene insults)</t>
  </si>
  <si>
    <t>Yes: Physical (touch, grab, grope)</t>
  </si>
  <si>
    <t>Yes: Persecution or intimidation</t>
  </si>
  <si>
    <t>No, none</t>
  </si>
  <si>
    <t>There is no separation of motor vehicles</t>
  </si>
  <si>
    <t>Separation of less than two meters</t>
  </si>
  <si>
    <t>Separation of two to three meters</t>
  </si>
  <si>
    <t>Physical separation (green areas, physical barriers such as concrete)</t>
  </si>
  <si>
    <t>The speed of the vehicles passing by you is:</t>
  </si>
  <si>
    <t>Fast</t>
  </si>
  <si>
    <t>Response Status</t>
  </si>
  <si>
    <t>Timestamp (mm/dd/yyyy)</t>
  </si>
  <si>
    <t>How old are you?</t>
  </si>
  <si>
    <t>Do you identify yourself as:</t>
  </si>
  <si>
    <t>What is your occupation?</t>
  </si>
  <si>
    <t>How often do you use the bicycle as a mode of transportation?</t>
  </si>
  <si>
    <t>Why do you travel by bike?</t>
  </si>
  <si>
    <t>You enjoy it</t>
  </si>
  <si>
    <t>Health</t>
  </si>
  <si>
    <t>It's your only option</t>
  </si>
  <si>
    <t>It is faster than other modes of transport</t>
  </si>
  <si>
    <t>It is safer than other modes of transport</t>
  </si>
  <si>
    <t>There is enough cycle-infrastructure on your route</t>
  </si>
  <si>
    <t>It helps me make trips (market, pick someone up, paperwork, etc.)</t>
  </si>
  <si>
    <t>How safe do you feel traveling by bicycle?</t>
  </si>
  <si>
    <t>Yes: Visually (stare, leer, take photos)</t>
  </si>
  <si>
    <t>Yes: Acts of exhibitionism or masturbation</t>
  </si>
  <si>
    <t>Have you changed your bicycle transport habits (routes, travel hours, frequency, etc.) because you feel insecure?</t>
  </si>
  <si>
    <t>Have you stopped taking bicycle trips because you feel insecure?</t>
  </si>
  <si>
    <t>If you identify as a woman, do you think you put yourself at greater risk as a female cyclist?</t>
  </si>
  <si>
    <t>Rate from 1 to 5 the following aspects that can make you feel insecure when riding a bicycle (with 5 being the one that makes you feel the most insecurity and 1 the one that makes you feel the least insecurity)</t>
  </si>
  <si>
    <t>Poor lightning</t>
  </si>
  <si>
    <t>Little presence of cyclists</t>
  </si>
  <si>
    <t>Little presence of the authorities</t>
  </si>
  <si>
    <t>Risk of suffering some type of harassment (sexual comments, whistling, persecution, touching, etc.)</t>
  </si>
  <si>
    <t>Rate from 1 to 5 the following aspects that can make you te sientas insegura(o) al movilizarte en bicicleta (siendo 5 el que te hace sentir más inseguridad y 1 el que te hace sentir menos inseguridad).  Riesgo a sufrir algún tipo de acoso (comentarios sexuales, silbidos, persecución, tocamiento, etc)</t>
  </si>
  <si>
    <t>Fear of robbery</t>
  </si>
  <si>
    <t>Rate from 1 to 5 the following aspects that can make you feel insecure when riding a bicycle (with 5 being the one that makes you feel the most insecurity and 1 the one that makes you feel the least insecurity).</t>
  </si>
  <si>
    <t>Fear of some kind of discrimination because of your identity</t>
  </si>
  <si>
    <t>Fear of being the victim of a traffic accident</t>
  </si>
  <si>
    <t>Do you ever travel by bike accompanied by children, children, older adults or people in your care?</t>
  </si>
  <si>
    <t>Do you feel comfortable and safe when traveling accompanied by (or) (children, children, older adults or people in your care) by bicycle?</t>
  </si>
  <si>
    <t>In what type of cycle-infrastructure do you prefer to make your trips by bicycle? (Select maximum 2 answers).</t>
  </si>
  <si>
    <t>Bike lanes at roadway level with physical segregation</t>
  </si>
  <si>
    <t>Bike lanes at roadway level without physical segregation</t>
  </si>
  <si>
    <t>Cycle path on the sidewalk</t>
  </si>
  <si>
    <t>I prefer to use the vehicular lanes</t>
  </si>
  <si>
    <t>I prefer to use the sidewalks</t>
  </si>
  <si>
    <t>What kind of separation of motorized vehicles does the cycle-infrastructure through which you move most frequently have?</t>
  </si>
  <si>
    <t>What type of pedestrian separation does the cycle-infrastructure through which you use most frequently have?</t>
  </si>
  <si>
    <t>What type of traffic lights is the most frequent during your bike trip?</t>
  </si>
  <si>
    <t>Rate from 1 to 5 (1 being very dissatisfied and 5 very satisfied) the following signage and road safety aspects of the cycle infrastructure you use in the city.</t>
  </si>
  <si>
    <t>Existence/Status of vertical signage</t>
  </si>
  <si>
    <t>Existence/State of horizontal signage</t>
  </si>
  <si>
    <t>Existence/Status of traffic lights</t>
  </si>
  <si>
    <t>Condition of the pavement (presence of holes, ramps, drainage)</t>
  </si>
  <si>
    <t>Cycle-infrastructure connectivity</t>
  </si>
  <si>
    <t>The speed of the vehicles passing by you</t>
  </si>
  <si>
    <t>Rate from 1 to 5 (1 being very dissatisfied and 5 very satisfied) the following aspects</t>
  </si>
  <si>
    <t>Existence of trees and green areas</t>
  </si>
  <si>
    <t>City ​​noises</t>
  </si>
  <si>
    <t>Air quality</t>
  </si>
  <si>
    <t>Presence and diversity of cyclists</t>
  </si>
  <si>
    <t>Availability of bicycle parking</t>
  </si>
  <si>
    <t>Availability of workshops for bike maintenance</t>
  </si>
  <si>
    <t>smells of the city</t>
  </si>
  <si>
    <t>Respect from other cyclists</t>
  </si>
  <si>
    <t>Rate from 1 to 5 (1 being very dissatisfied and 5 very satisfied) the quality of the following aspects that you perceive during your bicycle trips.</t>
  </si>
  <si>
    <t>Respect from cyclists to pedestrians</t>
  </si>
  <si>
    <t>Respect by motor vehicle drivers for cyclists</t>
  </si>
  <si>
    <t>Rate from 1 to 5 the frequency with which you find the following aspects in your trips, and that can make you avoid using the cycle-infrastructure (1 being the least frequent and 5 the most frequent).</t>
  </si>
  <si>
    <t>Presence of street vendors in the cycle infrastructure</t>
  </si>
  <si>
    <t>Presence of pedestrians in the cycle infrastructure</t>
  </si>
  <si>
    <t>Presence of electric and human-powered vehicles in the cycle-infrastructure</t>
  </si>
  <si>
    <t>Presence of garbage and waste in the cycle-infrastructure</t>
  </si>
  <si>
    <t>If you could, would you change the bicycle for another mode of transport?</t>
  </si>
  <si>
    <t>Why would you change your mode of transportation?</t>
  </si>
  <si>
    <t>Personal security</t>
  </si>
  <si>
    <t>Road safety</t>
  </si>
  <si>
    <t>Comfort</t>
  </si>
  <si>
    <t>Efficiency</t>
  </si>
  <si>
    <t>Other</t>
  </si>
  <si>
    <t>In general, how satisfied are you with the conditions in the city for traveling by bicycle?</t>
  </si>
  <si>
    <t>Justify your previous answer:</t>
  </si>
  <si>
    <t>In a word, what emotion or sensation do you feel when riding a bicycle?</t>
  </si>
  <si>
    <t>General perception index of the cycle-infrastructure and the bicycle experience in Bogotá</t>
  </si>
  <si>
    <t>under 18</t>
  </si>
  <si>
    <t>over 48</t>
  </si>
  <si>
    <t>Female</t>
  </si>
  <si>
    <t>Male</t>
  </si>
  <si>
    <t>I prefer not to say</t>
  </si>
  <si>
    <t>Nonbinary</t>
  </si>
  <si>
    <t>Student</t>
  </si>
  <si>
    <t>Dependent worker</t>
  </si>
  <si>
    <t>Independent worker</t>
  </si>
  <si>
    <t>Unemployed</t>
  </si>
  <si>
    <t>Retired</t>
  </si>
  <si>
    <t>Housework</t>
  </si>
  <si>
    <t>Every day</t>
  </si>
  <si>
    <t>3 - 5 times a week</t>
  </si>
  <si>
    <t>1 - 2 times a week</t>
  </si>
  <si>
    <t>1 - 2 times a month</t>
  </si>
  <si>
    <t>On which road corridors of the city do you usually mobilize by bicycle? (Select maximum 3 answers)</t>
  </si>
  <si>
    <t>Economy</t>
  </si>
  <si>
    <t>It is your only option</t>
  </si>
  <si>
    <t>Helps me run errands (market, pick someone up, paperwork, etc.)</t>
  </si>
  <si>
    <t>very insecure</t>
  </si>
  <si>
    <t>insecure</t>
  </si>
  <si>
    <t>safe</t>
  </si>
  <si>
    <t>very safe</t>
  </si>
  <si>
    <t>Yes</t>
  </si>
  <si>
    <t>If you identify as a female, do you think you put yourself at greater risk as a female cyclist?</t>
  </si>
  <si>
    <t>Poor light</t>
  </si>
  <si>
    <t>Miedo a ser víctima de un siniestro vialFear of being the victim of a traffic accident</t>
  </si>
  <si>
    <t>I feel uncomfortable and insecure</t>
  </si>
  <si>
    <t>I feel comfortable but not safe</t>
  </si>
  <si>
    <t>I feel safe but not comfortable</t>
  </si>
  <si>
    <t>I feel safe and comfortable</t>
  </si>
  <si>
    <t>I prefer to use the sidewalk</t>
  </si>
  <si>
    <t>Separation of more than three meters</t>
  </si>
  <si>
    <t>There is no pedestrian separation</t>
  </si>
  <si>
    <t>no traffic lights</t>
  </si>
  <si>
    <t>Traffic lights for motorized traffic only</t>
  </si>
  <si>
    <t>Traffic lights for motorized and pedestrian traffic, in one direction only</t>
  </si>
  <si>
    <t>Traffic lights for motorized and pedestrian traffic, in all directions</t>
  </si>
  <si>
    <t>Traffic lights for motorized traffic, pedestrians and bicycles</t>
  </si>
  <si>
    <t>adequate</t>
  </si>
  <si>
    <t>excessively fast</t>
  </si>
  <si>
    <t>Rate from 1 to 5 (1 being very dissatisfied and 5 very satisfied) the quality of the following aspects that you perceive during your cycling trips.</t>
  </si>
  <si>
    <t>city ​​noises</t>
  </si>
  <si>
    <t>Very dissatisfied</t>
  </si>
  <si>
    <t>Satisfied</t>
  </si>
  <si>
    <t>Very Satisfied</t>
  </si>
  <si>
    <t>Dissatisfied</t>
  </si>
  <si>
    <t>Fig. 1. Calgary Pilot Assessment Plan Performance Measures.</t>
  </si>
  <si>
    <t>PERFORMANCE MEASURE</t>
  </si>
  <si>
    <t>MEASUREMENT METHOD</t>
  </si>
  <si>
    <t>Satisfaction</t>
  </si>
  <si>
    <t>Ipsos (third party) telephone survey of Calgarians</t>
  </si>
  <si>
    <t>Safety</t>
  </si>
  <si>
    <t>Collision data collected by Calgary Police Service</t>
  </si>
  <si>
    <t>Bicycle Volumes</t>
  </si>
  <si>
    <t>Automated cpunters e,bedded into pavement at 10 count locations along the cycle tracks</t>
  </si>
  <si>
    <t>Peak period travel time for automobiles</t>
  </si>
  <si>
    <t>GPS and stop watch trials for a vehicle travelling the entire length of the corridor</t>
  </si>
  <si>
    <t>Unlawful sidewalk riding and wrong way riding</t>
  </si>
  <si>
    <t>Manual count by Transportation</t>
  </si>
  <si>
    <t>Economic Vitality - merchants along route</t>
  </si>
  <si>
    <t>In-person surveys conducted by Transportation</t>
  </si>
  <si>
    <t>Economic Vitality - pedestrians along route</t>
  </si>
  <si>
    <t>Demographics - age</t>
  </si>
  <si>
    <t>Demographics - gender</t>
  </si>
  <si>
    <t>Fig. 2. Results of the general aspects of the cycling assessment evaluated by gender</t>
  </si>
  <si>
    <t>Fig. 3. Results of perception of risk by female cyclists</t>
  </si>
  <si>
    <t>If youn identify as a woman, do you think you expose yourself to a greater risk as a female cyclist?</t>
  </si>
  <si>
    <t>Answers</t>
  </si>
  <si>
    <t>N°</t>
  </si>
  <si>
    <t>Percentage</t>
  </si>
  <si>
    <t>Fig. 4. Results of experiences of sexual harassment while riding a bicycle by gender</t>
  </si>
  <si>
    <t>Have you experienced a situation of sexual harassment while riding a bicycle?</t>
  </si>
  <si>
    <t>Female Answers</t>
  </si>
  <si>
    <t>Percentage Females</t>
  </si>
  <si>
    <t>Male Answers</t>
  </si>
  <si>
    <t>Percentage Males</t>
  </si>
  <si>
    <t>Yes: Visually (stare, leer, photos)</t>
  </si>
  <si>
    <t>Yes: Phisical (touch, grab, grope)</t>
  </si>
  <si>
    <t>Fig. 5. Perception of comfort and safety in care trips by bicycle</t>
  </si>
  <si>
    <t>Do you feel confortable and safe during care trips by bicycle?</t>
  </si>
  <si>
    <t>Uncomfortable and Insecure</t>
  </si>
  <si>
    <t>Comfortable and Insecure</t>
  </si>
  <si>
    <t>Safe and Uncomfortable</t>
  </si>
  <si>
    <t>Safe and Comfortable</t>
  </si>
  <si>
    <t>Fig. 6. Results of changes in cycling habits due to unsafety</t>
  </si>
  <si>
    <t>Have you changed your cycling habits (routes, travel times, frequency, etc.) because you feel unsafe?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</si>
</sst>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hh:mm"/>
    <numFmt numFmtId="165" formatCode="0.0"/>
    <numFmt numFmtId="166" formatCode="0.0%"/>
  </numFmts>
  <fonts count="36" x14ac:knownFonts="1">
    <font>
      <sz val="11"/>
      <color theme="1"/>
      <name val="Calibri"/>
      <family val="2"/>
      <scheme val="minor"/>
    </font>
    <font>
      <b/>
      <sz val="11"/>
      <color theme="1"/>
      <name val="Calibri"/>
      <family val="2"/>
      <scheme val="minor"/>
    </font>
    <font>
      <sz val="11"/>
      <color indexed="8"/>
      <name val="Calibri"/>
      <family val="2"/>
      <scheme val="minor"/>
    </font>
    <font>
      <b/>
      <sz val="12"/>
      <color indexed="9"/>
      <name val="Calibri"/>
      <family val="2"/>
      <scheme val="minor"/>
    </font>
    <font>
      <sz val="12"/>
      <color indexed="8"/>
      <name val="Calibri"/>
      <family val="2"/>
      <scheme val="minor"/>
    </font>
    <font>
      <b/>
      <sz val="12"/>
      <name val="Calibri"/>
      <family val="2"/>
      <scheme val="minor"/>
    </font>
    <font>
      <sz val="12"/>
      <name val="Calibri"/>
      <family val="2"/>
    </font>
    <font>
      <b/>
      <sz val="12"/>
      <color indexed="9"/>
      <name val="Calibri"/>
      <family val="2"/>
    </font>
    <font>
      <b/>
      <sz val="12"/>
      <name val="Calibri"/>
      <family val="2"/>
    </font>
    <font>
      <b/>
      <sz val="12"/>
      <color indexed="8"/>
      <name val="Calibri"/>
      <family val="2"/>
      <scheme val="minor"/>
    </font>
    <font>
      <b/>
      <sz val="12"/>
      <color rgb="FF00B050"/>
      <name val="Calibri"/>
      <family val="2"/>
      <scheme val="minor"/>
    </font>
    <font>
      <b/>
      <sz val="12"/>
      <color theme="0"/>
      <name val="Calibri"/>
      <family val="2"/>
      <scheme val="minor"/>
    </font>
    <font>
      <b/>
      <i/>
      <sz val="12"/>
      <name val="Calibri"/>
      <family val="2"/>
    </font>
    <font>
      <i/>
      <sz val="12"/>
      <name val="Calibri"/>
      <family val="2"/>
      <scheme val="minor"/>
    </font>
    <font>
      <b/>
      <i/>
      <sz val="12"/>
      <color indexed="8"/>
      <name val="Calibri"/>
      <family val="2"/>
      <scheme val="minor"/>
    </font>
    <font>
      <i/>
      <sz val="12"/>
      <name val="Calibri"/>
      <family val="2"/>
    </font>
    <font>
      <sz val="11"/>
      <color rgb="FF7030A0"/>
      <name val="Calibri"/>
      <family val="2"/>
      <scheme val="minor"/>
    </font>
    <font>
      <sz val="11"/>
      <color rgb="FFC00000"/>
      <name val="Calibri"/>
      <family val="2"/>
      <scheme val="minor"/>
    </font>
    <font>
      <sz val="11"/>
      <color rgb="FF525252"/>
      <name val="Calibri"/>
      <family val="2"/>
      <scheme val="minor"/>
    </font>
    <font>
      <sz val="11"/>
      <color rgb="FF0070C0"/>
      <name val="Calibri"/>
      <family val="2"/>
      <scheme val="minor"/>
    </font>
    <font>
      <sz val="11"/>
      <color rgb="FF00B050"/>
      <name val="Calibri"/>
      <family val="2"/>
      <scheme val="minor"/>
    </font>
    <font>
      <sz val="12"/>
      <name val="Calibri"/>
      <family val="2"/>
      <scheme val="minor"/>
    </font>
    <font>
      <sz val="12"/>
      <color rgb="FFFF0000"/>
      <name val="Calibri"/>
      <family val="2"/>
      <scheme val="minor"/>
    </font>
    <font>
      <sz val="12"/>
      <color theme="9"/>
      <name val="Calibri"/>
      <family val="2"/>
      <scheme val="minor"/>
    </font>
    <font>
      <sz val="12"/>
      <color theme="0"/>
      <name val="Calibri"/>
      <family val="2"/>
      <scheme val="minor"/>
    </font>
    <font>
      <b/>
      <sz val="12"/>
      <color theme="9"/>
      <name val="Calibri"/>
      <family val="2"/>
      <scheme val="minor"/>
    </font>
    <font>
      <b/>
      <sz val="11"/>
      <color theme="0"/>
      <name val="Calibri"/>
      <family val="2"/>
      <scheme val="minor"/>
    </font>
    <font>
      <sz val="11"/>
      <color theme="0"/>
      <name val="Calibri"/>
      <family val="2"/>
      <scheme val="minor"/>
    </font>
    <font>
      <sz val="8"/>
      <name val="Calibri"/>
    </font>
    <font>
      <b/>
      <sz val="8"/>
      <color theme="0"/>
      <name val="Calibri"/>
      <family val="2"/>
    </font>
    <font>
      <sz val="11"/>
      <color theme="1"/>
      <name val="Calibri"/>
      <family val="2"/>
      <scheme val="minor"/>
    </font>
    <font>
      <sz val="11"/>
      <name val="Calibri"/>
      <family val="2"/>
    </font>
    <font>
      <sz val="11"/>
      <color theme="0"/>
      <name val="Calibri"/>
      <family val="2"/>
    </font>
    <font>
      <sz val="11"/>
      <name val="Calibri"/>
      <family val="2"/>
      <scheme val="minor"/>
    </font>
    <font>
      <b/>
      <sz val="11"/>
      <color indexed="8"/>
      <name val="Calibri"/>
      <family val="2"/>
      <scheme val="minor"/>
    </font>
    <font>
      <b/>
      <sz val="11"/>
      <color rgb="FF00B050"/>
      <name val="Calibri"/>
      <family val="2"/>
      <scheme val="minor"/>
    </font>
  </fonts>
  <fills count="13">
    <fill>
      <patternFill patternType="none"/>
    </fill>
    <fill>
      <patternFill patternType="gray125"/>
    </fill>
    <fill>
      <patternFill patternType="solid">
        <fgColor rgb="FF1B3380"/>
      </patternFill>
    </fill>
    <fill>
      <patternFill patternType="solid">
        <fgColor rgb="FF1B87E6"/>
      </patternFill>
    </fill>
    <fill>
      <patternFill patternType="solid">
        <fgColor theme="6"/>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
      <patternFill patternType="solid">
        <fgColor theme="9"/>
        <bgColor indexed="64"/>
      </patternFill>
    </fill>
    <fill>
      <patternFill patternType="solid">
        <fgColor rgb="FFCC66FF"/>
        <bgColor indexed="64"/>
      </patternFill>
    </fill>
    <fill>
      <patternFill patternType="solid">
        <fgColor theme="0"/>
        <bgColor indexed="64"/>
      </patternFill>
    </fill>
    <fill>
      <patternFill patternType="solid">
        <fgColor theme="8"/>
        <bgColor indexed="64"/>
      </patternFill>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4">
    <xf numFmtId="0" fontId="0" fillId="0" borderId="0"/>
    <xf numFmtId="0" fontId="2" fillId="0" borderId="0"/>
    <xf numFmtId="9" fontId="2" fillId="0" borderId="0" applyFont="0" applyFill="0" applyBorder="0" applyAlignment="0" applyProtection="0"/>
    <xf numFmtId="9" fontId="30" fillId="0" borderId="0" applyFont="0" applyFill="0" applyBorder="0" applyAlignment="0" applyProtection="0"/>
  </cellStyleXfs>
  <cellXfs count="209">
    <xf numFmtId="0" fontId="0" fillId="0" borderId="0" xfId="0"/>
    <xf numFmtId="0" fontId="3" fillId="2" borderId="0" xfId="1" applyFont="1" applyFill="1" applyAlignment="1">
      <alignment vertical="center"/>
    </xf>
    <xf numFmtId="0" fontId="3" fillId="2" borderId="0" xfId="1" applyFont="1" applyFill="1"/>
    <xf numFmtId="0" fontId="4" fillId="0" borderId="0" xfId="1" applyFont="1"/>
    <xf numFmtId="0" fontId="5" fillId="0" borderId="0" xfId="1" applyFont="1" applyAlignment="1">
      <alignment vertical="center"/>
    </xf>
    <xf numFmtId="0" fontId="4" fillId="0" borderId="0" xfId="1" applyFont="1" applyAlignment="1">
      <alignment horizontal="center"/>
    </xf>
    <xf numFmtId="0" fontId="6" fillId="0" borderId="0" xfId="1" applyFont="1" applyAlignment="1">
      <alignment indent="2"/>
    </xf>
    <xf numFmtId="0" fontId="6" fillId="0" borderId="0" xfId="1" applyFont="1" applyAlignment="1">
      <alignment horizontal="center"/>
    </xf>
    <xf numFmtId="10" fontId="6" fillId="0" borderId="0" xfId="1" applyNumberFormat="1" applyFont="1" applyAlignment="1">
      <alignment horizontal="center"/>
    </xf>
    <xf numFmtId="0" fontId="7" fillId="3" borderId="0" xfId="1" applyFont="1" applyFill="1"/>
    <xf numFmtId="0" fontId="7" fillId="3" borderId="0" xfId="1" applyFont="1" applyFill="1" applyAlignment="1">
      <alignment horizontal="center"/>
    </xf>
    <xf numFmtId="0" fontId="8" fillId="0" borderId="0" xfId="1" applyFont="1" applyAlignment="1">
      <alignment horizontal="center"/>
    </xf>
    <xf numFmtId="2" fontId="8" fillId="0" borderId="0" xfId="1" applyNumberFormat="1" applyFont="1" applyAlignment="1">
      <alignment horizontal="center"/>
    </xf>
    <xf numFmtId="0" fontId="8" fillId="0" borderId="0" xfId="1" applyFont="1" applyAlignment="1">
      <alignment horizontal="center" vertical="center"/>
    </xf>
    <xf numFmtId="2" fontId="8" fillId="0" borderId="0" xfId="1" applyNumberFormat="1" applyFont="1" applyAlignment="1">
      <alignment horizontal="center" vertical="center"/>
    </xf>
    <xf numFmtId="0" fontId="9" fillId="0" borderId="0" xfId="1" applyFont="1" applyAlignment="1">
      <alignment horizontal="center" vertical="center"/>
    </xf>
    <xf numFmtId="0" fontId="9" fillId="0" borderId="0" xfId="1" applyFont="1" applyAlignment="1">
      <alignment vertical="center"/>
    </xf>
    <xf numFmtId="0" fontId="9" fillId="0" borderId="0" xfId="1" applyFont="1"/>
    <xf numFmtId="0" fontId="4" fillId="0" borderId="0" xfId="1" applyFont="1" applyAlignment="1">
      <alignment horizontal="center" vertical="center"/>
    </xf>
    <xf numFmtId="0" fontId="4" fillId="0" borderId="0" xfId="1" applyFont="1" applyAlignment="1">
      <alignment vertical="center"/>
    </xf>
    <xf numFmtId="0" fontId="6" fillId="0" borderId="0" xfId="1" applyFont="1"/>
    <xf numFmtId="0" fontId="9" fillId="4" borderId="0" xfId="1" applyFont="1" applyFill="1" applyAlignment="1">
      <alignment horizontal="center"/>
    </xf>
    <xf numFmtId="0" fontId="9" fillId="4" borderId="0" xfId="1" applyFont="1" applyFill="1"/>
    <xf numFmtId="0" fontId="10" fillId="0" borderId="0" xfId="1" applyFont="1" applyAlignment="1">
      <alignment horizontal="center"/>
    </xf>
    <xf numFmtId="0" fontId="11" fillId="5" borderId="0" xfId="1" applyFont="1" applyFill="1" applyAlignment="1">
      <alignment horizontal="center"/>
    </xf>
    <xf numFmtId="0" fontId="7" fillId="2" borderId="0" xfId="1" applyFont="1" applyFill="1"/>
    <xf numFmtId="0" fontId="7" fillId="2" borderId="0" xfId="1" applyFont="1" applyFill="1" applyAlignment="1">
      <alignment horizontal="center"/>
    </xf>
    <xf numFmtId="0" fontId="4" fillId="4" borderId="0" xfId="1" applyFont="1" applyFill="1" applyAlignment="1">
      <alignment horizontal="center"/>
    </xf>
    <xf numFmtId="0" fontId="4" fillId="4" borderId="0" xfId="1" applyFont="1" applyFill="1"/>
    <xf numFmtId="0" fontId="8" fillId="0" borderId="0" xfId="1" applyFont="1"/>
    <xf numFmtId="0" fontId="12" fillId="4" borderId="0" xfId="1" applyFont="1" applyFill="1"/>
    <xf numFmtId="0" fontId="13" fillId="0" borderId="0" xfId="1" applyFont="1" applyAlignment="1">
      <alignment horizontal="center" vertical="center"/>
    </xf>
    <xf numFmtId="0" fontId="14" fillId="4" borderId="0" xfId="1" applyFont="1" applyFill="1" applyAlignment="1">
      <alignment horizontal="center"/>
    </xf>
    <xf numFmtId="0" fontId="14" fillId="4" borderId="0" xfId="1" applyFont="1" applyFill="1"/>
    <xf numFmtId="0" fontId="6" fillId="7" borderId="0" xfId="1" applyFont="1" applyFill="1"/>
    <xf numFmtId="0" fontId="4" fillId="7" borderId="0" xfId="1" applyFont="1" applyFill="1" applyAlignment="1">
      <alignment horizontal="center"/>
    </xf>
    <xf numFmtId="0" fontId="4" fillId="7" borderId="0" xfId="1" applyFont="1" applyFill="1"/>
    <xf numFmtId="0" fontId="8" fillId="8" borderId="0" xfId="1" applyFont="1" applyFill="1"/>
    <xf numFmtId="0" fontId="9" fillId="8" borderId="0" xfId="1" applyFont="1" applyFill="1" applyAlignment="1">
      <alignment horizontal="center"/>
    </xf>
    <xf numFmtId="0" fontId="9" fillId="8" borderId="0" xfId="1" applyFont="1" applyFill="1"/>
    <xf numFmtId="0" fontId="9" fillId="9" borderId="0" xfId="1" applyFont="1" applyFill="1" applyAlignment="1">
      <alignment horizontal="center"/>
    </xf>
    <xf numFmtId="0" fontId="9" fillId="9" borderId="0" xfId="1" applyFont="1" applyFill="1"/>
    <xf numFmtId="2" fontId="6" fillId="0" borderId="0" xfId="1" applyNumberFormat="1" applyFont="1" applyAlignment="1">
      <alignment horizontal="center"/>
    </xf>
    <xf numFmtId="0" fontId="8" fillId="7" borderId="0" xfId="1" applyFont="1" applyFill="1"/>
    <xf numFmtId="0" fontId="9" fillId="7" borderId="0" xfId="1" applyFont="1" applyFill="1" applyAlignment="1">
      <alignment horizontal="center"/>
    </xf>
    <xf numFmtId="0" fontId="9" fillId="7" borderId="0" xfId="1" applyFont="1" applyFill="1"/>
    <xf numFmtId="0" fontId="12" fillId="7" borderId="0" xfId="1" applyFont="1" applyFill="1"/>
    <xf numFmtId="0" fontId="15" fillId="0" borderId="0" xfId="1" applyFont="1" applyAlignment="1">
      <alignment horizontal="center"/>
    </xf>
    <xf numFmtId="0" fontId="12" fillId="9" borderId="0" xfId="1" applyFont="1" applyFill="1"/>
    <xf numFmtId="0" fontId="4" fillId="9" borderId="0" xfId="1" applyFont="1" applyFill="1" applyAlignment="1">
      <alignment horizontal="center"/>
    </xf>
    <xf numFmtId="0" fontId="4" fillId="9" borderId="0" xfId="1" applyFont="1" applyFill="1"/>
    <xf numFmtId="0" fontId="12" fillId="6" borderId="0" xfId="1" applyFont="1" applyFill="1"/>
    <xf numFmtId="0" fontId="4" fillId="6" borderId="0" xfId="1" applyFont="1" applyFill="1" applyAlignment="1">
      <alignment horizontal="center"/>
    </xf>
    <xf numFmtId="0" fontId="4" fillId="6" borderId="0" xfId="1" applyFont="1" applyFill="1"/>
    <xf numFmtId="0" fontId="14" fillId="6" borderId="0" xfId="1" applyFont="1" applyFill="1" applyAlignment="1">
      <alignment horizontal="center"/>
    </xf>
    <xf numFmtId="0" fontId="14" fillId="6" borderId="0" xfId="1" applyFont="1" applyFill="1"/>
    <xf numFmtId="0" fontId="9" fillId="6" borderId="0" xfId="1" applyFont="1" applyFill="1" applyAlignment="1">
      <alignment horizontal="center"/>
    </xf>
    <xf numFmtId="0" fontId="9" fillId="6" borderId="0" xfId="1" applyFont="1" applyFill="1"/>
    <xf numFmtId="0" fontId="9" fillId="0" borderId="0" xfId="1" applyFont="1" applyAlignment="1">
      <alignment horizontal="center"/>
    </xf>
    <xf numFmtId="2" fontId="11" fillId="5" borderId="0" xfId="1" applyNumberFormat="1" applyFont="1" applyFill="1" applyAlignment="1">
      <alignment horizontal="center"/>
    </xf>
    <xf numFmtId="0" fontId="1" fillId="11" borderId="1" xfId="0" applyFont="1" applyFill="1" applyBorder="1" applyAlignment="1">
      <alignment wrapText="1"/>
    </xf>
    <xf numFmtId="0" fontId="21" fillId="0" borderId="0" xfId="1" applyFont="1" applyAlignment="1">
      <alignment indent="2"/>
    </xf>
    <xf numFmtId="0" fontId="21" fillId="0" borderId="0" xfId="1" applyFont="1" applyAlignment="1">
      <alignment horizontal="center"/>
    </xf>
    <xf numFmtId="10" fontId="21" fillId="0" borderId="0" xfId="1" applyNumberFormat="1" applyFont="1" applyAlignment="1">
      <alignment horizontal="center"/>
    </xf>
    <xf numFmtId="0" fontId="3" fillId="3" borderId="0" xfId="1" applyFont="1" applyFill="1"/>
    <xf numFmtId="0" fontId="3" fillId="3" borderId="0" xfId="1" applyFont="1" applyFill="1" applyAlignment="1">
      <alignment horizontal="center"/>
    </xf>
    <xf numFmtId="0" fontId="5" fillId="0" borderId="0" xfId="1" applyFont="1" applyAlignment="1">
      <alignment horizontal="center"/>
    </xf>
    <xf numFmtId="2" fontId="5" fillId="0" borderId="0" xfId="1" applyNumberFormat="1" applyFont="1" applyAlignment="1">
      <alignment horizontal="center"/>
    </xf>
    <xf numFmtId="0" fontId="3" fillId="2" borderId="0" xfId="1" applyFont="1" applyFill="1" applyAlignment="1">
      <alignment horizontal="center"/>
    </xf>
    <xf numFmtId="0" fontId="5" fillId="0" borderId="0" xfId="1" applyFont="1"/>
    <xf numFmtId="0" fontId="21" fillId="0" borderId="0" xfId="1" applyFont="1"/>
    <xf numFmtId="0" fontId="21" fillId="0" borderId="0" xfId="1" applyFont="1" applyAlignment="1">
      <alignment wrapText="1"/>
    </xf>
    <xf numFmtId="0" fontId="1" fillId="10" borderId="1" xfId="0" applyFont="1" applyFill="1" applyBorder="1" applyAlignment="1">
      <alignment horizontal="center" vertical="center"/>
    </xf>
    <xf numFmtId="0" fontId="1" fillId="10" borderId="1" xfId="0" applyFont="1" applyFill="1" applyBorder="1" applyAlignment="1">
      <alignment horizontal="center" vertical="center" wrapText="1"/>
    </xf>
    <xf numFmtId="0" fontId="21" fillId="0" borderId="0" xfId="1" applyFont="1" applyAlignment="1">
      <alignment vertical="center"/>
    </xf>
    <xf numFmtId="0" fontId="21" fillId="0" borderId="0" xfId="1" applyFont="1" applyAlignment="1">
      <alignment horizontal="center" vertical="center"/>
    </xf>
    <xf numFmtId="10" fontId="21" fillId="0" borderId="0" xfId="1" applyNumberFormat="1" applyFont="1" applyAlignment="1">
      <alignment horizontal="center" vertical="center"/>
    </xf>
    <xf numFmtId="0" fontId="3" fillId="3" borderId="0" xfId="1" applyFont="1" applyFill="1" applyAlignment="1">
      <alignment vertical="center"/>
    </xf>
    <xf numFmtId="0" fontId="3" fillId="3" borderId="0" xfId="1" applyFont="1" applyFill="1" applyAlignment="1">
      <alignment horizontal="center" vertical="center"/>
    </xf>
    <xf numFmtId="0" fontId="5" fillId="0" borderId="0" xfId="1" applyFont="1" applyAlignment="1">
      <alignment horizontal="center" vertical="center"/>
    </xf>
    <xf numFmtId="2" fontId="5" fillId="0" borderId="0" xfId="1" applyNumberFormat="1" applyFont="1" applyAlignment="1">
      <alignment horizontal="center" vertical="center"/>
    </xf>
    <xf numFmtId="0" fontId="21" fillId="0" borderId="0" xfId="1" applyFont="1" applyAlignment="1">
      <alignment vertical="center" wrapText="1"/>
    </xf>
    <xf numFmtId="10" fontId="22" fillId="0" borderId="0" xfId="1" applyNumberFormat="1" applyFont="1" applyAlignment="1">
      <alignment horizontal="center" vertical="center"/>
    </xf>
    <xf numFmtId="10" fontId="23" fillId="0" borderId="0" xfId="2" applyNumberFormat="1" applyFont="1" applyAlignment="1">
      <alignment vertical="center"/>
    </xf>
    <xf numFmtId="10" fontId="3" fillId="3" borderId="0" xfId="1" applyNumberFormat="1" applyFont="1" applyFill="1" applyAlignment="1">
      <alignment vertical="center"/>
    </xf>
    <xf numFmtId="0" fontId="4" fillId="0" borderId="0" xfId="1" applyFont="1" applyAlignment="1">
      <alignment horizontal="center" vertical="center" wrapText="1"/>
    </xf>
    <xf numFmtId="2" fontId="4" fillId="0" borderId="0" xfId="1" applyNumberFormat="1" applyFont="1" applyAlignment="1">
      <alignment vertical="center"/>
    </xf>
    <xf numFmtId="0" fontId="13" fillId="0" borderId="0" xfId="1" applyFont="1" applyAlignment="1">
      <alignment vertical="center"/>
    </xf>
    <xf numFmtId="0" fontId="11" fillId="6" borderId="0" xfId="1" applyFont="1" applyFill="1" applyAlignment="1">
      <alignment horizontal="center" vertical="center"/>
    </xf>
    <xf numFmtId="2" fontId="24" fillId="6" borderId="0" xfId="1" applyNumberFormat="1" applyFont="1" applyFill="1" applyAlignment="1">
      <alignment horizontal="center" vertical="center"/>
    </xf>
    <xf numFmtId="2" fontId="11" fillId="6" borderId="0" xfId="1" applyNumberFormat="1" applyFont="1" applyFill="1" applyAlignment="1">
      <alignment horizontal="center" vertical="center"/>
    </xf>
    <xf numFmtId="0" fontId="25" fillId="0" borderId="0" xfId="1" applyFont="1" applyAlignment="1">
      <alignment horizontal="center" vertical="center"/>
    </xf>
    <xf numFmtId="0" fontId="8" fillId="4" borderId="0" xfId="0" applyFont="1" applyFill="1"/>
    <xf numFmtId="0" fontId="9" fillId="4" borderId="0" xfId="0" applyFont="1" applyFill="1" applyAlignment="1">
      <alignment horizontal="center"/>
    </xf>
    <xf numFmtId="0" fontId="9" fillId="4" borderId="0" xfId="0" applyFont="1" applyFill="1"/>
    <xf numFmtId="0" fontId="12" fillId="4" borderId="0" xfId="0" applyFont="1" applyFill="1"/>
    <xf numFmtId="0" fontId="4" fillId="4" borderId="0" xfId="0" applyFont="1" applyFill="1" applyAlignment="1">
      <alignment horizontal="center"/>
    </xf>
    <xf numFmtId="0" fontId="4" fillId="4" borderId="0" xfId="0" applyFont="1" applyFill="1"/>
    <xf numFmtId="0" fontId="14" fillId="4" borderId="0" xfId="0" applyFont="1" applyFill="1" applyAlignment="1">
      <alignment horizontal="center"/>
    </xf>
    <xf numFmtId="0" fontId="14" fillId="4" borderId="0" xfId="0" applyFont="1" applyFill="1"/>
    <xf numFmtId="0" fontId="6" fillId="7" borderId="0" xfId="0" applyFont="1" applyFill="1"/>
    <xf numFmtId="0" fontId="4" fillId="7" borderId="0" xfId="0" applyFont="1" applyFill="1" applyAlignment="1">
      <alignment horizontal="center"/>
    </xf>
    <xf numFmtId="0" fontId="4" fillId="7" borderId="0" xfId="0" applyFont="1" applyFill="1"/>
    <xf numFmtId="0" fontId="8" fillId="8" borderId="0" xfId="0" applyFont="1" applyFill="1"/>
    <xf numFmtId="0" fontId="9" fillId="8" borderId="0" xfId="0" applyFont="1" applyFill="1" applyAlignment="1">
      <alignment horizontal="center"/>
    </xf>
    <xf numFmtId="0" fontId="9" fillId="8" borderId="0" xfId="0" applyFont="1" applyFill="1"/>
    <xf numFmtId="0" fontId="8" fillId="9" borderId="0" xfId="0" applyFont="1" applyFill="1"/>
    <xf numFmtId="0" fontId="9" fillId="9" borderId="0" xfId="0" applyFont="1" applyFill="1" applyAlignment="1">
      <alignment horizontal="center"/>
    </xf>
    <xf numFmtId="0" fontId="9" fillId="9" borderId="0" xfId="0" applyFont="1" applyFill="1"/>
    <xf numFmtId="0" fontId="8" fillId="7" borderId="0" xfId="0" applyFont="1" applyFill="1"/>
    <xf numFmtId="0" fontId="9" fillId="7" borderId="0" xfId="0" applyFont="1" applyFill="1" applyAlignment="1">
      <alignment horizontal="center"/>
    </xf>
    <xf numFmtId="0" fontId="9" fillId="7" borderId="0" xfId="0" applyFont="1" applyFill="1"/>
    <xf numFmtId="0" fontId="12" fillId="7" borderId="0" xfId="0" applyFont="1" applyFill="1"/>
    <xf numFmtId="0" fontId="12" fillId="9" borderId="0" xfId="0" applyFont="1" applyFill="1"/>
    <xf numFmtId="0" fontId="4" fillId="9" borderId="0" xfId="0" applyFont="1" applyFill="1" applyAlignment="1">
      <alignment horizontal="center"/>
    </xf>
    <xf numFmtId="0" fontId="4" fillId="9" borderId="0" xfId="0" applyFont="1" applyFill="1"/>
    <xf numFmtId="0" fontId="12" fillId="6" borderId="0" xfId="0" applyFont="1" applyFill="1"/>
    <xf numFmtId="0" fontId="4" fillId="6" borderId="0" xfId="0" applyFont="1" applyFill="1" applyAlignment="1">
      <alignment horizontal="center"/>
    </xf>
    <xf numFmtId="0" fontId="4" fillId="6" borderId="0" xfId="0" applyFont="1" applyFill="1"/>
    <xf numFmtId="0" fontId="14" fillId="6" borderId="0" xfId="0" applyFont="1" applyFill="1" applyAlignment="1">
      <alignment horizontal="center"/>
    </xf>
    <xf numFmtId="0" fontId="14" fillId="6" borderId="0" xfId="0" applyFont="1" applyFill="1"/>
    <xf numFmtId="0" fontId="8" fillId="6" borderId="0" xfId="0" applyFont="1" applyFill="1"/>
    <xf numFmtId="0" fontId="9" fillId="6" borderId="0" xfId="0" applyFont="1" applyFill="1" applyAlignment="1">
      <alignment horizontal="center"/>
    </xf>
    <xf numFmtId="0" fontId="9" fillId="6" borderId="0" xfId="0" applyFont="1" applyFill="1"/>
    <xf numFmtId="0" fontId="16" fillId="0" borderId="1" xfId="0" applyFont="1" applyBorder="1" applyAlignment="1">
      <alignment wrapText="1"/>
    </xf>
    <xf numFmtId="0" fontId="17" fillId="0" borderId="1" xfId="0" applyFont="1" applyBorder="1" applyAlignment="1">
      <alignment wrapText="1"/>
    </xf>
    <xf numFmtId="0" fontId="18" fillId="0" borderId="1" xfId="0" applyFont="1" applyBorder="1" applyAlignment="1">
      <alignment wrapText="1"/>
    </xf>
    <xf numFmtId="0" fontId="19" fillId="0" borderId="1" xfId="0" applyFont="1" applyBorder="1" applyAlignment="1">
      <alignment wrapText="1"/>
    </xf>
    <xf numFmtId="0" fontId="20" fillId="0" borderId="1" xfId="0" applyFont="1" applyBorder="1" applyAlignment="1">
      <alignment vertical="center" wrapText="1"/>
    </xf>
    <xf numFmtId="10" fontId="4" fillId="0" borderId="0" xfId="1" applyNumberFormat="1" applyFont="1"/>
    <xf numFmtId="10" fontId="4" fillId="0" borderId="0" xfId="1" applyNumberFormat="1" applyFont="1" applyAlignment="1">
      <alignment horizontal="center"/>
    </xf>
    <xf numFmtId="0" fontId="10" fillId="0" borderId="0" xfId="1" applyFont="1" applyAlignment="1">
      <alignment horizontal="center" vertical="center"/>
    </xf>
    <xf numFmtId="0" fontId="3" fillId="2" borderId="0" xfId="1" applyFont="1" applyFill="1" applyAlignment="1">
      <alignment horizontal="center" vertical="center"/>
    </xf>
    <xf numFmtId="0" fontId="2" fillId="0" borderId="0" xfId="1"/>
    <xf numFmtId="0" fontId="29" fillId="12" borderId="2" xfId="1" applyFont="1" applyFill="1" applyBorder="1" applyAlignment="1">
      <alignment horizontal="center" vertical="center" wrapText="1"/>
    </xf>
    <xf numFmtId="0" fontId="29" fillId="12" borderId="2" xfId="1" applyFont="1" applyFill="1" applyBorder="1" applyAlignment="1">
      <alignment horizontal="center" vertical="center"/>
    </xf>
    <xf numFmtId="0" fontId="27" fillId="12" borderId="2" xfId="1" applyFont="1" applyFill="1" applyBorder="1" applyAlignment="1">
      <alignment horizontal="center" vertical="center"/>
    </xf>
    <xf numFmtId="0" fontId="28" fillId="0" borderId="2" xfId="1" applyFont="1" applyBorder="1" applyAlignment="1">
      <alignment horizontal="center" vertical="center"/>
    </xf>
    <xf numFmtId="164" fontId="28" fillId="0" borderId="2" xfId="1" applyNumberFormat="1" applyFont="1" applyBorder="1" applyAlignment="1">
      <alignment horizontal="center" vertical="center"/>
    </xf>
    <xf numFmtId="0" fontId="2" fillId="0" borderId="2" xfId="1" applyBorder="1" applyAlignment="1">
      <alignment horizontal="center" vertical="center"/>
    </xf>
    <xf numFmtId="0" fontId="28" fillId="0" borderId="2" xfId="1" applyFont="1" applyBorder="1" applyAlignment="1">
      <alignment horizontal="center" vertical="center" wrapText="1"/>
    </xf>
    <xf numFmtId="0" fontId="26" fillId="0" borderId="0" xfId="1" applyFont="1" applyAlignment="1">
      <alignment horizontal="center" vertical="center" wrapText="1"/>
    </xf>
    <xf numFmtId="0" fontId="27" fillId="0" borderId="0" xfId="1" applyFont="1" applyAlignment="1">
      <alignment horizontal="center" vertical="center"/>
    </xf>
    <xf numFmtId="0" fontId="2" fillId="0" borderId="0" xfId="1" applyAlignment="1">
      <alignment horizontal="center" vertical="center"/>
    </xf>
    <xf numFmtId="0" fontId="0" fillId="0" borderId="1" xfId="0" applyBorder="1" applyAlignment="1">
      <alignment wrapText="1"/>
    </xf>
    <xf numFmtId="165" fontId="0" fillId="0" borderId="1" xfId="0" applyNumberFormat="1" applyBorder="1" applyAlignment="1">
      <alignment horizontal="center"/>
    </xf>
    <xf numFmtId="165" fontId="1" fillId="11" borderId="1" xfId="0" applyNumberFormat="1" applyFont="1" applyFill="1" applyBorder="1" applyAlignment="1">
      <alignment horizontal="center" vertical="center"/>
    </xf>
    <xf numFmtId="2" fontId="0" fillId="0" borderId="0" xfId="0" applyNumberFormat="1"/>
    <xf numFmtId="165" fontId="0" fillId="0" borderId="1" xfId="0" applyNumberFormat="1" applyBorder="1" applyAlignment="1">
      <alignment horizontal="left" wrapText="1" indent="1"/>
    </xf>
    <xf numFmtId="10" fontId="4" fillId="0" borderId="0" xfId="1" applyNumberFormat="1" applyFont="1" applyAlignment="1">
      <alignment horizontal="center"/>
    </xf>
    <xf numFmtId="0" fontId="4" fillId="0" borderId="0" xfId="1" applyFont="1" applyAlignment="1">
      <alignment horizontal="center"/>
    </xf>
    <xf numFmtId="2" fontId="11" fillId="6" borderId="0" xfId="1" applyNumberFormat="1" applyFont="1" applyFill="1" applyAlignment="1">
      <alignment horizontal="center"/>
    </xf>
    <xf numFmtId="0" fontId="3" fillId="2" borderId="0" xfId="1" applyFont="1" applyFill="1" applyAlignment="1">
      <alignment horizontal="center" vertical="center"/>
    </xf>
    <xf numFmtId="0" fontId="10" fillId="0" borderId="0" xfId="1" applyFont="1" applyAlignment="1">
      <alignment horizontal="center" vertical="center"/>
    </xf>
    <xf numFmtId="10" fontId="4" fillId="0" borderId="0" xfId="1" applyNumberFormat="1" applyFont="1" applyAlignment="1">
      <alignment horizontal="center"/>
    </xf>
    <xf numFmtId="0" fontId="4" fillId="0" borderId="0" xfId="1" applyFont="1" applyAlignment="1">
      <alignment horizontal="center"/>
    </xf>
    <xf numFmtId="0" fontId="1" fillId="0" borderId="0" xfId="0" applyFont="1" applyAlignment="1"/>
    <xf numFmtId="0" fontId="0" fillId="0" borderId="0" xfId="0" applyAlignment="1">
      <alignment horizontal="center" vertical="center"/>
    </xf>
    <xf numFmtId="0" fontId="1" fillId="0" borderId="0" xfId="0" applyFont="1" applyAlignment="1">
      <alignment horizontal="center"/>
    </xf>
    <xf numFmtId="2" fontId="0" fillId="0" borderId="0" xfId="0" applyNumberFormat="1" applyAlignment="1">
      <alignment horizontal="center" vertical="center"/>
    </xf>
    <xf numFmtId="0" fontId="31" fillId="0" borderId="0" xfId="1" applyFont="1" applyFill="1" applyAlignment="1">
      <alignment horizontal="left" vertical="center"/>
    </xf>
    <xf numFmtId="0" fontId="31" fillId="0" borderId="0" xfId="1" applyFont="1" applyFill="1" applyAlignment="1">
      <alignment horizontal="center" vertical="center"/>
    </xf>
    <xf numFmtId="0" fontId="0" fillId="0" borderId="0" xfId="0" applyBorder="1" applyAlignment="1">
      <alignment horizontal="center" vertical="center"/>
    </xf>
    <xf numFmtId="0" fontId="10" fillId="0" borderId="0" xfId="1" applyFont="1" applyFill="1" applyAlignment="1">
      <alignment horizontal="center"/>
    </xf>
    <xf numFmtId="1" fontId="0" fillId="0" borderId="0" xfId="0" applyNumberFormat="1" applyBorder="1" applyAlignment="1">
      <alignment horizontal="center" vertical="center"/>
    </xf>
    <xf numFmtId="10" fontId="0" fillId="0" borderId="0" xfId="3" applyNumberFormat="1" applyFont="1" applyBorder="1" applyAlignment="1">
      <alignment horizontal="center" vertical="center"/>
    </xf>
    <xf numFmtId="0" fontId="6" fillId="0" borderId="0" xfId="1" applyFont="1" applyFill="1"/>
    <xf numFmtId="0" fontId="11" fillId="0" borderId="0" xfId="1" applyFont="1" applyFill="1" applyAlignment="1">
      <alignment horizontal="center"/>
    </xf>
    <xf numFmtId="0" fontId="7" fillId="0" borderId="0" xfId="1" applyFont="1" applyFill="1"/>
    <xf numFmtId="2" fontId="11" fillId="0" borderId="0" xfId="1" applyNumberFormat="1" applyFont="1" applyFill="1" applyAlignment="1"/>
    <xf numFmtId="0" fontId="1" fillId="0" borderId="0" xfId="0" applyFont="1" applyAlignment="1">
      <alignment horizontal="left"/>
    </xf>
    <xf numFmtId="0" fontId="0" fillId="0" borderId="0" xfId="0" applyFill="1"/>
    <xf numFmtId="0" fontId="32" fillId="0" borderId="0" xfId="1" applyFont="1" applyFill="1" applyAlignment="1">
      <alignment horizontal="center"/>
    </xf>
    <xf numFmtId="0" fontId="27" fillId="0" borderId="0" xfId="1" applyFont="1" applyFill="1" applyAlignment="1">
      <alignment horizontal="center"/>
    </xf>
    <xf numFmtId="9" fontId="27" fillId="0" borderId="0" xfId="1" applyNumberFormat="1" applyFont="1" applyFill="1" applyAlignment="1">
      <alignment horizontal="center"/>
    </xf>
    <xf numFmtId="0" fontId="4" fillId="0" borderId="0" xfId="1" applyFont="1" applyFill="1" applyAlignment="1">
      <alignment horizontal="center"/>
    </xf>
    <xf numFmtId="0" fontId="4" fillId="0" borderId="0" xfId="1" applyFont="1" applyFill="1"/>
    <xf numFmtId="0" fontId="6" fillId="0" borderId="0" xfId="1" applyFont="1" applyAlignment="1">
      <alignment vertical="center" wrapText="1"/>
    </xf>
    <xf numFmtId="166" fontId="6" fillId="0" borderId="0" xfId="1" applyNumberFormat="1" applyFont="1" applyAlignment="1">
      <alignment horizontal="center"/>
    </xf>
    <xf numFmtId="166" fontId="21" fillId="0" borderId="0" xfId="1" applyNumberFormat="1" applyFont="1" applyAlignment="1">
      <alignment horizontal="center"/>
    </xf>
    <xf numFmtId="0" fontId="33" fillId="0" borderId="0" xfId="0" applyFont="1" applyFill="1"/>
    <xf numFmtId="0" fontId="6" fillId="0" borderId="0" xfId="1" applyFont="1" applyFill="1" applyAlignment="1">
      <alignment vertical="center"/>
    </xf>
    <xf numFmtId="0" fontId="6" fillId="0" borderId="0" xfId="1" applyFont="1" applyFill="1" applyAlignment="1">
      <alignment horizontal="center"/>
    </xf>
    <xf numFmtId="9" fontId="6" fillId="0" borderId="0" xfId="1" applyNumberFormat="1" applyFont="1" applyFill="1" applyAlignment="1">
      <alignment horizontal="center"/>
    </xf>
    <xf numFmtId="0" fontId="21" fillId="0" borderId="0" xfId="1" applyFont="1" applyFill="1" applyAlignment="1">
      <alignment horizontal="center"/>
    </xf>
    <xf numFmtId="9" fontId="21" fillId="0" borderId="0" xfId="1" applyNumberFormat="1" applyFont="1" applyFill="1" applyAlignment="1">
      <alignment horizontal="center"/>
    </xf>
    <xf numFmtId="0" fontId="21" fillId="0" borderId="0" xfId="1" applyFont="1" applyFill="1"/>
    <xf numFmtId="0" fontId="1" fillId="0" borderId="0" xfId="0" applyFont="1"/>
    <xf numFmtId="0" fontId="0" fillId="0" borderId="0" xfId="0" applyFont="1" applyFill="1" applyAlignment="1">
      <alignment vertical="center"/>
    </xf>
    <xf numFmtId="0" fontId="27" fillId="0" borderId="0" xfId="1" applyFont="1" applyFill="1" applyAlignment="1">
      <alignment vertical="center"/>
    </xf>
    <xf numFmtId="0" fontId="27" fillId="0" borderId="0" xfId="1" applyFont="1" applyFill="1" applyAlignment="1">
      <alignment horizontal="center" vertical="center"/>
    </xf>
    <xf numFmtId="0" fontId="27" fillId="0" borderId="0" xfId="0" applyFont="1" applyFill="1" applyAlignment="1">
      <alignment vertical="center"/>
    </xf>
    <xf numFmtId="0" fontId="1" fillId="0" borderId="0" xfId="1" applyFont="1" applyFill="1" applyAlignment="1">
      <alignment horizontal="center" vertical="center"/>
    </xf>
    <xf numFmtId="0" fontId="1" fillId="0" borderId="0" xfId="1" applyFont="1" applyFill="1" applyAlignment="1">
      <alignment vertical="center"/>
    </xf>
    <xf numFmtId="0" fontId="0" fillId="0" borderId="0" xfId="1" applyFont="1" applyFill="1" applyAlignment="1">
      <alignment horizontal="left" vertical="center" wrapText="1"/>
    </xf>
    <xf numFmtId="0" fontId="0" fillId="0" borderId="0" xfId="1" applyFont="1" applyFill="1" applyAlignment="1">
      <alignment horizontal="center" vertical="center"/>
    </xf>
    <xf numFmtId="9" fontId="0" fillId="0" borderId="0" xfId="1" applyNumberFormat="1" applyFont="1" applyFill="1" applyAlignment="1">
      <alignment horizontal="center" vertical="center"/>
    </xf>
    <xf numFmtId="0" fontId="0" fillId="0" borderId="0" xfId="1" applyFont="1" applyFill="1" applyAlignment="1">
      <alignment vertical="center"/>
    </xf>
    <xf numFmtId="0" fontId="0" fillId="0" borderId="0" xfId="1" applyFont="1" applyFill="1" applyAlignment="1">
      <alignment horizontal="left" vertical="center"/>
    </xf>
    <xf numFmtId="0" fontId="0" fillId="0" borderId="0" xfId="0" applyFont="1"/>
    <xf numFmtId="0" fontId="0" fillId="0" borderId="0" xfId="0" applyFont="1" applyFill="1" applyAlignment="1">
      <alignment wrapText="1"/>
    </xf>
    <xf numFmtId="0" fontId="27" fillId="0" borderId="0" xfId="1" applyFont="1" applyFill="1" applyAlignment="1">
      <alignment horizontal="center" vertical="center" wrapText="1"/>
    </xf>
    <xf numFmtId="0" fontId="26" fillId="0" borderId="0" xfId="1" applyFont="1" applyFill="1" applyAlignment="1">
      <alignment horizontal="center" vertical="center" wrapText="1"/>
    </xf>
    <xf numFmtId="0" fontId="34" fillId="0" borderId="0" xfId="1" applyFont="1" applyFill="1" applyAlignment="1">
      <alignment horizontal="center" wrapText="1"/>
    </xf>
    <xf numFmtId="0" fontId="34" fillId="0" borderId="0" xfId="1" applyFont="1" applyFill="1" applyAlignment="1">
      <alignment wrapText="1"/>
    </xf>
    <xf numFmtId="0" fontId="33" fillId="0" borderId="0" xfId="1" applyFont="1" applyAlignment="1">
      <alignment horizontal="center"/>
    </xf>
    <xf numFmtId="166" fontId="33" fillId="0" borderId="0" xfId="1" applyNumberFormat="1" applyFont="1" applyAlignment="1">
      <alignment horizontal="center"/>
    </xf>
    <xf numFmtId="0" fontId="2" fillId="0" borderId="0" xfId="1" applyFont="1"/>
    <xf numFmtId="0" fontId="35" fillId="0" borderId="0" xfId="1" applyFont="1" applyAlignment="1">
      <alignment horizontal="center"/>
    </xf>
  </cellXfs>
  <cellStyles count="4">
    <cellStyle name="Normal" xfId="0" builtinId="0"/>
    <cellStyle name="Normal 2" xfId="1"/>
    <cellStyle name="Porcentaje" xfId="3" builtinId="5"/>
    <cellStyle name="Porcentaje 2" xfId="2"/>
  </cellStyles>
  <dxfs count="26">
    <dxf>
      <font>
        <b val="0"/>
        <i val="0"/>
        <strike val="0"/>
        <condense val="0"/>
        <extend val="0"/>
        <outline val="0"/>
        <shadow val="0"/>
        <u val="none"/>
        <vertAlign val="baseline"/>
        <sz val="11"/>
        <color auto="1"/>
        <name val="Calibri"/>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theme="0"/>
        <name val="Calibri"/>
        <scheme val="minor"/>
      </font>
      <alignmen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bottom" textRotation="0" wrapText="0" indent="0" justifyLastLine="0" shrinkToFit="0" readingOrder="0"/>
    </dxf>
    <dxf>
      <numFmt numFmtId="14" formatCode="0.0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C000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Assessment!$B$38</c:f>
              <c:strCache>
                <c:ptCount val="1"/>
                <c:pt idx="0">
                  <c:v>General perception of the cycle-infrastructure and the bicycle experience in Bogotá</c:v>
                </c:pt>
              </c:strCache>
            </c:strRef>
          </c:tx>
          <c:spPr>
            <a:solidFill>
              <a:schemeClr val="accent6"/>
            </a:solidFill>
            <a:ln>
              <a:noFill/>
            </a:ln>
            <a:effectLst/>
            <a:sp3d/>
          </c:spPr>
          <c:invertIfNegative val="0"/>
          <c:cat>
            <c:strRef>
              <c:f>Assessment!$C$37:$E$37</c:f>
              <c:strCache>
                <c:ptCount val="3"/>
                <c:pt idx="0">
                  <c:v>Females</c:v>
                </c:pt>
                <c:pt idx="1">
                  <c:v>Males</c:v>
                </c:pt>
                <c:pt idx="2">
                  <c:v>All people surveyed</c:v>
                </c:pt>
              </c:strCache>
            </c:strRef>
          </c:cat>
          <c:val>
            <c:numRef>
              <c:f>Assessment!$C$38:$E$38</c:f>
              <c:numCache>
                <c:formatCode>0.0</c:formatCode>
                <c:ptCount val="3"/>
                <c:pt idx="0">
                  <c:v>2.4812582771968854</c:v>
                </c:pt>
                <c:pt idx="1">
                  <c:v>2.6761915441001314</c:v>
                </c:pt>
                <c:pt idx="2">
                  <c:v>2.5787249106485084</c:v>
                </c:pt>
              </c:numCache>
            </c:numRef>
          </c:val>
          <c:extLst>
            <c:ext xmlns:c16="http://schemas.microsoft.com/office/drawing/2014/chart" uri="{C3380CC4-5D6E-409C-BE32-E72D297353CC}">
              <c16:uniqueId val="{00000000-E630-4F3B-A397-01E480395F43}"/>
            </c:ext>
          </c:extLst>
        </c:ser>
        <c:dLbls>
          <c:showLegendKey val="0"/>
          <c:showVal val="0"/>
          <c:showCatName val="0"/>
          <c:showSerName val="0"/>
          <c:showPercent val="0"/>
          <c:showBubbleSize val="0"/>
        </c:dLbls>
        <c:gapWidth val="150"/>
        <c:shape val="box"/>
        <c:axId val="1418444752"/>
        <c:axId val="1418448496"/>
        <c:axId val="0"/>
      </c:bar3DChart>
      <c:catAx>
        <c:axId val="14184447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448496"/>
        <c:crosses val="autoZero"/>
        <c:auto val="1"/>
        <c:lblAlgn val="ctr"/>
        <c:lblOffset val="100"/>
        <c:noMultiLvlLbl val="0"/>
      </c:catAx>
      <c:valAx>
        <c:axId val="14184484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44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0" normalizeH="0" baseline="0">
                <a:solidFill>
                  <a:schemeClr val="tx1">
                    <a:lumMod val="65000"/>
                    <a:lumOff val="35000"/>
                  </a:schemeClr>
                </a:solidFill>
                <a:latin typeface="+mn-lt"/>
                <a:ea typeface="+mj-ea"/>
                <a:cs typeface="+mj-cs"/>
              </a:defRPr>
            </a:pPr>
            <a:r>
              <a:rPr lang="en-US" sz="1100" b="1">
                <a:latin typeface="+mn-lt"/>
              </a:rPr>
              <a:t>General aspects of the cycling assessment evaluated by gender</a:t>
            </a:r>
          </a:p>
        </c:rich>
      </c:tx>
      <c:layout/>
      <c:overlay val="0"/>
      <c:spPr>
        <a:noFill/>
        <a:ln>
          <a:noFill/>
        </a:ln>
        <a:effectLst/>
      </c:spPr>
      <c:txPr>
        <a:bodyPr rot="0" spcFirstLastPara="1" vertOverflow="ellipsis" vert="horz" wrap="square" anchor="ctr" anchorCtr="1"/>
        <a:lstStyle/>
        <a:p>
          <a:pPr>
            <a:defRPr sz="1100" b="1" i="0" u="none" strike="noStrike" kern="1200" cap="none" spc="0" normalizeH="0" baseline="0">
              <a:solidFill>
                <a:schemeClr val="tx1">
                  <a:lumMod val="65000"/>
                  <a:lumOff val="35000"/>
                </a:schemeClr>
              </a:solidFill>
              <a:latin typeface="+mn-lt"/>
              <a:ea typeface="+mj-ea"/>
              <a:cs typeface="+mj-cs"/>
            </a:defRPr>
          </a:pPr>
          <a:endParaRPr lang="es-CO"/>
        </a:p>
      </c:txPr>
    </c:title>
    <c:autoTitleDeleted val="0"/>
    <c:plotArea>
      <c:layout/>
      <c:barChart>
        <c:barDir val="bar"/>
        <c:grouping val="clustered"/>
        <c:varyColors val="0"/>
        <c:ser>
          <c:idx val="0"/>
          <c:order val="0"/>
          <c:tx>
            <c:strRef>
              <c:f>'Figure 2'!$C$3</c:f>
              <c:strCache>
                <c:ptCount val="1"/>
                <c:pt idx="0">
                  <c:v>Females</c:v>
                </c:pt>
              </c:strCache>
            </c:strRef>
          </c:tx>
          <c:spPr>
            <a:solidFill>
              <a:schemeClr val="accent6"/>
            </a:solidFill>
            <a:ln>
              <a:noFill/>
            </a:ln>
            <a:effectLst/>
          </c:spPr>
          <c:invertIfNegative val="0"/>
          <c:cat>
            <c:strRef>
              <c:f>'Figure 2'!$B$4:$B$8</c:f>
              <c:strCache>
                <c:ptCount val="5"/>
                <c:pt idx="0">
                  <c:v>Perception of the quality of the cycle-infrastructure</c:v>
                </c:pt>
                <c:pt idx="1">
                  <c:v>Sense of well-being</c:v>
                </c:pt>
                <c:pt idx="2">
                  <c:v>Perception of personal security</c:v>
                </c:pt>
                <c:pt idx="3">
                  <c:v>Road safety perception</c:v>
                </c:pt>
                <c:pt idx="4">
                  <c:v>Perception of safety and comfort in care trips</c:v>
                </c:pt>
              </c:strCache>
            </c:strRef>
          </c:cat>
          <c:val>
            <c:numRef>
              <c:f>'Figure 2'!$C$4:$C$8</c:f>
              <c:numCache>
                <c:formatCode>0.00</c:formatCode>
                <c:ptCount val="5"/>
                <c:pt idx="0">
                  <c:v>2.5008069593086479</c:v>
                </c:pt>
                <c:pt idx="1">
                  <c:v>2.7945544554455446</c:v>
                </c:pt>
                <c:pt idx="2">
                  <c:v>2.2349945918961649</c:v>
                </c:pt>
                <c:pt idx="3">
                  <c:v>2.5514851485148515</c:v>
                </c:pt>
                <c:pt idx="4">
                  <c:v>2.35</c:v>
                </c:pt>
              </c:numCache>
            </c:numRef>
          </c:val>
          <c:extLst>
            <c:ext xmlns:c16="http://schemas.microsoft.com/office/drawing/2014/chart" uri="{C3380CC4-5D6E-409C-BE32-E72D297353CC}">
              <c16:uniqueId val="{00000000-2C8A-4F11-B290-344FF16A08A2}"/>
            </c:ext>
          </c:extLst>
        </c:ser>
        <c:ser>
          <c:idx val="1"/>
          <c:order val="1"/>
          <c:tx>
            <c:strRef>
              <c:f>'Figure 2'!$D$3</c:f>
              <c:strCache>
                <c:ptCount val="1"/>
                <c:pt idx="0">
                  <c:v>Males</c:v>
                </c:pt>
              </c:strCache>
            </c:strRef>
          </c:tx>
          <c:spPr>
            <a:solidFill>
              <a:schemeClr val="accent5"/>
            </a:solidFill>
            <a:ln>
              <a:noFill/>
            </a:ln>
            <a:effectLst/>
          </c:spPr>
          <c:invertIfNegative val="0"/>
          <c:cat>
            <c:strRef>
              <c:f>'Figure 2'!$B$4:$B$8</c:f>
              <c:strCache>
                <c:ptCount val="5"/>
                <c:pt idx="0">
                  <c:v>Perception of the quality of the cycle-infrastructure</c:v>
                </c:pt>
                <c:pt idx="1">
                  <c:v>Sense of well-being</c:v>
                </c:pt>
                <c:pt idx="2">
                  <c:v>Perception of personal security</c:v>
                </c:pt>
                <c:pt idx="3">
                  <c:v>Road safety perception</c:v>
                </c:pt>
                <c:pt idx="4">
                  <c:v>Perception of safety and comfort in care trips</c:v>
                </c:pt>
              </c:strCache>
            </c:strRef>
          </c:cat>
          <c:val>
            <c:numRef>
              <c:f>'Figure 2'!$D$4:$D$8</c:f>
              <c:numCache>
                <c:formatCode>0.00</c:formatCode>
                <c:ptCount val="5"/>
                <c:pt idx="0">
                  <c:v>2.4475479115479115</c:v>
                </c:pt>
                <c:pt idx="1">
                  <c:v>2.8032094594594597</c:v>
                </c:pt>
                <c:pt idx="2">
                  <c:v>2.7907484407484406</c:v>
                </c:pt>
                <c:pt idx="3">
                  <c:v>2.5337837837837833</c:v>
                </c:pt>
                <c:pt idx="4">
                  <c:v>2.42</c:v>
                </c:pt>
              </c:numCache>
            </c:numRef>
          </c:val>
          <c:extLst>
            <c:ext xmlns:c16="http://schemas.microsoft.com/office/drawing/2014/chart" uri="{C3380CC4-5D6E-409C-BE32-E72D297353CC}">
              <c16:uniqueId val="{00000001-2C8A-4F11-B290-344FF16A08A2}"/>
            </c:ext>
          </c:extLst>
        </c:ser>
        <c:ser>
          <c:idx val="2"/>
          <c:order val="2"/>
          <c:tx>
            <c:strRef>
              <c:f>'Figure 2'!$E$3</c:f>
              <c:strCache>
                <c:ptCount val="1"/>
                <c:pt idx="0">
                  <c:v>All people surveyed</c:v>
                </c:pt>
              </c:strCache>
            </c:strRef>
          </c:tx>
          <c:spPr>
            <a:solidFill>
              <a:schemeClr val="accent4"/>
            </a:solidFill>
            <a:ln>
              <a:noFill/>
            </a:ln>
            <a:effectLst/>
          </c:spPr>
          <c:invertIfNegative val="0"/>
          <c:cat>
            <c:strRef>
              <c:f>'Figure 2'!$B$4:$B$8</c:f>
              <c:strCache>
                <c:ptCount val="5"/>
                <c:pt idx="0">
                  <c:v>Perception of the quality of the cycle-infrastructure</c:v>
                </c:pt>
                <c:pt idx="1">
                  <c:v>Sense of well-being</c:v>
                </c:pt>
                <c:pt idx="2">
                  <c:v>Perception of personal security</c:v>
                </c:pt>
                <c:pt idx="3">
                  <c:v>Road safety perception</c:v>
                </c:pt>
                <c:pt idx="4">
                  <c:v>Perception of safety and comfort in care trips</c:v>
                </c:pt>
              </c:strCache>
            </c:strRef>
          </c:cat>
          <c:val>
            <c:numRef>
              <c:f>'Figure 2'!$E$4:$E$8</c:f>
              <c:numCache>
                <c:formatCode>0.00</c:formatCode>
                <c:ptCount val="5"/>
                <c:pt idx="0">
                  <c:v>2.4998290470206941</c:v>
                </c:pt>
                <c:pt idx="1">
                  <c:v>2.8011236663783161</c:v>
                </c:pt>
                <c:pt idx="2">
                  <c:v>2.4810479062657254</c:v>
                </c:pt>
                <c:pt idx="3">
                  <c:v>2.4960656780207824</c:v>
                </c:pt>
                <c:pt idx="4">
                  <c:v>2.27</c:v>
                </c:pt>
              </c:numCache>
            </c:numRef>
          </c:val>
          <c:extLst>
            <c:ext xmlns:c16="http://schemas.microsoft.com/office/drawing/2014/chart" uri="{C3380CC4-5D6E-409C-BE32-E72D297353CC}">
              <c16:uniqueId val="{00000002-2C8A-4F11-B290-344FF16A08A2}"/>
            </c:ext>
          </c:extLst>
        </c:ser>
        <c:dLbls>
          <c:showLegendKey val="0"/>
          <c:showVal val="0"/>
          <c:showCatName val="0"/>
          <c:showSerName val="0"/>
          <c:showPercent val="0"/>
          <c:showBubbleSize val="0"/>
        </c:dLbls>
        <c:gapWidth val="269"/>
        <c:axId val="1993047215"/>
        <c:axId val="1993040559"/>
      </c:barChart>
      <c:catAx>
        <c:axId val="1993047215"/>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CO"/>
          </a:p>
        </c:txPr>
        <c:crossAx val="1993040559"/>
        <c:crosses val="autoZero"/>
        <c:auto val="1"/>
        <c:lblAlgn val="ctr"/>
        <c:lblOffset val="100"/>
        <c:noMultiLvlLbl val="0"/>
      </c:catAx>
      <c:valAx>
        <c:axId val="1993040559"/>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9304721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a:t>If youn identify as a woman, do you think you expose yourself to a greater risk as a female cyclist?</a:t>
            </a:r>
          </a:p>
        </c:rich>
      </c:tx>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145A-49E5-84E2-87C2C28EECA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145A-49E5-84E2-87C2C28EECA2}"/>
              </c:ext>
            </c:extLst>
          </c:dPt>
          <c:dLbls>
            <c:dLbl>
              <c:idx val="0"/>
              <c:layout>
                <c:manualLayout>
                  <c:x val="3.7964785651793523E-2"/>
                  <c:y val="-2.0133420822397202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45A-49E5-84E2-87C2C28EECA2}"/>
                </c:ext>
              </c:extLst>
            </c:dLbl>
            <c:dLbl>
              <c:idx val="1"/>
              <c:layout>
                <c:manualLayout>
                  <c:x val="-2.9145669291338633E-2"/>
                  <c:y val="3.5830417031204433E-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45A-49E5-84E2-87C2C28EEC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3'!$B$6:$B$7</c:f>
              <c:strCache>
                <c:ptCount val="2"/>
                <c:pt idx="0">
                  <c:v>Yes</c:v>
                </c:pt>
                <c:pt idx="1">
                  <c:v>No</c:v>
                </c:pt>
              </c:strCache>
            </c:strRef>
          </c:cat>
          <c:val>
            <c:numRef>
              <c:f>'Figure 3'!$D$6:$D$7</c:f>
              <c:numCache>
                <c:formatCode>0.00%</c:formatCode>
                <c:ptCount val="2"/>
                <c:pt idx="0">
                  <c:v>0.92079207920792083</c:v>
                </c:pt>
                <c:pt idx="1">
                  <c:v>7.9207920792079209E-2</c:v>
                </c:pt>
              </c:numCache>
            </c:numRef>
          </c:val>
          <c:extLst>
            <c:ext xmlns:c16="http://schemas.microsoft.com/office/drawing/2014/chart" uri="{C3380CC4-5D6E-409C-BE32-E72D297353CC}">
              <c16:uniqueId val="{00000004-145A-49E5-84E2-87C2C28EECA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1"/>
              <a:t>Have you experienced a situation of sexual harassment while riding a bicycle?</a:t>
            </a:r>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Female Answers</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4'!$B$4:$B$9</c:f>
              <c:strCache>
                <c:ptCount val="6"/>
                <c:pt idx="0">
                  <c:v>Yes: Visually (stare, leer, photos)</c:v>
                </c:pt>
                <c:pt idx="1">
                  <c:v>Yes: Verbally (hissing, compliments, obscene insults)</c:v>
                </c:pt>
                <c:pt idx="2">
                  <c:v>Yes: Phisical (touch, grab, grope)</c:v>
                </c:pt>
                <c:pt idx="3">
                  <c:v>Yes: Acts of exhibitionism or masturbation</c:v>
                </c:pt>
                <c:pt idx="4">
                  <c:v>Yes: Persecution or intimidation</c:v>
                </c:pt>
                <c:pt idx="5">
                  <c:v>No, none</c:v>
                </c:pt>
              </c:strCache>
            </c:strRef>
          </c:cat>
          <c:val>
            <c:numRef>
              <c:f>'Figure 4'!$D$4:$D$9</c:f>
              <c:numCache>
                <c:formatCode>0.0%</c:formatCode>
                <c:ptCount val="6"/>
                <c:pt idx="0">
                  <c:v>0.28235294117647058</c:v>
                </c:pt>
                <c:pt idx="1">
                  <c:v>0.38235294117647056</c:v>
                </c:pt>
                <c:pt idx="2">
                  <c:v>7.0588235294117646E-2</c:v>
                </c:pt>
                <c:pt idx="3">
                  <c:v>2.3529411764705882E-2</c:v>
                </c:pt>
                <c:pt idx="4">
                  <c:v>0.11176470588235295</c:v>
                </c:pt>
                <c:pt idx="5">
                  <c:v>0.12941176470588237</c:v>
                </c:pt>
              </c:numCache>
            </c:numRef>
          </c:val>
          <c:extLst>
            <c:ext xmlns:c16="http://schemas.microsoft.com/office/drawing/2014/chart" uri="{C3380CC4-5D6E-409C-BE32-E72D297353CC}">
              <c16:uniqueId val="{00000000-B9F0-4D2A-8CB3-7E694AC40099}"/>
            </c:ext>
          </c:extLst>
        </c:ser>
        <c:ser>
          <c:idx val="1"/>
          <c:order val="1"/>
          <c:tx>
            <c:v>Male Answers</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4'!$B$4:$B$9</c:f>
              <c:strCache>
                <c:ptCount val="6"/>
                <c:pt idx="0">
                  <c:v>Yes: Visually (stare, leer, photos)</c:v>
                </c:pt>
                <c:pt idx="1">
                  <c:v>Yes: Verbally (hissing, compliments, obscene insults)</c:v>
                </c:pt>
                <c:pt idx="2">
                  <c:v>Yes: Phisical (touch, grab, grope)</c:v>
                </c:pt>
                <c:pt idx="3">
                  <c:v>Yes: Acts of exhibitionism or masturbation</c:v>
                </c:pt>
                <c:pt idx="4">
                  <c:v>Yes: Persecution or intimidation</c:v>
                </c:pt>
                <c:pt idx="5">
                  <c:v>No, none</c:v>
                </c:pt>
              </c:strCache>
            </c:strRef>
          </c:cat>
          <c:val>
            <c:numRef>
              <c:f>'Figure 4'!$F$4:$F$9</c:f>
              <c:numCache>
                <c:formatCode>0.0%</c:formatCode>
                <c:ptCount val="6"/>
                <c:pt idx="0">
                  <c:v>6.8750000000000006E-2</c:v>
                </c:pt>
                <c:pt idx="1">
                  <c:v>7.4999999999999997E-2</c:v>
                </c:pt>
                <c:pt idx="2">
                  <c:v>1.2500000000000001E-2</c:v>
                </c:pt>
                <c:pt idx="3">
                  <c:v>6.2500000000000003E-3</c:v>
                </c:pt>
                <c:pt idx="4">
                  <c:v>7.4999999999999997E-2</c:v>
                </c:pt>
                <c:pt idx="5">
                  <c:v>0.76249999999999996</c:v>
                </c:pt>
              </c:numCache>
            </c:numRef>
          </c:val>
          <c:extLst>
            <c:ext xmlns:c16="http://schemas.microsoft.com/office/drawing/2014/chart" uri="{C3380CC4-5D6E-409C-BE32-E72D297353CC}">
              <c16:uniqueId val="{00000001-B9F0-4D2A-8CB3-7E694AC40099}"/>
            </c:ext>
          </c:extLst>
        </c:ser>
        <c:dLbls>
          <c:dLblPos val="outEnd"/>
          <c:showLegendKey val="0"/>
          <c:showVal val="1"/>
          <c:showCatName val="0"/>
          <c:showSerName val="0"/>
          <c:showPercent val="0"/>
          <c:showBubbleSize val="0"/>
        </c:dLbls>
        <c:gapWidth val="219"/>
        <c:overlap val="-27"/>
        <c:axId val="1964268191"/>
        <c:axId val="1964254047"/>
      </c:barChart>
      <c:catAx>
        <c:axId val="1964268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64254047"/>
        <c:crosses val="autoZero"/>
        <c:auto val="1"/>
        <c:lblAlgn val="ctr"/>
        <c:lblOffset val="100"/>
        <c:noMultiLvlLbl val="0"/>
      </c:catAx>
      <c:valAx>
        <c:axId val="19642540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642681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1"/>
              <a:t>Do you feel confortable and safe during care trips by bicycle?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'Figure 5'!$C$3</c:f>
              <c:strCache>
                <c:ptCount val="1"/>
                <c:pt idx="0">
                  <c:v>Female Answers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5'!$B$4:$B$7</c:f>
              <c:strCache>
                <c:ptCount val="4"/>
                <c:pt idx="0">
                  <c:v>Uncomfortable and Insecure</c:v>
                </c:pt>
                <c:pt idx="1">
                  <c:v>Comfortable and Insecure</c:v>
                </c:pt>
                <c:pt idx="2">
                  <c:v>Safe and Uncomfortable</c:v>
                </c:pt>
                <c:pt idx="3">
                  <c:v>Safe and Comfortable</c:v>
                </c:pt>
              </c:strCache>
            </c:strRef>
          </c:cat>
          <c:val>
            <c:numRef>
              <c:f>'Figure 5'!$D$4:$D$7</c:f>
              <c:numCache>
                <c:formatCode>0%</c:formatCode>
                <c:ptCount val="4"/>
                <c:pt idx="0">
                  <c:v>0.32432432432432434</c:v>
                </c:pt>
                <c:pt idx="1">
                  <c:v>0.43243243243243246</c:v>
                </c:pt>
                <c:pt idx="2">
                  <c:v>5.4054054054054057E-2</c:v>
                </c:pt>
                <c:pt idx="3">
                  <c:v>0.1891891891891892</c:v>
                </c:pt>
              </c:numCache>
            </c:numRef>
          </c:val>
          <c:extLst>
            <c:ext xmlns:c16="http://schemas.microsoft.com/office/drawing/2014/chart" uri="{C3380CC4-5D6E-409C-BE32-E72D297353CC}">
              <c16:uniqueId val="{00000000-F5B1-4FE9-AD17-95E1B3E01761}"/>
            </c:ext>
          </c:extLst>
        </c:ser>
        <c:ser>
          <c:idx val="1"/>
          <c:order val="1"/>
          <c:tx>
            <c:strRef>
              <c:f>'Figure 5'!$E$3</c:f>
              <c:strCache>
                <c:ptCount val="1"/>
                <c:pt idx="0">
                  <c:v>Male Answers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5'!$B$4:$B$7</c:f>
              <c:strCache>
                <c:ptCount val="4"/>
                <c:pt idx="0">
                  <c:v>Uncomfortable and Insecure</c:v>
                </c:pt>
                <c:pt idx="1">
                  <c:v>Comfortable and Insecure</c:v>
                </c:pt>
                <c:pt idx="2">
                  <c:v>Safe and Uncomfortable</c:v>
                </c:pt>
                <c:pt idx="3">
                  <c:v>Safe and Comfortable</c:v>
                </c:pt>
              </c:strCache>
            </c:strRef>
          </c:cat>
          <c:val>
            <c:numRef>
              <c:f>'Figure 5'!$F$4:$F$7</c:f>
              <c:numCache>
                <c:formatCode>0%</c:formatCode>
                <c:ptCount val="4"/>
                <c:pt idx="0">
                  <c:v>0.18421052631578946</c:v>
                </c:pt>
                <c:pt idx="1">
                  <c:v>0.57894736842105265</c:v>
                </c:pt>
                <c:pt idx="2">
                  <c:v>0.10526315789473684</c:v>
                </c:pt>
                <c:pt idx="3">
                  <c:v>0.13157894736842105</c:v>
                </c:pt>
              </c:numCache>
            </c:numRef>
          </c:val>
          <c:extLst>
            <c:ext xmlns:c16="http://schemas.microsoft.com/office/drawing/2014/chart" uri="{C3380CC4-5D6E-409C-BE32-E72D297353CC}">
              <c16:uniqueId val="{00000001-F5B1-4FE9-AD17-95E1B3E01761}"/>
            </c:ext>
          </c:extLst>
        </c:ser>
        <c:dLbls>
          <c:dLblPos val="outEnd"/>
          <c:showLegendKey val="0"/>
          <c:showVal val="1"/>
          <c:showCatName val="0"/>
          <c:showSerName val="0"/>
          <c:showPercent val="0"/>
          <c:showBubbleSize val="0"/>
        </c:dLbls>
        <c:gapWidth val="219"/>
        <c:overlap val="-27"/>
        <c:axId val="1951708591"/>
        <c:axId val="1951713999"/>
      </c:barChart>
      <c:catAx>
        <c:axId val="1951708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51713999"/>
        <c:crosses val="autoZero"/>
        <c:auto val="1"/>
        <c:lblAlgn val="ctr"/>
        <c:lblOffset val="100"/>
        <c:noMultiLvlLbl val="0"/>
      </c:catAx>
      <c:valAx>
        <c:axId val="19517139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517085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1"/>
              <a:t>Have you changed your cycling habits (routes, travel times, frequency, etc.) because you feel unsafe?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percentStacked"/>
        <c:varyColors val="0"/>
        <c:ser>
          <c:idx val="0"/>
          <c:order val="0"/>
          <c:tx>
            <c:strRef>
              <c:f>'Figure 6'!$B$4</c:f>
              <c:strCache>
                <c:ptCount val="1"/>
                <c:pt idx="0">
                  <c:v>Yes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6'!$C$3:$D$3</c:f>
              <c:strCache>
                <c:ptCount val="2"/>
                <c:pt idx="0">
                  <c:v>Female Answers</c:v>
                </c:pt>
                <c:pt idx="1">
                  <c:v>Male Answers</c:v>
                </c:pt>
              </c:strCache>
            </c:strRef>
          </c:cat>
          <c:val>
            <c:numRef>
              <c:f>'Figure 6'!$C$4:$D$4</c:f>
              <c:numCache>
                <c:formatCode>0.0%</c:formatCode>
                <c:ptCount val="2"/>
                <c:pt idx="0">
                  <c:v>0.69306930693069302</c:v>
                </c:pt>
                <c:pt idx="1">
                  <c:v>0.69594594594594594</c:v>
                </c:pt>
              </c:numCache>
            </c:numRef>
          </c:val>
          <c:extLst>
            <c:ext xmlns:c16="http://schemas.microsoft.com/office/drawing/2014/chart" uri="{C3380CC4-5D6E-409C-BE32-E72D297353CC}">
              <c16:uniqueId val="{00000000-5AAF-4B4B-875A-583166BFFD04}"/>
            </c:ext>
          </c:extLst>
        </c:ser>
        <c:ser>
          <c:idx val="1"/>
          <c:order val="1"/>
          <c:tx>
            <c:strRef>
              <c:f>'Figure 6'!$B$5</c:f>
              <c:strCache>
                <c:ptCount val="1"/>
                <c:pt idx="0">
                  <c:v>No</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6'!$C$3:$D$3</c:f>
              <c:strCache>
                <c:ptCount val="2"/>
                <c:pt idx="0">
                  <c:v>Female Answers</c:v>
                </c:pt>
                <c:pt idx="1">
                  <c:v>Male Answers</c:v>
                </c:pt>
              </c:strCache>
            </c:strRef>
          </c:cat>
          <c:val>
            <c:numRef>
              <c:f>'Figure 6'!$C$5:$D$5</c:f>
              <c:numCache>
                <c:formatCode>0.0%</c:formatCode>
                <c:ptCount val="2"/>
                <c:pt idx="0">
                  <c:v>0.30693069306930693</c:v>
                </c:pt>
                <c:pt idx="1">
                  <c:v>0.30405405405405406</c:v>
                </c:pt>
              </c:numCache>
            </c:numRef>
          </c:val>
          <c:extLst>
            <c:ext xmlns:c16="http://schemas.microsoft.com/office/drawing/2014/chart" uri="{C3380CC4-5D6E-409C-BE32-E72D297353CC}">
              <c16:uniqueId val="{00000001-5AAF-4B4B-875A-583166BFFD04}"/>
            </c:ext>
          </c:extLst>
        </c:ser>
        <c:dLbls>
          <c:dLblPos val="ctr"/>
          <c:showLegendKey val="0"/>
          <c:showVal val="1"/>
          <c:showCatName val="0"/>
          <c:showSerName val="0"/>
          <c:showPercent val="0"/>
          <c:showBubbleSize val="0"/>
        </c:dLbls>
        <c:gapWidth val="150"/>
        <c:overlap val="100"/>
        <c:axId val="1958517055"/>
        <c:axId val="1958510399"/>
      </c:barChart>
      <c:catAx>
        <c:axId val="19585170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58510399"/>
        <c:crosses val="autoZero"/>
        <c:auto val="1"/>
        <c:lblAlgn val="ctr"/>
        <c:lblOffset val="100"/>
        <c:noMultiLvlLbl val="0"/>
      </c:catAx>
      <c:valAx>
        <c:axId val="195851039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585170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266700</xdr:colOff>
      <xdr:row>38</xdr:row>
      <xdr:rowOff>180975</xdr:rowOff>
    </xdr:from>
    <xdr:to>
      <xdr:col>9</xdr:col>
      <xdr:colOff>533400</xdr:colOff>
      <xdr:row>53</xdr:row>
      <xdr:rowOff>66675</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10</xdr:row>
      <xdr:rowOff>0</xdr:rowOff>
    </xdr:from>
    <xdr:to>
      <xdr:col>1</xdr:col>
      <xdr:colOff>4581525</xdr:colOff>
      <xdr:row>24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xdr:colOff>
      <xdr:row>7</xdr:row>
      <xdr:rowOff>180975</xdr:rowOff>
    </xdr:from>
    <xdr:to>
      <xdr:col>7</xdr:col>
      <xdr:colOff>4762</xdr:colOff>
      <xdr:row>22</xdr:row>
      <xdr:rowOff>47625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200023</xdr:rowOff>
    </xdr:from>
    <xdr:to>
      <xdr:col>8</xdr:col>
      <xdr:colOff>319087</xdr:colOff>
      <xdr:row>30</xdr:row>
      <xdr:rowOff>190499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9</xdr:row>
      <xdr:rowOff>0</xdr:rowOff>
    </xdr:from>
    <xdr:to>
      <xdr:col>2</xdr:col>
      <xdr:colOff>866775</xdr:colOff>
      <xdr:row>23</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9524</xdr:colOff>
      <xdr:row>6</xdr:row>
      <xdr:rowOff>0</xdr:rowOff>
    </xdr:from>
    <xdr:to>
      <xdr:col>2</xdr:col>
      <xdr:colOff>390524</xdr:colOff>
      <xdr:row>23</xdr:row>
      <xdr:rowOff>95250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sessmen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All Answers"/>
      <sheetName val="Female answers"/>
      <sheetName val="Male Answers"/>
      <sheetName val="Figure 1"/>
      <sheetName val="Figure 2"/>
      <sheetName val="Figure 3"/>
      <sheetName val="Figure 4"/>
      <sheetName val="Figure 5"/>
      <sheetName val="Figure 6"/>
    </sheetNames>
    <sheetDataSet>
      <sheetData sheetId="0"/>
      <sheetData sheetId="1"/>
      <sheetData sheetId="2"/>
      <sheetData sheetId="3"/>
      <sheetData sheetId="4"/>
      <sheetData sheetId="5">
        <row r="3">
          <cell r="C3" t="str">
            <v>Females</v>
          </cell>
          <cell r="D3" t="str">
            <v>Males</v>
          </cell>
          <cell r="E3" t="str">
            <v>All people surveyed</v>
          </cell>
        </row>
        <row r="4">
          <cell r="B4" t="str">
            <v>Perception of the quality of the cycle-infrastructure</v>
          </cell>
          <cell r="C4">
            <v>2.5008069593086479</v>
          </cell>
          <cell r="D4">
            <v>2.4475479115479115</v>
          </cell>
          <cell r="E4">
            <v>2.4998290470206941</v>
          </cell>
        </row>
        <row r="5">
          <cell r="B5" t="str">
            <v>Sense of well-being</v>
          </cell>
          <cell r="C5">
            <v>2.7945544554455446</v>
          </cell>
          <cell r="D5">
            <v>2.8032094594594597</v>
          </cell>
          <cell r="E5">
            <v>2.8011236663783161</v>
          </cell>
        </row>
        <row r="6">
          <cell r="B6" t="str">
            <v>Perception of personal security</v>
          </cell>
          <cell r="C6">
            <v>2.2349945918961649</v>
          </cell>
          <cell r="D6">
            <v>2.7907484407484406</v>
          </cell>
          <cell r="E6">
            <v>2.4810479062657254</v>
          </cell>
        </row>
        <row r="7">
          <cell r="B7" t="str">
            <v>Road safety perception</v>
          </cell>
          <cell r="C7">
            <v>2.5514851485148515</v>
          </cell>
          <cell r="D7">
            <v>2.5337837837837833</v>
          </cell>
          <cell r="E7">
            <v>2.4960656780207824</v>
          </cell>
        </row>
        <row r="8">
          <cell r="B8" t="str">
            <v>Perception of safety and comfort in care trips</v>
          </cell>
          <cell r="C8">
            <v>2.35</v>
          </cell>
          <cell r="D8">
            <v>2.42</v>
          </cell>
          <cell r="E8">
            <v>2.27</v>
          </cell>
        </row>
      </sheetData>
      <sheetData sheetId="6">
        <row r="6">
          <cell r="B6" t="str">
            <v>Yes</v>
          </cell>
          <cell r="D6">
            <v>0.92079207920792083</v>
          </cell>
        </row>
        <row r="7">
          <cell r="B7" t="str">
            <v>No</v>
          </cell>
          <cell r="D7">
            <v>7.9207920792079209E-2</v>
          </cell>
        </row>
      </sheetData>
      <sheetData sheetId="7">
        <row r="4">
          <cell r="B4" t="str">
            <v>Yes: Visually (stare, leer, photos)</v>
          </cell>
          <cell r="D4">
            <v>0.28235294117647058</v>
          </cell>
          <cell r="F4">
            <v>6.8750000000000006E-2</v>
          </cell>
        </row>
        <row r="5">
          <cell r="B5" t="str">
            <v>Yes: Verbally (hissing, compliments, obscene insults)</v>
          </cell>
          <cell r="D5">
            <v>0.38235294117647056</v>
          </cell>
          <cell r="F5">
            <v>7.4999999999999997E-2</v>
          </cell>
        </row>
        <row r="6">
          <cell r="B6" t="str">
            <v>Yes: Phisical (touch, grab, grope)</v>
          </cell>
          <cell r="D6">
            <v>7.0588235294117646E-2</v>
          </cell>
          <cell r="F6">
            <v>1.2500000000000001E-2</v>
          </cell>
        </row>
        <row r="7">
          <cell r="B7" t="str">
            <v>Yes: Acts of exhibitionism or masturbation</v>
          </cell>
          <cell r="D7">
            <v>2.3529411764705882E-2</v>
          </cell>
          <cell r="F7">
            <v>6.2500000000000003E-3</v>
          </cell>
        </row>
        <row r="8">
          <cell r="B8" t="str">
            <v>Yes: Persecution or intimidation</v>
          </cell>
          <cell r="D8">
            <v>0.11176470588235295</v>
          </cell>
          <cell r="F8">
            <v>7.4999999999999997E-2</v>
          </cell>
        </row>
        <row r="9">
          <cell r="B9" t="str">
            <v>No, none</v>
          </cell>
          <cell r="D9">
            <v>0.12941176470588237</v>
          </cell>
          <cell r="F9">
            <v>0.76249999999999996</v>
          </cell>
        </row>
      </sheetData>
      <sheetData sheetId="8">
        <row r="3">
          <cell r="C3" t="str">
            <v>Female Answers</v>
          </cell>
          <cell r="E3" t="str">
            <v>Male Answers</v>
          </cell>
        </row>
        <row r="4">
          <cell r="B4" t="str">
            <v>Uncomfortable and Insecure</v>
          </cell>
          <cell r="D4">
            <v>0.32432432432432434</v>
          </cell>
          <cell r="F4">
            <v>0.18421052631578946</v>
          </cell>
        </row>
        <row r="5">
          <cell r="B5" t="str">
            <v>Comfortable and Insecure</v>
          </cell>
          <cell r="D5">
            <v>0.43243243243243246</v>
          </cell>
          <cell r="F5">
            <v>0.57894736842105265</v>
          </cell>
        </row>
        <row r="6">
          <cell r="B6" t="str">
            <v>Safe and Uncomfortable</v>
          </cell>
          <cell r="D6">
            <v>5.4054054054054057E-2</v>
          </cell>
          <cell r="F6">
            <v>0.10526315789473684</v>
          </cell>
        </row>
        <row r="7">
          <cell r="B7" t="str">
            <v>Safe and Comfortable</v>
          </cell>
          <cell r="D7">
            <v>0.1891891891891892</v>
          </cell>
          <cell r="F7">
            <v>0.13157894736842105</v>
          </cell>
        </row>
      </sheetData>
      <sheetData sheetId="9">
        <row r="3">
          <cell r="C3" t="str">
            <v>Female Answers</v>
          </cell>
          <cell r="D3" t="str">
            <v>Male Answers</v>
          </cell>
        </row>
        <row r="4">
          <cell r="B4" t="str">
            <v>Yes</v>
          </cell>
          <cell r="C4">
            <v>0.69306930693069302</v>
          </cell>
          <cell r="D4">
            <v>0.69594594594594594</v>
          </cell>
        </row>
        <row r="5">
          <cell r="B5" t="str">
            <v>No</v>
          </cell>
          <cell r="C5">
            <v>0.30693069306930693</v>
          </cell>
          <cell r="D5">
            <v>0.30405405405405406</v>
          </cell>
        </row>
      </sheetData>
    </sheetDataSet>
  </externalBook>
</externalLink>
</file>

<file path=xl/tables/table1.xml><?xml version="1.0" encoding="utf-8"?>
<table xmlns="http://schemas.openxmlformats.org/spreadsheetml/2006/main" id="1" name="Tabla1" displayName="Tabla1" ref="B3:C12" totalsRowShown="0" headerRowDxfId="25">
  <autoFilter ref="B3:C12">
    <filterColumn colId="0" hiddenButton="1"/>
    <filterColumn colId="1" hiddenButton="1"/>
  </autoFilter>
  <tableColumns count="2">
    <tableColumn id="1" name="PERFORMANCE MEASURE"/>
    <tableColumn id="2" name="MEASUREMENT METHOD"/>
  </tableColumns>
  <tableStyleInfo name="TableStyleLight10" showFirstColumn="0" showLastColumn="0" showRowStripes="1" showColumnStripes="0"/>
</table>
</file>

<file path=xl/tables/table2.xml><?xml version="1.0" encoding="utf-8"?>
<table xmlns="http://schemas.openxmlformats.org/spreadsheetml/2006/main" id="2" name="Tabla2" displayName="Tabla2" ref="B3:E9" totalsRowShown="0" headerRowDxfId="24">
  <autoFilter ref="B3:E9">
    <filterColumn colId="0" hiddenButton="1"/>
    <filterColumn colId="1" hiddenButton="1"/>
    <filterColumn colId="2" hiddenButton="1"/>
    <filterColumn colId="3" hiddenButton="1"/>
  </autoFilter>
  <tableColumns count="4">
    <tableColumn id="1" name="Indicator"/>
    <tableColumn id="2" name="Females" dataDxfId="23"/>
    <tableColumn id="3" name="Males" dataDxfId="22"/>
    <tableColumn id="4" name="All people surveyed" dataDxfId="21"/>
  </tableColumns>
  <tableStyleInfo name="TableStyleLight13" showFirstColumn="0" showLastColumn="0" showRowStripes="1" showColumnStripes="0"/>
</table>
</file>

<file path=xl/tables/table3.xml><?xml version="1.0" encoding="utf-8"?>
<table xmlns="http://schemas.openxmlformats.org/spreadsheetml/2006/main" id="3" name="Tabla3" displayName="Tabla3" ref="B5:D7" totalsRowShown="0" headerRowDxfId="20" dataDxfId="19">
  <autoFilter ref="B5:D7">
    <filterColumn colId="0" hiddenButton="1"/>
    <filterColumn colId="1" hiddenButton="1"/>
    <filterColumn colId="2" hiddenButton="1"/>
  </autoFilter>
  <tableColumns count="3">
    <tableColumn id="1" name="Answers" dataDxfId="18"/>
    <tableColumn id="2" name="N°" dataDxfId="17"/>
    <tableColumn id="3" name="Percentage" dataDxfId="16" dataCellStyle="Porcentaje"/>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B3:F10" totalsRowShown="0" headerRowDxfId="15" headerRowCellStyle="Normal 2">
  <autoFilter ref="B3:F10">
    <filterColumn colId="0" hiddenButton="1"/>
    <filterColumn colId="1" hiddenButton="1"/>
    <filterColumn colId="2" hiddenButton="1"/>
    <filterColumn colId="3" hiddenButton="1"/>
    <filterColumn colId="4" hiddenButton="1"/>
  </autoFilter>
  <tableColumns count="5">
    <tableColumn id="1" name="Have you experienced a situation of sexual harassment while riding a bicycle?" dataDxfId="14" dataCellStyle="Normal 2"/>
    <tableColumn id="2" name="Female Answers" dataDxfId="13" dataCellStyle="Normal 2"/>
    <tableColumn id="3" name="Percentage Females" dataDxfId="12" dataCellStyle="Normal 2"/>
    <tableColumn id="4" name="Male Answers" dataDxfId="11" dataCellStyle="Normal 2"/>
    <tableColumn id="5" name="Percentage Males" dataDxfId="10" dataCellStyle="Normal 2"/>
  </tableColumns>
  <tableStyleInfo name="TableStyleLight13" showFirstColumn="0" showLastColumn="0" showRowStripes="1" showColumnStripes="0"/>
</table>
</file>

<file path=xl/tables/table5.xml><?xml version="1.0" encoding="utf-8"?>
<table xmlns="http://schemas.openxmlformats.org/spreadsheetml/2006/main" id="5" name="Tabla6" displayName="Tabla6" ref="B3:F8" totalsRowShown="0" headerRowDxfId="9">
  <autoFilter ref="B3:F8">
    <filterColumn colId="0" hiddenButton="1"/>
    <filterColumn colId="1" hiddenButton="1"/>
    <filterColumn colId="2" hiddenButton="1"/>
    <filterColumn colId="3" hiddenButton="1"/>
    <filterColumn colId="4" hiddenButton="1"/>
  </autoFilter>
  <tableColumns count="5">
    <tableColumn id="1" name="Do you feel confortable and safe during care trips by bicycle?" dataDxfId="8" dataCellStyle="Normal 2"/>
    <tableColumn id="2" name="Female Answers" dataDxfId="7" dataCellStyle="Normal 2"/>
    <tableColumn id="3" name="Percentage Females" dataDxfId="6" dataCellStyle="Normal 2"/>
    <tableColumn id="4" name="Male Answers" dataDxfId="5" dataCellStyle="Normal 2"/>
    <tableColumn id="5" name="Percentage Males" dataDxfId="4" dataCellStyle="Normal 2"/>
  </tableColumns>
  <tableStyleInfo name="TableStyleLight13" showFirstColumn="0" showLastColumn="0" showRowStripes="1" showColumnStripes="0"/>
</table>
</file>

<file path=xl/tables/table6.xml><?xml version="1.0" encoding="utf-8"?>
<table xmlns="http://schemas.openxmlformats.org/spreadsheetml/2006/main" id="6" name="Tabla7" displayName="Tabla7" ref="B3:D5" totalsRowShown="0" headerRowDxfId="3">
  <autoFilter ref="B3:D5">
    <filterColumn colId="0" hiddenButton="1"/>
    <filterColumn colId="1" hiddenButton="1"/>
    <filterColumn colId="2" hiddenButton="1"/>
  </autoFilter>
  <tableColumns count="3">
    <tableColumn id="1" name="Have you changed your cycling habits (routes, travel times, frequency, etc.) because you feel unsafe?" dataDxfId="2" dataCellStyle="Normal 2"/>
    <tableColumn id="3" name="Female Answers" dataDxfId="1" dataCellStyle="Normal 2"/>
    <tableColumn id="5" name="Male Answers" dataDxfId="0" dataCellStyle="Normal 2"/>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47"/>
  <sheetViews>
    <sheetView workbookViewId="0">
      <selection activeCell="CA4" sqref="CA4"/>
    </sheetView>
  </sheetViews>
  <sheetFormatPr baseColWidth="10" defaultColWidth="9.140625" defaultRowHeight="15" x14ac:dyDescent="0.25"/>
  <cols>
    <col min="1" max="1" width="15.7109375" style="133" bestFit="1" customWidth="1"/>
    <col min="2" max="2" width="12" style="133" bestFit="1" customWidth="1"/>
    <col min="3" max="3" width="26.85546875" style="133" bestFit="1" customWidth="1"/>
    <col min="4" max="4" width="14.85546875" style="133" bestFit="1" customWidth="1"/>
    <col min="5" max="5" width="18.7109375" style="133" bestFit="1" customWidth="1"/>
    <col min="6" max="6" width="13.140625" style="133" bestFit="1" customWidth="1"/>
    <col min="7" max="7" width="33.85546875" style="133" bestFit="1" customWidth="1"/>
    <col min="8" max="8" width="17.28515625" style="133" bestFit="1" customWidth="1"/>
    <col min="9" max="9" width="12" style="133" bestFit="1" customWidth="1"/>
    <col min="10" max="10" width="13" style="133" bestFit="1" customWidth="1"/>
    <col min="11" max="11" width="9.140625" style="133" bestFit="1" customWidth="1"/>
    <col min="12" max="12" width="12.42578125" style="133" bestFit="1" customWidth="1"/>
    <col min="13" max="13" width="21" style="133" bestFit="1" customWidth="1"/>
    <col min="14" max="14" width="21.140625" style="133" bestFit="1" customWidth="1"/>
    <col min="15" max="15" width="26" style="133" bestFit="1" customWidth="1"/>
    <col min="16" max="16" width="29.28515625" style="133" bestFit="1" customWidth="1"/>
    <col min="17" max="17" width="24.7109375" style="133" bestFit="1" customWidth="1"/>
    <col min="18" max="18" width="32.42578125" style="133" bestFit="1" customWidth="1"/>
    <col min="19" max="19" width="37" style="133" bestFit="1" customWidth="1"/>
    <col min="20" max="20" width="23.85546875" style="133" bestFit="1" customWidth="1"/>
    <col min="21" max="21" width="29.85546875" style="133" bestFit="1" customWidth="1"/>
    <col min="22" max="22" width="21" style="133" bestFit="1" customWidth="1"/>
    <col min="23" max="23" width="8.85546875" style="133" bestFit="1" customWidth="1"/>
    <col min="24" max="24" width="47.28515625" style="133" bestFit="1" customWidth="1"/>
    <col min="25" max="25" width="31.85546875" style="133" bestFit="1" customWidth="1"/>
    <col min="26" max="26" width="39.7109375" style="133" bestFit="1" customWidth="1"/>
    <col min="27" max="27" width="79.140625" style="133" bestFit="1" customWidth="1"/>
    <col min="28" max="28" width="85.28515625" style="133" bestFit="1" customWidth="1"/>
    <col min="29" max="29" width="86.85546875" style="133" bestFit="1" customWidth="1"/>
    <col min="30" max="30" width="9.140625" style="133"/>
    <col min="31" max="31" width="78.85546875" style="133" bestFit="1" customWidth="1"/>
    <col min="32" max="32" width="91.5703125" style="133" bestFit="1" customWidth="1"/>
    <col min="33" max="33" width="86.85546875" style="133" bestFit="1" customWidth="1"/>
    <col min="34" max="34" width="38.5703125" style="133" bestFit="1" customWidth="1"/>
    <col min="35" max="35" width="50" style="133" bestFit="1" customWidth="1"/>
    <col min="36" max="36" width="43.7109375" style="133" bestFit="1" customWidth="1"/>
    <col min="37" max="37" width="34.28515625" style="133" bestFit="1" customWidth="1"/>
    <col min="38" max="38" width="17.7109375" style="133" bestFit="1" customWidth="1"/>
    <col min="39" max="39" width="24.85546875" style="133" bestFit="1" customWidth="1"/>
    <col min="40" max="40" width="17.5703125" style="133" bestFit="1" customWidth="1"/>
    <col min="41" max="41" width="48.140625" style="133" bestFit="1" customWidth="1"/>
    <col min="42" max="42" width="46.140625" style="133" bestFit="1" customWidth="1"/>
    <col min="43" max="43" width="29.28515625" style="133" bestFit="1" customWidth="1"/>
    <col min="44" max="44" width="80.5703125" style="133" bestFit="1" customWidth="1"/>
    <col min="45" max="45" width="78.5703125" style="133" bestFit="1" customWidth="1"/>
    <col min="46" max="46" width="75" style="133" bestFit="1" customWidth="1"/>
    <col min="47" max="57" width="9.140625" style="133"/>
    <col min="58" max="58" width="68.85546875" style="133" bestFit="1" customWidth="1"/>
    <col min="59" max="59" width="79.42578125" style="133" bestFit="1" customWidth="1"/>
    <col min="60" max="60" width="95.140625" style="133" bestFit="1" customWidth="1"/>
    <col min="61" max="61" width="90.140625" style="133" bestFit="1" customWidth="1"/>
    <col min="62" max="62" width="105.7109375" style="133" bestFit="1" customWidth="1"/>
    <col min="63" max="63" width="92.28515625" style="133" bestFit="1" customWidth="1"/>
    <col min="64" max="64" width="28.85546875" style="133" bestFit="1" customWidth="1"/>
    <col min="65" max="65" width="20.42578125" style="133" bestFit="1" customWidth="1"/>
    <col min="66" max="66" width="10.140625" style="133" bestFit="1" customWidth="1"/>
    <col min="67" max="67" width="8.5703125" style="133" bestFit="1" customWidth="1"/>
    <col min="68" max="68" width="4.5703125" style="133" bestFit="1" customWidth="1"/>
    <col min="69" max="69" width="7.28515625" style="133" bestFit="1" customWidth="1"/>
    <col min="70" max="70" width="7.42578125" style="133" bestFit="1" customWidth="1"/>
    <col min="71" max="71" width="3.85546875" style="133" bestFit="1" customWidth="1"/>
    <col min="72" max="72" width="38" style="133" bestFit="1" customWidth="1"/>
    <col min="73" max="73" width="86" style="133" bestFit="1" customWidth="1"/>
    <col min="74" max="74" width="32.7109375" style="133" bestFit="1" customWidth="1"/>
    <col min="75" max="16384" width="9.140625" style="133"/>
  </cols>
  <sheetData>
    <row r="1" spans="1:74" s="141" customFormat="1" ht="41.25" customHeight="1" x14ac:dyDescent="0.25">
      <c r="A1" s="134" t="s">
        <v>206</v>
      </c>
      <c r="B1" s="134" t="s">
        <v>649</v>
      </c>
      <c r="C1" s="134" t="s">
        <v>650</v>
      </c>
      <c r="D1" s="134" t="s">
        <v>651</v>
      </c>
      <c r="E1" s="134" t="s">
        <v>652</v>
      </c>
      <c r="F1" s="134" t="s">
        <v>653</v>
      </c>
      <c r="G1" s="134" t="s">
        <v>654</v>
      </c>
      <c r="H1" s="134" t="s">
        <v>655</v>
      </c>
      <c r="I1" s="135" t="s">
        <v>14</v>
      </c>
      <c r="J1" s="135" t="s">
        <v>656</v>
      </c>
      <c r="K1" s="135" t="s">
        <v>657</v>
      </c>
      <c r="L1" s="134" t="s">
        <v>658</v>
      </c>
      <c r="M1" s="134" t="s">
        <v>659</v>
      </c>
      <c r="N1" s="134" t="s">
        <v>660</v>
      </c>
      <c r="O1" s="134" t="s">
        <v>661</v>
      </c>
      <c r="P1" s="134" t="s">
        <v>662</v>
      </c>
      <c r="Q1" s="134" t="s">
        <v>663</v>
      </c>
      <c r="R1" s="134" t="s">
        <v>638</v>
      </c>
      <c r="S1" s="134" t="s">
        <v>35</v>
      </c>
      <c r="T1" s="134" t="s">
        <v>35</v>
      </c>
      <c r="U1" s="134" t="s">
        <v>35</v>
      </c>
      <c r="V1" s="134" t="s">
        <v>35</v>
      </c>
      <c r="W1" s="134" t="s">
        <v>35</v>
      </c>
      <c r="X1" s="134" t="s">
        <v>666</v>
      </c>
      <c r="Y1" s="134" t="s">
        <v>667</v>
      </c>
      <c r="Z1" s="134" t="s">
        <v>668</v>
      </c>
      <c r="AA1" s="134" t="s">
        <v>669</v>
      </c>
      <c r="AB1" s="134" t="s">
        <v>669</v>
      </c>
      <c r="AC1" s="134" t="s">
        <v>669</v>
      </c>
      <c r="AD1" s="134" t="s">
        <v>674</v>
      </c>
      <c r="AE1" s="134" t="s">
        <v>676</v>
      </c>
      <c r="AF1" s="134" t="s">
        <v>676</v>
      </c>
      <c r="AG1" s="134" t="s">
        <v>676</v>
      </c>
      <c r="AH1" s="134" t="s">
        <v>679</v>
      </c>
      <c r="AI1" s="134" t="s">
        <v>680</v>
      </c>
      <c r="AJ1" s="134" t="s">
        <v>681</v>
      </c>
      <c r="AK1" s="134" t="s">
        <v>35</v>
      </c>
      <c r="AL1" s="134" t="s">
        <v>35</v>
      </c>
      <c r="AM1" s="134" t="s">
        <v>35</v>
      </c>
      <c r="AN1" s="134" t="s">
        <v>35</v>
      </c>
      <c r="AO1" s="134" t="s">
        <v>687</v>
      </c>
      <c r="AP1" s="134" t="s">
        <v>688</v>
      </c>
      <c r="AQ1" s="134" t="s">
        <v>689</v>
      </c>
      <c r="AR1" s="134" t="s">
        <v>690</v>
      </c>
      <c r="AS1" s="134" t="s">
        <v>690</v>
      </c>
      <c r="AT1" s="134" t="s">
        <v>690</v>
      </c>
      <c r="AU1" s="134" t="s">
        <v>690</v>
      </c>
      <c r="AV1" s="134" t="s">
        <v>690</v>
      </c>
      <c r="AW1" s="134" t="s">
        <v>690</v>
      </c>
      <c r="AX1" s="134" t="s">
        <v>697</v>
      </c>
      <c r="AY1" s="134" t="s">
        <v>697</v>
      </c>
      <c r="AZ1" s="134" t="s">
        <v>697</v>
      </c>
      <c r="BA1" s="134" t="s">
        <v>697</v>
      </c>
      <c r="BB1" s="134" t="s">
        <v>697</v>
      </c>
      <c r="BC1" s="134" t="s">
        <v>697</v>
      </c>
      <c r="BD1" s="134" t="s">
        <v>697</v>
      </c>
      <c r="BE1" s="134" t="s">
        <v>697</v>
      </c>
      <c r="BF1" s="134" t="s">
        <v>706</v>
      </c>
      <c r="BG1" s="134" t="s">
        <v>706</v>
      </c>
      <c r="BH1" s="134" t="s">
        <v>709</v>
      </c>
      <c r="BI1" s="134" t="s">
        <v>709</v>
      </c>
      <c r="BJ1" s="134" t="s">
        <v>709</v>
      </c>
      <c r="BK1" s="134" t="s">
        <v>709</v>
      </c>
      <c r="BL1" s="134" t="s">
        <v>714</v>
      </c>
      <c r="BM1" s="134" t="s">
        <v>715</v>
      </c>
      <c r="BN1" s="134" t="s">
        <v>35</v>
      </c>
      <c r="BO1" s="134" t="s">
        <v>35</v>
      </c>
      <c r="BP1" s="134" t="s">
        <v>35</v>
      </c>
      <c r="BQ1" s="134" t="s">
        <v>35</v>
      </c>
      <c r="BR1" s="134" t="s">
        <v>35</v>
      </c>
      <c r="BS1" s="134" t="s">
        <v>35</v>
      </c>
      <c r="BT1" s="134" t="s">
        <v>721</v>
      </c>
      <c r="BU1" s="134" t="s">
        <v>722</v>
      </c>
      <c r="BV1" s="134" t="s">
        <v>723</v>
      </c>
    </row>
    <row r="2" spans="1:74" s="142" customFormat="1" x14ac:dyDescent="0.25">
      <c r="A2" s="135" t="s">
        <v>35</v>
      </c>
      <c r="B2" s="135" t="s">
        <v>35</v>
      </c>
      <c r="C2" s="135" t="s">
        <v>35</v>
      </c>
      <c r="D2" s="135" t="s">
        <v>35</v>
      </c>
      <c r="E2" s="135" t="s">
        <v>35</v>
      </c>
      <c r="F2" s="135" t="s">
        <v>35</v>
      </c>
      <c r="G2" s="135" t="s">
        <v>35</v>
      </c>
      <c r="H2" s="135" t="s">
        <v>13</v>
      </c>
      <c r="I2" s="136"/>
      <c r="J2" s="136"/>
      <c r="K2" s="136"/>
      <c r="L2" s="136"/>
      <c r="M2" s="136"/>
      <c r="N2" s="136"/>
      <c r="O2" s="136"/>
      <c r="P2" s="136"/>
      <c r="Q2" s="135" t="s">
        <v>35</v>
      </c>
      <c r="R2" s="134" t="s">
        <v>664</v>
      </c>
      <c r="S2" s="135" t="s">
        <v>639</v>
      </c>
      <c r="T2" s="135" t="s">
        <v>640</v>
      </c>
      <c r="U2" s="135" t="s">
        <v>665</v>
      </c>
      <c r="V2" s="135" t="s">
        <v>641</v>
      </c>
      <c r="W2" s="135" t="s">
        <v>642</v>
      </c>
      <c r="X2" s="135" t="s">
        <v>35</v>
      </c>
      <c r="Y2" s="135" t="s">
        <v>35</v>
      </c>
      <c r="Z2" s="135" t="s">
        <v>35</v>
      </c>
      <c r="AA2" s="135" t="s">
        <v>670</v>
      </c>
      <c r="AB2" s="135" t="s">
        <v>671</v>
      </c>
      <c r="AC2" s="135" t="s">
        <v>672</v>
      </c>
      <c r="AD2" s="135" t="s">
        <v>673</v>
      </c>
      <c r="AE2" s="135" t="s">
        <v>675</v>
      </c>
      <c r="AF2" s="135" t="s">
        <v>677</v>
      </c>
      <c r="AG2" s="135" t="s">
        <v>678</v>
      </c>
      <c r="AH2" s="135" t="s">
        <v>35</v>
      </c>
      <c r="AI2" s="135" t="s">
        <v>35</v>
      </c>
      <c r="AJ2" s="135" t="s">
        <v>682</v>
      </c>
      <c r="AK2" s="135" t="s">
        <v>683</v>
      </c>
      <c r="AL2" s="135" t="s">
        <v>684</v>
      </c>
      <c r="AM2" s="135" t="s">
        <v>685</v>
      </c>
      <c r="AN2" s="135" t="s">
        <v>686</v>
      </c>
      <c r="AO2" s="135" t="s">
        <v>35</v>
      </c>
      <c r="AP2" s="135" t="s">
        <v>35</v>
      </c>
      <c r="AQ2" s="135" t="s">
        <v>35</v>
      </c>
      <c r="AR2" s="135" t="s">
        <v>692</v>
      </c>
      <c r="AS2" s="135" t="s">
        <v>691</v>
      </c>
      <c r="AT2" s="135" t="s">
        <v>693</v>
      </c>
      <c r="AU2" s="135" t="s">
        <v>694</v>
      </c>
      <c r="AV2" s="135" t="s">
        <v>695</v>
      </c>
      <c r="AW2" s="135" t="s">
        <v>696</v>
      </c>
      <c r="AX2" s="135" t="s">
        <v>698</v>
      </c>
      <c r="AY2" s="135" t="s">
        <v>699</v>
      </c>
      <c r="AZ2" s="135" t="s">
        <v>700</v>
      </c>
      <c r="BA2" s="135" t="s">
        <v>701</v>
      </c>
      <c r="BB2" s="135" t="s">
        <v>702</v>
      </c>
      <c r="BC2" s="135" t="s">
        <v>703</v>
      </c>
      <c r="BD2" s="135" t="s">
        <v>704</v>
      </c>
      <c r="BE2" s="135" t="s">
        <v>705</v>
      </c>
      <c r="BF2" s="135" t="s">
        <v>707</v>
      </c>
      <c r="BG2" s="135" t="s">
        <v>708</v>
      </c>
      <c r="BH2" s="135" t="s">
        <v>710</v>
      </c>
      <c r="BI2" s="135" t="s">
        <v>711</v>
      </c>
      <c r="BJ2" s="135" t="s">
        <v>712</v>
      </c>
      <c r="BK2" s="135" t="s">
        <v>713</v>
      </c>
      <c r="BL2" s="135" t="s">
        <v>35</v>
      </c>
      <c r="BM2" s="135" t="s">
        <v>716</v>
      </c>
      <c r="BN2" s="135" t="s">
        <v>717</v>
      </c>
      <c r="BO2" s="135" t="s">
        <v>718</v>
      </c>
      <c r="BP2" s="135" t="s">
        <v>657</v>
      </c>
      <c r="BQ2" s="135" t="s">
        <v>719</v>
      </c>
      <c r="BR2" s="135" t="s">
        <v>14</v>
      </c>
      <c r="BS2" s="135" t="s">
        <v>720</v>
      </c>
      <c r="BT2" s="135" t="s">
        <v>35</v>
      </c>
      <c r="BU2" s="135" t="s">
        <v>35</v>
      </c>
      <c r="BV2" s="135" t="s">
        <v>35</v>
      </c>
    </row>
    <row r="3" spans="1:74" s="143" customFormat="1" x14ac:dyDescent="0.25">
      <c r="A3" s="137">
        <v>79425686</v>
      </c>
      <c r="B3" s="137" t="s">
        <v>207</v>
      </c>
      <c r="C3" s="138">
        <v>44754.655069444445</v>
      </c>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row>
    <row r="4" spans="1:74" s="143" customFormat="1" x14ac:dyDescent="0.25">
      <c r="A4" s="137">
        <v>79495737</v>
      </c>
      <c r="B4" s="137" t="s">
        <v>207</v>
      </c>
      <c r="C4" s="138">
        <v>44755.665451388886</v>
      </c>
      <c r="D4" s="140">
        <v>3</v>
      </c>
      <c r="E4" s="140">
        <v>1</v>
      </c>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row>
    <row r="5" spans="1:74" s="143" customFormat="1" x14ac:dyDescent="0.25">
      <c r="A5" s="137">
        <v>79639970</v>
      </c>
      <c r="B5" s="137" t="s">
        <v>208</v>
      </c>
      <c r="C5" s="138">
        <v>44757.741111111114</v>
      </c>
      <c r="D5" s="140">
        <v>1</v>
      </c>
      <c r="E5" s="140">
        <v>1</v>
      </c>
      <c r="F5" s="140">
        <v>1</v>
      </c>
      <c r="G5" s="140">
        <v>3</v>
      </c>
      <c r="H5" s="140">
        <v>1</v>
      </c>
      <c r="I5" s="140">
        <v>1</v>
      </c>
      <c r="J5" s="139"/>
      <c r="K5" s="139"/>
      <c r="L5" s="139"/>
      <c r="M5" s="139"/>
      <c r="N5" s="140">
        <v>1</v>
      </c>
      <c r="O5" s="140">
        <v>1</v>
      </c>
      <c r="P5" s="140">
        <v>1</v>
      </c>
      <c r="Q5" s="140">
        <v>2</v>
      </c>
      <c r="R5" s="140">
        <v>1</v>
      </c>
      <c r="S5" s="139"/>
      <c r="T5" s="140">
        <v>1</v>
      </c>
      <c r="U5" s="139"/>
      <c r="V5" s="139"/>
      <c r="W5" s="139"/>
      <c r="X5" s="140">
        <v>1</v>
      </c>
      <c r="Y5" s="140">
        <v>1</v>
      </c>
      <c r="Z5" s="140">
        <v>1</v>
      </c>
      <c r="AA5" s="140">
        <v>5</v>
      </c>
      <c r="AB5" s="140">
        <v>5</v>
      </c>
      <c r="AC5" s="140">
        <v>4</v>
      </c>
      <c r="AD5" s="140">
        <v>4</v>
      </c>
      <c r="AE5" s="140">
        <v>4</v>
      </c>
      <c r="AF5" s="140">
        <v>5</v>
      </c>
      <c r="AG5" s="140">
        <v>5</v>
      </c>
      <c r="AH5" s="140">
        <v>1</v>
      </c>
      <c r="AI5" s="140">
        <v>2</v>
      </c>
      <c r="AJ5" s="140">
        <v>1</v>
      </c>
      <c r="AK5" s="139"/>
      <c r="AL5" s="139"/>
      <c r="AM5" s="139"/>
      <c r="AN5" s="139"/>
      <c r="AO5" s="140">
        <v>3</v>
      </c>
      <c r="AP5" s="140">
        <v>4</v>
      </c>
      <c r="AQ5" s="140">
        <v>4</v>
      </c>
      <c r="AR5" s="140">
        <v>5</v>
      </c>
      <c r="AS5" s="140">
        <v>5</v>
      </c>
      <c r="AT5" s="140">
        <v>5</v>
      </c>
      <c r="AU5" s="140">
        <v>5</v>
      </c>
      <c r="AV5" s="140">
        <v>5</v>
      </c>
      <c r="AW5" s="139"/>
      <c r="AX5" s="140">
        <v>5</v>
      </c>
      <c r="AY5" s="140">
        <v>5</v>
      </c>
      <c r="AZ5" s="140">
        <v>5</v>
      </c>
      <c r="BA5" s="140">
        <v>5</v>
      </c>
      <c r="BB5" s="140">
        <v>5</v>
      </c>
      <c r="BC5" s="140">
        <v>5</v>
      </c>
      <c r="BD5" s="139"/>
      <c r="BE5" s="139"/>
      <c r="BF5" s="139"/>
      <c r="BG5" s="139"/>
      <c r="BH5" s="140">
        <v>5</v>
      </c>
      <c r="BI5" s="140">
        <v>5</v>
      </c>
      <c r="BJ5" s="140">
        <v>5</v>
      </c>
      <c r="BK5" s="140">
        <v>5</v>
      </c>
      <c r="BL5" s="140">
        <v>2</v>
      </c>
      <c r="BM5" s="139"/>
      <c r="BN5" s="139"/>
      <c r="BO5" s="139"/>
      <c r="BP5" s="139"/>
      <c r="BQ5" s="139"/>
      <c r="BR5" s="140">
        <v>1</v>
      </c>
      <c r="BS5" s="139"/>
      <c r="BT5" s="140">
        <v>4</v>
      </c>
      <c r="BU5" s="139"/>
      <c r="BV5" s="140" t="s">
        <v>209</v>
      </c>
    </row>
    <row r="6" spans="1:74" s="143" customFormat="1" x14ac:dyDescent="0.25">
      <c r="A6" s="137">
        <v>79766860</v>
      </c>
      <c r="B6" s="137" t="s">
        <v>207</v>
      </c>
      <c r="C6" s="138">
        <v>44760.517650462964</v>
      </c>
      <c r="D6" s="140">
        <v>3</v>
      </c>
      <c r="E6" s="140">
        <v>1</v>
      </c>
      <c r="F6" s="140">
        <v>3</v>
      </c>
      <c r="G6" s="140">
        <v>3</v>
      </c>
      <c r="H6" s="140">
        <v>1</v>
      </c>
      <c r="I6" s="140">
        <v>1</v>
      </c>
      <c r="J6" s="139"/>
      <c r="K6" s="139"/>
      <c r="L6" s="139"/>
      <c r="M6" s="140">
        <v>1</v>
      </c>
      <c r="N6" s="139"/>
      <c r="O6" s="139"/>
      <c r="P6" s="139"/>
      <c r="Q6" s="140">
        <v>1</v>
      </c>
      <c r="R6" s="139"/>
      <c r="S6" s="140">
        <v>1</v>
      </c>
      <c r="T6" s="140">
        <v>1</v>
      </c>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row>
    <row r="7" spans="1:74" s="143" customFormat="1" x14ac:dyDescent="0.25">
      <c r="A7" s="137">
        <v>79767538</v>
      </c>
      <c r="B7" s="137" t="s">
        <v>208</v>
      </c>
      <c r="C7" s="138">
        <v>44760.52484953704</v>
      </c>
      <c r="D7" s="140">
        <v>3</v>
      </c>
      <c r="E7" s="140">
        <v>1</v>
      </c>
      <c r="F7" s="140">
        <v>3</v>
      </c>
      <c r="G7" s="140">
        <v>3</v>
      </c>
      <c r="H7" s="140">
        <v>1</v>
      </c>
      <c r="I7" s="140">
        <v>1</v>
      </c>
      <c r="J7" s="140">
        <v>1</v>
      </c>
      <c r="K7" s="139"/>
      <c r="L7" s="139"/>
      <c r="M7" s="139"/>
      <c r="N7" s="139"/>
      <c r="O7" s="140">
        <v>1</v>
      </c>
      <c r="P7" s="140">
        <v>1</v>
      </c>
      <c r="Q7" s="140">
        <v>2</v>
      </c>
      <c r="R7" s="140">
        <v>1</v>
      </c>
      <c r="S7" s="140">
        <v>1</v>
      </c>
      <c r="T7" s="140">
        <v>1</v>
      </c>
      <c r="U7" s="139"/>
      <c r="V7" s="139"/>
      <c r="W7" s="139"/>
      <c r="X7" s="140">
        <v>1</v>
      </c>
      <c r="Y7" s="140">
        <v>2</v>
      </c>
      <c r="Z7" s="140">
        <v>1</v>
      </c>
      <c r="AA7" s="140">
        <v>5</v>
      </c>
      <c r="AB7" s="140">
        <v>4</v>
      </c>
      <c r="AC7" s="140">
        <v>4</v>
      </c>
      <c r="AD7" s="140">
        <v>4</v>
      </c>
      <c r="AE7" s="140">
        <v>5</v>
      </c>
      <c r="AF7" s="140">
        <v>1</v>
      </c>
      <c r="AG7" s="140">
        <v>5</v>
      </c>
      <c r="AH7" s="140">
        <v>1</v>
      </c>
      <c r="AI7" s="140">
        <v>2</v>
      </c>
      <c r="AJ7" s="140">
        <v>1</v>
      </c>
      <c r="AK7" s="139"/>
      <c r="AL7" s="139"/>
      <c r="AM7" s="140">
        <v>1</v>
      </c>
      <c r="AN7" s="139"/>
      <c r="AO7" s="140">
        <v>2</v>
      </c>
      <c r="AP7" s="140">
        <v>5</v>
      </c>
      <c r="AQ7" s="140">
        <v>4</v>
      </c>
      <c r="AR7" s="140">
        <v>4</v>
      </c>
      <c r="AS7" s="140">
        <v>3</v>
      </c>
      <c r="AT7" s="140">
        <v>3</v>
      </c>
      <c r="AU7" s="140">
        <v>3</v>
      </c>
      <c r="AV7" s="140">
        <v>4</v>
      </c>
      <c r="AW7" s="140">
        <v>2</v>
      </c>
      <c r="AX7" s="140">
        <v>5</v>
      </c>
      <c r="AY7" s="140">
        <v>3</v>
      </c>
      <c r="AZ7" s="140">
        <v>3</v>
      </c>
      <c r="BA7" s="140">
        <v>3</v>
      </c>
      <c r="BB7" s="140">
        <v>3</v>
      </c>
      <c r="BC7" s="140">
        <v>3</v>
      </c>
      <c r="BD7" s="140">
        <v>3</v>
      </c>
      <c r="BE7" s="140">
        <v>4</v>
      </c>
      <c r="BF7" s="140">
        <v>3</v>
      </c>
      <c r="BG7" s="140">
        <v>4</v>
      </c>
      <c r="BH7" s="140">
        <v>4</v>
      </c>
      <c r="BI7" s="140">
        <v>3</v>
      </c>
      <c r="BJ7" s="140">
        <v>3</v>
      </c>
      <c r="BK7" s="140">
        <v>3</v>
      </c>
      <c r="BL7" s="140">
        <v>2</v>
      </c>
      <c r="BM7" s="139"/>
      <c r="BN7" s="139"/>
      <c r="BO7" s="139"/>
      <c r="BP7" s="139"/>
      <c r="BQ7" s="139"/>
      <c r="BR7" s="139"/>
      <c r="BS7" s="139"/>
      <c r="BT7" s="140">
        <v>3</v>
      </c>
      <c r="BU7" s="139"/>
      <c r="BV7" s="139"/>
    </row>
    <row r="8" spans="1:74" s="143" customFormat="1" x14ac:dyDescent="0.25">
      <c r="A8" s="137">
        <v>79775093</v>
      </c>
      <c r="B8" s="137" t="s">
        <v>207</v>
      </c>
      <c r="C8" s="138">
        <v>44760.6015162037</v>
      </c>
      <c r="D8" s="140">
        <v>3</v>
      </c>
      <c r="E8" s="140">
        <v>1</v>
      </c>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row>
    <row r="9" spans="1:74" s="143" customFormat="1" x14ac:dyDescent="0.25">
      <c r="A9" s="137">
        <v>79775418</v>
      </c>
      <c r="B9" s="137" t="s">
        <v>207</v>
      </c>
      <c r="C9" s="138">
        <v>44760.604224537034</v>
      </c>
      <c r="D9" s="140">
        <v>2</v>
      </c>
      <c r="E9" s="140">
        <v>4</v>
      </c>
      <c r="F9" s="140">
        <v>3</v>
      </c>
      <c r="G9" s="140">
        <v>1</v>
      </c>
      <c r="H9" s="139"/>
      <c r="I9" s="139"/>
      <c r="J9" s="139"/>
      <c r="K9" s="140">
        <v>1</v>
      </c>
      <c r="L9" s="139"/>
      <c r="M9" s="139"/>
      <c r="N9" s="139"/>
      <c r="O9" s="139"/>
      <c r="P9" s="139"/>
      <c r="Q9" s="140">
        <v>2</v>
      </c>
      <c r="R9" s="139"/>
      <c r="S9" s="140">
        <v>1</v>
      </c>
      <c r="T9" s="139"/>
      <c r="U9" s="139"/>
      <c r="V9" s="139"/>
      <c r="W9" s="139"/>
      <c r="X9" s="140">
        <v>1</v>
      </c>
      <c r="Y9" s="140">
        <v>1</v>
      </c>
      <c r="Z9" s="140">
        <v>1</v>
      </c>
      <c r="AA9" s="140">
        <v>4</v>
      </c>
      <c r="AB9" s="140">
        <v>3</v>
      </c>
      <c r="AC9" s="140">
        <v>2</v>
      </c>
      <c r="AD9" s="140">
        <v>2</v>
      </c>
      <c r="AE9" s="140">
        <v>5</v>
      </c>
      <c r="AF9" s="140">
        <v>4</v>
      </c>
      <c r="AG9" s="140">
        <v>2</v>
      </c>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40">
        <v>3</v>
      </c>
      <c r="BU9" s="139"/>
      <c r="BV9" s="139"/>
    </row>
    <row r="10" spans="1:74" s="143" customFormat="1" x14ac:dyDescent="0.25">
      <c r="A10" s="137">
        <v>79777918</v>
      </c>
      <c r="B10" s="137" t="s">
        <v>207</v>
      </c>
      <c r="C10" s="138">
        <v>44760.626863425925</v>
      </c>
      <c r="D10" s="140">
        <v>1</v>
      </c>
      <c r="E10" s="140">
        <v>1</v>
      </c>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row>
    <row r="11" spans="1:74" s="143" customFormat="1" x14ac:dyDescent="0.25">
      <c r="A11" s="137">
        <v>79841082</v>
      </c>
      <c r="B11" s="137" t="s">
        <v>207</v>
      </c>
      <c r="C11" s="138">
        <v>44761.366249999999</v>
      </c>
      <c r="D11" s="140">
        <v>2</v>
      </c>
      <c r="E11" s="140">
        <v>1</v>
      </c>
      <c r="F11" s="140">
        <v>2</v>
      </c>
      <c r="G11" s="140">
        <v>4</v>
      </c>
      <c r="H11" s="139"/>
      <c r="I11" s="139"/>
      <c r="J11" s="139"/>
      <c r="K11" s="139"/>
      <c r="L11" s="139"/>
      <c r="M11" s="140">
        <v>1</v>
      </c>
      <c r="N11" s="139"/>
      <c r="O11" s="139"/>
      <c r="P11" s="140">
        <v>1</v>
      </c>
      <c r="Q11" s="140">
        <v>3</v>
      </c>
      <c r="R11" s="139"/>
      <c r="S11" s="139"/>
      <c r="T11" s="139"/>
      <c r="U11" s="139"/>
      <c r="V11" s="139"/>
      <c r="W11" s="140">
        <v>1</v>
      </c>
      <c r="X11" s="140">
        <v>1</v>
      </c>
      <c r="Y11" s="140">
        <v>1</v>
      </c>
      <c r="Z11" s="140">
        <v>1</v>
      </c>
      <c r="AA11" s="140">
        <v>3</v>
      </c>
      <c r="AB11" s="140">
        <v>4</v>
      </c>
      <c r="AC11" s="140">
        <v>5</v>
      </c>
      <c r="AD11" s="140">
        <v>4</v>
      </c>
      <c r="AE11" s="140">
        <v>3</v>
      </c>
      <c r="AF11" s="140">
        <v>3</v>
      </c>
      <c r="AG11" s="140">
        <v>3</v>
      </c>
      <c r="AH11" s="140">
        <v>1</v>
      </c>
      <c r="AI11" s="140">
        <v>2</v>
      </c>
      <c r="AJ11" s="139"/>
      <c r="AK11" s="139"/>
      <c r="AL11" s="140">
        <v>1</v>
      </c>
      <c r="AM11" s="139"/>
      <c r="AN11" s="139"/>
      <c r="AO11" s="140">
        <v>1</v>
      </c>
      <c r="AP11" s="140">
        <v>2</v>
      </c>
      <c r="AQ11" s="140">
        <v>2</v>
      </c>
      <c r="AR11" s="140">
        <v>2</v>
      </c>
      <c r="AS11" s="140">
        <v>4</v>
      </c>
      <c r="AT11" s="140">
        <v>3</v>
      </c>
      <c r="AU11" s="140">
        <v>5</v>
      </c>
      <c r="AV11" s="140">
        <v>4</v>
      </c>
      <c r="AW11" s="140">
        <v>2</v>
      </c>
      <c r="AX11" s="140">
        <v>5</v>
      </c>
      <c r="AY11" s="140">
        <v>3</v>
      </c>
      <c r="AZ11" s="140">
        <v>3</v>
      </c>
      <c r="BA11" s="140">
        <v>3</v>
      </c>
      <c r="BB11" s="140">
        <v>2</v>
      </c>
      <c r="BC11" s="140">
        <v>4</v>
      </c>
      <c r="BD11" s="140">
        <v>4</v>
      </c>
      <c r="BE11" s="140">
        <v>4</v>
      </c>
      <c r="BF11" s="140">
        <v>3</v>
      </c>
      <c r="BG11" s="140">
        <v>4</v>
      </c>
      <c r="BH11" s="140">
        <v>3</v>
      </c>
      <c r="BI11" s="140">
        <v>3</v>
      </c>
      <c r="BJ11" s="140">
        <v>5</v>
      </c>
      <c r="BK11" s="140">
        <v>4</v>
      </c>
      <c r="BL11" s="140">
        <v>1</v>
      </c>
      <c r="BM11" s="140">
        <v>1</v>
      </c>
      <c r="BN11" s="139"/>
      <c r="BO11" s="139"/>
      <c r="BP11" s="139"/>
      <c r="BQ11" s="139"/>
      <c r="BR11" s="139"/>
      <c r="BS11" s="139"/>
      <c r="BT11" s="140">
        <v>3</v>
      </c>
      <c r="BU11" s="140" t="s">
        <v>210</v>
      </c>
      <c r="BV11" s="140" t="s">
        <v>211</v>
      </c>
    </row>
    <row r="12" spans="1:74" s="143" customFormat="1" x14ac:dyDescent="0.25">
      <c r="A12" s="137">
        <v>79842185</v>
      </c>
      <c r="B12" s="137" t="s">
        <v>207</v>
      </c>
      <c r="C12" s="138">
        <v>44761.374907407408</v>
      </c>
      <c r="D12" s="140">
        <v>2</v>
      </c>
      <c r="E12" s="140">
        <v>4</v>
      </c>
      <c r="F12" s="140">
        <v>3</v>
      </c>
      <c r="G12" s="140">
        <v>1</v>
      </c>
      <c r="H12" s="140">
        <v>1</v>
      </c>
      <c r="I12" s="139"/>
      <c r="J12" s="139"/>
      <c r="K12" s="139"/>
      <c r="L12" s="139"/>
      <c r="M12" s="139"/>
      <c r="N12" s="140">
        <v>1</v>
      </c>
      <c r="O12" s="139"/>
      <c r="P12" s="139"/>
      <c r="Q12" s="140">
        <v>3</v>
      </c>
      <c r="R12" s="139"/>
      <c r="S12" s="140">
        <v>1</v>
      </c>
      <c r="T12" s="139"/>
      <c r="U12" s="139"/>
      <c r="V12" s="139"/>
      <c r="W12" s="139"/>
      <c r="X12" s="140">
        <v>1</v>
      </c>
      <c r="Y12" s="140">
        <v>1</v>
      </c>
      <c r="Z12" s="140">
        <v>3</v>
      </c>
      <c r="AA12" s="140">
        <v>4</v>
      </c>
      <c r="AB12" s="140">
        <v>4</v>
      </c>
      <c r="AC12" s="140">
        <v>4</v>
      </c>
      <c r="AD12" s="140">
        <v>4</v>
      </c>
      <c r="AE12" s="140">
        <v>4</v>
      </c>
      <c r="AF12" s="140">
        <v>5</v>
      </c>
      <c r="AG12" s="140">
        <v>5</v>
      </c>
      <c r="AH12" s="140">
        <v>2</v>
      </c>
      <c r="AI12" s="139"/>
      <c r="AJ12" s="140">
        <v>1</v>
      </c>
      <c r="AK12" s="139"/>
      <c r="AL12" s="139"/>
      <c r="AM12" s="139"/>
      <c r="AN12" s="139"/>
      <c r="AO12" s="140">
        <v>2</v>
      </c>
      <c r="AP12" s="140">
        <v>2</v>
      </c>
      <c r="AQ12" s="140">
        <v>3</v>
      </c>
      <c r="AR12" s="140">
        <v>4</v>
      </c>
      <c r="AS12" s="140">
        <v>1</v>
      </c>
      <c r="AT12" s="140">
        <v>4</v>
      </c>
      <c r="AU12" s="140">
        <v>3</v>
      </c>
      <c r="AV12" s="140">
        <v>3</v>
      </c>
      <c r="AW12" s="140">
        <v>3</v>
      </c>
      <c r="AX12" s="140">
        <v>4</v>
      </c>
      <c r="AY12" s="140">
        <v>1</v>
      </c>
      <c r="AZ12" s="140">
        <v>1</v>
      </c>
      <c r="BA12" s="140">
        <v>1</v>
      </c>
      <c r="BB12" s="140">
        <v>1</v>
      </c>
      <c r="BC12" s="140">
        <v>1</v>
      </c>
      <c r="BD12" s="140">
        <v>1</v>
      </c>
      <c r="BE12" s="140">
        <v>1</v>
      </c>
      <c r="BF12" s="140">
        <v>1</v>
      </c>
      <c r="BG12" s="140">
        <v>1</v>
      </c>
      <c r="BH12" s="140">
        <v>1</v>
      </c>
      <c r="BI12" s="140">
        <v>1</v>
      </c>
      <c r="BJ12" s="140">
        <v>1</v>
      </c>
      <c r="BK12" s="140">
        <v>1</v>
      </c>
      <c r="BL12" s="140">
        <v>2</v>
      </c>
      <c r="BM12" s="139"/>
      <c r="BN12" s="139"/>
      <c r="BO12" s="139"/>
      <c r="BP12" s="139"/>
      <c r="BQ12" s="139"/>
      <c r="BR12" s="139"/>
      <c r="BS12" s="139"/>
      <c r="BT12" s="139"/>
      <c r="BU12" s="139"/>
      <c r="BV12" s="139"/>
    </row>
    <row r="13" spans="1:74" s="143" customFormat="1" x14ac:dyDescent="0.25">
      <c r="A13" s="137">
        <v>79842820</v>
      </c>
      <c r="B13" s="137" t="s">
        <v>207</v>
      </c>
      <c r="C13" s="138">
        <v>44761.38009259259</v>
      </c>
      <c r="D13" s="140">
        <v>5</v>
      </c>
      <c r="E13" s="140">
        <v>2</v>
      </c>
      <c r="F13" s="140">
        <v>5</v>
      </c>
      <c r="G13" s="140">
        <v>2</v>
      </c>
      <c r="H13" s="139"/>
      <c r="I13" s="140">
        <v>1</v>
      </c>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row>
    <row r="14" spans="1:74" s="143" customFormat="1" ht="22.5" x14ac:dyDescent="0.25">
      <c r="A14" s="137">
        <v>79869857</v>
      </c>
      <c r="B14" s="137" t="s">
        <v>208</v>
      </c>
      <c r="C14" s="138">
        <v>44761.628472222219</v>
      </c>
      <c r="D14" s="140">
        <v>3</v>
      </c>
      <c r="E14" s="140">
        <v>1</v>
      </c>
      <c r="F14" s="140">
        <v>3</v>
      </c>
      <c r="G14" s="140">
        <v>3</v>
      </c>
      <c r="H14" s="140">
        <v>1</v>
      </c>
      <c r="I14" s="140">
        <v>1</v>
      </c>
      <c r="J14" s="140">
        <v>1</v>
      </c>
      <c r="K14" s="140">
        <v>1</v>
      </c>
      <c r="L14" s="139"/>
      <c r="M14" s="140">
        <v>1</v>
      </c>
      <c r="N14" s="139"/>
      <c r="O14" s="140">
        <v>1</v>
      </c>
      <c r="P14" s="140">
        <v>1</v>
      </c>
      <c r="Q14" s="140">
        <v>2</v>
      </c>
      <c r="R14" s="140">
        <v>1</v>
      </c>
      <c r="S14" s="140">
        <v>1</v>
      </c>
      <c r="T14" s="140">
        <v>1</v>
      </c>
      <c r="U14" s="139"/>
      <c r="V14" s="139"/>
      <c r="W14" s="139"/>
      <c r="X14" s="140">
        <v>1</v>
      </c>
      <c r="Y14" s="140">
        <v>1</v>
      </c>
      <c r="Z14" s="140">
        <v>1</v>
      </c>
      <c r="AA14" s="140">
        <v>5</v>
      </c>
      <c r="AB14" s="140">
        <v>4</v>
      </c>
      <c r="AC14" s="140">
        <v>4</v>
      </c>
      <c r="AD14" s="140">
        <v>4</v>
      </c>
      <c r="AE14" s="140">
        <v>5</v>
      </c>
      <c r="AF14" s="140">
        <v>1</v>
      </c>
      <c r="AG14" s="140">
        <v>5</v>
      </c>
      <c r="AH14" s="140">
        <v>1</v>
      </c>
      <c r="AI14" s="140">
        <v>2</v>
      </c>
      <c r="AJ14" s="140">
        <v>1</v>
      </c>
      <c r="AK14" s="139"/>
      <c r="AL14" s="139"/>
      <c r="AM14" s="140">
        <v>1</v>
      </c>
      <c r="AN14" s="139"/>
      <c r="AO14" s="140">
        <v>5</v>
      </c>
      <c r="AP14" s="140">
        <v>3</v>
      </c>
      <c r="AQ14" s="140">
        <v>4</v>
      </c>
      <c r="AR14" s="140">
        <v>3</v>
      </c>
      <c r="AS14" s="140">
        <v>3</v>
      </c>
      <c r="AT14" s="140">
        <v>4</v>
      </c>
      <c r="AU14" s="140">
        <v>3</v>
      </c>
      <c r="AV14" s="140">
        <v>3</v>
      </c>
      <c r="AW14" s="140">
        <v>2</v>
      </c>
      <c r="AX14" s="140">
        <v>4</v>
      </c>
      <c r="AY14" s="140">
        <v>2</v>
      </c>
      <c r="AZ14" s="140">
        <v>2</v>
      </c>
      <c r="BA14" s="140">
        <v>4</v>
      </c>
      <c r="BB14" s="140">
        <v>4</v>
      </c>
      <c r="BC14" s="140">
        <v>3</v>
      </c>
      <c r="BD14" s="140">
        <v>2</v>
      </c>
      <c r="BE14" s="140">
        <v>3</v>
      </c>
      <c r="BF14" s="140">
        <v>3</v>
      </c>
      <c r="BG14" s="140">
        <v>2</v>
      </c>
      <c r="BH14" s="140">
        <v>3</v>
      </c>
      <c r="BI14" s="140">
        <v>2</v>
      </c>
      <c r="BJ14" s="140">
        <v>4</v>
      </c>
      <c r="BK14" s="140">
        <v>4</v>
      </c>
      <c r="BL14" s="140">
        <v>2</v>
      </c>
      <c r="BM14" s="139"/>
      <c r="BN14" s="139"/>
      <c r="BO14" s="139"/>
      <c r="BP14" s="139"/>
      <c r="BQ14" s="139"/>
      <c r="BR14" s="139"/>
      <c r="BS14" s="139"/>
      <c r="BT14" s="140">
        <v>3</v>
      </c>
      <c r="BU14" s="140" t="s">
        <v>212</v>
      </c>
      <c r="BV14" s="140" t="s">
        <v>209</v>
      </c>
    </row>
    <row r="15" spans="1:74" s="143" customFormat="1" x14ac:dyDescent="0.25">
      <c r="A15" s="137">
        <v>79878710</v>
      </c>
      <c r="B15" s="137" t="s">
        <v>213</v>
      </c>
      <c r="C15" s="138">
        <v>44761.729895833334</v>
      </c>
      <c r="D15" s="140">
        <v>5</v>
      </c>
      <c r="E15" s="140">
        <v>1</v>
      </c>
      <c r="F15" s="140">
        <v>2</v>
      </c>
      <c r="G15" s="140">
        <v>1</v>
      </c>
      <c r="H15" s="140">
        <v>1</v>
      </c>
      <c r="I15" s="140">
        <v>1</v>
      </c>
      <c r="J15" s="139"/>
      <c r="K15" s="140">
        <v>1</v>
      </c>
      <c r="L15" s="139"/>
      <c r="M15" s="140">
        <v>1</v>
      </c>
      <c r="N15" s="139"/>
      <c r="O15" s="139"/>
      <c r="P15" s="140">
        <v>1</v>
      </c>
      <c r="Q15" s="140">
        <v>1</v>
      </c>
      <c r="R15" s="139"/>
      <c r="S15" s="140">
        <v>1</v>
      </c>
      <c r="T15" s="139"/>
      <c r="U15" s="140">
        <v>1</v>
      </c>
      <c r="V15" s="139"/>
      <c r="W15" s="139"/>
      <c r="X15" s="140">
        <v>1</v>
      </c>
      <c r="Y15" s="140">
        <v>1</v>
      </c>
      <c r="Z15" s="140">
        <v>1</v>
      </c>
      <c r="AA15" s="140">
        <v>5</v>
      </c>
      <c r="AB15" s="140">
        <v>5</v>
      </c>
      <c r="AC15" s="140">
        <v>5</v>
      </c>
      <c r="AD15" s="140">
        <v>5</v>
      </c>
      <c r="AE15" s="140">
        <v>5</v>
      </c>
      <c r="AF15" s="140">
        <v>2</v>
      </c>
      <c r="AG15" s="140">
        <v>5</v>
      </c>
      <c r="AH15" s="140">
        <v>2</v>
      </c>
      <c r="AI15" s="139"/>
      <c r="AJ15" s="139"/>
      <c r="AK15" s="139"/>
      <c r="AL15" s="140">
        <v>1</v>
      </c>
      <c r="AM15" s="139"/>
      <c r="AN15" s="140">
        <v>1</v>
      </c>
      <c r="AO15" s="140">
        <v>1</v>
      </c>
      <c r="AP15" s="140">
        <v>1</v>
      </c>
      <c r="AQ15" s="140">
        <v>4</v>
      </c>
      <c r="AR15" s="140">
        <v>5</v>
      </c>
      <c r="AS15" s="140">
        <v>5</v>
      </c>
      <c r="AT15" s="140">
        <v>3</v>
      </c>
      <c r="AU15" s="140">
        <v>5</v>
      </c>
      <c r="AV15" s="140">
        <v>2</v>
      </c>
      <c r="AW15" s="140">
        <v>2</v>
      </c>
      <c r="AX15" s="140">
        <v>3</v>
      </c>
      <c r="AY15" s="140">
        <v>1</v>
      </c>
      <c r="AZ15" s="140">
        <v>2</v>
      </c>
      <c r="BA15" s="140">
        <v>4</v>
      </c>
      <c r="BB15" s="140">
        <v>2</v>
      </c>
      <c r="BC15" s="140">
        <v>5</v>
      </c>
      <c r="BD15" s="140">
        <v>3</v>
      </c>
      <c r="BE15" s="140">
        <v>3</v>
      </c>
      <c r="BF15" s="140">
        <v>3</v>
      </c>
      <c r="BG15" s="140">
        <v>5</v>
      </c>
      <c r="BH15" s="140">
        <v>4</v>
      </c>
      <c r="BI15" s="140">
        <v>3</v>
      </c>
      <c r="BJ15" s="140">
        <v>3</v>
      </c>
      <c r="BK15" s="140">
        <v>3</v>
      </c>
      <c r="BL15" s="140">
        <v>2</v>
      </c>
      <c r="BM15" s="139"/>
      <c r="BN15" s="139"/>
      <c r="BO15" s="139"/>
      <c r="BP15" s="139"/>
      <c r="BQ15" s="139"/>
      <c r="BR15" s="139"/>
      <c r="BS15" s="139"/>
      <c r="BT15" s="140">
        <v>2</v>
      </c>
      <c r="BU15" s="140" t="s">
        <v>214</v>
      </c>
      <c r="BV15" s="140" t="s">
        <v>215</v>
      </c>
    </row>
    <row r="16" spans="1:74" s="143" customFormat="1" ht="22.5" x14ac:dyDescent="0.25">
      <c r="A16" s="137">
        <v>79879908</v>
      </c>
      <c r="B16" s="137" t="s">
        <v>213</v>
      </c>
      <c r="C16" s="138">
        <v>44761.745532407411</v>
      </c>
      <c r="D16" s="140">
        <v>5</v>
      </c>
      <c r="E16" s="140">
        <v>2</v>
      </c>
      <c r="F16" s="140">
        <v>2</v>
      </c>
      <c r="G16" s="140">
        <v>1</v>
      </c>
      <c r="H16" s="140">
        <v>1</v>
      </c>
      <c r="I16" s="140">
        <v>1</v>
      </c>
      <c r="J16" s="140">
        <v>1</v>
      </c>
      <c r="K16" s="140">
        <v>1</v>
      </c>
      <c r="L16" s="139"/>
      <c r="M16" s="139"/>
      <c r="N16" s="139"/>
      <c r="O16" s="139"/>
      <c r="P16" s="139"/>
      <c r="Q16" s="140">
        <v>2</v>
      </c>
      <c r="R16" s="139"/>
      <c r="S16" s="139"/>
      <c r="T16" s="139"/>
      <c r="U16" s="139"/>
      <c r="V16" s="139"/>
      <c r="W16" s="140">
        <v>1</v>
      </c>
      <c r="X16" s="140">
        <v>2</v>
      </c>
      <c r="Y16" s="140">
        <v>1</v>
      </c>
      <c r="Z16" s="140">
        <v>3</v>
      </c>
      <c r="AA16" s="140">
        <v>5</v>
      </c>
      <c r="AB16" s="140">
        <v>2</v>
      </c>
      <c r="AC16" s="140">
        <v>4</v>
      </c>
      <c r="AD16" s="140">
        <v>1</v>
      </c>
      <c r="AE16" s="140">
        <v>5</v>
      </c>
      <c r="AF16" s="140">
        <v>1</v>
      </c>
      <c r="AG16" s="140">
        <v>5</v>
      </c>
      <c r="AH16" s="140">
        <v>2</v>
      </c>
      <c r="AI16" s="139"/>
      <c r="AJ16" s="140">
        <v>1</v>
      </c>
      <c r="AK16" s="139"/>
      <c r="AL16" s="139"/>
      <c r="AM16" s="140">
        <v>1</v>
      </c>
      <c r="AN16" s="139"/>
      <c r="AO16" s="140">
        <v>1</v>
      </c>
      <c r="AP16" s="140">
        <v>1</v>
      </c>
      <c r="AQ16" s="140">
        <v>2</v>
      </c>
      <c r="AR16" s="140">
        <v>2</v>
      </c>
      <c r="AS16" s="140">
        <v>2</v>
      </c>
      <c r="AT16" s="140">
        <v>2</v>
      </c>
      <c r="AU16" s="140">
        <v>1</v>
      </c>
      <c r="AV16" s="140">
        <v>1</v>
      </c>
      <c r="AW16" s="140">
        <v>2</v>
      </c>
      <c r="AX16" s="140">
        <v>1</v>
      </c>
      <c r="AY16" s="140">
        <v>5</v>
      </c>
      <c r="AZ16" s="140">
        <v>1</v>
      </c>
      <c r="BA16" s="140">
        <v>4</v>
      </c>
      <c r="BB16" s="140">
        <v>2</v>
      </c>
      <c r="BC16" s="140">
        <v>2</v>
      </c>
      <c r="BD16" s="140">
        <v>5</v>
      </c>
      <c r="BE16" s="140">
        <v>3</v>
      </c>
      <c r="BF16" s="140">
        <v>1</v>
      </c>
      <c r="BG16" s="140">
        <v>1</v>
      </c>
      <c r="BH16" s="140">
        <v>3</v>
      </c>
      <c r="BI16" s="140">
        <v>1</v>
      </c>
      <c r="BJ16" s="140">
        <v>2</v>
      </c>
      <c r="BK16" s="140">
        <v>3</v>
      </c>
      <c r="BL16" s="140">
        <v>2</v>
      </c>
      <c r="BM16" s="139"/>
      <c r="BN16" s="139"/>
      <c r="BO16" s="139"/>
      <c r="BP16" s="139"/>
      <c r="BQ16" s="139"/>
      <c r="BR16" s="139"/>
      <c r="BS16" s="139"/>
      <c r="BT16" s="140">
        <v>3</v>
      </c>
      <c r="BU16" s="140" t="s">
        <v>216</v>
      </c>
      <c r="BV16" s="140" t="s">
        <v>217</v>
      </c>
    </row>
    <row r="17" spans="1:74" s="143" customFormat="1" ht="33.75" x14ac:dyDescent="0.25">
      <c r="A17" s="137">
        <v>79882330</v>
      </c>
      <c r="B17" s="137" t="s">
        <v>213</v>
      </c>
      <c r="C17" s="138">
        <v>44761.781064814815</v>
      </c>
      <c r="D17" s="140">
        <v>1</v>
      </c>
      <c r="E17" s="140">
        <v>2</v>
      </c>
      <c r="F17" s="140">
        <v>1</v>
      </c>
      <c r="G17" s="140">
        <v>1</v>
      </c>
      <c r="H17" s="140">
        <v>1</v>
      </c>
      <c r="I17" s="140">
        <v>1</v>
      </c>
      <c r="J17" s="140">
        <v>1</v>
      </c>
      <c r="K17" s="140">
        <v>1</v>
      </c>
      <c r="L17" s="139"/>
      <c r="M17" s="140">
        <v>1</v>
      </c>
      <c r="N17" s="140">
        <v>1</v>
      </c>
      <c r="O17" s="139"/>
      <c r="P17" s="140">
        <v>1</v>
      </c>
      <c r="Q17" s="140">
        <v>2</v>
      </c>
      <c r="R17" s="139"/>
      <c r="S17" s="139"/>
      <c r="T17" s="139"/>
      <c r="U17" s="139"/>
      <c r="V17" s="139"/>
      <c r="W17" s="140">
        <v>1</v>
      </c>
      <c r="X17" s="140">
        <v>1</v>
      </c>
      <c r="Y17" s="140">
        <v>2</v>
      </c>
      <c r="Z17" s="140">
        <v>3</v>
      </c>
      <c r="AA17" s="140">
        <v>4</v>
      </c>
      <c r="AB17" s="140">
        <v>4</v>
      </c>
      <c r="AC17" s="140">
        <v>5</v>
      </c>
      <c r="AD17" s="140">
        <v>5</v>
      </c>
      <c r="AE17" s="140">
        <v>5</v>
      </c>
      <c r="AF17" s="140">
        <v>3</v>
      </c>
      <c r="AG17" s="140">
        <v>5</v>
      </c>
      <c r="AH17" s="140">
        <v>1</v>
      </c>
      <c r="AI17" s="140">
        <v>4</v>
      </c>
      <c r="AJ17" s="140">
        <v>1</v>
      </c>
      <c r="AK17" s="139"/>
      <c r="AL17" s="140">
        <v>1</v>
      </c>
      <c r="AM17" s="139"/>
      <c r="AN17" s="139"/>
      <c r="AO17" s="140">
        <v>5</v>
      </c>
      <c r="AP17" s="140">
        <v>5</v>
      </c>
      <c r="AQ17" s="140">
        <v>5</v>
      </c>
      <c r="AR17" s="140">
        <v>3</v>
      </c>
      <c r="AS17" s="140">
        <v>3</v>
      </c>
      <c r="AT17" s="140">
        <v>2</v>
      </c>
      <c r="AU17" s="140">
        <v>5</v>
      </c>
      <c r="AV17" s="140">
        <v>5</v>
      </c>
      <c r="AW17" s="140">
        <v>2</v>
      </c>
      <c r="AX17" s="140">
        <v>1</v>
      </c>
      <c r="AY17" s="140">
        <v>1</v>
      </c>
      <c r="AZ17" s="140">
        <v>1</v>
      </c>
      <c r="BA17" s="140">
        <v>3</v>
      </c>
      <c r="BB17" s="140">
        <v>3</v>
      </c>
      <c r="BC17" s="140">
        <v>1</v>
      </c>
      <c r="BD17" s="140">
        <v>1</v>
      </c>
      <c r="BE17" s="140">
        <v>3</v>
      </c>
      <c r="BF17" s="140">
        <v>4</v>
      </c>
      <c r="BG17" s="140">
        <v>1</v>
      </c>
      <c r="BH17" s="140">
        <v>4</v>
      </c>
      <c r="BI17" s="140">
        <v>4</v>
      </c>
      <c r="BJ17" s="140">
        <v>4</v>
      </c>
      <c r="BK17" s="140">
        <v>3</v>
      </c>
      <c r="BL17" s="140">
        <v>2</v>
      </c>
      <c r="BM17" s="139"/>
      <c r="BN17" s="139"/>
      <c r="BO17" s="139"/>
      <c r="BP17" s="139"/>
      <c r="BQ17" s="139"/>
      <c r="BR17" s="139"/>
      <c r="BS17" s="139"/>
      <c r="BT17" s="140">
        <v>3</v>
      </c>
      <c r="BU17" s="140" t="s">
        <v>218</v>
      </c>
      <c r="BV17" s="140" t="s">
        <v>219</v>
      </c>
    </row>
    <row r="18" spans="1:74" s="143" customFormat="1" ht="33.75" x14ac:dyDescent="0.25">
      <c r="A18" s="137">
        <v>79887254</v>
      </c>
      <c r="B18" s="137" t="s">
        <v>208</v>
      </c>
      <c r="C18" s="138">
        <v>44761.856539351851</v>
      </c>
      <c r="D18" s="140">
        <v>4</v>
      </c>
      <c r="E18" s="140">
        <v>2</v>
      </c>
      <c r="F18" s="140">
        <v>2</v>
      </c>
      <c r="G18" s="140">
        <v>1</v>
      </c>
      <c r="H18" s="139"/>
      <c r="I18" s="139"/>
      <c r="J18" s="139"/>
      <c r="K18" s="139"/>
      <c r="L18" s="139"/>
      <c r="M18" s="140">
        <v>1</v>
      </c>
      <c r="N18" s="139"/>
      <c r="O18" s="139"/>
      <c r="P18" s="139"/>
      <c r="Q18" s="140">
        <v>1</v>
      </c>
      <c r="R18" s="139"/>
      <c r="S18" s="139"/>
      <c r="T18" s="139"/>
      <c r="U18" s="139"/>
      <c r="V18" s="139"/>
      <c r="W18" s="140">
        <v>1</v>
      </c>
      <c r="X18" s="140">
        <v>1</v>
      </c>
      <c r="Y18" s="140">
        <v>2</v>
      </c>
      <c r="Z18" s="140">
        <v>3</v>
      </c>
      <c r="AA18" s="140">
        <v>5</v>
      </c>
      <c r="AB18" s="140">
        <v>1</v>
      </c>
      <c r="AC18" s="140">
        <v>5</v>
      </c>
      <c r="AD18" s="140">
        <v>1</v>
      </c>
      <c r="AE18" s="140">
        <v>5</v>
      </c>
      <c r="AF18" s="140">
        <v>1</v>
      </c>
      <c r="AG18" s="140">
        <v>1</v>
      </c>
      <c r="AH18" s="140">
        <v>1</v>
      </c>
      <c r="AI18" s="140">
        <v>1</v>
      </c>
      <c r="AJ18" s="139"/>
      <c r="AK18" s="139"/>
      <c r="AL18" s="140">
        <v>1</v>
      </c>
      <c r="AM18" s="139"/>
      <c r="AN18" s="139"/>
      <c r="AO18" s="140">
        <v>1</v>
      </c>
      <c r="AP18" s="140">
        <v>1</v>
      </c>
      <c r="AQ18" s="140">
        <v>5</v>
      </c>
      <c r="AR18" s="140">
        <v>1</v>
      </c>
      <c r="AS18" s="140">
        <v>1</v>
      </c>
      <c r="AT18" s="140">
        <v>1</v>
      </c>
      <c r="AU18" s="140">
        <v>1</v>
      </c>
      <c r="AV18" s="140">
        <v>1</v>
      </c>
      <c r="AW18" s="140">
        <v>2</v>
      </c>
      <c r="AX18" s="140">
        <v>1</v>
      </c>
      <c r="AY18" s="140">
        <v>1</v>
      </c>
      <c r="AZ18" s="140">
        <v>1</v>
      </c>
      <c r="BA18" s="140">
        <v>5</v>
      </c>
      <c r="BB18" s="140">
        <v>1</v>
      </c>
      <c r="BC18" s="140">
        <v>5</v>
      </c>
      <c r="BD18" s="140">
        <v>1</v>
      </c>
      <c r="BE18" s="140">
        <v>1</v>
      </c>
      <c r="BF18" s="140">
        <v>1</v>
      </c>
      <c r="BG18" s="140">
        <v>1</v>
      </c>
      <c r="BH18" s="140">
        <v>1</v>
      </c>
      <c r="BI18" s="140">
        <v>5</v>
      </c>
      <c r="BJ18" s="140">
        <v>5</v>
      </c>
      <c r="BK18" s="140">
        <v>5</v>
      </c>
      <c r="BL18" s="140">
        <v>2</v>
      </c>
      <c r="BM18" s="139"/>
      <c r="BN18" s="139"/>
      <c r="BO18" s="139"/>
      <c r="BP18" s="139"/>
      <c r="BQ18" s="139"/>
      <c r="BR18" s="139"/>
      <c r="BS18" s="139"/>
      <c r="BT18" s="140">
        <v>1</v>
      </c>
      <c r="BU18" s="140" t="s">
        <v>220</v>
      </c>
      <c r="BV18" s="140" t="s">
        <v>221</v>
      </c>
    </row>
    <row r="19" spans="1:74" s="143" customFormat="1" x14ac:dyDescent="0.25">
      <c r="A19" s="137">
        <v>79887533</v>
      </c>
      <c r="B19" s="137" t="s">
        <v>213</v>
      </c>
      <c r="C19" s="138">
        <v>44761.861296296294</v>
      </c>
      <c r="D19" s="140">
        <v>4</v>
      </c>
      <c r="E19" s="140">
        <v>1</v>
      </c>
      <c r="F19" s="140">
        <v>2</v>
      </c>
      <c r="G19" s="140">
        <v>1</v>
      </c>
      <c r="H19" s="140">
        <v>1</v>
      </c>
      <c r="I19" s="140">
        <v>1</v>
      </c>
      <c r="J19" s="139"/>
      <c r="K19" s="139"/>
      <c r="L19" s="139"/>
      <c r="M19" s="140">
        <v>1</v>
      </c>
      <c r="N19" s="139"/>
      <c r="O19" s="139"/>
      <c r="P19" s="139"/>
      <c r="Q19" s="140">
        <v>3</v>
      </c>
      <c r="R19" s="139"/>
      <c r="S19" s="140">
        <v>1</v>
      </c>
      <c r="T19" s="139"/>
      <c r="U19" s="139"/>
      <c r="V19" s="139"/>
      <c r="W19" s="139"/>
      <c r="X19" s="140">
        <v>1</v>
      </c>
      <c r="Y19" s="140">
        <v>1</v>
      </c>
      <c r="Z19" s="140">
        <v>1</v>
      </c>
      <c r="AA19" s="140">
        <v>3</v>
      </c>
      <c r="AB19" s="140">
        <v>3</v>
      </c>
      <c r="AC19" s="140">
        <v>3</v>
      </c>
      <c r="AD19" s="140">
        <v>3</v>
      </c>
      <c r="AE19" s="140">
        <v>5</v>
      </c>
      <c r="AF19" s="140">
        <v>4</v>
      </c>
      <c r="AG19" s="140">
        <v>3</v>
      </c>
      <c r="AH19" s="140">
        <v>2</v>
      </c>
      <c r="AI19" s="139"/>
      <c r="AJ19" s="139"/>
      <c r="AK19" s="139"/>
      <c r="AL19" s="140">
        <v>1</v>
      </c>
      <c r="AM19" s="139"/>
      <c r="AN19" s="140">
        <v>1</v>
      </c>
      <c r="AO19" s="140">
        <v>1</v>
      </c>
      <c r="AP19" s="140">
        <v>1</v>
      </c>
      <c r="AQ19" s="140">
        <v>2</v>
      </c>
      <c r="AR19" s="140">
        <v>3</v>
      </c>
      <c r="AS19" s="140">
        <v>3</v>
      </c>
      <c r="AT19" s="140">
        <v>3</v>
      </c>
      <c r="AU19" s="140">
        <v>3</v>
      </c>
      <c r="AV19" s="140">
        <v>3</v>
      </c>
      <c r="AW19" s="140">
        <v>2</v>
      </c>
      <c r="AX19" s="140">
        <v>3</v>
      </c>
      <c r="AY19" s="140">
        <v>3</v>
      </c>
      <c r="AZ19" s="140">
        <v>3</v>
      </c>
      <c r="BA19" s="140">
        <v>3</v>
      </c>
      <c r="BB19" s="140">
        <v>3</v>
      </c>
      <c r="BC19" s="140">
        <v>3</v>
      </c>
      <c r="BD19" s="140">
        <v>3</v>
      </c>
      <c r="BE19" s="140">
        <v>3</v>
      </c>
      <c r="BF19" s="140">
        <v>3</v>
      </c>
      <c r="BG19" s="140">
        <v>3</v>
      </c>
      <c r="BH19" s="140">
        <v>4</v>
      </c>
      <c r="BI19" s="140">
        <v>4</v>
      </c>
      <c r="BJ19" s="140">
        <v>4</v>
      </c>
      <c r="BK19" s="140">
        <v>4</v>
      </c>
      <c r="BL19" s="140">
        <v>1</v>
      </c>
      <c r="BM19" s="139"/>
      <c r="BN19" s="139"/>
      <c r="BO19" s="139"/>
      <c r="BP19" s="139"/>
      <c r="BQ19" s="140">
        <v>1</v>
      </c>
      <c r="BR19" s="140">
        <v>1</v>
      </c>
      <c r="BS19" s="139"/>
      <c r="BT19" s="140">
        <v>3</v>
      </c>
      <c r="BU19" s="140" t="s">
        <v>222</v>
      </c>
      <c r="BV19" s="140" t="s">
        <v>223</v>
      </c>
    </row>
    <row r="20" spans="1:74" s="143" customFormat="1" x14ac:dyDescent="0.25">
      <c r="A20" s="137">
        <v>79888410</v>
      </c>
      <c r="B20" s="137" t="s">
        <v>207</v>
      </c>
      <c r="C20" s="138">
        <v>44761.870763888888</v>
      </c>
      <c r="D20" s="140">
        <v>2</v>
      </c>
      <c r="E20" s="140">
        <v>2</v>
      </c>
      <c r="F20" s="140">
        <v>1</v>
      </c>
      <c r="G20" s="140">
        <v>3</v>
      </c>
      <c r="H20" s="139"/>
      <c r="I20" s="140">
        <v>1</v>
      </c>
      <c r="J20" s="139"/>
      <c r="K20" s="139"/>
      <c r="L20" s="139"/>
      <c r="M20" s="140">
        <v>1</v>
      </c>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row>
    <row r="21" spans="1:74" s="143" customFormat="1" ht="45" x14ac:dyDescent="0.25">
      <c r="A21" s="137">
        <v>79889081</v>
      </c>
      <c r="B21" s="137" t="s">
        <v>213</v>
      </c>
      <c r="C21" s="138">
        <v>44761.88349537037</v>
      </c>
      <c r="D21" s="140">
        <v>2</v>
      </c>
      <c r="E21" s="140">
        <v>2</v>
      </c>
      <c r="F21" s="140">
        <v>1</v>
      </c>
      <c r="G21" s="140">
        <v>2</v>
      </c>
      <c r="H21" s="139"/>
      <c r="I21" s="140">
        <v>1</v>
      </c>
      <c r="J21" s="140">
        <v>1</v>
      </c>
      <c r="K21" s="140">
        <v>1</v>
      </c>
      <c r="L21" s="139"/>
      <c r="M21" s="139"/>
      <c r="N21" s="139"/>
      <c r="O21" s="139"/>
      <c r="P21" s="139"/>
      <c r="Q21" s="140">
        <v>2</v>
      </c>
      <c r="R21" s="139"/>
      <c r="S21" s="139"/>
      <c r="T21" s="139"/>
      <c r="U21" s="139"/>
      <c r="V21" s="139"/>
      <c r="W21" s="140">
        <v>1</v>
      </c>
      <c r="X21" s="140">
        <v>2</v>
      </c>
      <c r="Y21" s="140">
        <v>2</v>
      </c>
      <c r="Z21" s="140">
        <v>3</v>
      </c>
      <c r="AA21" s="140">
        <v>5</v>
      </c>
      <c r="AB21" s="140">
        <v>3</v>
      </c>
      <c r="AC21" s="140">
        <v>2</v>
      </c>
      <c r="AD21" s="140">
        <v>1</v>
      </c>
      <c r="AE21" s="140">
        <v>4</v>
      </c>
      <c r="AF21" s="140">
        <v>1</v>
      </c>
      <c r="AG21" s="140">
        <v>3</v>
      </c>
      <c r="AH21" s="140">
        <v>2</v>
      </c>
      <c r="AI21" s="139"/>
      <c r="AJ21" s="140">
        <v>1</v>
      </c>
      <c r="AK21" s="139"/>
      <c r="AL21" s="140">
        <v>1</v>
      </c>
      <c r="AM21" s="139"/>
      <c r="AN21" s="139"/>
      <c r="AO21" s="140">
        <v>5</v>
      </c>
      <c r="AP21" s="140">
        <v>1</v>
      </c>
      <c r="AQ21" s="140">
        <v>3</v>
      </c>
      <c r="AR21" s="140">
        <v>2</v>
      </c>
      <c r="AS21" s="140">
        <v>2</v>
      </c>
      <c r="AT21" s="140">
        <v>3</v>
      </c>
      <c r="AU21" s="140">
        <v>1</v>
      </c>
      <c r="AV21" s="140">
        <v>1</v>
      </c>
      <c r="AW21" s="140">
        <v>2</v>
      </c>
      <c r="AX21" s="140">
        <v>2</v>
      </c>
      <c r="AY21" s="140">
        <v>1</v>
      </c>
      <c r="AZ21" s="140">
        <v>1</v>
      </c>
      <c r="BA21" s="140">
        <v>3</v>
      </c>
      <c r="BB21" s="140">
        <v>1</v>
      </c>
      <c r="BC21" s="140">
        <v>1</v>
      </c>
      <c r="BD21" s="140">
        <v>1</v>
      </c>
      <c r="BE21" s="140">
        <v>2</v>
      </c>
      <c r="BF21" s="140">
        <v>3</v>
      </c>
      <c r="BG21" s="140">
        <v>1</v>
      </c>
      <c r="BH21" s="140">
        <v>4</v>
      </c>
      <c r="BI21" s="140">
        <v>3</v>
      </c>
      <c r="BJ21" s="140">
        <v>3</v>
      </c>
      <c r="BK21" s="140">
        <v>4</v>
      </c>
      <c r="BL21" s="140">
        <v>1</v>
      </c>
      <c r="BM21" s="140">
        <v>1</v>
      </c>
      <c r="BN21" s="140">
        <v>1</v>
      </c>
      <c r="BO21" s="140">
        <v>1</v>
      </c>
      <c r="BP21" s="139"/>
      <c r="BQ21" s="140">
        <v>1</v>
      </c>
      <c r="BR21" s="139"/>
      <c r="BS21" s="139"/>
      <c r="BT21" s="140">
        <v>2</v>
      </c>
      <c r="BU21" s="140" t="s">
        <v>224</v>
      </c>
      <c r="BV21" s="140" t="s">
        <v>225</v>
      </c>
    </row>
    <row r="22" spans="1:74" s="143" customFormat="1" x14ac:dyDescent="0.25">
      <c r="A22" s="137">
        <v>79913733</v>
      </c>
      <c r="B22" s="137" t="s">
        <v>213</v>
      </c>
      <c r="C22" s="138">
        <v>44762.25984953704</v>
      </c>
      <c r="D22" s="140">
        <v>7</v>
      </c>
      <c r="E22" s="140">
        <v>2</v>
      </c>
      <c r="F22" s="140">
        <v>2</v>
      </c>
      <c r="G22" s="140">
        <v>1</v>
      </c>
      <c r="H22" s="140">
        <v>1</v>
      </c>
      <c r="I22" s="140">
        <v>1</v>
      </c>
      <c r="J22" s="140">
        <v>1</v>
      </c>
      <c r="K22" s="140">
        <v>1</v>
      </c>
      <c r="L22" s="139"/>
      <c r="M22" s="140">
        <v>1</v>
      </c>
      <c r="N22" s="139"/>
      <c r="O22" s="139"/>
      <c r="P22" s="140">
        <v>1</v>
      </c>
      <c r="Q22" s="140">
        <v>1</v>
      </c>
      <c r="R22" s="139"/>
      <c r="S22" s="139"/>
      <c r="T22" s="139"/>
      <c r="U22" s="139"/>
      <c r="V22" s="139"/>
      <c r="W22" s="140">
        <v>1</v>
      </c>
      <c r="X22" s="140">
        <v>1</v>
      </c>
      <c r="Y22" s="140">
        <v>2</v>
      </c>
      <c r="Z22" s="140">
        <v>2</v>
      </c>
      <c r="AA22" s="140">
        <v>4</v>
      </c>
      <c r="AB22" s="140">
        <v>4</v>
      </c>
      <c r="AC22" s="140">
        <v>3</v>
      </c>
      <c r="AD22" s="140">
        <v>1</v>
      </c>
      <c r="AE22" s="140">
        <v>1</v>
      </c>
      <c r="AF22" s="140">
        <v>1</v>
      </c>
      <c r="AG22" s="140">
        <v>1</v>
      </c>
      <c r="AH22" s="140">
        <v>1</v>
      </c>
      <c r="AI22" s="140">
        <v>2</v>
      </c>
      <c r="AJ22" s="140">
        <v>1</v>
      </c>
      <c r="AK22" s="139"/>
      <c r="AL22" s="140">
        <v>1</v>
      </c>
      <c r="AM22" s="139"/>
      <c r="AN22" s="139"/>
      <c r="AO22" s="140">
        <v>1</v>
      </c>
      <c r="AP22" s="140">
        <v>2</v>
      </c>
      <c r="AQ22" s="140">
        <v>5</v>
      </c>
      <c r="AR22" s="140">
        <v>4</v>
      </c>
      <c r="AS22" s="140">
        <v>4</v>
      </c>
      <c r="AT22" s="140">
        <v>4</v>
      </c>
      <c r="AU22" s="140">
        <v>3</v>
      </c>
      <c r="AV22" s="140">
        <v>3</v>
      </c>
      <c r="AW22" s="140">
        <v>1</v>
      </c>
      <c r="AX22" s="140">
        <v>5</v>
      </c>
      <c r="AY22" s="140">
        <v>4</v>
      </c>
      <c r="AZ22" s="140">
        <v>5</v>
      </c>
      <c r="BA22" s="140">
        <v>4</v>
      </c>
      <c r="BB22" s="140">
        <v>4</v>
      </c>
      <c r="BC22" s="140">
        <v>4</v>
      </c>
      <c r="BD22" s="140">
        <v>3</v>
      </c>
      <c r="BE22" s="140">
        <v>4</v>
      </c>
      <c r="BF22" s="140">
        <v>5</v>
      </c>
      <c r="BG22" s="140">
        <v>5</v>
      </c>
      <c r="BH22" s="140">
        <v>4</v>
      </c>
      <c r="BI22" s="140">
        <v>4</v>
      </c>
      <c r="BJ22" s="140">
        <v>4</v>
      </c>
      <c r="BK22" s="140">
        <v>4</v>
      </c>
      <c r="BL22" s="140">
        <v>1</v>
      </c>
      <c r="BM22" s="140">
        <v>1</v>
      </c>
      <c r="BN22" s="140">
        <v>1</v>
      </c>
      <c r="BO22" s="140">
        <v>1</v>
      </c>
      <c r="BP22" s="140">
        <v>1</v>
      </c>
      <c r="BQ22" s="140">
        <v>1</v>
      </c>
      <c r="BR22" s="140">
        <v>1</v>
      </c>
      <c r="BS22" s="139"/>
      <c r="BT22" s="140">
        <v>5</v>
      </c>
      <c r="BU22" s="140" t="s">
        <v>226</v>
      </c>
      <c r="BV22" s="140" t="s">
        <v>219</v>
      </c>
    </row>
    <row r="23" spans="1:74" s="143" customFormat="1" x14ac:dyDescent="0.25">
      <c r="A23" s="137">
        <v>79917446</v>
      </c>
      <c r="B23" s="137" t="s">
        <v>207</v>
      </c>
      <c r="C23" s="138">
        <v>44762.311111111114</v>
      </c>
      <c r="D23" s="140">
        <v>3</v>
      </c>
      <c r="E23" s="140">
        <v>1</v>
      </c>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row>
    <row r="24" spans="1:74" s="143" customFormat="1" x14ac:dyDescent="0.25">
      <c r="A24" s="137">
        <v>79917472</v>
      </c>
      <c r="B24" s="137" t="s">
        <v>207</v>
      </c>
      <c r="C24" s="138">
        <v>44762.311620370368</v>
      </c>
      <c r="D24" s="140">
        <v>4</v>
      </c>
      <c r="E24" s="140">
        <v>4</v>
      </c>
      <c r="F24" s="140">
        <v>3</v>
      </c>
      <c r="G24" s="140">
        <v>3</v>
      </c>
      <c r="H24" s="139"/>
      <c r="I24" s="139"/>
      <c r="J24" s="139"/>
      <c r="K24" s="140">
        <v>1</v>
      </c>
      <c r="L24" s="139"/>
      <c r="M24" s="140">
        <v>1</v>
      </c>
      <c r="N24" s="139"/>
      <c r="O24" s="140">
        <v>1</v>
      </c>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row>
    <row r="25" spans="1:74" s="143" customFormat="1" ht="33.75" x14ac:dyDescent="0.25">
      <c r="A25" s="137">
        <v>79931042</v>
      </c>
      <c r="B25" s="137" t="s">
        <v>208</v>
      </c>
      <c r="C25" s="138">
        <v>44762.399918981479</v>
      </c>
      <c r="D25" s="140">
        <v>5</v>
      </c>
      <c r="E25" s="140">
        <v>2</v>
      </c>
      <c r="F25" s="140">
        <v>2</v>
      </c>
      <c r="G25" s="140">
        <v>4</v>
      </c>
      <c r="H25" s="139"/>
      <c r="I25" s="140">
        <v>1</v>
      </c>
      <c r="J25" s="140">
        <v>1</v>
      </c>
      <c r="K25" s="139"/>
      <c r="L25" s="139"/>
      <c r="M25" s="140">
        <v>1</v>
      </c>
      <c r="N25" s="139"/>
      <c r="O25" s="139"/>
      <c r="P25" s="139"/>
      <c r="Q25" s="140">
        <v>3</v>
      </c>
      <c r="R25" s="139"/>
      <c r="S25" s="139"/>
      <c r="T25" s="139"/>
      <c r="U25" s="139"/>
      <c r="V25" s="139"/>
      <c r="W25" s="140">
        <v>1</v>
      </c>
      <c r="X25" s="140">
        <v>1</v>
      </c>
      <c r="Y25" s="140">
        <v>1</v>
      </c>
      <c r="Z25" s="140">
        <v>3</v>
      </c>
      <c r="AA25" s="140">
        <v>3</v>
      </c>
      <c r="AB25" s="140">
        <v>5</v>
      </c>
      <c r="AC25" s="140">
        <v>4</v>
      </c>
      <c r="AD25" s="140">
        <v>2</v>
      </c>
      <c r="AE25" s="140">
        <v>3</v>
      </c>
      <c r="AF25" s="140">
        <v>1</v>
      </c>
      <c r="AG25" s="140">
        <v>2</v>
      </c>
      <c r="AH25" s="140">
        <v>2</v>
      </c>
      <c r="AI25" s="139"/>
      <c r="AJ25" s="139"/>
      <c r="AK25" s="139"/>
      <c r="AL25" s="139"/>
      <c r="AM25" s="140">
        <v>1</v>
      </c>
      <c r="AN25" s="139"/>
      <c r="AO25" s="140">
        <v>3</v>
      </c>
      <c r="AP25" s="140">
        <v>1</v>
      </c>
      <c r="AQ25" s="140">
        <v>2</v>
      </c>
      <c r="AR25" s="140">
        <v>4</v>
      </c>
      <c r="AS25" s="140">
        <v>1</v>
      </c>
      <c r="AT25" s="140">
        <v>2</v>
      </c>
      <c r="AU25" s="140">
        <v>2</v>
      </c>
      <c r="AV25" s="140">
        <v>1</v>
      </c>
      <c r="AW25" s="140">
        <v>2</v>
      </c>
      <c r="AX25" s="140">
        <v>2</v>
      </c>
      <c r="AY25" s="140">
        <v>2</v>
      </c>
      <c r="AZ25" s="140">
        <v>1</v>
      </c>
      <c r="BA25" s="140">
        <v>3</v>
      </c>
      <c r="BB25" s="140">
        <v>2</v>
      </c>
      <c r="BC25" s="140">
        <v>2</v>
      </c>
      <c r="BD25" s="140">
        <v>2</v>
      </c>
      <c r="BE25" s="140">
        <v>3</v>
      </c>
      <c r="BF25" s="140">
        <v>3</v>
      </c>
      <c r="BG25" s="140">
        <v>2</v>
      </c>
      <c r="BH25" s="140">
        <v>3</v>
      </c>
      <c r="BI25" s="140">
        <v>4</v>
      </c>
      <c r="BJ25" s="140">
        <v>3</v>
      </c>
      <c r="BK25" s="140">
        <v>3</v>
      </c>
      <c r="BL25" s="140">
        <v>2</v>
      </c>
      <c r="BM25" s="139"/>
      <c r="BN25" s="139"/>
      <c r="BO25" s="139"/>
      <c r="BP25" s="139"/>
      <c r="BQ25" s="139"/>
      <c r="BR25" s="139"/>
      <c r="BS25" s="139"/>
      <c r="BT25" s="140">
        <v>4</v>
      </c>
      <c r="BU25" s="140" t="s">
        <v>227</v>
      </c>
      <c r="BV25" s="140" t="s">
        <v>209</v>
      </c>
    </row>
    <row r="26" spans="1:74" s="143" customFormat="1" ht="22.5" x14ac:dyDescent="0.25">
      <c r="A26" s="137">
        <v>79945023</v>
      </c>
      <c r="B26" s="137" t="s">
        <v>213</v>
      </c>
      <c r="C26" s="138">
        <v>44762.506886574076</v>
      </c>
      <c r="D26" s="140">
        <v>3</v>
      </c>
      <c r="E26" s="140">
        <v>1</v>
      </c>
      <c r="F26" s="140">
        <v>2</v>
      </c>
      <c r="G26" s="140">
        <v>2</v>
      </c>
      <c r="H26" s="140">
        <v>1</v>
      </c>
      <c r="I26" s="140">
        <v>1</v>
      </c>
      <c r="J26" s="139"/>
      <c r="K26" s="140">
        <v>1</v>
      </c>
      <c r="L26" s="139"/>
      <c r="M26" s="140">
        <v>1</v>
      </c>
      <c r="N26" s="139"/>
      <c r="O26" s="139"/>
      <c r="P26" s="139"/>
      <c r="Q26" s="140">
        <v>2</v>
      </c>
      <c r="R26" s="140">
        <v>1</v>
      </c>
      <c r="S26" s="140">
        <v>1</v>
      </c>
      <c r="T26" s="139"/>
      <c r="U26" s="139"/>
      <c r="V26" s="139"/>
      <c r="W26" s="139"/>
      <c r="X26" s="140">
        <v>1</v>
      </c>
      <c r="Y26" s="140">
        <v>1</v>
      </c>
      <c r="Z26" s="140">
        <v>1</v>
      </c>
      <c r="AA26" s="140">
        <v>5</v>
      </c>
      <c r="AB26" s="140">
        <v>4</v>
      </c>
      <c r="AC26" s="140">
        <v>5</v>
      </c>
      <c r="AD26" s="140">
        <v>5</v>
      </c>
      <c r="AE26" s="140">
        <v>5</v>
      </c>
      <c r="AF26" s="140">
        <v>3</v>
      </c>
      <c r="AG26" s="140">
        <v>5</v>
      </c>
      <c r="AH26" s="140">
        <v>2</v>
      </c>
      <c r="AI26" s="139"/>
      <c r="AJ26" s="139"/>
      <c r="AK26" s="140">
        <v>1</v>
      </c>
      <c r="AL26" s="139"/>
      <c r="AM26" s="140">
        <v>1</v>
      </c>
      <c r="AN26" s="139"/>
      <c r="AO26" s="140">
        <v>2</v>
      </c>
      <c r="AP26" s="140">
        <v>1</v>
      </c>
      <c r="AQ26" s="140">
        <v>3</v>
      </c>
      <c r="AR26" s="140">
        <v>1</v>
      </c>
      <c r="AS26" s="140">
        <v>1</v>
      </c>
      <c r="AT26" s="140">
        <v>2</v>
      </c>
      <c r="AU26" s="140">
        <v>1</v>
      </c>
      <c r="AV26" s="140">
        <v>1</v>
      </c>
      <c r="AW26" s="140">
        <v>2</v>
      </c>
      <c r="AX26" s="140">
        <v>3</v>
      </c>
      <c r="AY26" s="140">
        <v>1</v>
      </c>
      <c r="AZ26" s="140">
        <v>1</v>
      </c>
      <c r="BA26" s="140">
        <v>2</v>
      </c>
      <c r="BB26" s="140">
        <v>2</v>
      </c>
      <c r="BC26" s="140">
        <v>2</v>
      </c>
      <c r="BD26" s="140">
        <v>1</v>
      </c>
      <c r="BE26" s="140">
        <v>1</v>
      </c>
      <c r="BF26" s="140">
        <v>1</v>
      </c>
      <c r="BG26" s="140">
        <v>1</v>
      </c>
      <c r="BH26" s="140">
        <v>5</v>
      </c>
      <c r="BI26" s="140">
        <v>4</v>
      </c>
      <c r="BJ26" s="140">
        <v>4</v>
      </c>
      <c r="BK26" s="140">
        <v>5</v>
      </c>
      <c r="BL26" s="140">
        <v>2</v>
      </c>
      <c r="BM26" s="139"/>
      <c r="BN26" s="139"/>
      <c r="BO26" s="139"/>
      <c r="BP26" s="139"/>
      <c r="BQ26" s="139"/>
      <c r="BR26" s="139"/>
      <c r="BS26" s="139"/>
      <c r="BT26" s="140">
        <v>3</v>
      </c>
      <c r="BU26" s="140" t="s">
        <v>228</v>
      </c>
      <c r="BV26" s="140" t="s">
        <v>219</v>
      </c>
    </row>
    <row r="27" spans="1:74" s="143" customFormat="1" ht="157.5" x14ac:dyDescent="0.25">
      <c r="A27" s="137">
        <v>79952248</v>
      </c>
      <c r="B27" s="137" t="s">
        <v>208</v>
      </c>
      <c r="C27" s="138">
        <v>44762.576944444445</v>
      </c>
      <c r="D27" s="140">
        <v>4</v>
      </c>
      <c r="E27" s="140">
        <v>2</v>
      </c>
      <c r="F27" s="140">
        <v>3</v>
      </c>
      <c r="G27" s="140">
        <v>1</v>
      </c>
      <c r="H27" s="140">
        <v>1</v>
      </c>
      <c r="I27" s="140">
        <v>1</v>
      </c>
      <c r="J27" s="140">
        <v>1</v>
      </c>
      <c r="K27" s="139"/>
      <c r="L27" s="139"/>
      <c r="M27" s="140">
        <v>1</v>
      </c>
      <c r="N27" s="140">
        <v>1</v>
      </c>
      <c r="O27" s="139"/>
      <c r="P27" s="140">
        <v>1</v>
      </c>
      <c r="Q27" s="140">
        <v>4</v>
      </c>
      <c r="R27" s="139"/>
      <c r="S27" s="139"/>
      <c r="T27" s="139"/>
      <c r="U27" s="139"/>
      <c r="V27" s="139"/>
      <c r="W27" s="140">
        <v>1</v>
      </c>
      <c r="X27" s="140">
        <v>1</v>
      </c>
      <c r="Y27" s="140">
        <v>2</v>
      </c>
      <c r="Z27" s="140">
        <v>3</v>
      </c>
      <c r="AA27" s="140">
        <v>3</v>
      </c>
      <c r="AB27" s="140">
        <v>1</v>
      </c>
      <c r="AC27" s="140">
        <v>1</v>
      </c>
      <c r="AD27" s="140">
        <v>1</v>
      </c>
      <c r="AE27" s="140">
        <v>5</v>
      </c>
      <c r="AF27" s="140">
        <v>1</v>
      </c>
      <c r="AG27" s="140">
        <v>5</v>
      </c>
      <c r="AH27" s="140">
        <v>2</v>
      </c>
      <c r="AI27" s="139"/>
      <c r="AJ27" s="139"/>
      <c r="AK27" s="140">
        <v>1</v>
      </c>
      <c r="AL27" s="139"/>
      <c r="AM27" s="140">
        <v>1</v>
      </c>
      <c r="AN27" s="139"/>
      <c r="AO27" s="140">
        <v>5</v>
      </c>
      <c r="AP27" s="140">
        <v>1</v>
      </c>
      <c r="AQ27" s="140">
        <v>4</v>
      </c>
      <c r="AR27" s="140">
        <v>4</v>
      </c>
      <c r="AS27" s="140">
        <v>4</v>
      </c>
      <c r="AT27" s="140">
        <v>4</v>
      </c>
      <c r="AU27" s="140">
        <v>2</v>
      </c>
      <c r="AV27" s="140">
        <v>4</v>
      </c>
      <c r="AW27" s="140">
        <v>1</v>
      </c>
      <c r="AX27" s="140">
        <v>2</v>
      </c>
      <c r="AY27" s="140">
        <v>1</v>
      </c>
      <c r="AZ27" s="140">
        <v>1</v>
      </c>
      <c r="BA27" s="140">
        <v>5</v>
      </c>
      <c r="BB27" s="140">
        <v>5</v>
      </c>
      <c r="BC27" s="140">
        <v>5</v>
      </c>
      <c r="BD27" s="140">
        <v>4</v>
      </c>
      <c r="BE27" s="140">
        <v>1</v>
      </c>
      <c r="BF27" s="140">
        <v>1</v>
      </c>
      <c r="BG27" s="140">
        <v>3</v>
      </c>
      <c r="BH27" s="140">
        <v>3</v>
      </c>
      <c r="BI27" s="140">
        <v>5</v>
      </c>
      <c r="BJ27" s="140">
        <v>1</v>
      </c>
      <c r="BK27" s="140">
        <v>1</v>
      </c>
      <c r="BL27" s="140">
        <v>2</v>
      </c>
      <c r="BM27" s="139"/>
      <c r="BN27" s="139"/>
      <c r="BO27" s="139"/>
      <c r="BP27" s="139"/>
      <c r="BQ27" s="139"/>
      <c r="BR27" s="139"/>
      <c r="BS27" s="139"/>
      <c r="BT27" s="140">
        <v>5</v>
      </c>
      <c r="BU27" s="140" t="s">
        <v>229</v>
      </c>
      <c r="BV27" s="140" t="s">
        <v>230</v>
      </c>
    </row>
    <row r="28" spans="1:74" s="143" customFormat="1" ht="67.5" x14ac:dyDescent="0.25">
      <c r="A28" s="137">
        <v>79998931</v>
      </c>
      <c r="B28" s="137" t="s">
        <v>213</v>
      </c>
      <c r="C28" s="138">
        <v>44763.292407407411</v>
      </c>
      <c r="D28" s="140">
        <v>5</v>
      </c>
      <c r="E28" s="140">
        <v>2</v>
      </c>
      <c r="F28" s="140">
        <v>2</v>
      </c>
      <c r="G28" s="140">
        <v>2</v>
      </c>
      <c r="H28" s="139"/>
      <c r="I28" s="139"/>
      <c r="J28" s="139"/>
      <c r="K28" s="139"/>
      <c r="L28" s="139"/>
      <c r="M28" s="140">
        <v>1</v>
      </c>
      <c r="N28" s="139"/>
      <c r="O28" s="139"/>
      <c r="P28" s="139"/>
      <c r="Q28" s="140">
        <v>2</v>
      </c>
      <c r="R28" s="139"/>
      <c r="S28" s="139"/>
      <c r="T28" s="139"/>
      <c r="U28" s="139"/>
      <c r="V28" s="139"/>
      <c r="W28" s="140">
        <v>1</v>
      </c>
      <c r="X28" s="140">
        <v>1</v>
      </c>
      <c r="Y28" s="140">
        <v>2</v>
      </c>
      <c r="Z28" s="140">
        <v>3</v>
      </c>
      <c r="AA28" s="140">
        <v>5</v>
      </c>
      <c r="AB28" s="140">
        <v>3</v>
      </c>
      <c r="AC28" s="140">
        <v>3</v>
      </c>
      <c r="AD28" s="140">
        <v>3</v>
      </c>
      <c r="AE28" s="140">
        <v>5</v>
      </c>
      <c r="AF28" s="140">
        <v>1</v>
      </c>
      <c r="AG28" s="140">
        <v>4</v>
      </c>
      <c r="AH28" s="140">
        <v>2</v>
      </c>
      <c r="AI28" s="139"/>
      <c r="AJ28" s="140">
        <v>1</v>
      </c>
      <c r="AK28" s="139"/>
      <c r="AL28" s="139"/>
      <c r="AM28" s="139"/>
      <c r="AN28" s="139"/>
      <c r="AO28" s="140">
        <v>2</v>
      </c>
      <c r="AP28" s="140">
        <v>2</v>
      </c>
      <c r="AQ28" s="140">
        <v>4</v>
      </c>
      <c r="AR28" s="140">
        <v>2</v>
      </c>
      <c r="AS28" s="140">
        <v>1</v>
      </c>
      <c r="AT28" s="140">
        <v>2</v>
      </c>
      <c r="AU28" s="140">
        <v>1</v>
      </c>
      <c r="AV28" s="140">
        <v>1</v>
      </c>
      <c r="AW28" s="140">
        <v>2</v>
      </c>
      <c r="AX28" s="140">
        <v>2</v>
      </c>
      <c r="AY28" s="140">
        <v>2</v>
      </c>
      <c r="AZ28" s="140">
        <v>2</v>
      </c>
      <c r="BA28" s="140">
        <v>4</v>
      </c>
      <c r="BB28" s="140">
        <v>1</v>
      </c>
      <c r="BC28" s="140">
        <v>3</v>
      </c>
      <c r="BD28" s="140">
        <v>3</v>
      </c>
      <c r="BE28" s="140">
        <v>2</v>
      </c>
      <c r="BF28" s="140">
        <v>2</v>
      </c>
      <c r="BG28" s="140">
        <v>1</v>
      </c>
      <c r="BH28" s="140">
        <v>3</v>
      </c>
      <c r="BI28" s="140">
        <v>2</v>
      </c>
      <c r="BJ28" s="140">
        <v>4</v>
      </c>
      <c r="BK28" s="140">
        <v>3</v>
      </c>
      <c r="BL28" s="140">
        <v>2</v>
      </c>
      <c r="BM28" s="139"/>
      <c r="BN28" s="139"/>
      <c r="BO28" s="139"/>
      <c r="BP28" s="139"/>
      <c r="BQ28" s="139"/>
      <c r="BR28" s="139"/>
      <c r="BS28" s="139"/>
      <c r="BT28" s="140">
        <v>3</v>
      </c>
      <c r="BU28" s="140" t="s">
        <v>231</v>
      </c>
      <c r="BV28" s="140" t="s">
        <v>232</v>
      </c>
    </row>
    <row r="29" spans="1:74" s="143" customFormat="1" ht="22.5" x14ac:dyDescent="0.25">
      <c r="A29" s="137">
        <v>80028910</v>
      </c>
      <c r="B29" s="137" t="s">
        <v>208</v>
      </c>
      <c r="C29" s="138">
        <v>44763.475717592592</v>
      </c>
      <c r="D29" s="140">
        <v>5</v>
      </c>
      <c r="E29" s="140">
        <v>1</v>
      </c>
      <c r="F29" s="140">
        <v>2</v>
      </c>
      <c r="G29" s="140">
        <v>3</v>
      </c>
      <c r="H29" s="140">
        <v>1</v>
      </c>
      <c r="I29" s="139"/>
      <c r="J29" s="140">
        <v>1</v>
      </c>
      <c r="K29" s="139"/>
      <c r="L29" s="139"/>
      <c r="M29" s="140">
        <v>1</v>
      </c>
      <c r="N29" s="139"/>
      <c r="O29" s="139"/>
      <c r="P29" s="139"/>
      <c r="Q29" s="140">
        <v>3</v>
      </c>
      <c r="R29" s="140">
        <v>1</v>
      </c>
      <c r="S29" s="139"/>
      <c r="T29" s="139"/>
      <c r="U29" s="139"/>
      <c r="V29" s="139"/>
      <c r="W29" s="139"/>
      <c r="X29" s="140">
        <v>2</v>
      </c>
      <c r="Y29" s="140">
        <v>2</v>
      </c>
      <c r="Z29" s="140">
        <v>1</v>
      </c>
      <c r="AA29" s="140">
        <v>5</v>
      </c>
      <c r="AB29" s="140">
        <v>4</v>
      </c>
      <c r="AC29" s="140">
        <v>4</v>
      </c>
      <c r="AD29" s="140">
        <v>5</v>
      </c>
      <c r="AE29" s="140">
        <v>5</v>
      </c>
      <c r="AF29" s="140">
        <v>1</v>
      </c>
      <c r="AG29" s="140">
        <v>4</v>
      </c>
      <c r="AH29" s="140">
        <v>2</v>
      </c>
      <c r="AI29" s="139"/>
      <c r="AJ29" s="140">
        <v>1</v>
      </c>
      <c r="AK29" s="139"/>
      <c r="AL29" s="139"/>
      <c r="AM29" s="140">
        <v>1</v>
      </c>
      <c r="AN29" s="139"/>
      <c r="AO29" s="140">
        <v>2</v>
      </c>
      <c r="AP29" s="140">
        <v>3</v>
      </c>
      <c r="AQ29" s="140">
        <v>5</v>
      </c>
      <c r="AR29" s="140">
        <v>4</v>
      </c>
      <c r="AS29" s="140">
        <v>4</v>
      </c>
      <c r="AT29" s="140">
        <v>4</v>
      </c>
      <c r="AU29" s="140">
        <v>3</v>
      </c>
      <c r="AV29" s="140">
        <v>4</v>
      </c>
      <c r="AW29" s="140">
        <v>1</v>
      </c>
      <c r="AX29" s="140">
        <v>4</v>
      </c>
      <c r="AY29" s="140">
        <v>3</v>
      </c>
      <c r="AZ29" s="140">
        <v>3</v>
      </c>
      <c r="BA29" s="140">
        <v>5</v>
      </c>
      <c r="BB29" s="140">
        <v>5</v>
      </c>
      <c r="BC29" s="140">
        <v>4</v>
      </c>
      <c r="BD29" s="140">
        <v>3</v>
      </c>
      <c r="BE29" s="140">
        <v>4</v>
      </c>
      <c r="BF29" s="140">
        <v>3</v>
      </c>
      <c r="BG29" s="140">
        <v>3</v>
      </c>
      <c r="BH29" s="140">
        <v>3</v>
      </c>
      <c r="BI29" s="140">
        <v>3</v>
      </c>
      <c r="BJ29" s="140">
        <v>4</v>
      </c>
      <c r="BK29" s="140">
        <v>4</v>
      </c>
      <c r="BL29" s="140">
        <v>2</v>
      </c>
      <c r="BM29" s="139"/>
      <c r="BN29" s="139"/>
      <c r="BO29" s="139"/>
      <c r="BP29" s="139"/>
      <c r="BQ29" s="139"/>
      <c r="BR29" s="139"/>
      <c r="BS29" s="139"/>
      <c r="BT29" s="140">
        <v>3</v>
      </c>
      <c r="BU29" s="140" t="s">
        <v>233</v>
      </c>
      <c r="BV29" s="140" t="s">
        <v>211</v>
      </c>
    </row>
    <row r="30" spans="1:74" s="143" customFormat="1" x14ac:dyDescent="0.25">
      <c r="A30" s="137">
        <v>80138342</v>
      </c>
      <c r="B30" s="137" t="s">
        <v>213</v>
      </c>
      <c r="C30" s="138">
        <v>44764.936828703707</v>
      </c>
      <c r="D30" s="140">
        <v>4</v>
      </c>
      <c r="E30" s="140">
        <v>1</v>
      </c>
      <c r="F30" s="140">
        <v>2</v>
      </c>
      <c r="G30" s="140">
        <v>3</v>
      </c>
      <c r="H30" s="139"/>
      <c r="I30" s="139"/>
      <c r="J30" s="140">
        <v>1</v>
      </c>
      <c r="K30" s="139"/>
      <c r="L30" s="139"/>
      <c r="M30" s="139"/>
      <c r="N30" s="139"/>
      <c r="O30" s="139"/>
      <c r="P30" s="139"/>
      <c r="Q30" s="140">
        <v>2</v>
      </c>
      <c r="R30" s="139"/>
      <c r="S30" s="140">
        <v>1</v>
      </c>
      <c r="T30" s="139"/>
      <c r="U30" s="139"/>
      <c r="V30" s="139"/>
      <c r="W30" s="139"/>
      <c r="X30" s="140">
        <v>1</v>
      </c>
      <c r="Y30" s="140">
        <v>1</v>
      </c>
      <c r="Z30" s="140">
        <v>1</v>
      </c>
      <c r="AA30" s="140">
        <v>1</v>
      </c>
      <c r="AB30" s="140">
        <v>3</v>
      </c>
      <c r="AC30" s="140">
        <v>3</v>
      </c>
      <c r="AD30" s="140">
        <v>1</v>
      </c>
      <c r="AE30" s="140">
        <v>1</v>
      </c>
      <c r="AF30" s="140">
        <v>5</v>
      </c>
      <c r="AG30" s="140">
        <v>2</v>
      </c>
      <c r="AH30" s="140">
        <v>2</v>
      </c>
      <c r="AI30" s="139"/>
      <c r="AJ30" s="140">
        <v>1</v>
      </c>
      <c r="AK30" s="139"/>
      <c r="AL30" s="139"/>
      <c r="AM30" s="139"/>
      <c r="AN30" s="139"/>
      <c r="AO30" s="140">
        <v>1</v>
      </c>
      <c r="AP30" s="140">
        <v>1</v>
      </c>
      <c r="AQ30" s="140">
        <v>2</v>
      </c>
      <c r="AR30" s="140">
        <v>2</v>
      </c>
      <c r="AS30" s="140">
        <v>2</v>
      </c>
      <c r="AT30" s="140">
        <v>1</v>
      </c>
      <c r="AU30" s="140">
        <v>1</v>
      </c>
      <c r="AV30" s="140">
        <v>5</v>
      </c>
      <c r="AW30" s="140">
        <v>2</v>
      </c>
      <c r="AX30" s="140">
        <v>1</v>
      </c>
      <c r="AY30" s="140">
        <v>1</v>
      </c>
      <c r="AZ30" s="140">
        <v>1</v>
      </c>
      <c r="BA30" s="140">
        <v>3</v>
      </c>
      <c r="BB30" s="140">
        <v>4</v>
      </c>
      <c r="BC30" s="140">
        <v>2</v>
      </c>
      <c r="BD30" s="140">
        <v>1</v>
      </c>
      <c r="BE30" s="140">
        <v>5</v>
      </c>
      <c r="BF30" s="140">
        <v>5</v>
      </c>
      <c r="BG30" s="140">
        <v>1</v>
      </c>
      <c r="BH30" s="140">
        <v>1</v>
      </c>
      <c r="BI30" s="140">
        <v>5</v>
      </c>
      <c r="BJ30" s="140">
        <v>1</v>
      </c>
      <c r="BK30" s="140">
        <v>5</v>
      </c>
      <c r="BL30" s="140">
        <v>2</v>
      </c>
      <c r="BM30" s="139"/>
      <c r="BN30" s="139"/>
      <c r="BO30" s="139"/>
      <c r="BP30" s="139"/>
      <c r="BQ30" s="139"/>
      <c r="BR30" s="139"/>
      <c r="BS30" s="139"/>
      <c r="BT30" s="140">
        <v>2</v>
      </c>
      <c r="BU30" s="140" t="s">
        <v>234</v>
      </c>
      <c r="BV30" s="140" t="s">
        <v>219</v>
      </c>
    </row>
    <row r="31" spans="1:74" s="143" customFormat="1" ht="22.5" x14ac:dyDescent="0.25">
      <c r="A31" s="137">
        <v>80295707</v>
      </c>
      <c r="B31" s="137" t="s">
        <v>213</v>
      </c>
      <c r="C31" s="138">
        <v>44767.630324074074</v>
      </c>
      <c r="D31" s="140">
        <v>4</v>
      </c>
      <c r="E31" s="140">
        <v>2</v>
      </c>
      <c r="F31" s="140">
        <v>2</v>
      </c>
      <c r="G31" s="140">
        <v>2</v>
      </c>
      <c r="H31" s="140">
        <v>1</v>
      </c>
      <c r="I31" s="139"/>
      <c r="J31" s="139"/>
      <c r="K31" s="139"/>
      <c r="L31" s="139"/>
      <c r="M31" s="140">
        <v>1</v>
      </c>
      <c r="N31" s="139"/>
      <c r="O31" s="139"/>
      <c r="P31" s="139"/>
      <c r="Q31" s="140">
        <v>3</v>
      </c>
      <c r="R31" s="139"/>
      <c r="S31" s="139"/>
      <c r="T31" s="139"/>
      <c r="U31" s="139"/>
      <c r="V31" s="139"/>
      <c r="W31" s="140">
        <v>1</v>
      </c>
      <c r="X31" s="140">
        <v>1</v>
      </c>
      <c r="Y31" s="140">
        <v>1</v>
      </c>
      <c r="Z31" s="140">
        <v>3</v>
      </c>
      <c r="AA31" s="140">
        <v>5</v>
      </c>
      <c r="AB31" s="140">
        <v>4</v>
      </c>
      <c r="AC31" s="140">
        <v>5</v>
      </c>
      <c r="AD31" s="140">
        <v>4</v>
      </c>
      <c r="AE31" s="140">
        <v>5</v>
      </c>
      <c r="AF31" s="140">
        <v>5</v>
      </c>
      <c r="AG31" s="140">
        <v>5</v>
      </c>
      <c r="AH31" s="140">
        <v>2</v>
      </c>
      <c r="AI31" s="139"/>
      <c r="AJ31" s="140">
        <v>1</v>
      </c>
      <c r="AK31" s="139"/>
      <c r="AL31" s="139"/>
      <c r="AM31" s="139"/>
      <c r="AN31" s="139"/>
      <c r="AO31" s="140">
        <v>1</v>
      </c>
      <c r="AP31" s="140">
        <v>1</v>
      </c>
      <c r="AQ31" s="140">
        <v>4</v>
      </c>
      <c r="AR31" s="140">
        <v>1</v>
      </c>
      <c r="AS31" s="140">
        <v>3</v>
      </c>
      <c r="AT31" s="140">
        <v>3</v>
      </c>
      <c r="AU31" s="140">
        <v>1</v>
      </c>
      <c r="AV31" s="140">
        <v>1</v>
      </c>
      <c r="AW31" s="140">
        <v>2</v>
      </c>
      <c r="AX31" s="140">
        <v>3</v>
      </c>
      <c r="AY31" s="140">
        <v>1</v>
      </c>
      <c r="AZ31" s="140">
        <v>1</v>
      </c>
      <c r="BA31" s="140">
        <v>4</v>
      </c>
      <c r="BB31" s="140">
        <v>1</v>
      </c>
      <c r="BC31" s="140">
        <v>2</v>
      </c>
      <c r="BD31" s="140">
        <v>1</v>
      </c>
      <c r="BE31" s="140">
        <v>3</v>
      </c>
      <c r="BF31" s="140">
        <v>3</v>
      </c>
      <c r="BG31" s="140">
        <v>1</v>
      </c>
      <c r="BH31" s="140">
        <v>3</v>
      </c>
      <c r="BI31" s="140">
        <v>4</v>
      </c>
      <c r="BJ31" s="140">
        <v>4</v>
      </c>
      <c r="BK31" s="140">
        <v>5</v>
      </c>
      <c r="BL31" s="140">
        <v>2</v>
      </c>
      <c r="BM31" s="139"/>
      <c r="BN31" s="139"/>
      <c r="BO31" s="139"/>
      <c r="BP31" s="139"/>
      <c r="BQ31" s="139"/>
      <c r="BR31" s="139"/>
      <c r="BS31" s="139"/>
      <c r="BT31" s="140">
        <v>3</v>
      </c>
      <c r="BU31" s="140" t="s">
        <v>235</v>
      </c>
      <c r="BV31" s="140" t="s">
        <v>221</v>
      </c>
    </row>
    <row r="32" spans="1:74" s="143" customFormat="1" ht="22.5" x14ac:dyDescent="0.25">
      <c r="A32" s="137">
        <v>80296794</v>
      </c>
      <c r="B32" s="137" t="s">
        <v>213</v>
      </c>
      <c r="C32" s="138">
        <v>44767.638229166667</v>
      </c>
      <c r="D32" s="140">
        <v>2</v>
      </c>
      <c r="E32" s="140">
        <v>2</v>
      </c>
      <c r="F32" s="140">
        <v>2</v>
      </c>
      <c r="G32" s="140">
        <v>1</v>
      </c>
      <c r="H32" s="140">
        <v>1</v>
      </c>
      <c r="I32" s="140">
        <v>1</v>
      </c>
      <c r="J32" s="139"/>
      <c r="K32" s="139"/>
      <c r="L32" s="139"/>
      <c r="M32" s="140">
        <v>1</v>
      </c>
      <c r="N32" s="139"/>
      <c r="O32" s="139"/>
      <c r="P32" s="139"/>
      <c r="Q32" s="140">
        <v>3</v>
      </c>
      <c r="R32" s="139"/>
      <c r="S32" s="139"/>
      <c r="T32" s="139"/>
      <c r="U32" s="139"/>
      <c r="V32" s="139"/>
      <c r="W32" s="140">
        <v>1</v>
      </c>
      <c r="X32" s="140">
        <v>1</v>
      </c>
      <c r="Y32" s="140">
        <v>1</v>
      </c>
      <c r="Z32" s="140">
        <v>3</v>
      </c>
      <c r="AA32" s="140">
        <v>5</v>
      </c>
      <c r="AB32" s="140">
        <v>3</v>
      </c>
      <c r="AC32" s="140">
        <v>3</v>
      </c>
      <c r="AD32" s="140">
        <v>4</v>
      </c>
      <c r="AE32" s="140">
        <v>5</v>
      </c>
      <c r="AF32" s="140">
        <v>3</v>
      </c>
      <c r="AG32" s="140">
        <v>4</v>
      </c>
      <c r="AH32" s="140">
        <v>2</v>
      </c>
      <c r="AI32" s="139"/>
      <c r="AJ32" s="139"/>
      <c r="AK32" s="140">
        <v>1</v>
      </c>
      <c r="AL32" s="140">
        <v>1</v>
      </c>
      <c r="AM32" s="139"/>
      <c r="AN32" s="139"/>
      <c r="AO32" s="140">
        <v>2</v>
      </c>
      <c r="AP32" s="140">
        <v>2</v>
      </c>
      <c r="AQ32" s="140">
        <v>5</v>
      </c>
      <c r="AR32" s="140">
        <v>3</v>
      </c>
      <c r="AS32" s="140">
        <v>3</v>
      </c>
      <c r="AT32" s="140">
        <v>4</v>
      </c>
      <c r="AU32" s="140">
        <v>1</v>
      </c>
      <c r="AV32" s="140">
        <v>3</v>
      </c>
      <c r="AW32" s="140">
        <v>2</v>
      </c>
      <c r="AX32" s="140">
        <v>3</v>
      </c>
      <c r="AY32" s="140">
        <v>2</v>
      </c>
      <c r="AZ32" s="140">
        <v>3</v>
      </c>
      <c r="BA32" s="140">
        <v>4</v>
      </c>
      <c r="BB32" s="140">
        <v>2</v>
      </c>
      <c r="BC32" s="140">
        <v>2</v>
      </c>
      <c r="BD32" s="140">
        <v>4</v>
      </c>
      <c r="BE32" s="140">
        <v>3</v>
      </c>
      <c r="BF32" s="140">
        <v>3</v>
      </c>
      <c r="BG32" s="140">
        <v>1</v>
      </c>
      <c r="BH32" s="140">
        <v>5</v>
      </c>
      <c r="BI32" s="140">
        <v>5</v>
      </c>
      <c r="BJ32" s="140">
        <v>5</v>
      </c>
      <c r="BK32" s="140">
        <v>3</v>
      </c>
      <c r="BL32" s="140">
        <v>1</v>
      </c>
      <c r="BM32" s="140">
        <v>1</v>
      </c>
      <c r="BN32" s="139"/>
      <c r="BO32" s="139"/>
      <c r="BP32" s="139"/>
      <c r="BQ32" s="139"/>
      <c r="BR32" s="139"/>
      <c r="BS32" s="139"/>
      <c r="BT32" s="140">
        <v>4</v>
      </c>
      <c r="BU32" s="140" t="s">
        <v>236</v>
      </c>
      <c r="BV32" s="140" t="s">
        <v>219</v>
      </c>
    </row>
    <row r="33" spans="1:74" s="143" customFormat="1" ht="45" x14ac:dyDescent="0.25">
      <c r="A33" s="137">
        <v>80296826</v>
      </c>
      <c r="B33" s="137" t="s">
        <v>213</v>
      </c>
      <c r="C33" s="138">
        <v>44767.638460648152</v>
      </c>
      <c r="D33" s="140">
        <v>3</v>
      </c>
      <c r="E33" s="140">
        <v>1</v>
      </c>
      <c r="F33" s="140">
        <v>2</v>
      </c>
      <c r="G33" s="140">
        <v>2</v>
      </c>
      <c r="H33" s="139"/>
      <c r="I33" s="140">
        <v>1</v>
      </c>
      <c r="J33" s="139"/>
      <c r="K33" s="140">
        <v>1</v>
      </c>
      <c r="L33" s="139"/>
      <c r="M33" s="140">
        <v>1</v>
      </c>
      <c r="N33" s="139"/>
      <c r="O33" s="139"/>
      <c r="P33" s="139"/>
      <c r="Q33" s="140">
        <v>2</v>
      </c>
      <c r="R33" s="139"/>
      <c r="S33" s="139"/>
      <c r="T33" s="139"/>
      <c r="U33" s="139"/>
      <c r="V33" s="139"/>
      <c r="W33" s="140">
        <v>1</v>
      </c>
      <c r="X33" s="140">
        <v>1</v>
      </c>
      <c r="Y33" s="140">
        <v>2</v>
      </c>
      <c r="Z33" s="140">
        <v>1</v>
      </c>
      <c r="AA33" s="140">
        <v>3</v>
      </c>
      <c r="AB33" s="140">
        <v>2</v>
      </c>
      <c r="AC33" s="140">
        <v>4</v>
      </c>
      <c r="AD33" s="140">
        <v>3</v>
      </c>
      <c r="AE33" s="140">
        <v>5</v>
      </c>
      <c r="AF33" s="140">
        <v>2</v>
      </c>
      <c r="AG33" s="140">
        <v>4</v>
      </c>
      <c r="AH33" s="140">
        <v>2</v>
      </c>
      <c r="AI33" s="139"/>
      <c r="AJ33" s="140">
        <v>1</v>
      </c>
      <c r="AK33" s="139"/>
      <c r="AL33" s="140">
        <v>1</v>
      </c>
      <c r="AM33" s="139"/>
      <c r="AN33" s="139"/>
      <c r="AO33" s="140">
        <v>2</v>
      </c>
      <c r="AP33" s="140">
        <v>1</v>
      </c>
      <c r="AQ33" s="140">
        <v>2</v>
      </c>
      <c r="AR33" s="140">
        <v>4</v>
      </c>
      <c r="AS33" s="140">
        <v>4</v>
      </c>
      <c r="AT33" s="140">
        <v>4</v>
      </c>
      <c r="AU33" s="140">
        <v>3</v>
      </c>
      <c r="AV33" s="140">
        <v>3</v>
      </c>
      <c r="AW33" s="140">
        <v>1</v>
      </c>
      <c r="AX33" s="140">
        <v>3</v>
      </c>
      <c r="AY33" s="140">
        <v>3</v>
      </c>
      <c r="AZ33" s="140">
        <v>4</v>
      </c>
      <c r="BA33" s="140">
        <v>3</v>
      </c>
      <c r="BB33" s="140">
        <v>3</v>
      </c>
      <c r="BC33" s="140">
        <v>4</v>
      </c>
      <c r="BD33" s="140">
        <v>2</v>
      </c>
      <c r="BE33" s="140">
        <v>1</v>
      </c>
      <c r="BF33" s="140">
        <v>1</v>
      </c>
      <c r="BG33" s="140">
        <v>1</v>
      </c>
      <c r="BH33" s="140">
        <v>2</v>
      </c>
      <c r="BI33" s="140">
        <v>5</v>
      </c>
      <c r="BJ33" s="140">
        <v>2</v>
      </c>
      <c r="BK33" s="140">
        <v>3</v>
      </c>
      <c r="BL33" s="140">
        <v>2</v>
      </c>
      <c r="BM33" s="139"/>
      <c r="BN33" s="139"/>
      <c r="BO33" s="139"/>
      <c r="BP33" s="139"/>
      <c r="BQ33" s="139"/>
      <c r="BR33" s="139"/>
      <c r="BS33" s="139"/>
      <c r="BT33" s="140">
        <v>3</v>
      </c>
      <c r="BU33" s="140" t="s">
        <v>237</v>
      </c>
      <c r="BV33" s="140" t="s">
        <v>238</v>
      </c>
    </row>
    <row r="34" spans="1:74" s="143" customFormat="1" x14ac:dyDescent="0.25">
      <c r="A34" s="137">
        <v>80297541</v>
      </c>
      <c r="B34" s="137" t="s">
        <v>207</v>
      </c>
      <c r="C34" s="138">
        <v>44767.643923611111</v>
      </c>
      <c r="D34" s="140">
        <v>4</v>
      </c>
      <c r="E34" s="140">
        <v>2</v>
      </c>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row>
    <row r="35" spans="1:74" s="143" customFormat="1" x14ac:dyDescent="0.25">
      <c r="A35" s="137">
        <v>80297722</v>
      </c>
      <c r="B35" s="137" t="s">
        <v>213</v>
      </c>
      <c r="C35" s="138">
        <v>44767.645254629628</v>
      </c>
      <c r="D35" s="140">
        <v>6</v>
      </c>
      <c r="E35" s="140">
        <v>2</v>
      </c>
      <c r="F35" s="140">
        <v>3</v>
      </c>
      <c r="G35" s="140">
        <v>1</v>
      </c>
      <c r="H35" s="140">
        <v>1</v>
      </c>
      <c r="I35" s="139"/>
      <c r="J35" s="140">
        <v>1</v>
      </c>
      <c r="K35" s="139"/>
      <c r="L35" s="139"/>
      <c r="M35" s="140">
        <v>1</v>
      </c>
      <c r="N35" s="139"/>
      <c r="O35" s="139"/>
      <c r="P35" s="139"/>
      <c r="Q35" s="140">
        <v>2</v>
      </c>
      <c r="R35" s="139"/>
      <c r="S35" s="139"/>
      <c r="T35" s="139"/>
      <c r="U35" s="139"/>
      <c r="V35" s="139"/>
      <c r="W35" s="140">
        <v>1</v>
      </c>
      <c r="X35" s="140">
        <v>1</v>
      </c>
      <c r="Y35" s="140">
        <v>1</v>
      </c>
      <c r="Z35" s="140">
        <v>3</v>
      </c>
      <c r="AA35" s="140">
        <v>2</v>
      </c>
      <c r="AB35" s="140">
        <v>5</v>
      </c>
      <c r="AC35" s="140">
        <v>2</v>
      </c>
      <c r="AD35" s="140">
        <v>1</v>
      </c>
      <c r="AE35" s="140">
        <v>5</v>
      </c>
      <c r="AF35" s="140">
        <v>1</v>
      </c>
      <c r="AG35" s="140">
        <v>3</v>
      </c>
      <c r="AH35" s="140">
        <v>1</v>
      </c>
      <c r="AI35" s="140">
        <v>1</v>
      </c>
      <c r="AJ35" s="140">
        <v>1</v>
      </c>
      <c r="AK35" s="139"/>
      <c r="AL35" s="139"/>
      <c r="AM35" s="140">
        <v>1</v>
      </c>
      <c r="AN35" s="139"/>
      <c r="AO35" s="140">
        <v>2</v>
      </c>
      <c r="AP35" s="140">
        <v>2</v>
      </c>
      <c r="AQ35" s="140">
        <v>2</v>
      </c>
      <c r="AR35" s="140">
        <v>3</v>
      </c>
      <c r="AS35" s="140">
        <v>3</v>
      </c>
      <c r="AT35" s="140">
        <v>3</v>
      </c>
      <c r="AU35" s="140">
        <v>1</v>
      </c>
      <c r="AV35" s="140">
        <v>1</v>
      </c>
      <c r="AW35" s="140">
        <v>1</v>
      </c>
      <c r="AX35" s="140">
        <v>3</v>
      </c>
      <c r="AY35" s="140">
        <v>2</v>
      </c>
      <c r="AZ35" s="140">
        <v>1</v>
      </c>
      <c r="BA35" s="140">
        <v>4</v>
      </c>
      <c r="BB35" s="140">
        <v>4</v>
      </c>
      <c r="BC35" s="140">
        <v>4</v>
      </c>
      <c r="BD35" s="140">
        <v>3</v>
      </c>
      <c r="BE35" s="140">
        <v>4</v>
      </c>
      <c r="BF35" s="140">
        <v>4</v>
      </c>
      <c r="BG35" s="140">
        <v>2</v>
      </c>
      <c r="BH35" s="140">
        <v>3</v>
      </c>
      <c r="BI35" s="140">
        <v>3</v>
      </c>
      <c r="BJ35" s="140">
        <v>5</v>
      </c>
      <c r="BK35" s="140">
        <v>4</v>
      </c>
      <c r="BL35" s="140">
        <v>2</v>
      </c>
      <c r="BM35" s="139"/>
      <c r="BN35" s="139"/>
      <c r="BO35" s="139"/>
      <c r="BP35" s="139"/>
      <c r="BQ35" s="139"/>
      <c r="BR35" s="139"/>
      <c r="BS35" s="139"/>
      <c r="BT35" s="140">
        <v>4</v>
      </c>
      <c r="BU35" s="140" t="s">
        <v>239</v>
      </c>
      <c r="BV35" s="140" t="s">
        <v>240</v>
      </c>
    </row>
    <row r="36" spans="1:74" s="143" customFormat="1" ht="22.5" x14ac:dyDescent="0.25">
      <c r="A36" s="137">
        <v>80298139</v>
      </c>
      <c r="B36" s="137" t="s">
        <v>213</v>
      </c>
      <c r="C36" s="138">
        <v>44767.648668981485</v>
      </c>
      <c r="D36" s="140">
        <v>3</v>
      </c>
      <c r="E36" s="140">
        <v>2</v>
      </c>
      <c r="F36" s="140">
        <v>2</v>
      </c>
      <c r="G36" s="140">
        <v>3</v>
      </c>
      <c r="H36" s="140">
        <v>1</v>
      </c>
      <c r="I36" s="140">
        <v>1</v>
      </c>
      <c r="J36" s="139"/>
      <c r="K36" s="139"/>
      <c r="L36" s="139"/>
      <c r="M36" s="140">
        <v>1</v>
      </c>
      <c r="N36" s="139"/>
      <c r="O36" s="139"/>
      <c r="P36" s="139"/>
      <c r="Q36" s="140">
        <v>2</v>
      </c>
      <c r="R36" s="139"/>
      <c r="S36" s="139"/>
      <c r="T36" s="139"/>
      <c r="U36" s="139"/>
      <c r="V36" s="139"/>
      <c r="W36" s="140">
        <v>1</v>
      </c>
      <c r="X36" s="140">
        <v>2</v>
      </c>
      <c r="Y36" s="140">
        <v>2</v>
      </c>
      <c r="Z36" s="140">
        <v>3</v>
      </c>
      <c r="AA36" s="140">
        <v>5</v>
      </c>
      <c r="AB36" s="140">
        <v>5</v>
      </c>
      <c r="AC36" s="140">
        <v>5</v>
      </c>
      <c r="AD36" s="140">
        <v>4</v>
      </c>
      <c r="AE36" s="140">
        <v>5</v>
      </c>
      <c r="AF36" s="140">
        <v>1</v>
      </c>
      <c r="AG36" s="140">
        <v>5</v>
      </c>
      <c r="AH36" s="140">
        <v>2</v>
      </c>
      <c r="AI36" s="139"/>
      <c r="AJ36" s="140">
        <v>1</v>
      </c>
      <c r="AK36" s="140">
        <v>1</v>
      </c>
      <c r="AL36" s="139"/>
      <c r="AM36" s="140">
        <v>1</v>
      </c>
      <c r="AN36" s="139"/>
      <c r="AO36" s="140">
        <v>5</v>
      </c>
      <c r="AP36" s="140">
        <v>1</v>
      </c>
      <c r="AQ36" s="140">
        <v>3</v>
      </c>
      <c r="AR36" s="140">
        <v>2</v>
      </c>
      <c r="AS36" s="140">
        <v>2</v>
      </c>
      <c r="AT36" s="140">
        <v>5</v>
      </c>
      <c r="AU36" s="140">
        <v>1</v>
      </c>
      <c r="AV36" s="140">
        <v>1</v>
      </c>
      <c r="AW36" s="140">
        <v>1</v>
      </c>
      <c r="AX36" s="140">
        <v>5</v>
      </c>
      <c r="AY36" s="140">
        <v>2</v>
      </c>
      <c r="AZ36" s="140">
        <v>2</v>
      </c>
      <c r="BA36" s="140">
        <v>4</v>
      </c>
      <c r="BB36" s="140">
        <v>2</v>
      </c>
      <c r="BC36" s="140">
        <v>4</v>
      </c>
      <c r="BD36" s="140">
        <v>3</v>
      </c>
      <c r="BE36" s="140">
        <v>4</v>
      </c>
      <c r="BF36" s="140">
        <v>3</v>
      </c>
      <c r="BG36" s="140">
        <v>2</v>
      </c>
      <c r="BH36" s="140">
        <v>4</v>
      </c>
      <c r="BI36" s="140">
        <v>5</v>
      </c>
      <c r="BJ36" s="140">
        <v>5</v>
      </c>
      <c r="BK36" s="140">
        <v>4</v>
      </c>
      <c r="BL36" s="140">
        <v>2</v>
      </c>
      <c r="BM36" s="139"/>
      <c r="BN36" s="139"/>
      <c r="BO36" s="139"/>
      <c r="BP36" s="139"/>
      <c r="BQ36" s="139"/>
      <c r="BR36" s="139"/>
      <c r="BS36" s="139"/>
      <c r="BT36" s="140">
        <v>2</v>
      </c>
      <c r="BU36" s="140" t="s">
        <v>241</v>
      </c>
      <c r="BV36" s="140" t="s">
        <v>242</v>
      </c>
    </row>
    <row r="37" spans="1:74" s="143" customFormat="1" x14ac:dyDescent="0.25">
      <c r="A37" s="137">
        <v>80302955</v>
      </c>
      <c r="B37" s="137" t="s">
        <v>213</v>
      </c>
      <c r="C37" s="138">
        <v>44767.685289351852</v>
      </c>
      <c r="D37" s="140">
        <v>3</v>
      </c>
      <c r="E37" s="140">
        <v>2</v>
      </c>
      <c r="F37" s="140">
        <v>3</v>
      </c>
      <c r="G37" s="140">
        <v>1</v>
      </c>
      <c r="H37" s="139"/>
      <c r="I37" s="139"/>
      <c r="J37" s="140">
        <v>1</v>
      </c>
      <c r="K37" s="139"/>
      <c r="L37" s="139"/>
      <c r="M37" s="140">
        <v>1</v>
      </c>
      <c r="N37" s="139"/>
      <c r="O37" s="139"/>
      <c r="P37" s="140">
        <v>1</v>
      </c>
      <c r="Q37" s="140">
        <v>2</v>
      </c>
      <c r="R37" s="139"/>
      <c r="S37" s="139"/>
      <c r="T37" s="139"/>
      <c r="U37" s="139"/>
      <c r="V37" s="139"/>
      <c r="W37" s="140">
        <v>1</v>
      </c>
      <c r="X37" s="140">
        <v>1</v>
      </c>
      <c r="Y37" s="140">
        <v>1</v>
      </c>
      <c r="Z37" s="140">
        <v>3</v>
      </c>
      <c r="AA37" s="140">
        <v>4</v>
      </c>
      <c r="AB37" s="140">
        <v>3</v>
      </c>
      <c r="AC37" s="140">
        <v>4</v>
      </c>
      <c r="AD37" s="140">
        <v>2</v>
      </c>
      <c r="AE37" s="140">
        <v>4</v>
      </c>
      <c r="AF37" s="140">
        <v>2</v>
      </c>
      <c r="AG37" s="140">
        <v>3</v>
      </c>
      <c r="AH37" s="140">
        <v>1</v>
      </c>
      <c r="AI37" s="140">
        <v>3</v>
      </c>
      <c r="AJ37" s="140">
        <v>1</v>
      </c>
      <c r="AK37" s="140">
        <v>1</v>
      </c>
      <c r="AL37" s="139"/>
      <c r="AM37" s="140">
        <v>1</v>
      </c>
      <c r="AN37" s="139"/>
      <c r="AO37" s="140">
        <v>2</v>
      </c>
      <c r="AP37" s="140">
        <v>1</v>
      </c>
      <c r="AQ37" s="140">
        <v>3</v>
      </c>
      <c r="AR37" s="140">
        <v>2</v>
      </c>
      <c r="AS37" s="140">
        <v>2</v>
      </c>
      <c r="AT37" s="140">
        <v>4</v>
      </c>
      <c r="AU37" s="140">
        <v>2</v>
      </c>
      <c r="AV37" s="140">
        <v>2</v>
      </c>
      <c r="AW37" s="140">
        <v>1</v>
      </c>
      <c r="AX37" s="140">
        <v>2</v>
      </c>
      <c r="AY37" s="140">
        <v>4</v>
      </c>
      <c r="AZ37" s="140">
        <v>3</v>
      </c>
      <c r="BA37" s="140">
        <v>3</v>
      </c>
      <c r="BB37" s="140">
        <v>3</v>
      </c>
      <c r="BC37" s="140">
        <v>3</v>
      </c>
      <c r="BD37" s="140">
        <v>3</v>
      </c>
      <c r="BE37" s="140">
        <v>3</v>
      </c>
      <c r="BF37" s="140">
        <v>3</v>
      </c>
      <c r="BG37" s="140">
        <v>4</v>
      </c>
      <c r="BH37" s="140">
        <v>4</v>
      </c>
      <c r="BI37" s="140">
        <v>4</v>
      </c>
      <c r="BJ37" s="140">
        <v>4</v>
      </c>
      <c r="BK37" s="140">
        <v>4</v>
      </c>
      <c r="BL37" s="140">
        <v>2</v>
      </c>
      <c r="BM37" s="139"/>
      <c r="BN37" s="139"/>
      <c r="BO37" s="139"/>
      <c r="BP37" s="139"/>
      <c r="BQ37" s="139"/>
      <c r="BR37" s="139"/>
      <c r="BS37" s="139"/>
      <c r="BT37" s="140">
        <v>4</v>
      </c>
      <c r="BU37" s="140" t="s">
        <v>243</v>
      </c>
      <c r="BV37" s="140" t="s">
        <v>244</v>
      </c>
    </row>
    <row r="38" spans="1:74" s="143" customFormat="1" ht="22.5" x14ac:dyDescent="0.25">
      <c r="A38" s="137">
        <v>80303409</v>
      </c>
      <c r="B38" s="137" t="s">
        <v>213</v>
      </c>
      <c r="C38" s="138">
        <v>44767.688240740739</v>
      </c>
      <c r="D38" s="140">
        <v>3</v>
      </c>
      <c r="E38" s="140">
        <v>1</v>
      </c>
      <c r="F38" s="140">
        <v>2</v>
      </c>
      <c r="G38" s="140">
        <v>3</v>
      </c>
      <c r="H38" s="139"/>
      <c r="I38" s="139"/>
      <c r="J38" s="140">
        <v>1</v>
      </c>
      <c r="K38" s="140">
        <v>1</v>
      </c>
      <c r="L38" s="139"/>
      <c r="M38" s="140">
        <v>1</v>
      </c>
      <c r="N38" s="139"/>
      <c r="O38" s="140">
        <v>1</v>
      </c>
      <c r="P38" s="140">
        <v>1</v>
      </c>
      <c r="Q38" s="140">
        <v>3</v>
      </c>
      <c r="R38" s="139"/>
      <c r="S38" s="139"/>
      <c r="T38" s="139"/>
      <c r="U38" s="139"/>
      <c r="V38" s="139"/>
      <c r="W38" s="140">
        <v>1</v>
      </c>
      <c r="X38" s="140">
        <v>1</v>
      </c>
      <c r="Y38" s="140">
        <v>2</v>
      </c>
      <c r="Z38" s="140">
        <v>1</v>
      </c>
      <c r="AA38" s="140">
        <v>5</v>
      </c>
      <c r="AB38" s="140">
        <v>3</v>
      </c>
      <c r="AC38" s="140">
        <v>3</v>
      </c>
      <c r="AD38" s="140">
        <v>4</v>
      </c>
      <c r="AE38" s="140">
        <v>4</v>
      </c>
      <c r="AF38" s="140">
        <v>1</v>
      </c>
      <c r="AG38" s="140">
        <v>2</v>
      </c>
      <c r="AH38" s="140">
        <v>2</v>
      </c>
      <c r="AI38" s="139"/>
      <c r="AJ38" s="140">
        <v>1</v>
      </c>
      <c r="AK38" s="139"/>
      <c r="AL38" s="139"/>
      <c r="AM38" s="139"/>
      <c r="AN38" s="139"/>
      <c r="AO38" s="140">
        <v>5</v>
      </c>
      <c r="AP38" s="140">
        <v>5</v>
      </c>
      <c r="AQ38" s="140">
        <v>5</v>
      </c>
      <c r="AR38" s="140">
        <v>3</v>
      </c>
      <c r="AS38" s="140">
        <v>4</v>
      </c>
      <c r="AT38" s="140">
        <v>5</v>
      </c>
      <c r="AU38" s="140">
        <v>2</v>
      </c>
      <c r="AV38" s="140">
        <v>4</v>
      </c>
      <c r="AW38" s="140">
        <v>1</v>
      </c>
      <c r="AX38" s="140">
        <v>5</v>
      </c>
      <c r="AY38" s="140">
        <v>3</v>
      </c>
      <c r="AZ38" s="140">
        <v>4</v>
      </c>
      <c r="BA38" s="140">
        <v>4</v>
      </c>
      <c r="BB38" s="140">
        <v>5</v>
      </c>
      <c r="BC38" s="140">
        <v>5</v>
      </c>
      <c r="BD38" s="140">
        <v>4</v>
      </c>
      <c r="BE38" s="140">
        <v>5</v>
      </c>
      <c r="BF38" s="140">
        <v>5</v>
      </c>
      <c r="BG38" s="140">
        <v>5</v>
      </c>
      <c r="BH38" s="140">
        <v>5</v>
      </c>
      <c r="BI38" s="140">
        <v>3</v>
      </c>
      <c r="BJ38" s="140">
        <v>4</v>
      </c>
      <c r="BK38" s="140">
        <v>4</v>
      </c>
      <c r="BL38" s="140">
        <v>2</v>
      </c>
      <c r="BM38" s="139"/>
      <c r="BN38" s="139"/>
      <c r="BO38" s="139"/>
      <c r="BP38" s="139"/>
      <c r="BQ38" s="139"/>
      <c r="BR38" s="139"/>
      <c r="BS38" s="139"/>
      <c r="BT38" s="140">
        <v>4</v>
      </c>
      <c r="BU38" s="140" t="s">
        <v>245</v>
      </c>
      <c r="BV38" s="140" t="s">
        <v>219</v>
      </c>
    </row>
    <row r="39" spans="1:74" s="143" customFormat="1" x14ac:dyDescent="0.25">
      <c r="A39" s="137">
        <v>80303687</v>
      </c>
      <c r="B39" s="137" t="s">
        <v>213</v>
      </c>
      <c r="C39" s="138">
        <v>44767.690115740741</v>
      </c>
      <c r="D39" s="140">
        <v>7</v>
      </c>
      <c r="E39" s="140">
        <v>2</v>
      </c>
      <c r="F39" s="140">
        <v>2</v>
      </c>
      <c r="G39" s="140">
        <v>1</v>
      </c>
      <c r="H39" s="140">
        <v>1</v>
      </c>
      <c r="I39" s="139"/>
      <c r="J39" s="139"/>
      <c r="K39" s="139"/>
      <c r="L39" s="139"/>
      <c r="M39" s="140">
        <v>1</v>
      </c>
      <c r="N39" s="139"/>
      <c r="O39" s="139"/>
      <c r="P39" s="139"/>
      <c r="Q39" s="140">
        <v>2</v>
      </c>
      <c r="R39" s="139"/>
      <c r="S39" s="139"/>
      <c r="T39" s="139"/>
      <c r="U39" s="139"/>
      <c r="V39" s="139"/>
      <c r="W39" s="140">
        <v>1</v>
      </c>
      <c r="X39" s="140">
        <v>1</v>
      </c>
      <c r="Y39" s="140">
        <v>2</v>
      </c>
      <c r="Z39" s="140">
        <v>3</v>
      </c>
      <c r="AA39" s="140">
        <v>4</v>
      </c>
      <c r="AB39" s="140">
        <v>5</v>
      </c>
      <c r="AC39" s="140">
        <v>3</v>
      </c>
      <c r="AD39" s="140">
        <v>1</v>
      </c>
      <c r="AE39" s="140">
        <v>4</v>
      </c>
      <c r="AF39" s="140">
        <v>1</v>
      </c>
      <c r="AG39" s="140">
        <v>3</v>
      </c>
      <c r="AH39" s="140">
        <v>2</v>
      </c>
      <c r="AI39" s="139"/>
      <c r="AJ39" s="139"/>
      <c r="AK39" s="140">
        <v>1</v>
      </c>
      <c r="AL39" s="140">
        <v>1</v>
      </c>
      <c r="AM39" s="139"/>
      <c r="AN39" s="139"/>
      <c r="AO39" s="140">
        <v>3</v>
      </c>
      <c r="AP39" s="140">
        <v>1</v>
      </c>
      <c r="AQ39" s="140">
        <v>4</v>
      </c>
      <c r="AR39" s="140">
        <v>3</v>
      </c>
      <c r="AS39" s="140">
        <v>4</v>
      </c>
      <c r="AT39" s="140">
        <v>4</v>
      </c>
      <c r="AU39" s="140">
        <v>3</v>
      </c>
      <c r="AV39" s="140">
        <v>4</v>
      </c>
      <c r="AW39" s="140">
        <v>2</v>
      </c>
      <c r="AX39" s="140">
        <v>4</v>
      </c>
      <c r="AY39" s="140">
        <v>2</v>
      </c>
      <c r="AZ39" s="140">
        <v>2</v>
      </c>
      <c r="BA39" s="140">
        <v>4</v>
      </c>
      <c r="BB39" s="140">
        <v>4</v>
      </c>
      <c r="BC39" s="140">
        <v>4</v>
      </c>
      <c r="BD39" s="140">
        <v>3</v>
      </c>
      <c r="BE39" s="140">
        <v>1</v>
      </c>
      <c r="BF39" s="140">
        <v>1</v>
      </c>
      <c r="BG39" s="140">
        <v>1</v>
      </c>
      <c r="BH39" s="140">
        <v>2</v>
      </c>
      <c r="BI39" s="140">
        <v>2</v>
      </c>
      <c r="BJ39" s="140">
        <v>5</v>
      </c>
      <c r="BK39" s="140">
        <v>4</v>
      </c>
      <c r="BL39" s="140">
        <v>2</v>
      </c>
      <c r="BM39" s="139"/>
      <c r="BN39" s="139"/>
      <c r="BO39" s="139"/>
      <c r="BP39" s="139"/>
      <c r="BQ39" s="139"/>
      <c r="BR39" s="139"/>
      <c r="BS39" s="139"/>
      <c r="BT39" s="140">
        <v>4</v>
      </c>
      <c r="BU39" s="140" t="s">
        <v>246</v>
      </c>
      <c r="BV39" s="140" t="s">
        <v>247</v>
      </c>
    </row>
    <row r="40" spans="1:74" s="143" customFormat="1" ht="22.5" x14ac:dyDescent="0.25">
      <c r="A40" s="137">
        <v>80303929</v>
      </c>
      <c r="B40" s="137" t="s">
        <v>213</v>
      </c>
      <c r="C40" s="138">
        <v>44767.691874999997</v>
      </c>
      <c r="D40" s="140">
        <v>2</v>
      </c>
      <c r="E40" s="140">
        <v>2</v>
      </c>
      <c r="F40" s="140">
        <v>1</v>
      </c>
      <c r="G40" s="140">
        <v>3</v>
      </c>
      <c r="H40" s="139"/>
      <c r="I40" s="139"/>
      <c r="J40" s="139"/>
      <c r="K40" s="140">
        <v>1</v>
      </c>
      <c r="L40" s="139"/>
      <c r="M40" s="139"/>
      <c r="N40" s="139"/>
      <c r="O40" s="139"/>
      <c r="P40" s="139"/>
      <c r="Q40" s="140">
        <v>2</v>
      </c>
      <c r="R40" s="139"/>
      <c r="S40" s="139"/>
      <c r="T40" s="139"/>
      <c r="U40" s="139"/>
      <c r="V40" s="139"/>
      <c r="W40" s="140">
        <v>1</v>
      </c>
      <c r="X40" s="140">
        <v>1</v>
      </c>
      <c r="Y40" s="140">
        <v>1</v>
      </c>
      <c r="Z40" s="140">
        <v>3</v>
      </c>
      <c r="AA40" s="140">
        <v>5</v>
      </c>
      <c r="AB40" s="140">
        <v>5</v>
      </c>
      <c r="AC40" s="140">
        <v>5</v>
      </c>
      <c r="AD40" s="140">
        <v>3</v>
      </c>
      <c r="AE40" s="140">
        <v>5</v>
      </c>
      <c r="AF40" s="140">
        <v>1</v>
      </c>
      <c r="AG40" s="140">
        <v>3</v>
      </c>
      <c r="AH40" s="140">
        <v>1</v>
      </c>
      <c r="AI40" s="140">
        <v>2</v>
      </c>
      <c r="AJ40" s="140">
        <v>1</v>
      </c>
      <c r="AK40" s="139"/>
      <c r="AL40" s="140">
        <v>1</v>
      </c>
      <c r="AM40" s="139"/>
      <c r="AN40" s="139"/>
      <c r="AO40" s="140">
        <v>2</v>
      </c>
      <c r="AP40" s="140">
        <v>2</v>
      </c>
      <c r="AQ40" s="140">
        <v>5</v>
      </c>
      <c r="AR40" s="140">
        <v>2</v>
      </c>
      <c r="AS40" s="140">
        <v>3</v>
      </c>
      <c r="AT40" s="140">
        <v>3</v>
      </c>
      <c r="AU40" s="140">
        <v>1</v>
      </c>
      <c r="AV40" s="140">
        <v>2</v>
      </c>
      <c r="AW40" s="140">
        <v>3</v>
      </c>
      <c r="AX40" s="140">
        <v>5</v>
      </c>
      <c r="AY40" s="140">
        <v>1</v>
      </c>
      <c r="AZ40" s="140">
        <v>5</v>
      </c>
      <c r="BA40" s="140">
        <v>3</v>
      </c>
      <c r="BB40" s="140">
        <v>4</v>
      </c>
      <c r="BC40" s="140">
        <v>3</v>
      </c>
      <c r="BD40" s="140">
        <v>2</v>
      </c>
      <c r="BE40" s="140">
        <v>3</v>
      </c>
      <c r="BF40" s="140">
        <v>3</v>
      </c>
      <c r="BG40" s="140">
        <v>5</v>
      </c>
      <c r="BH40" s="140">
        <v>4</v>
      </c>
      <c r="BI40" s="140">
        <v>2</v>
      </c>
      <c r="BJ40" s="140">
        <v>4</v>
      </c>
      <c r="BK40" s="140">
        <v>3</v>
      </c>
      <c r="BL40" s="140">
        <v>1</v>
      </c>
      <c r="BM40" s="139"/>
      <c r="BN40" s="139"/>
      <c r="BO40" s="139"/>
      <c r="BP40" s="139"/>
      <c r="BQ40" s="140">
        <v>1</v>
      </c>
      <c r="BR40" s="140">
        <v>1</v>
      </c>
      <c r="BS40" s="139"/>
      <c r="BT40" s="140">
        <v>2</v>
      </c>
      <c r="BU40" s="140" t="s">
        <v>248</v>
      </c>
      <c r="BV40" s="140" t="s">
        <v>249</v>
      </c>
    </row>
    <row r="41" spans="1:74" s="143" customFormat="1" x14ac:dyDescent="0.25">
      <c r="A41" s="137">
        <v>80303991</v>
      </c>
      <c r="B41" s="137" t="s">
        <v>207</v>
      </c>
      <c r="C41" s="138">
        <v>44767.692303240743</v>
      </c>
      <c r="D41" s="140">
        <v>4</v>
      </c>
      <c r="E41" s="140">
        <v>1</v>
      </c>
      <c r="F41" s="140">
        <v>3</v>
      </c>
      <c r="G41" s="140">
        <v>4</v>
      </c>
      <c r="H41" s="139"/>
      <c r="I41" s="139"/>
      <c r="J41" s="139"/>
      <c r="K41" s="140">
        <v>1</v>
      </c>
      <c r="L41" s="140">
        <v>1</v>
      </c>
      <c r="M41" s="140">
        <v>1</v>
      </c>
      <c r="N41" s="140">
        <v>1</v>
      </c>
      <c r="O41" s="140">
        <v>1</v>
      </c>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row>
    <row r="42" spans="1:74" s="143" customFormat="1" ht="22.5" x14ac:dyDescent="0.25">
      <c r="A42" s="137">
        <v>80304233</v>
      </c>
      <c r="B42" s="137" t="s">
        <v>213</v>
      </c>
      <c r="C42" s="138">
        <v>44767.693981481483</v>
      </c>
      <c r="D42" s="140">
        <v>3</v>
      </c>
      <c r="E42" s="140">
        <v>2</v>
      </c>
      <c r="F42" s="140">
        <v>2</v>
      </c>
      <c r="G42" s="140">
        <v>4</v>
      </c>
      <c r="H42" s="139"/>
      <c r="I42" s="139"/>
      <c r="J42" s="139"/>
      <c r="K42" s="139"/>
      <c r="L42" s="139"/>
      <c r="M42" s="140">
        <v>1</v>
      </c>
      <c r="N42" s="139"/>
      <c r="O42" s="139"/>
      <c r="P42" s="140">
        <v>1</v>
      </c>
      <c r="Q42" s="140">
        <v>2</v>
      </c>
      <c r="R42" s="139"/>
      <c r="S42" s="139"/>
      <c r="T42" s="139"/>
      <c r="U42" s="139"/>
      <c r="V42" s="139"/>
      <c r="W42" s="140">
        <v>1</v>
      </c>
      <c r="X42" s="140">
        <v>1</v>
      </c>
      <c r="Y42" s="140">
        <v>1</v>
      </c>
      <c r="Z42" s="140">
        <v>3</v>
      </c>
      <c r="AA42" s="140">
        <v>5</v>
      </c>
      <c r="AB42" s="140">
        <v>5</v>
      </c>
      <c r="AC42" s="140">
        <v>1</v>
      </c>
      <c r="AD42" s="140">
        <v>2</v>
      </c>
      <c r="AE42" s="140">
        <v>5</v>
      </c>
      <c r="AF42" s="140">
        <v>3</v>
      </c>
      <c r="AG42" s="140">
        <v>5</v>
      </c>
      <c r="AH42" s="140">
        <v>2</v>
      </c>
      <c r="AI42" s="139"/>
      <c r="AJ42" s="140">
        <v>1</v>
      </c>
      <c r="AK42" s="139"/>
      <c r="AL42" s="139"/>
      <c r="AM42" s="139"/>
      <c r="AN42" s="139"/>
      <c r="AO42" s="140">
        <v>5</v>
      </c>
      <c r="AP42" s="140">
        <v>5</v>
      </c>
      <c r="AQ42" s="140">
        <v>2</v>
      </c>
      <c r="AR42" s="140">
        <v>4</v>
      </c>
      <c r="AS42" s="140">
        <v>3</v>
      </c>
      <c r="AT42" s="140">
        <v>3</v>
      </c>
      <c r="AU42" s="140">
        <v>1</v>
      </c>
      <c r="AV42" s="140">
        <v>2</v>
      </c>
      <c r="AW42" s="140">
        <v>3</v>
      </c>
      <c r="AX42" s="140">
        <v>1</v>
      </c>
      <c r="AY42" s="140">
        <v>1</v>
      </c>
      <c r="AZ42" s="140">
        <v>1</v>
      </c>
      <c r="BA42" s="140">
        <v>3</v>
      </c>
      <c r="BB42" s="140">
        <v>3</v>
      </c>
      <c r="BC42" s="140">
        <v>3</v>
      </c>
      <c r="BD42" s="140">
        <v>2</v>
      </c>
      <c r="BE42" s="140">
        <v>3</v>
      </c>
      <c r="BF42" s="140">
        <v>3</v>
      </c>
      <c r="BG42" s="140">
        <v>1</v>
      </c>
      <c r="BH42" s="140">
        <v>4</v>
      </c>
      <c r="BI42" s="140">
        <v>1</v>
      </c>
      <c r="BJ42" s="140">
        <v>2</v>
      </c>
      <c r="BK42" s="140">
        <v>3</v>
      </c>
      <c r="BL42" s="140">
        <v>2</v>
      </c>
      <c r="BM42" s="139"/>
      <c r="BN42" s="139"/>
      <c r="BO42" s="139"/>
      <c r="BP42" s="139"/>
      <c r="BQ42" s="139"/>
      <c r="BR42" s="139"/>
      <c r="BS42" s="139"/>
      <c r="BT42" s="140">
        <v>4</v>
      </c>
      <c r="BU42" s="140" t="s">
        <v>250</v>
      </c>
      <c r="BV42" s="140" t="s">
        <v>251</v>
      </c>
    </row>
    <row r="43" spans="1:74" s="143" customFormat="1" ht="22.5" x14ac:dyDescent="0.25">
      <c r="A43" s="137">
        <v>80305407</v>
      </c>
      <c r="B43" s="137" t="s">
        <v>213</v>
      </c>
      <c r="C43" s="138">
        <v>44767.701805555553</v>
      </c>
      <c r="D43" s="140">
        <v>4</v>
      </c>
      <c r="E43" s="140">
        <v>1</v>
      </c>
      <c r="F43" s="140">
        <v>3</v>
      </c>
      <c r="G43" s="140">
        <v>2</v>
      </c>
      <c r="H43" s="140">
        <v>1</v>
      </c>
      <c r="I43" s="140">
        <v>1</v>
      </c>
      <c r="J43" s="140">
        <v>1</v>
      </c>
      <c r="K43" s="140">
        <v>1</v>
      </c>
      <c r="L43" s="139"/>
      <c r="M43" s="140">
        <v>1</v>
      </c>
      <c r="N43" s="140">
        <v>1</v>
      </c>
      <c r="O43" s="139"/>
      <c r="P43" s="140">
        <v>1</v>
      </c>
      <c r="Q43" s="140">
        <v>2</v>
      </c>
      <c r="R43" s="140">
        <v>1</v>
      </c>
      <c r="S43" s="140">
        <v>1</v>
      </c>
      <c r="T43" s="139"/>
      <c r="U43" s="139"/>
      <c r="V43" s="140">
        <v>1</v>
      </c>
      <c r="W43" s="139"/>
      <c r="X43" s="140">
        <v>1</v>
      </c>
      <c r="Y43" s="140">
        <v>1</v>
      </c>
      <c r="Z43" s="140">
        <v>1</v>
      </c>
      <c r="AA43" s="140">
        <v>5</v>
      </c>
      <c r="AB43" s="140">
        <v>4</v>
      </c>
      <c r="AC43" s="140">
        <v>3</v>
      </c>
      <c r="AD43" s="140">
        <v>5</v>
      </c>
      <c r="AE43" s="140">
        <v>5</v>
      </c>
      <c r="AF43" s="140">
        <v>5</v>
      </c>
      <c r="AG43" s="140">
        <v>4</v>
      </c>
      <c r="AH43" s="140">
        <v>2</v>
      </c>
      <c r="AI43" s="139"/>
      <c r="AJ43" s="140">
        <v>1</v>
      </c>
      <c r="AK43" s="139"/>
      <c r="AL43" s="139"/>
      <c r="AM43" s="140">
        <v>1</v>
      </c>
      <c r="AN43" s="139"/>
      <c r="AO43" s="140">
        <v>2</v>
      </c>
      <c r="AP43" s="140">
        <v>1</v>
      </c>
      <c r="AQ43" s="140">
        <v>2</v>
      </c>
      <c r="AR43" s="140">
        <v>1</v>
      </c>
      <c r="AS43" s="140">
        <v>1</v>
      </c>
      <c r="AT43" s="140">
        <v>1</v>
      </c>
      <c r="AU43" s="140">
        <v>1</v>
      </c>
      <c r="AV43" s="140">
        <v>1</v>
      </c>
      <c r="AW43" s="140">
        <v>3</v>
      </c>
      <c r="AX43" s="140">
        <v>1</v>
      </c>
      <c r="AY43" s="140">
        <v>1</v>
      </c>
      <c r="AZ43" s="140">
        <v>1</v>
      </c>
      <c r="BA43" s="140">
        <v>3</v>
      </c>
      <c r="BB43" s="140">
        <v>1</v>
      </c>
      <c r="BC43" s="140">
        <v>1</v>
      </c>
      <c r="BD43" s="140">
        <v>1</v>
      </c>
      <c r="BE43" s="140">
        <v>3</v>
      </c>
      <c r="BF43" s="140">
        <v>2</v>
      </c>
      <c r="BG43" s="140">
        <v>1</v>
      </c>
      <c r="BH43" s="140">
        <v>3</v>
      </c>
      <c r="BI43" s="140">
        <v>5</v>
      </c>
      <c r="BJ43" s="140">
        <v>5</v>
      </c>
      <c r="BK43" s="140">
        <v>5</v>
      </c>
      <c r="BL43" s="140">
        <v>2</v>
      </c>
      <c r="BM43" s="139"/>
      <c r="BN43" s="139"/>
      <c r="BO43" s="139"/>
      <c r="BP43" s="139"/>
      <c r="BQ43" s="139"/>
      <c r="BR43" s="139"/>
      <c r="BS43" s="139"/>
      <c r="BT43" s="140">
        <v>3</v>
      </c>
      <c r="BU43" s="140" t="s">
        <v>252</v>
      </c>
      <c r="BV43" s="140" t="s">
        <v>219</v>
      </c>
    </row>
    <row r="44" spans="1:74" s="143" customFormat="1" ht="33.75" x14ac:dyDescent="0.25">
      <c r="A44" s="137">
        <v>80307250</v>
      </c>
      <c r="B44" s="137" t="s">
        <v>213</v>
      </c>
      <c r="C44" s="138">
        <v>44767.715555555558</v>
      </c>
      <c r="D44" s="140">
        <v>6</v>
      </c>
      <c r="E44" s="140">
        <v>2</v>
      </c>
      <c r="F44" s="140">
        <v>3</v>
      </c>
      <c r="G44" s="140">
        <v>1</v>
      </c>
      <c r="H44" s="139"/>
      <c r="I44" s="139"/>
      <c r="J44" s="140">
        <v>1</v>
      </c>
      <c r="K44" s="140">
        <v>1</v>
      </c>
      <c r="L44" s="139"/>
      <c r="M44" s="140">
        <v>1</v>
      </c>
      <c r="N44" s="139"/>
      <c r="O44" s="140">
        <v>1</v>
      </c>
      <c r="P44" s="140">
        <v>1</v>
      </c>
      <c r="Q44" s="140">
        <v>3</v>
      </c>
      <c r="R44" s="139"/>
      <c r="S44" s="139"/>
      <c r="T44" s="139"/>
      <c r="U44" s="139"/>
      <c r="V44" s="139"/>
      <c r="W44" s="140">
        <v>1</v>
      </c>
      <c r="X44" s="140">
        <v>1</v>
      </c>
      <c r="Y44" s="140">
        <v>1</v>
      </c>
      <c r="Z44" s="140">
        <v>3</v>
      </c>
      <c r="AA44" s="140">
        <v>4</v>
      </c>
      <c r="AB44" s="140">
        <v>5</v>
      </c>
      <c r="AC44" s="140">
        <v>4</v>
      </c>
      <c r="AD44" s="140">
        <v>1</v>
      </c>
      <c r="AE44" s="140">
        <v>4</v>
      </c>
      <c r="AF44" s="140">
        <v>1</v>
      </c>
      <c r="AG44" s="140">
        <v>5</v>
      </c>
      <c r="AH44" s="140">
        <v>1</v>
      </c>
      <c r="AI44" s="140">
        <v>1</v>
      </c>
      <c r="AJ44" s="140">
        <v>1</v>
      </c>
      <c r="AK44" s="139"/>
      <c r="AL44" s="139"/>
      <c r="AM44" s="139"/>
      <c r="AN44" s="139"/>
      <c r="AO44" s="140">
        <v>2</v>
      </c>
      <c r="AP44" s="140">
        <v>4</v>
      </c>
      <c r="AQ44" s="140">
        <v>5</v>
      </c>
      <c r="AR44" s="140">
        <v>3</v>
      </c>
      <c r="AS44" s="140">
        <v>2</v>
      </c>
      <c r="AT44" s="140">
        <v>4</v>
      </c>
      <c r="AU44" s="140">
        <v>3</v>
      </c>
      <c r="AV44" s="140">
        <v>2</v>
      </c>
      <c r="AW44" s="140">
        <v>3</v>
      </c>
      <c r="AX44" s="140">
        <v>4</v>
      </c>
      <c r="AY44" s="140">
        <v>3</v>
      </c>
      <c r="AZ44" s="140">
        <v>3</v>
      </c>
      <c r="BA44" s="140">
        <v>5</v>
      </c>
      <c r="BB44" s="140">
        <v>2</v>
      </c>
      <c r="BC44" s="140">
        <v>2</v>
      </c>
      <c r="BD44" s="140">
        <v>2</v>
      </c>
      <c r="BE44" s="140">
        <v>3</v>
      </c>
      <c r="BF44" s="140">
        <v>4</v>
      </c>
      <c r="BG44" s="140">
        <v>1</v>
      </c>
      <c r="BH44" s="140">
        <v>1</v>
      </c>
      <c r="BI44" s="140">
        <v>3</v>
      </c>
      <c r="BJ44" s="140">
        <v>5</v>
      </c>
      <c r="BK44" s="140">
        <v>1</v>
      </c>
      <c r="BL44" s="140">
        <v>2</v>
      </c>
      <c r="BM44" s="139"/>
      <c r="BN44" s="139"/>
      <c r="BO44" s="139"/>
      <c r="BP44" s="139"/>
      <c r="BQ44" s="139"/>
      <c r="BR44" s="139"/>
      <c r="BS44" s="139"/>
      <c r="BT44" s="140">
        <v>3</v>
      </c>
      <c r="BU44" s="140" t="s">
        <v>253</v>
      </c>
      <c r="BV44" s="140" t="s">
        <v>254</v>
      </c>
    </row>
    <row r="45" spans="1:74" s="143" customFormat="1" ht="78.75" x14ac:dyDescent="0.25">
      <c r="A45" s="137">
        <v>80309515</v>
      </c>
      <c r="B45" s="137" t="s">
        <v>213</v>
      </c>
      <c r="C45" s="138">
        <v>44767.731666666667</v>
      </c>
      <c r="D45" s="140">
        <v>4</v>
      </c>
      <c r="E45" s="140">
        <v>2</v>
      </c>
      <c r="F45" s="140">
        <v>2</v>
      </c>
      <c r="G45" s="140">
        <v>2</v>
      </c>
      <c r="H45" s="140">
        <v>1</v>
      </c>
      <c r="I45" s="140">
        <v>1</v>
      </c>
      <c r="J45" s="140">
        <v>1</v>
      </c>
      <c r="K45" s="139"/>
      <c r="L45" s="139"/>
      <c r="M45" s="140">
        <v>1</v>
      </c>
      <c r="N45" s="140">
        <v>1</v>
      </c>
      <c r="O45" s="140">
        <v>1</v>
      </c>
      <c r="P45" s="139"/>
      <c r="Q45" s="140">
        <v>3</v>
      </c>
      <c r="R45" s="139"/>
      <c r="S45" s="139"/>
      <c r="T45" s="139"/>
      <c r="U45" s="139"/>
      <c r="V45" s="139"/>
      <c r="W45" s="140">
        <v>1</v>
      </c>
      <c r="X45" s="140">
        <v>1</v>
      </c>
      <c r="Y45" s="140">
        <v>1</v>
      </c>
      <c r="Z45" s="140">
        <v>3</v>
      </c>
      <c r="AA45" s="140">
        <v>4</v>
      </c>
      <c r="AB45" s="140">
        <v>5</v>
      </c>
      <c r="AC45" s="140">
        <v>3</v>
      </c>
      <c r="AD45" s="140">
        <v>1</v>
      </c>
      <c r="AE45" s="140">
        <v>4</v>
      </c>
      <c r="AF45" s="140">
        <v>1</v>
      </c>
      <c r="AG45" s="140">
        <v>2</v>
      </c>
      <c r="AH45" s="140">
        <v>2</v>
      </c>
      <c r="AI45" s="139"/>
      <c r="AJ45" s="140">
        <v>1</v>
      </c>
      <c r="AK45" s="139"/>
      <c r="AL45" s="139"/>
      <c r="AM45" s="139"/>
      <c r="AN45" s="139"/>
      <c r="AO45" s="140">
        <v>2</v>
      </c>
      <c r="AP45" s="140">
        <v>5</v>
      </c>
      <c r="AQ45" s="140">
        <v>5</v>
      </c>
      <c r="AR45" s="140">
        <v>4</v>
      </c>
      <c r="AS45" s="140">
        <v>3</v>
      </c>
      <c r="AT45" s="140">
        <v>4</v>
      </c>
      <c r="AU45" s="140">
        <v>4</v>
      </c>
      <c r="AV45" s="140">
        <v>4</v>
      </c>
      <c r="AW45" s="140">
        <v>1</v>
      </c>
      <c r="AX45" s="140">
        <v>2</v>
      </c>
      <c r="AY45" s="140">
        <v>2</v>
      </c>
      <c r="AZ45" s="140">
        <v>2</v>
      </c>
      <c r="BA45" s="140">
        <v>4</v>
      </c>
      <c r="BB45" s="140">
        <v>4</v>
      </c>
      <c r="BC45" s="140">
        <v>5</v>
      </c>
      <c r="BD45" s="140">
        <v>3</v>
      </c>
      <c r="BE45" s="140">
        <v>2</v>
      </c>
      <c r="BF45" s="140">
        <v>1</v>
      </c>
      <c r="BG45" s="140">
        <v>3</v>
      </c>
      <c r="BH45" s="140">
        <v>1</v>
      </c>
      <c r="BI45" s="140">
        <v>2</v>
      </c>
      <c r="BJ45" s="140">
        <v>4</v>
      </c>
      <c r="BK45" s="140">
        <v>3</v>
      </c>
      <c r="BL45" s="140">
        <v>2</v>
      </c>
      <c r="BM45" s="139"/>
      <c r="BN45" s="139"/>
      <c r="BO45" s="139"/>
      <c r="BP45" s="139"/>
      <c r="BQ45" s="139"/>
      <c r="BR45" s="139"/>
      <c r="BS45" s="139"/>
      <c r="BT45" s="140">
        <v>4</v>
      </c>
      <c r="BU45" s="140" t="s">
        <v>255</v>
      </c>
      <c r="BV45" s="140" t="s">
        <v>256</v>
      </c>
    </row>
    <row r="46" spans="1:74" s="143" customFormat="1" ht="22.5" x14ac:dyDescent="0.25">
      <c r="A46" s="137">
        <v>80317256</v>
      </c>
      <c r="B46" s="137" t="s">
        <v>213</v>
      </c>
      <c r="C46" s="138">
        <v>44767.801064814812</v>
      </c>
      <c r="D46" s="140">
        <v>3</v>
      </c>
      <c r="E46" s="140">
        <v>2</v>
      </c>
      <c r="F46" s="140">
        <v>2</v>
      </c>
      <c r="G46" s="140">
        <v>2</v>
      </c>
      <c r="H46" s="140">
        <v>1</v>
      </c>
      <c r="I46" s="140">
        <v>1</v>
      </c>
      <c r="J46" s="139"/>
      <c r="K46" s="139"/>
      <c r="L46" s="139"/>
      <c r="M46" s="140">
        <v>1</v>
      </c>
      <c r="N46" s="139"/>
      <c r="O46" s="140">
        <v>1</v>
      </c>
      <c r="P46" s="139"/>
      <c r="Q46" s="140">
        <v>3</v>
      </c>
      <c r="R46" s="139"/>
      <c r="S46" s="139"/>
      <c r="T46" s="139"/>
      <c r="U46" s="139"/>
      <c r="V46" s="139"/>
      <c r="W46" s="140">
        <v>1</v>
      </c>
      <c r="X46" s="140">
        <v>2</v>
      </c>
      <c r="Y46" s="140">
        <v>2</v>
      </c>
      <c r="Z46" s="140">
        <v>3</v>
      </c>
      <c r="AA46" s="140">
        <v>3</v>
      </c>
      <c r="AB46" s="140">
        <v>1</v>
      </c>
      <c r="AC46" s="140">
        <v>1</v>
      </c>
      <c r="AD46" s="140">
        <v>2</v>
      </c>
      <c r="AE46" s="140">
        <v>5</v>
      </c>
      <c r="AF46" s="140">
        <v>1</v>
      </c>
      <c r="AG46" s="140">
        <v>5</v>
      </c>
      <c r="AH46" s="140">
        <v>2</v>
      </c>
      <c r="AI46" s="139"/>
      <c r="AJ46" s="140">
        <v>1</v>
      </c>
      <c r="AK46" s="139"/>
      <c r="AL46" s="139"/>
      <c r="AM46" s="139"/>
      <c r="AN46" s="139"/>
      <c r="AO46" s="140">
        <v>5</v>
      </c>
      <c r="AP46" s="140">
        <v>1</v>
      </c>
      <c r="AQ46" s="140">
        <v>5</v>
      </c>
      <c r="AR46" s="140">
        <v>5</v>
      </c>
      <c r="AS46" s="140">
        <v>5</v>
      </c>
      <c r="AT46" s="140">
        <v>5</v>
      </c>
      <c r="AU46" s="140">
        <v>2</v>
      </c>
      <c r="AV46" s="140">
        <v>4</v>
      </c>
      <c r="AW46" s="140">
        <v>1</v>
      </c>
      <c r="AX46" s="140">
        <v>2</v>
      </c>
      <c r="AY46" s="140">
        <v>3</v>
      </c>
      <c r="AZ46" s="140">
        <v>2</v>
      </c>
      <c r="BA46" s="140">
        <v>4</v>
      </c>
      <c r="BB46" s="140">
        <v>3</v>
      </c>
      <c r="BC46" s="140">
        <v>3</v>
      </c>
      <c r="BD46" s="140">
        <v>3</v>
      </c>
      <c r="BE46" s="140">
        <v>5</v>
      </c>
      <c r="BF46" s="140">
        <v>4</v>
      </c>
      <c r="BG46" s="140">
        <v>2</v>
      </c>
      <c r="BH46" s="140">
        <v>3</v>
      </c>
      <c r="BI46" s="140">
        <v>3</v>
      </c>
      <c r="BJ46" s="140">
        <v>1</v>
      </c>
      <c r="BK46" s="140">
        <v>3</v>
      </c>
      <c r="BL46" s="140">
        <v>2</v>
      </c>
      <c r="BM46" s="139"/>
      <c r="BN46" s="139"/>
      <c r="BO46" s="139"/>
      <c r="BP46" s="139"/>
      <c r="BQ46" s="139"/>
      <c r="BR46" s="139"/>
      <c r="BS46" s="139"/>
      <c r="BT46" s="140">
        <v>4</v>
      </c>
      <c r="BU46" s="140" t="s">
        <v>257</v>
      </c>
      <c r="BV46" s="140" t="s">
        <v>258</v>
      </c>
    </row>
    <row r="47" spans="1:74" s="143" customFormat="1" ht="22.5" x14ac:dyDescent="0.25">
      <c r="A47" s="137">
        <v>80321525</v>
      </c>
      <c r="B47" s="137" t="s">
        <v>213</v>
      </c>
      <c r="C47" s="138">
        <v>44767.846863425926</v>
      </c>
      <c r="D47" s="140">
        <v>2</v>
      </c>
      <c r="E47" s="140">
        <v>2</v>
      </c>
      <c r="F47" s="140">
        <v>1</v>
      </c>
      <c r="G47" s="140">
        <v>2</v>
      </c>
      <c r="H47" s="140">
        <v>1</v>
      </c>
      <c r="I47" s="140">
        <v>1</v>
      </c>
      <c r="J47" s="140">
        <v>1</v>
      </c>
      <c r="K47" s="139"/>
      <c r="L47" s="139"/>
      <c r="M47" s="140">
        <v>1</v>
      </c>
      <c r="N47" s="139"/>
      <c r="O47" s="139"/>
      <c r="P47" s="139"/>
      <c r="Q47" s="140">
        <v>2</v>
      </c>
      <c r="R47" s="139"/>
      <c r="S47" s="139"/>
      <c r="T47" s="139"/>
      <c r="U47" s="139"/>
      <c r="V47" s="139"/>
      <c r="W47" s="140">
        <v>1</v>
      </c>
      <c r="X47" s="140">
        <v>1</v>
      </c>
      <c r="Y47" s="140">
        <v>1</v>
      </c>
      <c r="Z47" s="140">
        <v>3</v>
      </c>
      <c r="AA47" s="140">
        <v>5</v>
      </c>
      <c r="AB47" s="140">
        <v>3</v>
      </c>
      <c r="AC47" s="140">
        <v>4</v>
      </c>
      <c r="AD47" s="140">
        <v>2</v>
      </c>
      <c r="AE47" s="140">
        <v>4</v>
      </c>
      <c r="AF47" s="140">
        <v>4</v>
      </c>
      <c r="AG47" s="140">
        <v>5</v>
      </c>
      <c r="AH47" s="140">
        <v>2</v>
      </c>
      <c r="AI47" s="139"/>
      <c r="AJ47" s="139"/>
      <c r="AK47" s="139"/>
      <c r="AL47" s="139"/>
      <c r="AM47" s="140">
        <v>1</v>
      </c>
      <c r="AN47" s="139"/>
      <c r="AO47" s="140">
        <v>1</v>
      </c>
      <c r="AP47" s="140">
        <v>2</v>
      </c>
      <c r="AQ47" s="140">
        <v>4</v>
      </c>
      <c r="AR47" s="140">
        <v>4</v>
      </c>
      <c r="AS47" s="140">
        <v>3</v>
      </c>
      <c r="AT47" s="140">
        <v>4</v>
      </c>
      <c r="AU47" s="140">
        <v>1</v>
      </c>
      <c r="AV47" s="140">
        <v>2</v>
      </c>
      <c r="AW47" s="140">
        <v>2</v>
      </c>
      <c r="AX47" s="140">
        <v>3</v>
      </c>
      <c r="AY47" s="140">
        <v>2</v>
      </c>
      <c r="AZ47" s="140">
        <v>1</v>
      </c>
      <c r="BA47" s="140">
        <v>3</v>
      </c>
      <c r="BB47" s="140">
        <v>3</v>
      </c>
      <c r="BC47" s="140">
        <v>4</v>
      </c>
      <c r="BD47" s="140">
        <v>2</v>
      </c>
      <c r="BE47" s="140">
        <v>4</v>
      </c>
      <c r="BF47" s="140">
        <v>3</v>
      </c>
      <c r="BG47" s="140">
        <v>2</v>
      </c>
      <c r="BH47" s="140">
        <v>5</v>
      </c>
      <c r="BI47" s="140">
        <v>5</v>
      </c>
      <c r="BJ47" s="140">
        <v>4</v>
      </c>
      <c r="BK47" s="140">
        <v>4</v>
      </c>
      <c r="BL47" s="140">
        <v>2</v>
      </c>
      <c r="BM47" s="139"/>
      <c r="BN47" s="139"/>
      <c r="BO47" s="139"/>
      <c r="BP47" s="139"/>
      <c r="BQ47" s="139"/>
      <c r="BR47" s="139"/>
      <c r="BS47" s="139"/>
      <c r="BT47" s="140">
        <v>2</v>
      </c>
      <c r="BU47" s="140" t="s">
        <v>259</v>
      </c>
      <c r="BV47" s="140" t="s">
        <v>260</v>
      </c>
    </row>
    <row r="48" spans="1:74" s="143" customFormat="1" x14ac:dyDescent="0.25">
      <c r="A48" s="137">
        <v>80322214</v>
      </c>
      <c r="B48" s="137" t="s">
        <v>213</v>
      </c>
      <c r="C48" s="138">
        <v>44767.854560185187</v>
      </c>
      <c r="D48" s="140">
        <v>5</v>
      </c>
      <c r="E48" s="140">
        <v>2</v>
      </c>
      <c r="F48" s="140">
        <v>2</v>
      </c>
      <c r="G48" s="140">
        <v>2</v>
      </c>
      <c r="H48" s="140">
        <v>1</v>
      </c>
      <c r="I48" s="139"/>
      <c r="J48" s="140">
        <v>1</v>
      </c>
      <c r="K48" s="140">
        <v>1</v>
      </c>
      <c r="L48" s="139"/>
      <c r="M48" s="140">
        <v>1</v>
      </c>
      <c r="N48" s="139"/>
      <c r="O48" s="140">
        <v>1</v>
      </c>
      <c r="P48" s="139"/>
      <c r="Q48" s="140">
        <v>3</v>
      </c>
      <c r="R48" s="139"/>
      <c r="S48" s="139"/>
      <c r="T48" s="139"/>
      <c r="U48" s="139"/>
      <c r="V48" s="139"/>
      <c r="W48" s="140">
        <v>1</v>
      </c>
      <c r="X48" s="140">
        <v>1</v>
      </c>
      <c r="Y48" s="140">
        <v>2</v>
      </c>
      <c r="Z48" s="140">
        <v>3</v>
      </c>
      <c r="AA48" s="140">
        <v>5</v>
      </c>
      <c r="AB48" s="140">
        <v>5</v>
      </c>
      <c r="AC48" s="140">
        <v>3</v>
      </c>
      <c r="AD48" s="140">
        <v>2</v>
      </c>
      <c r="AE48" s="140">
        <v>4</v>
      </c>
      <c r="AF48" s="140">
        <v>1</v>
      </c>
      <c r="AG48" s="140">
        <v>2</v>
      </c>
      <c r="AH48" s="140">
        <v>1</v>
      </c>
      <c r="AI48" s="140">
        <v>2</v>
      </c>
      <c r="AJ48" s="140">
        <v>1</v>
      </c>
      <c r="AK48" s="139"/>
      <c r="AL48" s="140">
        <v>1</v>
      </c>
      <c r="AM48" s="139"/>
      <c r="AN48" s="139"/>
      <c r="AO48" s="140">
        <v>5</v>
      </c>
      <c r="AP48" s="140">
        <v>2</v>
      </c>
      <c r="AQ48" s="140">
        <v>5</v>
      </c>
      <c r="AR48" s="140">
        <v>2</v>
      </c>
      <c r="AS48" s="140">
        <v>4</v>
      </c>
      <c r="AT48" s="140">
        <v>4</v>
      </c>
      <c r="AU48" s="140">
        <v>3</v>
      </c>
      <c r="AV48" s="140">
        <v>3</v>
      </c>
      <c r="AW48" s="140">
        <v>3</v>
      </c>
      <c r="AX48" s="140">
        <v>1</v>
      </c>
      <c r="AY48" s="140">
        <v>1</v>
      </c>
      <c r="AZ48" s="140">
        <v>2</v>
      </c>
      <c r="BA48" s="140">
        <v>4</v>
      </c>
      <c r="BB48" s="140">
        <v>2</v>
      </c>
      <c r="BC48" s="140">
        <v>1</v>
      </c>
      <c r="BD48" s="140">
        <v>3</v>
      </c>
      <c r="BE48" s="140">
        <v>3</v>
      </c>
      <c r="BF48" s="140">
        <v>1</v>
      </c>
      <c r="BG48" s="140">
        <v>1</v>
      </c>
      <c r="BH48" s="140">
        <v>5</v>
      </c>
      <c r="BI48" s="140">
        <v>5</v>
      </c>
      <c r="BJ48" s="140">
        <v>4</v>
      </c>
      <c r="BK48" s="140">
        <v>1</v>
      </c>
      <c r="BL48" s="140">
        <v>2</v>
      </c>
      <c r="BM48" s="139"/>
      <c r="BN48" s="139"/>
      <c r="BO48" s="139"/>
      <c r="BP48" s="139"/>
      <c r="BQ48" s="139"/>
      <c r="BR48" s="139"/>
      <c r="BS48" s="139"/>
      <c r="BT48" s="140">
        <v>4</v>
      </c>
      <c r="BU48" s="140" t="s">
        <v>261</v>
      </c>
      <c r="BV48" s="140" t="s">
        <v>262</v>
      </c>
    </row>
    <row r="49" spans="1:74" s="143" customFormat="1" ht="22.5" x14ac:dyDescent="0.25">
      <c r="A49" s="137">
        <v>80324132</v>
      </c>
      <c r="B49" s="137" t="s">
        <v>213</v>
      </c>
      <c r="C49" s="138">
        <v>44767.87940972222</v>
      </c>
      <c r="D49" s="140">
        <v>4</v>
      </c>
      <c r="E49" s="140">
        <v>2</v>
      </c>
      <c r="F49" s="140">
        <v>2</v>
      </c>
      <c r="G49" s="140">
        <v>2</v>
      </c>
      <c r="H49" s="140">
        <v>1</v>
      </c>
      <c r="I49" s="140">
        <v>1</v>
      </c>
      <c r="J49" s="140">
        <v>1</v>
      </c>
      <c r="K49" s="140">
        <v>1</v>
      </c>
      <c r="L49" s="139"/>
      <c r="M49" s="140">
        <v>1</v>
      </c>
      <c r="N49" s="139"/>
      <c r="O49" s="139"/>
      <c r="P49" s="139"/>
      <c r="Q49" s="140">
        <v>1</v>
      </c>
      <c r="R49" s="139"/>
      <c r="S49" s="139"/>
      <c r="T49" s="139"/>
      <c r="U49" s="139"/>
      <c r="V49" s="139"/>
      <c r="W49" s="140">
        <v>1</v>
      </c>
      <c r="X49" s="140">
        <v>1</v>
      </c>
      <c r="Y49" s="140">
        <v>1</v>
      </c>
      <c r="Z49" s="140">
        <v>1</v>
      </c>
      <c r="AA49" s="140">
        <v>5</v>
      </c>
      <c r="AB49" s="140">
        <v>5</v>
      </c>
      <c r="AC49" s="140">
        <v>5</v>
      </c>
      <c r="AD49" s="140">
        <v>5</v>
      </c>
      <c r="AE49" s="140">
        <v>5</v>
      </c>
      <c r="AF49" s="140">
        <v>5</v>
      </c>
      <c r="AG49" s="140">
        <v>5</v>
      </c>
      <c r="AH49" s="140">
        <v>2</v>
      </c>
      <c r="AI49" s="139"/>
      <c r="AJ49" s="139"/>
      <c r="AK49" s="139"/>
      <c r="AL49" s="139"/>
      <c r="AM49" s="140">
        <v>1</v>
      </c>
      <c r="AN49" s="139"/>
      <c r="AO49" s="140">
        <v>2</v>
      </c>
      <c r="AP49" s="140">
        <v>2</v>
      </c>
      <c r="AQ49" s="140">
        <v>4</v>
      </c>
      <c r="AR49" s="140">
        <v>1</v>
      </c>
      <c r="AS49" s="140">
        <v>1</v>
      </c>
      <c r="AT49" s="140">
        <v>3</v>
      </c>
      <c r="AU49" s="140">
        <v>1</v>
      </c>
      <c r="AV49" s="140">
        <v>1</v>
      </c>
      <c r="AW49" s="140">
        <v>2</v>
      </c>
      <c r="AX49" s="140">
        <v>1</v>
      </c>
      <c r="AY49" s="140">
        <v>1</v>
      </c>
      <c r="AZ49" s="140">
        <v>1</v>
      </c>
      <c r="BA49" s="140">
        <v>3</v>
      </c>
      <c r="BB49" s="140">
        <v>2</v>
      </c>
      <c r="BC49" s="140">
        <v>1</v>
      </c>
      <c r="BD49" s="140">
        <v>1</v>
      </c>
      <c r="BE49" s="140">
        <v>2</v>
      </c>
      <c r="BF49" s="140">
        <v>2</v>
      </c>
      <c r="BG49" s="140">
        <v>2</v>
      </c>
      <c r="BH49" s="140">
        <v>4</v>
      </c>
      <c r="BI49" s="140">
        <v>4</v>
      </c>
      <c r="BJ49" s="140">
        <v>4</v>
      </c>
      <c r="BK49" s="140">
        <v>3</v>
      </c>
      <c r="BL49" s="140">
        <v>2</v>
      </c>
      <c r="BM49" s="139"/>
      <c r="BN49" s="139"/>
      <c r="BO49" s="139"/>
      <c r="BP49" s="139"/>
      <c r="BQ49" s="139"/>
      <c r="BR49" s="139"/>
      <c r="BS49" s="139"/>
      <c r="BT49" s="140">
        <v>2</v>
      </c>
      <c r="BU49" s="140" t="s">
        <v>263</v>
      </c>
      <c r="BV49" s="140" t="s">
        <v>264</v>
      </c>
    </row>
    <row r="50" spans="1:74" s="143" customFormat="1" x14ac:dyDescent="0.25">
      <c r="A50" s="137">
        <v>80328425</v>
      </c>
      <c r="B50" s="137" t="s">
        <v>213</v>
      </c>
      <c r="C50" s="138">
        <v>44767.957314814812</v>
      </c>
      <c r="D50" s="140">
        <v>4</v>
      </c>
      <c r="E50" s="140">
        <v>1</v>
      </c>
      <c r="F50" s="140">
        <v>2</v>
      </c>
      <c r="G50" s="140">
        <v>1</v>
      </c>
      <c r="H50" s="140">
        <v>1</v>
      </c>
      <c r="I50" s="140">
        <v>1</v>
      </c>
      <c r="J50" s="140">
        <v>1</v>
      </c>
      <c r="K50" s="140">
        <v>1</v>
      </c>
      <c r="L50" s="139"/>
      <c r="M50" s="140">
        <v>1</v>
      </c>
      <c r="N50" s="139"/>
      <c r="O50" s="139"/>
      <c r="P50" s="139"/>
      <c r="Q50" s="140">
        <v>3</v>
      </c>
      <c r="R50" s="140">
        <v>1</v>
      </c>
      <c r="S50" s="140">
        <v>1</v>
      </c>
      <c r="T50" s="139"/>
      <c r="U50" s="139"/>
      <c r="V50" s="139"/>
      <c r="W50" s="139"/>
      <c r="X50" s="140">
        <v>1</v>
      </c>
      <c r="Y50" s="140">
        <v>2</v>
      </c>
      <c r="Z50" s="140">
        <v>1</v>
      </c>
      <c r="AA50" s="140">
        <v>5</v>
      </c>
      <c r="AB50" s="140">
        <v>5</v>
      </c>
      <c r="AC50" s="140">
        <v>5</v>
      </c>
      <c r="AD50" s="140">
        <v>5</v>
      </c>
      <c r="AE50" s="140">
        <v>5</v>
      </c>
      <c r="AF50" s="140">
        <v>5</v>
      </c>
      <c r="AG50" s="140">
        <v>5</v>
      </c>
      <c r="AH50" s="140">
        <v>2</v>
      </c>
      <c r="AI50" s="139"/>
      <c r="AJ50" s="140">
        <v>1</v>
      </c>
      <c r="AK50" s="139"/>
      <c r="AL50" s="139"/>
      <c r="AM50" s="140">
        <v>1</v>
      </c>
      <c r="AN50" s="139"/>
      <c r="AO50" s="140">
        <v>1</v>
      </c>
      <c r="AP50" s="140">
        <v>1</v>
      </c>
      <c r="AQ50" s="140">
        <v>3</v>
      </c>
      <c r="AR50" s="140">
        <v>2</v>
      </c>
      <c r="AS50" s="140">
        <v>2</v>
      </c>
      <c r="AT50" s="140">
        <v>2</v>
      </c>
      <c r="AU50" s="140">
        <v>2</v>
      </c>
      <c r="AV50" s="140">
        <v>2</v>
      </c>
      <c r="AW50" s="140">
        <v>2</v>
      </c>
      <c r="AX50" s="140">
        <v>3</v>
      </c>
      <c r="AY50" s="140">
        <v>3</v>
      </c>
      <c r="AZ50" s="140">
        <v>3</v>
      </c>
      <c r="BA50" s="140">
        <v>3</v>
      </c>
      <c r="BB50" s="140">
        <v>3</v>
      </c>
      <c r="BC50" s="140">
        <v>3</v>
      </c>
      <c r="BD50" s="140">
        <v>3</v>
      </c>
      <c r="BE50" s="140">
        <v>3</v>
      </c>
      <c r="BF50" s="140">
        <v>3</v>
      </c>
      <c r="BG50" s="140">
        <v>3</v>
      </c>
      <c r="BH50" s="140">
        <v>3</v>
      </c>
      <c r="BI50" s="140">
        <v>3</v>
      </c>
      <c r="BJ50" s="140">
        <v>3</v>
      </c>
      <c r="BK50" s="140">
        <v>3</v>
      </c>
      <c r="BL50" s="140">
        <v>2</v>
      </c>
      <c r="BM50" s="139"/>
      <c r="BN50" s="139"/>
      <c r="BO50" s="139"/>
      <c r="BP50" s="139"/>
      <c r="BQ50" s="139"/>
      <c r="BR50" s="139"/>
      <c r="BS50" s="139"/>
      <c r="BT50" s="140">
        <v>3</v>
      </c>
      <c r="BU50" s="140" t="s">
        <v>265</v>
      </c>
      <c r="BV50" s="140" t="s">
        <v>266</v>
      </c>
    </row>
    <row r="51" spans="1:74" s="143" customFormat="1" x14ac:dyDescent="0.25">
      <c r="A51" s="137">
        <v>80391802</v>
      </c>
      <c r="B51" s="137" t="s">
        <v>213</v>
      </c>
      <c r="C51" s="138">
        <v>44768.421388888892</v>
      </c>
      <c r="D51" s="140">
        <v>4</v>
      </c>
      <c r="E51" s="140">
        <v>2</v>
      </c>
      <c r="F51" s="140">
        <v>3</v>
      </c>
      <c r="G51" s="140">
        <v>2</v>
      </c>
      <c r="H51" s="140">
        <v>1</v>
      </c>
      <c r="I51" s="140">
        <v>1</v>
      </c>
      <c r="J51" s="140">
        <v>1</v>
      </c>
      <c r="K51" s="140">
        <v>1</v>
      </c>
      <c r="L51" s="139"/>
      <c r="M51" s="140">
        <v>1</v>
      </c>
      <c r="N51" s="139"/>
      <c r="O51" s="139"/>
      <c r="P51" s="140">
        <v>1</v>
      </c>
      <c r="Q51" s="140">
        <v>3</v>
      </c>
      <c r="R51" s="139"/>
      <c r="S51" s="139"/>
      <c r="T51" s="139"/>
      <c r="U51" s="139"/>
      <c r="V51" s="139"/>
      <c r="W51" s="140">
        <v>1</v>
      </c>
      <c r="X51" s="140">
        <v>2</v>
      </c>
      <c r="Y51" s="140">
        <v>2</v>
      </c>
      <c r="Z51" s="140">
        <v>3</v>
      </c>
      <c r="AA51" s="140">
        <v>5</v>
      </c>
      <c r="AB51" s="140">
        <v>4</v>
      </c>
      <c r="AC51" s="140">
        <v>3</v>
      </c>
      <c r="AD51" s="140">
        <v>2</v>
      </c>
      <c r="AE51" s="140">
        <v>5</v>
      </c>
      <c r="AF51" s="140">
        <v>1</v>
      </c>
      <c r="AG51" s="140">
        <v>5</v>
      </c>
      <c r="AH51" s="140">
        <v>2</v>
      </c>
      <c r="AI51" s="139"/>
      <c r="AJ51" s="140">
        <v>1</v>
      </c>
      <c r="AK51" s="139"/>
      <c r="AL51" s="139"/>
      <c r="AM51" s="140">
        <v>1</v>
      </c>
      <c r="AN51" s="139"/>
      <c r="AO51" s="140">
        <v>2</v>
      </c>
      <c r="AP51" s="140">
        <v>3</v>
      </c>
      <c r="AQ51" s="140">
        <v>5</v>
      </c>
      <c r="AR51" s="140">
        <v>4</v>
      </c>
      <c r="AS51" s="140">
        <v>4</v>
      </c>
      <c r="AT51" s="140">
        <v>5</v>
      </c>
      <c r="AU51" s="140">
        <v>3</v>
      </c>
      <c r="AV51" s="140">
        <v>2</v>
      </c>
      <c r="AW51" s="140">
        <v>2</v>
      </c>
      <c r="AX51" s="140">
        <v>3</v>
      </c>
      <c r="AY51" s="140">
        <v>3</v>
      </c>
      <c r="AZ51" s="140">
        <v>2</v>
      </c>
      <c r="BA51" s="140">
        <v>4</v>
      </c>
      <c r="BB51" s="140">
        <v>3</v>
      </c>
      <c r="BC51" s="140">
        <v>4</v>
      </c>
      <c r="BD51" s="140">
        <v>2</v>
      </c>
      <c r="BE51" s="140">
        <v>3</v>
      </c>
      <c r="BF51" s="140">
        <v>3</v>
      </c>
      <c r="BG51" s="140">
        <v>2</v>
      </c>
      <c r="BH51" s="140">
        <v>2</v>
      </c>
      <c r="BI51" s="140">
        <v>3</v>
      </c>
      <c r="BJ51" s="140">
        <v>5</v>
      </c>
      <c r="BK51" s="140">
        <v>3</v>
      </c>
      <c r="BL51" s="140">
        <v>2</v>
      </c>
      <c r="BM51" s="139"/>
      <c r="BN51" s="139"/>
      <c r="BO51" s="139"/>
      <c r="BP51" s="139"/>
      <c r="BQ51" s="139"/>
      <c r="BR51" s="139"/>
      <c r="BS51" s="139"/>
      <c r="BT51" s="140">
        <v>4</v>
      </c>
      <c r="BU51" s="140" t="s">
        <v>267</v>
      </c>
      <c r="BV51" s="140" t="s">
        <v>268</v>
      </c>
    </row>
    <row r="52" spans="1:74" s="143" customFormat="1" x14ac:dyDescent="0.25">
      <c r="A52" s="137">
        <v>80393142</v>
      </c>
      <c r="B52" s="137" t="s">
        <v>208</v>
      </c>
      <c r="C52" s="138">
        <v>44768.430636574078</v>
      </c>
      <c r="D52" s="140">
        <v>7</v>
      </c>
      <c r="E52" s="140">
        <v>2</v>
      </c>
      <c r="F52" s="140">
        <v>3</v>
      </c>
      <c r="G52" s="140">
        <v>1</v>
      </c>
      <c r="H52" s="139"/>
      <c r="I52" s="139"/>
      <c r="J52" s="140">
        <v>1</v>
      </c>
      <c r="K52" s="140">
        <v>1</v>
      </c>
      <c r="L52" s="139"/>
      <c r="M52" s="140">
        <v>1</v>
      </c>
      <c r="N52" s="139"/>
      <c r="O52" s="139"/>
      <c r="P52" s="139"/>
      <c r="Q52" s="140">
        <v>2</v>
      </c>
      <c r="R52" s="139"/>
      <c r="S52" s="139"/>
      <c r="T52" s="139"/>
      <c r="U52" s="139"/>
      <c r="V52" s="139"/>
      <c r="W52" s="140">
        <v>1</v>
      </c>
      <c r="X52" s="140">
        <v>1</v>
      </c>
      <c r="Y52" s="140">
        <v>2</v>
      </c>
      <c r="Z52" s="140">
        <v>3</v>
      </c>
      <c r="AA52" s="140">
        <v>5</v>
      </c>
      <c r="AB52" s="140">
        <v>3</v>
      </c>
      <c r="AC52" s="140">
        <v>5</v>
      </c>
      <c r="AD52" s="140">
        <v>1</v>
      </c>
      <c r="AE52" s="140">
        <v>5</v>
      </c>
      <c r="AF52" s="140">
        <v>1</v>
      </c>
      <c r="AG52" s="140">
        <v>4</v>
      </c>
      <c r="AH52" s="140">
        <v>2</v>
      </c>
      <c r="AI52" s="139"/>
      <c r="AJ52" s="140">
        <v>1</v>
      </c>
      <c r="AK52" s="139"/>
      <c r="AL52" s="140">
        <v>1</v>
      </c>
      <c r="AM52" s="139"/>
      <c r="AN52" s="139"/>
      <c r="AO52" s="140">
        <v>2</v>
      </c>
      <c r="AP52" s="140">
        <v>1</v>
      </c>
      <c r="AQ52" s="140">
        <v>4</v>
      </c>
      <c r="AR52" s="140">
        <v>5</v>
      </c>
      <c r="AS52" s="140">
        <v>5</v>
      </c>
      <c r="AT52" s="140">
        <v>5</v>
      </c>
      <c r="AU52" s="140">
        <v>5</v>
      </c>
      <c r="AV52" s="140">
        <v>5</v>
      </c>
      <c r="AW52" s="140">
        <v>2</v>
      </c>
      <c r="AX52" s="140">
        <v>1</v>
      </c>
      <c r="AY52" s="140">
        <v>1</v>
      </c>
      <c r="AZ52" s="140">
        <v>1</v>
      </c>
      <c r="BA52" s="140">
        <v>5</v>
      </c>
      <c r="BB52" s="140">
        <v>2</v>
      </c>
      <c r="BC52" s="140">
        <v>5</v>
      </c>
      <c r="BD52" s="140">
        <v>3</v>
      </c>
      <c r="BE52" s="140">
        <v>2</v>
      </c>
      <c r="BF52" s="140">
        <v>3</v>
      </c>
      <c r="BG52" s="140">
        <v>2</v>
      </c>
      <c r="BH52" s="140">
        <v>1</v>
      </c>
      <c r="BI52" s="140">
        <v>5</v>
      </c>
      <c r="BJ52" s="140">
        <v>5</v>
      </c>
      <c r="BK52" s="140">
        <v>4</v>
      </c>
      <c r="BL52" s="140">
        <v>2</v>
      </c>
      <c r="BM52" s="139"/>
      <c r="BN52" s="139"/>
      <c r="BO52" s="139"/>
      <c r="BP52" s="139"/>
      <c r="BQ52" s="139"/>
      <c r="BR52" s="139"/>
      <c r="BS52" s="139"/>
      <c r="BT52" s="140">
        <v>3</v>
      </c>
      <c r="BU52" s="140" t="s">
        <v>269</v>
      </c>
      <c r="BV52" s="140" t="s">
        <v>221</v>
      </c>
    </row>
    <row r="53" spans="1:74" s="143" customFormat="1" ht="22.5" x14ac:dyDescent="0.25">
      <c r="A53" s="137">
        <v>80394265</v>
      </c>
      <c r="B53" s="137" t="s">
        <v>213</v>
      </c>
      <c r="C53" s="138">
        <v>44768.438611111109</v>
      </c>
      <c r="D53" s="140">
        <v>3</v>
      </c>
      <c r="E53" s="140">
        <v>1</v>
      </c>
      <c r="F53" s="140">
        <v>2</v>
      </c>
      <c r="G53" s="140">
        <v>2</v>
      </c>
      <c r="H53" s="140">
        <v>1</v>
      </c>
      <c r="I53" s="140">
        <v>1</v>
      </c>
      <c r="J53" s="140">
        <v>1</v>
      </c>
      <c r="K53" s="140">
        <v>1</v>
      </c>
      <c r="L53" s="139"/>
      <c r="M53" s="140">
        <v>1</v>
      </c>
      <c r="N53" s="139"/>
      <c r="O53" s="139"/>
      <c r="P53" s="139"/>
      <c r="Q53" s="140">
        <v>3</v>
      </c>
      <c r="R53" s="139"/>
      <c r="S53" s="139"/>
      <c r="T53" s="139"/>
      <c r="U53" s="139"/>
      <c r="V53" s="139"/>
      <c r="W53" s="140">
        <v>1</v>
      </c>
      <c r="X53" s="140">
        <v>2</v>
      </c>
      <c r="Y53" s="140">
        <v>2</v>
      </c>
      <c r="Z53" s="140">
        <v>1</v>
      </c>
      <c r="AA53" s="140">
        <v>1</v>
      </c>
      <c r="AB53" s="140">
        <v>1</v>
      </c>
      <c r="AC53" s="140">
        <v>1</v>
      </c>
      <c r="AD53" s="140">
        <v>3</v>
      </c>
      <c r="AE53" s="140">
        <v>5</v>
      </c>
      <c r="AF53" s="140">
        <v>1</v>
      </c>
      <c r="AG53" s="140">
        <v>5</v>
      </c>
      <c r="AH53" s="140">
        <v>2</v>
      </c>
      <c r="AI53" s="139"/>
      <c r="AJ53" s="139"/>
      <c r="AK53" s="139"/>
      <c r="AL53" s="140">
        <v>1</v>
      </c>
      <c r="AM53" s="139"/>
      <c r="AN53" s="139"/>
      <c r="AO53" s="140">
        <v>5</v>
      </c>
      <c r="AP53" s="140">
        <v>2</v>
      </c>
      <c r="AQ53" s="140">
        <v>1</v>
      </c>
      <c r="AR53" s="140">
        <v>1</v>
      </c>
      <c r="AS53" s="140">
        <v>1</v>
      </c>
      <c r="AT53" s="140">
        <v>1</v>
      </c>
      <c r="AU53" s="140">
        <v>5</v>
      </c>
      <c r="AV53" s="140">
        <v>1</v>
      </c>
      <c r="AW53" s="140">
        <v>2</v>
      </c>
      <c r="AX53" s="140">
        <v>3</v>
      </c>
      <c r="AY53" s="140">
        <v>1</v>
      </c>
      <c r="AZ53" s="140">
        <v>1</v>
      </c>
      <c r="BA53" s="140">
        <v>5</v>
      </c>
      <c r="BB53" s="140">
        <v>1</v>
      </c>
      <c r="BC53" s="140">
        <v>3</v>
      </c>
      <c r="BD53" s="140">
        <v>2</v>
      </c>
      <c r="BE53" s="140">
        <v>2</v>
      </c>
      <c r="BF53" s="140">
        <v>3</v>
      </c>
      <c r="BG53" s="140">
        <v>2</v>
      </c>
      <c r="BH53" s="140">
        <v>3</v>
      </c>
      <c r="BI53" s="140">
        <v>3</v>
      </c>
      <c r="BJ53" s="140">
        <v>3</v>
      </c>
      <c r="BK53" s="140">
        <v>1</v>
      </c>
      <c r="BL53" s="140">
        <v>2</v>
      </c>
      <c r="BM53" s="139"/>
      <c r="BN53" s="139"/>
      <c r="BO53" s="139"/>
      <c r="BP53" s="139"/>
      <c r="BQ53" s="139"/>
      <c r="BR53" s="139"/>
      <c r="BS53" s="139"/>
      <c r="BT53" s="140">
        <v>3</v>
      </c>
      <c r="BU53" s="140" t="s">
        <v>270</v>
      </c>
      <c r="BV53" s="140" t="s">
        <v>271</v>
      </c>
    </row>
    <row r="54" spans="1:74" s="143" customFormat="1" x14ac:dyDescent="0.25">
      <c r="A54" s="137">
        <v>80396573</v>
      </c>
      <c r="B54" s="137" t="s">
        <v>207</v>
      </c>
      <c r="C54" s="138">
        <v>44768.455740740741</v>
      </c>
      <c r="D54" s="140">
        <v>4</v>
      </c>
      <c r="E54" s="140">
        <v>1</v>
      </c>
      <c r="F54" s="140">
        <v>3</v>
      </c>
      <c r="G54" s="140">
        <v>3</v>
      </c>
      <c r="H54" s="139"/>
      <c r="I54" s="140">
        <v>1</v>
      </c>
      <c r="J54" s="139"/>
      <c r="K54" s="140">
        <v>1</v>
      </c>
      <c r="L54" s="139"/>
      <c r="M54" s="140">
        <v>1</v>
      </c>
      <c r="N54" s="139"/>
      <c r="O54" s="139"/>
      <c r="P54" s="140">
        <v>1</v>
      </c>
      <c r="Q54" s="140">
        <v>2</v>
      </c>
      <c r="R54" s="139"/>
      <c r="S54" s="140">
        <v>1</v>
      </c>
      <c r="T54" s="139"/>
      <c r="U54" s="139"/>
      <c r="V54" s="139"/>
      <c r="W54" s="139"/>
      <c r="X54" s="140">
        <v>1</v>
      </c>
      <c r="Y54" s="140">
        <v>1</v>
      </c>
      <c r="Z54" s="140">
        <v>1</v>
      </c>
      <c r="AA54" s="140">
        <v>4</v>
      </c>
      <c r="AB54" s="140">
        <v>4</v>
      </c>
      <c r="AC54" s="140">
        <v>2</v>
      </c>
      <c r="AD54" s="140">
        <v>3</v>
      </c>
      <c r="AE54" s="140">
        <v>4</v>
      </c>
      <c r="AF54" s="140">
        <v>2</v>
      </c>
      <c r="AG54" s="140">
        <v>4</v>
      </c>
      <c r="AH54" s="140">
        <v>2</v>
      </c>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row>
    <row r="55" spans="1:74" s="143" customFormat="1" x14ac:dyDescent="0.25">
      <c r="A55" s="137">
        <v>80397726</v>
      </c>
      <c r="B55" s="137" t="s">
        <v>213</v>
      </c>
      <c r="C55" s="138">
        <v>44768.464386574073</v>
      </c>
      <c r="D55" s="140">
        <v>5</v>
      </c>
      <c r="E55" s="140">
        <v>2</v>
      </c>
      <c r="F55" s="140">
        <v>2</v>
      </c>
      <c r="G55" s="140">
        <v>2</v>
      </c>
      <c r="H55" s="140">
        <v>1</v>
      </c>
      <c r="I55" s="140">
        <v>1</v>
      </c>
      <c r="J55" s="140">
        <v>1</v>
      </c>
      <c r="K55" s="140">
        <v>1</v>
      </c>
      <c r="L55" s="139"/>
      <c r="M55" s="140">
        <v>1</v>
      </c>
      <c r="N55" s="140">
        <v>1</v>
      </c>
      <c r="O55" s="139"/>
      <c r="P55" s="139"/>
      <c r="Q55" s="140">
        <v>3</v>
      </c>
      <c r="R55" s="139"/>
      <c r="S55" s="139"/>
      <c r="T55" s="139"/>
      <c r="U55" s="139"/>
      <c r="V55" s="139"/>
      <c r="W55" s="140">
        <v>1</v>
      </c>
      <c r="X55" s="140">
        <v>2</v>
      </c>
      <c r="Y55" s="140">
        <v>2</v>
      </c>
      <c r="Z55" s="140">
        <v>3</v>
      </c>
      <c r="AA55" s="140">
        <v>5</v>
      </c>
      <c r="AB55" s="140">
        <v>4</v>
      </c>
      <c r="AC55" s="140">
        <v>5</v>
      </c>
      <c r="AD55" s="140">
        <v>2</v>
      </c>
      <c r="AE55" s="140">
        <v>3</v>
      </c>
      <c r="AF55" s="140">
        <v>2</v>
      </c>
      <c r="AG55" s="140">
        <v>4</v>
      </c>
      <c r="AH55" s="140">
        <v>2</v>
      </c>
      <c r="AI55" s="139"/>
      <c r="AJ55" s="139"/>
      <c r="AK55" s="139"/>
      <c r="AL55" s="140">
        <v>1</v>
      </c>
      <c r="AM55" s="139"/>
      <c r="AN55" s="139"/>
      <c r="AO55" s="140">
        <v>5</v>
      </c>
      <c r="AP55" s="140">
        <v>2</v>
      </c>
      <c r="AQ55" s="140">
        <v>5</v>
      </c>
      <c r="AR55" s="140">
        <v>2</v>
      </c>
      <c r="AS55" s="140">
        <v>2</v>
      </c>
      <c r="AT55" s="140">
        <v>3</v>
      </c>
      <c r="AU55" s="140">
        <v>2</v>
      </c>
      <c r="AV55" s="140">
        <v>2</v>
      </c>
      <c r="AW55" s="140">
        <v>2</v>
      </c>
      <c r="AX55" s="140">
        <v>4</v>
      </c>
      <c r="AY55" s="140">
        <v>3</v>
      </c>
      <c r="AZ55" s="140">
        <v>3</v>
      </c>
      <c r="BA55" s="140">
        <v>4</v>
      </c>
      <c r="BB55" s="140">
        <v>2</v>
      </c>
      <c r="BC55" s="140">
        <v>2</v>
      </c>
      <c r="BD55" s="140">
        <v>2</v>
      </c>
      <c r="BE55" s="140">
        <v>3</v>
      </c>
      <c r="BF55" s="140">
        <v>3</v>
      </c>
      <c r="BG55" s="140">
        <v>2</v>
      </c>
      <c r="BH55" s="140">
        <v>3</v>
      </c>
      <c r="BI55" s="140">
        <v>4</v>
      </c>
      <c r="BJ55" s="140">
        <v>4</v>
      </c>
      <c r="BK55" s="140">
        <v>4</v>
      </c>
      <c r="BL55" s="140">
        <v>2</v>
      </c>
      <c r="BM55" s="139"/>
      <c r="BN55" s="139"/>
      <c r="BO55" s="139"/>
      <c r="BP55" s="139"/>
      <c r="BQ55" s="139"/>
      <c r="BR55" s="139"/>
      <c r="BS55" s="139"/>
      <c r="BT55" s="140">
        <v>3</v>
      </c>
      <c r="BU55" s="140" t="s">
        <v>272</v>
      </c>
      <c r="BV55" s="140" t="s">
        <v>15</v>
      </c>
    </row>
    <row r="56" spans="1:74" s="143" customFormat="1" x14ac:dyDescent="0.25">
      <c r="A56" s="137">
        <v>80399278</v>
      </c>
      <c r="B56" s="137" t="s">
        <v>207</v>
      </c>
      <c r="C56" s="138">
        <v>44768.476342592592</v>
      </c>
      <c r="D56" s="140">
        <v>3</v>
      </c>
      <c r="E56" s="140">
        <v>2</v>
      </c>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row>
    <row r="57" spans="1:74" s="143" customFormat="1" x14ac:dyDescent="0.25">
      <c r="A57" s="137">
        <v>80401441</v>
      </c>
      <c r="B57" s="137" t="s">
        <v>213</v>
      </c>
      <c r="C57" s="138">
        <v>44768.494166666664</v>
      </c>
      <c r="D57" s="140">
        <v>6</v>
      </c>
      <c r="E57" s="140">
        <v>1</v>
      </c>
      <c r="F57" s="140">
        <v>3</v>
      </c>
      <c r="G57" s="140">
        <v>2</v>
      </c>
      <c r="H57" s="140">
        <v>1</v>
      </c>
      <c r="I57" s="139"/>
      <c r="J57" s="140">
        <v>1</v>
      </c>
      <c r="K57" s="139"/>
      <c r="L57" s="139"/>
      <c r="M57" s="139"/>
      <c r="N57" s="139"/>
      <c r="O57" s="139"/>
      <c r="P57" s="140">
        <v>1</v>
      </c>
      <c r="Q57" s="140">
        <v>3</v>
      </c>
      <c r="R57" s="140">
        <v>1</v>
      </c>
      <c r="S57" s="139"/>
      <c r="T57" s="139"/>
      <c r="U57" s="139"/>
      <c r="V57" s="139"/>
      <c r="W57" s="139"/>
      <c r="X57" s="140">
        <v>1</v>
      </c>
      <c r="Y57" s="140">
        <v>2</v>
      </c>
      <c r="Z57" s="140">
        <v>1</v>
      </c>
      <c r="AA57" s="140">
        <v>5</v>
      </c>
      <c r="AB57" s="140">
        <v>3</v>
      </c>
      <c r="AC57" s="140">
        <v>3</v>
      </c>
      <c r="AD57" s="140">
        <v>3</v>
      </c>
      <c r="AE57" s="140">
        <v>3</v>
      </c>
      <c r="AF57" s="140">
        <v>3</v>
      </c>
      <c r="AG57" s="140">
        <v>3</v>
      </c>
      <c r="AH57" s="140">
        <v>2</v>
      </c>
      <c r="AI57" s="139"/>
      <c r="AJ57" s="140">
        <v>1</v>
      </c>
      <c r="AK57" s="139"/>
      <c r="AL57" s="139"/>
      <c r="AM57" s="139"/>
      <c r="AN57" s="139"/>
      <c r="AO57" s="140">
        <v>2</v>
      </c>
      <c r="AP57" s="140">
        <v>2</v>
      </c>
      <c r="AQ57" s="140">
        <v>5</v>
      </c>
      <c r="AR57" s="140">
        <v>3</v>
      </c>
      <c r="AS57" s="140">
        <v>3</v>
      </c>
      <c r="AT57" s="140">
        <v>4</v>
      </c>
      <c r="AU57" s="140">
        <v>3</v>
      </c>
      <c r="AV57" s="140">
        <v>4</v>
      </c>
      <c r="AW57" s="140">
        <v>2</v>
      </c>
      <c r="AX57" s="140">
        <v>2</v>
      </c>
      <c r="AY57" s="140">
        <v>2</v>
      </c>
      <c r="AZ57" s="140">
        <v>2</v>
      </c>
      <c r="BA57" s="140">
        <v>3</v>
      </c>
      <c r="BB57" s="140">
        <v>2</v>
      </c>
      <c r="BC57" s="140">
        <v>2</v>
      </c>
      <c r="BD57" s="140">
        <v>1</v>
      </c>
      <c r="BE57" s="140">
        <v>3</v>
      </c>
      <c r="BF57" s="140">
        <v>3</v>
      </c>
      <c r="BG57" s="140">
        <v>3</v>
      </c>
      <c r="BH57" s="140">
        <v>2</v>
      </c>
      <c r="BI57" s="140">
        <v>2</v>
      </c>
      <c r="BJ57" s="140">
        <v>4</v>
      </c>
      <c r="BK57" s="140">
        <v>5</v>
      </c>
      <c r="BL57" s="140">
        <v>2</v>
      </c>
      <c r="BM57" s="139"/>
      <c r="BN57" s="139"/>
      <c r="BO57" s="139"/>
      <c r="BP57" s="139"/>
      <c r="BQ57" s="139"/>
      <c r="BR57" s="139"/>
      <c r="BS57" s="139"/>
      <c r="BT57" s="140">
        <v>2</v>
      </c>
      <c r="BU57" s="140" t="s">
        <v>273</v>
      </c>
      <c r="BV57" s="140" t="s">
        <v>274</v>
      </c>
    </row>
    <row r="58" spans="1:74" s="143" customFormat="1" ht="33.75" x14ac:dyDescent="0.25">
      <c r="A58" s="137">
        <v>80401527</v>
      </c>
      <c r="B58" s="137" t="s">
        <v>213</v>
      </c>
      <c r="C58" s="138">
        <v>44768.49490740741</v>
      </c>
      <c r="D58" s="140">
        <v>4</v>
      </c>
      <c r="E58" s="140">
        <v>1</v>
      </c>
      <c r="F58" s="140">
        <v>2</v>
      </c>
      <c r="G58" s="140">
        <v>2</v>
      </c>
      <c r="H58" s="139"/>
      <c r="I58" s="139"/>
      <c r="J58" s="140">
        <v>1</v>
      </c>
      <c r="K58" s="140">
        <v>1</v>
      </c>
      <c r="L58" s="139"/>
      <c r="M58" s="140">
        <v>1</v>
      </c>
      <c r="N58" s="139"/>
      <c r="O58" s="139"/>
      <c r="P58" s="139"/>
      <c r="Q58" s="140">
        <v>1</v>
      </c>
      <c r="R58" s="140">
        <v>1</v>
      </c>
      <c r="S58" s="139"/>
      <c r="T58" s="139"/>
      <c r="U58" s="139"/>
      <c r="V58" s="139"/>
      <c r="W58" s="139"/>
      <c r="X58" s="140">
        <v>1</v>
      </c>
      <c r="Y58" s="140">
        <v>1</v>
      </c>
      <c r="Z58" s="140">
        <v>1</v>
      </c>
      <c r="AA58" s="140">
        <v>5</v>
      </c>
      <c r="AB58" s="140">
        <v>3</v>
      </c>
      <c r="AC58" s="140">
        <v>3</v>
      </c>
      <c r="AD58" s="140">
        <v>5</v>
      </c>
      <c r="AE58" s="140">
        <v>5</v>
      </c>
      <c r="AF58" s="140">
        <v>2</v>
      </c>
      <c r="AG58" s="140">
        <v>5</v>
      </c>
      <c r="AH58" s="140">
        <v>1</v>
      </c>
      <c r="AI58" s="140">
        <v>2</v>
      </c>
      <c r="AJ58" s="140">
        <v>1</v>
      </c>
      <c r="AK58" s="139"/>
      <c r="AL58" s="139"/>
      <c r="AM58" s="140">
        <v>1</v>
      </c>
      <c r="AN58" s="139"/>
      <c r="AO58" s="140">
        <v>1</v>
      </c>
      <c r="AP58" s="140">
        <v>5</v>
      </c>
      <c r="AQ58" s="140">
        <v>4</v>
      </c>
      <c r="AR58" s="140">
        <v>1</v>
      </c>
      <c r="AS58" s="140">
        <v>2</v>
      </c>
      <c r="AT58" s="140">
        <v>3</v>
      </c>
      <c r="AU58" s="140">
        <v>1</v>
      </c>
      <c r="AV58" s="140">
        <v>1</v>
      </c>
      <c r="AW58" s="140">
        <v>3</v>
      </c>
      <c r="AX58" s="140">
        <v>3</v>
      </c>
      <c r="AY58" s="140">
        <v>1</v>
      </c>
      <c r="AZ58" s="140">
        <v>1</v>
      </c>
      <c r="BA58" s="140">
        <v>4</v>
      </c>
      <c r="BB58" s="140">
        <v>5</v>
      </c>
      <c r="BC58" s="140">
        <v>3</v>
      </c>
      <c r="BD58" s="140">
        <v>3</v>
      </c>
      <c r="BE58" s="140">
        <v>4</v>
      </c>
      <c r="BF58" s="140">
        <v>2</v>
      </c>
      <c r="BG58" s="140">
        <v>1</v>
      </c>
      <c r="BH58" s="140">
        <v>5</v>
      </c>
      <c r="BI58" s="140">
        <v>5</v>
      </c>
      <c r="BJ58" s="140">
        <v>5</v>
      </c>
      <c r="BK58" s="140">
        <v>5</v>
      </c>
      <c r="BL58" s="140">
        <v>2</v>
      </c>
      <c r="BM58" s="139"/>
      <c r="BN58" s="139"/>
      <c r="BO58" s="139"/>
      <c r="BP58" s="139"/>
      <c r="BQ58" s="139"/>
      <c r="BR58" s="139"/>
      <c r="BS58" s="139"/>
      <c r="BT58" s="140">
        <v>2</v>
      </c>
      <c r="BU58" s="140" t="s">
        <v>275</v>
      </c>
      <c r="BV58" s="140" t="s">
        <v>276</v>
      </c>
    </row>
    <row r="59" spans="1:74" s="143" customFormat="1" x14ac:dyDescent="0.25">
      <c r="A59" s="137">
        <v>80405046</v>
      </c>
      <c r="B59" s="137" t="s">
        <v>213</v>
      </c>
      <c r="C59" s="138">
        <v>44768.519803240742</v>
      </c>
      <c r="D59" s="140">
        <v>6</v>
      </c>
      <c r="E59" s="140">
        <v>2</v>
      </c>
      <c r="F59" s="140">
        <v>2</v>
      </c>
      <c r="G59" s="140">
        <v>2</v>
      </c>
      <c r="H59" s="139"/>
      <c r="I59" s="140">
        <v>1</v>
      </c>
      <c r="J59" s="140">
        <v>1</v>
      </c>
      <c r="K59" s="140">
        <v>1</v>
      </c>
      <c r="L59" s="139"/>
      <c r="M59" s="140">
        <v>1</v>
      </c>
      <c r="N59" s="139"/>
      <c r="O59" s="139"/>
      <c r="P59" s="139"/>
      <c r="Q59" s="140">
        <v>3</v>
      </c>
      <c r="R59" s="139"/>
      <c r="S59" s="139"/>
      <c r="T59" s="139"/>
      <c r="U59" s="139"/>
      <c r="V59" s="139"/>
      <c r="W59" s="140">
        <v>1</v>
      </c>
      <c r="X59" s="140">
        <v>2</v>
      </c>
      <c r="Y59" s="140">
        <v>2</v>
      </c>
      <c r="Z59" s="140">
        <v>3</v>
      </c>
      <c r="AA59" s="140">
        <v>5</v>
      </c>
      <c r="AB59" s="140">
        <v>3</v>
      </c>
      <c r="AC59" s="140">
        <v>5</v>
      </c>
      <c r="AD59" s="140">
        <v>3</v>
      </c>
      <c r="AE59" s="140">
        <v>5</v>
      </c>
      <c r="AF59" s="140">
        <v>1</v>
      </c>
      <c r="AG59" s="140">
        <v>5</v>
      </c>
      <c r="AH59" s="140">
        <v>2</v>
      </c>
      <c r="AI59" s="139"/>
      <c r="AJ59" s="139"/>
      <c r="AK59" s="140">
        <v>1</v>
      </c>
      <c r="AL59" s="139"/>
      <c r="AM59" s="139"/>
      <c r="AN59" s="139"/>
      <c r="AO59" s="140">
        <v>5</v>
      </c>
      <c r="AP59" s="140">
        <v>1</v>
      </c>
      <c r="AQ59" s="140">
        <v>2</v>
      </c>
      <c r="AR59" s="140">
        <v>3</v>
      </c>
      <c r="AS59" s="140">
        <v>2</v>
      </c>
      <c r="AT59" s="140">
        <v>3</v>
      </c>
      <c r="AU59" s="140">
        <v>2</v>
      </c>
      <c r="AV59" s="140">
        <v>1</v>
      </c>
      <c r="AW59" s="140">
        <v>2</v>
      </c>
      <c r="AX59" s="140">
        <v>3</v>
      </c>
      <c r="AY59" s="140">
        <v>1</v>
      </c>
      <c r="AZ59" s="140">
        <v>1</v>
      </c>
      <c r="BA59" s="140">
        <v>4</v>
      </c>
      <c r="BB59" s="140">
        <v>2</v>
      </c>
      <c r="BC59" s="140">
        <v>3</v>
      </c>
      <c r="BD59" s="140">
        <v>3</v>
      </c>
      <c r="BE59" s="140">
        <v>1</v>
      </c>
      <c r="BF59" s="140">
        <v>1</v>
      </c>
      <c r="BG59" s="140">
        <v>2</v>
      </c>
      <c r="BH59" s="140">
        <v>5</v>
      </c>
      <c r="BI59" s="140">
        <v>4</v>
      </c>
      <c r="BJ59" s="140">
        <v>5</v>
      </c>
      <c r="BK59" s="140">
        <v>2</v>
      </c>
      <c r="BL59" s="140">
        <v>2</v>
      </c>
      <c r="BM59" s="139"/>
      <c r="BN59" s="139"/>
      <c r="BO59" s="139"/>
      <c r="BP59" s="139"/>
      <c r="BQ59" s="139"/>
      <c r="BR59" s="139"/>
      <c r="BS59" s="139"/>
      <c r="BT59" s="140">
        <v>2</v>
      </c>
      <c r="BU59" s="140" t="s">
        <v>277</v>
      </c>
      <c r="BV59" s="140" t="s">
        <v>221</v>
      </c>
    </row>
    <row r="60" spans="1:74" s="143" customFormat="1" x14ac:dyDescent="0.25">
      <c r="A60" s="137">
        <v>80409314</v>
      </c>
      <c r="B60" s="137" t="s">
        <v>213</v>
      </c>
      <c r="C60" s="138">
        <v>44768.552731481483</v>
      </c>
      <c r="D60" s="140">
        <v>4</v>
      </c>
      <c r="E60" s="140">
        <v>1</v>
      </c>
      <c r="F60" s="140">
        <v>2</v>
      </c>
      <c r="G60" s="140">
        <v>1</v>
      </c>
      <c r="H60" s="140">
        <v>1</v>
      </c>
      <c r="I60" s="140">
        <v>1</v>
      </c>
      <c r="J60" s="140">
        <v>1</v>
      </c>
      <c r="K60" s="140">
        <v>1</v>
      </c>
      <c r="L60" s="139"/>
      <c r="M60" s="140">
        <v>1</v>
      </c>
      <c r="N60" s="139"/>
      <c r="O60" s="139"/>
      <c r="P60" s="139"/>
      <c r="Q60" s="140">
        <v>3</v>
      </c>
      <c r="R60" s="139"/>
      <c r="S60" s="139"/>
      <c r="T60" s="139"/>
      <c r="U60" s="139"/>
      <c r="V60" s="139"/>
      <c r="W60" s="140">
        <v>1</v>
      </c>
      <c r="X60" s="140">
        <v>2</v>
      </c>
      <c r="Y60" s="140">
        <v>2</v>
      </c>
      <c r="Z60" s="140">
        <v>2</v>
      </c>
      <c r="AA60" s="140">
        <v>1</v>
      </c>
      <c r="AB60" s="140">
        <v>1</v>
      </c>
      <c r="AC60" s="140">
        <v>1</v>
      </c>
      <c r="AD60" s="140">
        <v>1</v>
      </c>
      <c r="AE60" s="140">
        <v>1</v>
      </c>
      <c r="AF60" s="140">
        <v>1</v>
      </c>
      <c r="AG60" s="140">
        <v>1</v>
      </c>
      <c r="AH60" s="140">
        <v>1</v>
      </c>
      <c r="AI60" s="140">
        <v>4</v>
      </c>
      <c r="AJ60" s="140">
        <v>1</v>
      </c>
      <c r="AK60" s="139"/>
      <c r="AL60" s="139"/>
      <c r="AM60" s="139"/>
      <c r="AN60" s="139"/>
      <c r="AO60" s="140">
        <v>5</v>
      </c>
      <c r="AP60" s="140">
        <v>5</v>
      </c>
      <c r="AQ60" s="140">
        <v>3</v>
      </c>
      <c r="AR60" s="140">
        <v>5</v>
      </c>
      <c r="AS60" s="140">
        <v>5</v>
      </c>
      <c r="AT60" s="140">
        <v>5</v>
      </c>
      <c r="AU60" s="140">
        <v>2</v>
      </c>
      <c r="AV60" s="140">
        <v>5</v>
      </c>
      <c r="AW60" s="140">
        <v>3</v>
      </c>
      <c r="AX60" s="140">
        <v>2</v>
      </c>
      <c r="AY60" s="140">
        <v>1</v>
      </c>
      <c r="AZ60" s="140">
        <v>2</v>
      </c>
      <c r="BA60" s="140">
        <v>3</v>
      </c>
      <c r="BB60" s="140">
        <v>3</v>
      </c>
      <c r="BC60" s="140">
        <v>4</v>
      </c>
      <c r="BD60" s="140">
        <v>2</v>
      </c>
      <c r="BE60" s="140">
        <v>1</v>
      </c>
      <c r="BF60" s="140">
        <v>1</v>
      </c>
      <c r="BG60" s="140">
        <v>1</v>
      </c>
      <c r="BH60" s="140">
        <v>1</v>
      </c>
      <c r="BI60" s="140">
        <v>1</v>
      </c>
      <c r="BJ60" s="140">
        <v>2</v>
      </c>
      <c r="BK60" s="140">
        <v>1</v>
      </c>
      <c r="BL60" s="140">
        <v>2</v>
      </c>
      <c r="BM60" s="139"/>
      <c r="BN60" s="139"/>
      <c r="BO60" s="139"/>
      <c r="BP60" s="139"/>
      <c r="BQ60" s="139"/>
      <c r="BR60" s="139"/>
      <c r="BS60" s="139"/>
      <c r="BT60" s="140">
        <v>4</v>
      </c>
      <c r="BU60" s="140" t="s">
        <v>278</v>
      </c>
      <c r="BV60" s="140" t="s">
        <v>271</v>
      </c>
    </row>
    <row r="61" spans="1:74" s="143" customFormat="1" x14ac:dyDescent="0.25">
      <c r="A61" s="137">
        <v>80412149</v>
      </c>
      <c r="B61" s="137" t="s">
        <v>213</v>
      </c>
      <c r="C61" s="138">
        <v>44768.575092592589</v>
      </c>
      <c r="D61" s="140">
        <v>4</v>
      </c>
      <c r="E61" s="140">
        <v>2</v>
      </c>
      <c r="F61" s="140">
        <v>2</v>
      </c>
      <c r="G61" s="140">
        <v>1</v>
      </c>
      <c r="H61" s="140">
        <v>1</v>
      </c>
      <c r="I61" s="140">
        <v>1</v>
      </c>
      <c r="J61" s="140">
        <v>1</v>
      </c>
      <c r="K61" s="140">
        <v>1</v>
      </c>
      <c r="L61" s="139"/>
      <c r="M61" s="140">
        <v>1</v>
      </c>
      <c r="N61" s="139"/>
      <c r="O61" s="139"/>
      <c r="P61" s="139"/>
      <c r="Q61" s="140">
        <v>3</v>
      </c>
      <c r="R61" s="139"/>
      <c r="S61" s="139"/>
      <c r="T61" s="139"/>
      <c r="U61" s="139"/>
      <c r="V61" s="139"/>
      <c r="W61" s="140">
        <v>1</v>
      </c>
      <c r="X61" s="140">
        <v>1</v>
      </c>
      <c r="Y61" s="140">
        <v>1</v>
      </c>
      <c r="Z61" s="140">
        <v>3</v>
      </c>
      <c r="AA61" s="140">
        <v>4</v>
      </c>
      <c r="AB61" s="140">
        <v>4</v>
      </c>
      <c r="AC61" s="140">
        <v>4</v>
      </c>
      <c r="AD61" s="140">
        <v>2</v>
      </c>
      <c r="AE61" s="140">
        <v>4</v>
      </c>
      <c r="AF61" s="140">
        <v>1</v>
      </c>
      <c r="AG61" s="140">
        <v>4</v>
      </c>
      <c r="AH61" s="140">
        <v>2</v>
      </c>
      <c r="AI61" s="139"/>
      <c r="AJ61" s="139"/>
      <c r="AK61" s="139"/>
      <c r="AL61" s="140">
        <v>1</v>
      </c>
      <c r="AM61" s="140">
        <v>1</v>
      </c>
      <c r="AN61" s="139"/>
      <c r="AO61" s="140">
        <v>1</v>
      </c>
      <c r="AP61" s="140">
        <v>1</v>
      </c>
      <c r="AQ61" s="140">
        <v>2</v>
      </c>
      <c r="AR61" s="140">
        <v>3</v>
      </c>
      <c r="AS61" s="140">
        <v>3</v>
      </c>
      <c r="AT61" s="140">
        <v>3</v>
      </c>
      <c r="AU61" s="140">
        <v>2</v>
      </c>
      <c r="AV61" s="140">
        <v>2</v>
      </c>
      <c r="AW61" s="140">
        <v>1</v>
      </c>
      <c r="AX61" s="140">
        <v>5</v>
      </c>
      <c r="AY61" s="140">
        <v>3</v>
      </c>
      <c r="AZ61" s="140">
        <v>5</v>
      </c>
      <c r="BA61" s="140">
        <v>4</v>
      </c>
      <c r="BB61" s="140">
        <v>3</v>
      </c>
      <c r="BC61" s="140">
        <v>3</v>
      </c>
      <c r="BD61" s="140">
        <v>3</v>
      </c>
      <c r="BE61" s="140">
        <v>4</v>
      </c>
      <c r="BF61" s="140">
        <v>4</v>
      </c>
      <c r="BG61" s="140">
        <v>4</v>
      </c>
      <c r="BH61" s="140">
        <v>3</v>
      </c>
      <c r="BI61" s="140">
        <v>4</v>
      </c>
      <c r="BJ61" s="140">
        <v>5</v>
      </c>
      <c r="BK61" s="140">
        <v>3</v>
      </c>
      <c r="BL61" s="140">
        <v>2</v>
      </c>
      <c r="BM61" s="139"/>
      <c r="BN61" s="139"/>
      <c r="BO61" s="139"/>
      <c r="BP61" s="139"/>
      <c r="BQ61" s="139"/>
      <c r="BR61" s="139"/>
      <c r="BS61" s="139"/>
      <c r="BT61" s="140">
        <v>3</v>
      </c>
      <c r="BU61" s="140" t="s">
        <v>279</v>
      </c>
      <c r="BV61" s="140" t="s">
        <v>276</v>
      </c>
    </row>
    <row r="62" spans="1:74" s="143" customFormat="1" x14ac:dyDescent="0.25">
      <c r="A62" s="137">
        <v>80412860</v>
      </c>
      <c r="B62" s="137" t="s">
        <v>213</v>
      </c>
      <c r="C62" s="138">
        <v>44768.580520833333</v>
      </c>
      <c r="D62" s="140">
        <v>4</v>
      </c>
      <c r="E62" s="140">
        <v>2</v>
      </c>
      <c r="F62" s="140">
        <v>2</v>
      </c>
      <c r="G62" s="140">
        <v>2</v>
      </c>
      <c r="H62" s="139"/>
      <c r="I62" s="140">
        <v>1</v>
      </c>
      <c r="J62" s="140">
        <v>1</v>
      </c>
      <c r="K62" s="140">
        <v>1</v>
      </c>
      <c r="L62" s="139"/>
      <c r="M62" s="140">
        <v>1</v>
      </c>
      <c r="N62" s="139"/>
      <c r="O62" s="140">
        <v>1</v>
      </c>
      <c r="P62" s="139"/>
      <c r="Q62" s="140">
        <v>3</v>
      </c>
      <c r="R62" s="139"/>
      <c r="S62" s="139"/>
      <c r="T62" s="139"/>
      <c r="U62" s="139"/>
      <c r="V62" s="139"/>
      <c r="W62" s="140">
        <v>1</v>
      </c>
      <c r="X62" s="140">
        <v>2</v>
      </c>
      <c r="Y62" s="140">
        <v>2</v>
      </c>
      <c r="Z62" s="140">
        <v>3</v>
      </c>
      <c r="AA62" s="140">
        <v>5</v>
      </c>
      <c r="AB62" s="140">
        <v>2</v>
      </c>
      <c r="AC62" s="140">
        <v>2</v>
      </c>
      <c r="AD62" s="140">
        <v>2</v>
      </c>
      <c r="AE62" s="140">
        <v>5</v>
      </c>
      <c r="AF62" s="140">
        <v>1</v>
      </c>
      <c r="AG62" s="140">
        <v>3</v>
      </c>
      <c r="AH62" s="140">
        <v>2</v>
      </c>
      <c r="AI62" s="139"/>
      <c r="AJ62" s="140">
        <v>1</v>
      </c>
      <c r="AK62" s="140">
        <v>1</v>
      </c>
      <c r="AL62" s="139"/>
      <c r="AM62" s="139"/>
      <c r="AN62" s="139"/>
      <c r="AO62" s="140">
        <v>5</v>
      </c>
      <c r="AP62" s="140">
        <v>5</v>
      </c>
      <c r="AQ62" s="140">
        <v>5</v>
      </c>
      <c r="AR62" s="140">
        <v>2</v>
      </c>
      <c r="AS62" s="140">
        <v>3</v>
      </c>
      <c r="AT62" s="140">
        <v>4</v>
      </c>
      <c r="AU62" s="140">
        <v>1</v>
      </c>
      <c r="AV62" s="140">
        <v>4</v>
      </c>
      <c r="AW62" s="140">
        <v>1</v>
      </c>
      <c r="AX62" s="140">
        <v>4</v>
      </c>
      <c r="AY62" s="140">
        <v>3</v>
      </c>
      <c r="AZ62" s="140">
        <v>3</v>
      </c>
      <c r="BA62" s="140">
        <v>5</v>
      </c>
      <c r="BB62" s="140">
        <v>3</v>
      </c>
      <c r="BC62" s="140">
        <v>3</v>
      </c>
      <c r="BD62" s="140">
        <v>3</v>
      </c>
      <c r="BE62" s="140">
        <v>3</v>
      </c>
      <c r="BF62" s="140">
        <v>3</v>
      </c>
      <c r="BG62" s="140">
        <v>3</v>
      </c>
      <c r="BH62" s="140">
        <v>4</v>
      </c>
      <c r="BI62" s="140">
        <v>4</v>
      </c>
      <c r="BJ62" s="140">
        <v>4</v>
      </c>
      <c r="BK62" s="140">
        <v>3</v>
      </c>
      <c r="BL62" s="140">
        <v>2</v>
      </c>
      <c r="BM62" s="139"/>
      <c r="BN62" s="139"/>
      <c r="BO62" s="139"/>
      <c r="BP62" s="139"/>
      <c r="BQ62" s="139"/>
      <c r="BR62" s="139"/>
      <c r="BS62" s="139"/>
      <c r="BT62" s="140">
        <v>4</v>
      </c>
      <c r="BU62" s="140" t="s">
        <v>280</v>
      </c>
      <c r="BV62" s="140" t="s">
        <v>221</v>
      </c>
    </row>
    <row r="63" spans="1:74" s="143" customFormat="1" ht="33.75" x14ac:dyDescent="0.25">
      <c r="A63" s="137">
        <v>80413151</v>
      </c>
      <c r="B63" s="137" t="s">
        <v>213</v>
      </c>
      <c r="C63" s="138">
        <v>44768.582256944443</v>
      </c>
      <c r="D63" s="140">
        <v>2</v>
      </c>
      <c r="E63" s="140">
        <v>1</v>
      </c>
      <c r="F63" s="140">
        <v>1</v>
      </c>
      <c r="G63" s="140">
        <v>2</v>
      </c>
      <c r="H63" s="140">
        <v>1</v>
      </c>
      <c r="I63" s="140">
        <v>1</v>
      </c>
      <c r="J63" s="140">
        <v>1</v>
      </c>
      <c r="K63" s="139"/>
      <c r="L63" s="139"/>
      <c r="M63" s="140">
        <v>1</v>
      </c>
      <c r="N63" s="140">
        <v>1</v>
      </c>
      <c r="O63" s="139"/>
      <c r="P63" s="139"/>
      <c r="Q63" s="140">
        <v>3</v>
      </c>
      <c r="R63" s="140">
        <v>1</v>
      </c>
      <c r="S63" s="139"/>
      <c r="T63" s="139"/>
      <c r="U63" s="139"/>
      <c r="V63" s="139"/>
      <c r="W63" s="139"/>
      <c r="X63" s="140">
        <v>2</v>
      </c>
      <c r="Y63" s="140">
        <v>2</v>
      </c>
      <c r="Z63" s="140">
        <v>1</v>
      </c>
      <c r="AA63" s="140">
        <v>3</v>
      </c>
      <c r="AB63" s="140">
        <v>1</v>
      </c>
      <c r="AC63" s="140">
        <v>1</v>
      </c>
      <c r="AD63" s="140">
        <v>4</v>
      </c>
      <c r="AE63" s="140">
        <v>2</v>
      </c>
      <c r="AF63" s="140">
        <v>1</v>
      </c>
      <c r="AG63" s="140">
        <v>3</v>
      </c>
      <c r="AH63" s="140">
        <v>1</v>
      </c>
      <c r="AI63" s="140">
        <v>4</v>
      </c>
      <c r="AJ63" s="140">
        <v>1</v>
      </c>
      <c r="AK63" s="139"/>
      <c r="AL63" s="140">
        <v>1</v>
      </c>
      <c r="AM63" s="139"/>
      <c r="AN63" s="139"/>
      <c r="AO63" s="140">
        <v>5</v>
      </c>
      <c r="AP63" s="140">
        <v>5</v>
      </c>
      <c r="AQ63" s="140">
        <v>4</v>
      </c>
      <c r="AR63" s="140">
        <v>2</v>
      </c>
      <c r="AS63" s="140">
        <v>2</v>
      </c>
      <c r="AT63" s="140">
        <v>3</v>
      </c>
      <c r="AU63" s="140">
        <v>2</v>
      </c>
      <c r="AV63" s="140">
        <v>3</v>
      </c>
      <c r="AW63" s="140">
        <v>1</v>
      </c>
      <c r="AX63" s="140">
        <v>5</v>
      </c>
      <c r="AY63" s="140">
        <v>2</v>
      </c>
      <c r="AZ63" s="140">
        <v>4</v>
      </c>
      <c r="BA63" s="140">
        <v>4</v>
      </c>
      <c r="BB63" s="140">
        <v>5</v>
      </c>
      <c r="BC63" s="140">
        <v>3</v>
      </c>
      <c r="BD63" s="140">
        <v>2</v>
      </c>
      <c r="BE63" s="140">
        <v>4</v>
      </c>
      <c r="BF63" s="140">
        <v>4</v>
      </c>
      <c r="BG63" s="140">
        <v>1</v>
      </c>
      <c r="BH63" s="140">
        <v>1</v>
      </c>
      <c r="BI63" s="140">
        <v>3</v>
      </c>
      <c r="BJ63" s="140">
        <v>1</v>
      </c>
      <c r="BK63" s="140">
        <v>3</v>
      </c>
      <c r="BL63" s="140">
        <v>2</v>
      </c>
      <c r="BM63" s="139"/>
      <c r="BN63" s="139"/>
      <c r="BO63" s="139"/>
      <c r="BP63" s="139"/>
      <c r="BQ63" s="139"/>
      <c r="BR63" s="139"/>
      <c r="BS63" s="139"/>
      <c r="BT63" s="140">
        <v>4</v>
      </c>
      <c r="BU63" s="140" t="s">
        <v>281</v>
      </c>
      <c r="BV63" s="140" t="s">
        <v>209</v>
      </c>
    </row>
    <row r="64" spans="1:74" s="143" customFormat="1" ht="33.75" x14ac:dyDescent="0.25">
      <c r="A64" s="137">
        <v>80413514</v>
      </c>
      <c r="B64" s="137" t="s">
        <v>213</v>
      </c>
      <c r="C64" s="138">
        <v>44768.584398148145</v>
      </c>
      <c r="D64" s="140">
        <v>3</v>
      </c>
      <c r="E64" s="140">
        <v>2</v>
      </c>
      <c r="F64" s="140">
        <v>3</v>
      </c>
      <c r="G64" s="140">
        <v>1</v>
      </c>
      <c r="H64" s="140">
        <v>1</v>
      </c>
      <c r="I64" s="140">
        <v>1</v>
      </c>
      <c r="J64" s="140">
        <v>1</v>
      </c>
      <c r="K64" s="140">
        <v>1</v>
      </c>
      <c r="L64" s="139"/>
      <c r="M64" s="140">
        <v>1</v>
      </c>
      <c r="N64" s="140">
        <v>1</v>
      </c>
      <c r="O64" s="139"/>
      <c r="P64" s="140">
        <v>1</v>
      </c>
      <c r="Q64" s="140">
        <v>3</v>
      </c>
      <c r="R64" s="139"/>
      <c r="S64" s="139"/>
      <c r="T64" s="139"/>
      <c r="U64" s="139"/>
      <c r="V64" s="139"/>
      <c r="W64" s="140">
        <v>1</v>
      </c>
      <c r="X64" s="140">
        <v>1</v>
      </c>
      <c r="Y64" s="140">
        <v>1</v>
      </c>
      <c r="Z64" s="140">
        <v>3</v>
      </c>
      <c r="AA64" s="140">
        <v>1</v>
      </c>
      <c r="AB64" s="140">
        <v>3</v>
      </c>
      <c r="AC64" s="140">
        <v>3</v>
      </c>
      <c r="AD64" s="140">
        <v>2</v>
      </c>
      <c r="AE64" s="140">
        <v>1</v>
      </c>
      <c r="AF64" s="140">
        <v>3</v>
      </c>
      <c r="AG64" s="140">
        <v>1</v>
      </c>
      <c r="AH64" s="140">
        <v>2</v>
      </c>
      <c r="AI64" s="139"/>
      <c r="AJ64" s="140">
        <v>1</v>
      </c>
      <c r="AK64" s="139"/>
      <c r="AL64" s="139"/>
      <c r="AM64" s="140">
        <v>1</v>
      </c>
      <c r="AN64" s="139"/>
      <c r="AO64" s="140">
        <v>2</v>
      </c>
      <c r="AP64" s="140">
        <v>5</v>
      </c>
      <c r="AQ64" s="140">
        <v>2</v>
      </c>
      <c r="AR64" s="140">
        <v>2</v>
      </c>
      <c r="AS64" s="140">
        <v>3</v>
      </c>
      <c r="AT64" s="140">
        <v>3</v>
      </c>
      <c r="AU64" s="140">
        <v>2</v>
      </c>
      <c r="AV64" s="140">
        <v>2</v>
      </c>
      <c r="AW64" s="140">
        <v>2</v>
      </c>
      <c r="AX64" s="140">
        <v>4</v>
      </c>
      <c r="AY64" s="140">
        <v>2</v>
      </c>
      <c r="AZ64" s="140">
        <v>1</v>
      </c>
      <c r="BA64" s="140">
        <v>4</v>
      </c>
      <c r="BB64" s="140">
        <v>2</v>
      </c>
      <c r="BC64" s="140">
        <v>2</v>
      </c>
      <c r="BD64" s="140">
        <v>3</v>
      </c>
      <c r="BE64" s="140">
        <v>4</v>
      </c>
      <c r="BF64" s="140">
        <v>3</v>
      </c>
      <c r="BG64" s="140">
        <v>1</v>
      </c>
      <c r="BH64" s="140">
        <v>3</v>
      </c>
      <c r="BI64" s="140">
        <v>5</v>
      </c>
      <c r="BJ64" s="140">
        <v>2</v>
      </c>
      <c r="BK64" s="140">
        <v>4</v>
      </c>
      <c r="BL64" s="140">
        <v>2</v>
      </c>
      <c r="BM64" s="139"/>
      <c r="BN64" s="139"/>
      <c r="BO64" s="139"/>
      <c r="BP64" s="139"/>
      <c r="BQ64" s="139"/>
      <c r="BR64" s="139"/>
      <c r="BS64" s="139"/>
      <c r="BT64" s="140">
        <v>3</v>
      </c>
      <c r="BU64" s="140" t="s">
        <v>282</v>
      </c>
      <c r="BV64" s="140" t="s">
        <v>283</v>
      </c>
    </row>
    <row r="65" spans="1:74" s="143" customFormat="1" ht="45" x14ac:dyDescent="0.25">
      <c r="A65" s="137">
        <v>80413900</v>
      </c>
      <c r="B65" s="137" t="s">
        <v>213</v>
      </c>
      <c r="C65" s="138">
        <v>44768.587164351855</v>
      </c>
      <c r="D65" s="140">
        <v>4</v>
      </c>
      <c r="E65" s="140">
        <v>1</v>
      </c>
      <c r="F65" s="140">
        <v>2</v>
      </c>
      <c r="G65" s="140">
        <v>1</v>
      </c>
      <c r="H65" s="139"/>
      <c r="I65" s="139"/>
      <c r="J65" s="140">
        <v>1</v>
      </c>
      <c r="K65" s="139"/>
      <c r="L65" s="139"/>
      <c r="M65" s="140">
        <v>1</v>
      </c>
      <c r="N65" s="139"/>
      <c r="O65" s="139"/>
      <c r="P65" s="139"/>
      <c r="Q65" s="140">
        <v>2</v>
      </c>
      <c r="R65" s="139"/>
      <c r="S65" s="140">
        <v>1</v>
      </c>
      <c r="T65" s="140">
        <v>1</v>
      </c>
      <c r="U65" s="139"/>
      <c r="V65" s="139"/>
      <c r="W65" s="139"/>
      <c r="X65" s="140">
        <v>1</v>
      </c>
      <c r="Y65" s="140">
        <v>1</v>
      </c>
      <c r="Z65" s="140">
        <v>1</v>
      </c>
      <c r="AA65" s="140">
        <v>5</v>
      </c>
      <c r="AB65" s="140">
        <v>3</v>
      </c>
      <c r="AC65" s="140">
        <v>3</v>
      </c>
      <c r="AD65" s="140">
        <v>5</v>
      </c>
      <c r="AE65" s="140">
        <v>5</v>
      </c>
      <c r="AF65" s="140">
        <v>1</v>
      </c>
      <c r="AG65" s="140">
        <v>3</v>
      </c>
      <c r="AH65" s="140">
        <v>1</v>
      </c>
      <c r="AI65" s="140">
        <v>2</v>
      </c>
      <c r="AJ65" s="140">
        <v>1</v>
      </c>
      <c r="AK65" s="139"/>
      <c r="AL65" s="140">
        <v>1</v>
      </c>
      <c r="AM65" s="139"/>
      <c r="AN65" s="139"/>
      <c r="AO65" s="140">
        <v>1</v>
      </c>
      <c r="AP65" s="140">
        <v>3</v>
      </c>
      <c r="AQ65" s="140">
        <v>4</v>
      </c>
      <c r="AR65" s="140">
        <v>2</v>
      </c>
      <c r="AS65" s="140">
        <v>2</v>
      </c>
      <c r="AT65" s="140">
        <v>2</v>
      </c>
      <c r="AU65" s="140">
        <v>2</v>
      </c>
      <c r="AV65" s="140">
        <v>2</v>
      </c>
      <c r="AW65" s="140">
        <v>3</v>
      </c>
      <c r="AX65" s="140">
        <v>3</v>
      </c>
      <c r="AY65" s="140">
        <v>3</v>
      </c>
      <c r="AZ65" s="140">
        <v>2</v>
      </c>
      <c r="BA65" s="140">
        <v>3</v>
      </c>
      <c r="BB65" s="140">
        <v>1</v>
      </c>
      <c r="BC65" s="140">
        <v>4</v>
      </c>
      <c r="BD65" s="140">
        <v>2</v>
      </c>
      <c r="BE65" s="140">
        <v>2</v>
      </c>
      <c r="BF65" s="140">
        <v>2</v>
      </c>
      <c r="BG65" s="140">
        <v>1</v>
      </c>
      <c r="BH65" s="140">
        <v>4</v>
      </c>
      <c r="BI65" s="140">
        <v>4</v>
      </c>
      <c r="BJ65" s="140">
        <v>5</v>
      </c>
      <c r="BK65" s="140">
        <v>3</v>
      </c>
      <c r="BL65" s="140">
        <v>2</v>
      </c>
      <c r="BM65" s="139"/>
      <c r="BN65" s="139"/>
      <c r="BO65" s="139"/>
      <c r="BP65" s="139"/>
      <c r="BQ65" s="139"/>
      <c r="BR65" s="139"/>
      <c r="BS65" s="139"/>
      <c r="BT65" s="140">
        <v>3</v>
      </c>
      <c r="BU65" s="140" t="s">
        <v>284</v>
      </c>
      <c r="BV65" s="140" t="s">
        <v>285</v>
      </c>
    </row>
    <row r="66" spans="1:74" s="143" customFormat="1" ht="22.5" x14ac:dyDescent="0.25">
      <c r="A66" s="137">
        <v>80414394</v>
      </c>
      <c r="B66" s="137" t="s">
        <v>213</v>
      </c>
      <c r="C66" s="138">
        <v>44768.591516203705</v>
      </c>
      <c r="D66" s="140">
        <v>4</v>
      </c>
      <c r="E66" s="140">
        <v>1</v>
      </c>
      <c r="F66" s="140">
        <v>2</v>
      </c>
      <c r="G66" s="140">
        <v>1</v>
      </c>
      <c r="H66" s="140">
        <v>1</v>
      </c>
      <c r="I66" s="140">
        <v>1</v>
      </c>
      <c r="J66" s="140">
        <v>1</v>
      </c>
      <c r="K66" s="140">
        <v>1</v>
      </c>
      <c r="L66" s="139"/>
      <c r="M66" s="140">
        <v>1</v>
      </c>
      <c r="N66" s="139"/>
      <c r="O66" s="139"/>
      <c r="P66" s="139"/>
      <c r="Q66" s="140">
        <v>2</v>
      </c>
      <c r="R66" s="140">
        <v>1</v>
      </c>
      <c r="S66" s="140">
        <v>1</v>
      </c>
      <c r="T66" s="139"/>
      <c r="U66" s="139"/>
      <c r="V66" s="139"/>
      <c r="W66" s="139"/>
      <c r="X66" s="140">
        <v>1</v>
      </c>
      <c r="Y66" s="140">
        <v>1</v>
      </c>
      <c r="Z66" s="140">
        <v>1</v>
      </c>
      <c r="AA66" s="140">
        <v>5</v>
      </c>
      <c r="AB66" s="140">
        <v>5</v>
      </c>
      <c r="AC66" s="140">
        <v>5</v>
      </c>
      <c r="AD66" s="140">
        <v>5</v>
      </c>
      <c r="AE66" s="140">
        <v>5</v>
      </c>
      <c r="AF66" s="140">
        <v>1</v>
      </c>
      <c r="AG66" s="140">
        <v>5</v>
      </c>
      <c r="AH66" s="140">
        <v>1</v>
      </c>
      <c r="AI66" s="140">
        <v>1</v>
      </c>
      <c r="AJ66" s="140">
        <v>1</v>
      </c>
      <c r="AK66" s="139"/>
      <c r="AL66" s="139"/>
      <c r="AM66" s="139"/>
      <c r="AN66" s="139"/>
      <c r="AO66" s="140">
        <v>3</v>
      </c>
      <c r="AP66" s="140">
        <v>2</v>
      </c>
      <c r="AQ66" s="140">
        <v>5</v>
      </c>
      <c r="AR66" s="140">
        <v>3</v>
      </c>
      <c r="AS66" s="140">
        <v>5</v>
      </c>
      <c r="AT66" s="140">
        <v>2</v>
      </c>
      <c r="AU66" s="140">
        <v>1</v>
      </c>
      <c r="AV66" s="140">
        <v>2</v>
      </c>
      <c r="AW66" s="140">
        <v>2</v>
      </c>
      <c r="AX66" s="140">
        <v>3</v>
      </c>
      <c r="AY66" s="140">
        <v>3</v>
      </c>
      <c r="AZ66" s="140">
        <v>1</v>
      </c>
      <c r="BA66" s="140">
        <v>3</v>
      </c>
      <c r="BB66" s="140">
        <v>1</v>
      </c>
      <c r="BC66" s="140">
        <v>1</v>
      </c>
      <c r="BD66" s="140">
        <v>3</v>
      </c>
      <c r="BE66" s="140">
        <v>3</v>
      </c>
      <c r="BF66" s="140">
        <v>3</v>
      </c>
      <c r="BG66" s="140">
        <v>2</v>
      </c>
      <c r="BH66" s="140">
        <v>5</v>
      </c>
      <c r="BI66" s="140">
        <v>3</v>
      </c>
      <c r="BJ66" s="140">
        <v>5</v>
      </c>
      <c r="BK66" s="140">
        <v>3</v>
      </c>
      <c r="BL66" s="140">
        <v>2</v>
      </c>
      <c r="BM66" s="139"/>
      <c r="BN66" s="139"/>
      <c r="BO66" s="139"/>
      <c r="BP66" s="139"/>
      <c r="BQ66" s="139"/>
      <c r="BR66" s="139"/>
      <c r="BS66" s="139"/>
      <c r="BT66" s="140">
        <v>2</v>
      </c>
      <c r="BU66" s="140" t="s">
        <v>286</v>
      </c>
      <c r="BV66" s="140" t="s">
        <v>221</v>
      </c>
    </row>
    <row r="67" spans="1:74" s="143" customFormat="1" x14ac:dyDescent="0.25">
      <c r="A67" s="137">
        <v>80420329</v>
      </c>
      <c r="B67" s="137" t="s">
        <v>207</v>
      </c>
      <c r="C67" s="138">
        <v>44768.636423611111</v>
      </c>
      <c r="D67" s="140">
        <v>3</v>
      </c>
      <c r="E67" s="140">
        <v>1</v>
      </c>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row>
    <row r="68" spans="1:74" s="143" customFormat="1" ht="33.75" x14ac:dyDescent="0.25">
      <c r="A68" s="137">
        <v>80421736</v>
      </c>
      <c r="B68" s="137" t="s">
        <v>213</v>
      </c>
      <c r="C68" s="138">
        <v>44768.645740740743</v>
      </c>
      <c r="D68" s="140">
        <v>3</v>
      </c>
      <c r="E68" s="140">
        <v>1</v>
      </c>
      <c r="F68" s="140">
        <v>3</v>
      </c>
      <c r="G68" s="140">
        <v>1</v>
      </c>
      <c r="H68" s="139"/>
      <c r="I68" s="139"/>
      <c r="J68" s="139"/>
      <c r="K68" s="139"/>
      <c r="L68" s="139"/>
      <c r="M68" s="140">
        <v>1</v>
      </c>
      <c r="N68" s="139"/>
      <c r="O68" s="139"/>
      <c r="P68" s="139"/>
      <c r="Q68" s="140">
        <v>2</v>
      </c>
      <c r="R68" s="139"/>
      <c r="S68" s="140">
        <v>1</v>
      </c>
      <c r="T68" s="139"/>
      <c r="U68" s="139"/>
      <c r="V68" s="139"/>
      <c r="W68" s="139"/>
      <c r="X68" s="140">
        <v>1</v>
      </c>
      <c r="Y68" s="140">
        <v>1</v>
      </c>
      <c r="Z68" s="140">
        <v>1</v>
      </c>
      <c r="AA68" s="140">
        <v>5</v>
      </c>
      <c r="AB68" s="140">
        <v>5</v>
      </c>
      <c r="AC68" s="140">
        <v>5</v>
      </c>
      <c r="AD68" s="140">
        <v>5</v>
      </c>
      <c r="AE68" s="140">
        <v>5</v>
      </c>
      <c r="AF68" s="140">
        <v>5</v>
      </c>
      <c r="AG68" s="140">
        <v>5</v>
      </c>
      <c r="AH68" s="140">
        <v>1</v>
      </c>
      <c r="AI68" s="140">
        <v>1</v>
      </c>
      <c r="AJ68" s="139"/>
      <c r="AK68" s="140">
        <v>1</v>
      </c>
      <c r="AL68" s="139"/>
      <c r="AM68" s="139"/>
      <c r="AN68" s="139"/>
      <c r="AO68" s="140">
        <v>3</v>
      </c>
      <c r="AP68" s="140">
        <v>5</v>
      </c>
      <c r="AQ68" s="140">
        <v>4</v>
      </c>
      <c r="AR68" s="140">
        <v>1</v>
      </c>
      <c r="AS68" s="140">
        <v>1</v>
      </c>
      <c r="AT68" s="140">
        <v>3</v>
      </c>
      <c r="AU68" s="140">
        <v>1</v>
      </c>
      <c r="AV68" s="140">
        <v>3</v>
      </c>
      <c r="AW68" s="140">
        <v>1</v>
      </c>
      <c r="AX68" s="140">
        <v>3</v>
      </c>
      <c r="AY68" s="140">
        <v>1</v>
      </c>
      <c r="AZ68" s="140">
        <v>1</v>
      </c>
      <c r="BA68" s="140">
        <v>3</v>
      </c>
      <c r="BB68" s="140">
        <v>2</v>
      </c>
      <c r="BC68" s="140">
        <v>2</v>
      </c>
      <c r="BD68" s="140">
        <v>3</v>
      </c>
      <c r="BE68" s="140">
        <v>2</v>
      </c>
      <c r="BF68" s="140">
        <v>3</v>
      </c>
      <c r="BG68" s="140">
        <v>1</v>
      </c>
      <c r="BH68" s="140">
        <v>5</v>
      </c>
      <c r="BI68" s="140">
        <v>3</v>
      </c>
      <c r="BJ68" s="140">
        <v>4</v>
      </c>
      <c r="BK68" s="140">
        <v>3</v>
      </c>
      <c r="BL68" s="140">
        <v>2</v>
      </c>
      <c r="BM68" s="139"/>
      <c r="BN68" s="139"/>
      <c r="BO68" s="139"/>
      <c r="BP68" s="139"/>
      <c r="BQ68" s="139"/>
      <c r="BR68" s="139"/>
      <c r="BS68" s="139"/>
      <c r="BT68" s="140">
        <v>3</v>
      </c>
      <c r="BU68" s="140" t="s">
        <v>287</v>
      </c>
      <c r="BV68" s="140" t="s">
        <v>288</v>
      </c>
    </row>
    <row r="69" spans="1:74" s="143" customFormat="1" x14ac:dyDescent="0.25">
      <c r="A69" s="137">
        <v>80423163</v>
      </c>
      <c r="B69" s="137" t="s">
        <v>207</v>
      </c>
      <c r="C69" s="138">
        <v>44768.657569444447</v>
      </c>
      <c r="D69" s="140">
        <v>4</v>
      </c>
      <c r="E69" s="140">
        <v>1</v>
      </c>
      <c r="F69" s="140">
        <v>2</v>
      </c>
      <c r="G69" s="140">
        <v>1</v>
      </c>
      <c r="H69" s="139"/>
      <c r="I69" s="139"/>
      <c r="J69" s="139"/>
      <c r="K69" s="139"/>
      <c r="L69" s="139"/>
      <c r="M69" s="140">
        <v>1</v>
      </c>
      <c r="N69" s="139"/>
      <c r="O69" s="139"/>
      <c r="P69" s="139"/>
      <c r="Q69" s="140">
        <v>2</v>
      </c>
      <c r="R69" s="140">
        <v>1</v>
      </c>
      <c r="S69" s="139"/>
      <c r="T69" s="139"/>
      <c r="U69" s="139"/>
      <c r="V69" s="139"/>
      <c r="W69" s="139"/>
      <c r="X69" s="140">
        <v>1</v>
      </c>
      <c r="Y69" s="140">
        <v>1</v>
      </c>
      <c r="Z69" s="140">
        <v>1</v>
      </c>
      <c r="AA69" s="140">
        <v>5</v>
      </c>
      <c r="AB69" s="140">
        <v>1</v>
      </c>
      <c r="AC69" s="140">
        <v>5</v>
      </c>
      <c r="AD69" s="140">
        <v>3</v>
      </c>
      <c r="AE69" s="140">
        <v>5</v>
      </c>
      <c r="AF69" s="140">
        <v>3</v>
      </c>
      <c r="AG69" s="140">
        <v>3</v>
      </c>
      <c r="AH69" s="140">
        <v>1</v>
      </c>
      <c r="AI69" s="140">
        <v>2</v>
      </c>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row>
    <row r="70" spans="1:74" s="143" customFormat="1" x14ac:dyDescent="0.25">
      <c r="A70" s="137">
        <v>80434424</v>
      </c>
      <c r="B70" s="137" t="s">
        <v>213</v>
      </c>
      <c r="C70" s="138">
        <v>44768.768645833334</v>
      </c>
      <c r="D70" s="140">
        <v>3</v>
      </c>
      <c r="E70" s="140">
        <v>1</v>
      </c>
      <c r="F70" s="140">
        <v>2</v>
      </c>
      <c r="G70" s="140">
        <v>2</v>
      </c>
      <c r="H70" s="140">
        <v>1</v>
      </c>
      <c r="I70" s="140">
        <v>1</v>
      </c>
      <c r="J70" s="140">
        <v>1</v>
      </c>
      <c r="K70" s="139"/>
      <c r="L70" s="139"/>
      <c r="M70" s="140">
        <v>1</v>
      </c>
      <c r="N70" s="139"/>
      <c r="O70" s="139"/>
      <c r="P70" s="139"/>
      <c r="Q70" s="140">
        <v>3</v>
      </c>
      <c r="R70" s="140">
        <v>1</v>
      </c>
      <c r="S70" s="140">
        <v>1</v>
      </c>
      <c r="T70" s="140">
        <v>1</v>
      </c>
      <c r="U70" s="139"/>
      <c r="V70" s="139"/>
      <c r="W70" s="139"/>
      <c r="X70" s="140">
        <v>1</v>
      </c>
      <c r="Y70" s="140">
        <v>1</v>
      </c>
      <c r="Z70" s="140">
        <v>1</v>
      </c>
      <c r="AA70" s="140">
        <v>5</v>
      </c>
      <c r="AB70" s="140">
        <v>5</v>
      </c>
      <c r="AC70" s="140">
        <v>3</v>
      </c>
      <c r="AD70" s="140">
        <v>3</v>
      </c>
      <c r="AE70" s="140">
        <v>5</v>
      </c>
      <c r="AF70" s="140">
        <v>1</v>
      </c>
      <c r="AG70" s="140">
        <v>4</v>
      </c>
      <c r="AH70" s="140">
        <v>2</v>
      </c>
      <c r="AI70" s="139"/>
      <c r="AJ70" s="140">
        <v>1</v>
      </c>
      <c r="AK70" s="139"/>
      <c r="AL70" s="139"/>
      <c r="AM70" s="140">
        <v>1</v>
      </c>
      <c r="AN70" s="139"/>
      <c r="AO70" s="140">
        <v>2</v>
      </c>
      <c r="AP70" s="140">
        <v>2</v>
      </c>
      <c r="AQ70" s="140">
        <v>3</v>
      </c>
      <c r="AR70" s="140">
        <v>5</v>
      </c>
      <c r="AS70" s="140">
        <v>2</v>
      </c>
      <c r="AT70" s="140">
        <v>3</v>
      </c>
      <c r="AU70" s="140">
        <v>1</v>
      </c>
      <c r="AV70" s="140">
        <v>1</v>
      </c>
      <c r="AW70" s="140">
        <v>1</v>
      </c>
      <c r="AX70" s="140">
        <v>1</v>
      </c>
      <c r="AY70" s="140">
        <v>1</v>
      </c>
      <c r="AZ70" s="140">
        <v>1</v>
      </c>
      <c r="BA70" s="140">
        <v>4</v>
      </c>
      <c r="BB70" s="140">
        <v>3</v>
      </c>
      <c r="BC70" s="140">
        <v>3</v>
      </c>
      <c r="BD70" s="140">
        <v>3</v>
      </c>
      <c r="BE70" s="140">
        <v>3</v>
      </c>
      <c r="BF70" s="140">
        <v>2</v>
      </c>
      <c r="BG70" s="140">
        <v>1</v>
      </c>
      <c r="BH70" s="140">
        <v>1</v>
      </c>
      <c r="BI70" s="140">
        <v>3</v>
      </c>
      <c r="BJ70" s="140">
        <v>1</v>
      </c>
      <c r="BK70" s="140">
        <v>1</v>
      </c>
      <c r="BL70" s="140">
        <v>2</v>
      </c>
      <c r="BM70" s="139"/>
      <c r="BN70" s="139"/>
      <c r="BO70" s="139"/>
      <c r="BP70" s="139"/>
      <c r="BQ70" s="139"/>
      <c r="BR70" s="139"/>
      <c r="BS70" s="139"/>
      <c r="BT70" s="140">
        <v>4</v>
      </c>
      <c r="BU70" s="140" t="s">
        <v>289</v>
      </c>
      <c r="BV70" s="140" t="s">
        <v>290</v>
      </c>
    </row>
    <row r="71" spans="1:74" s="143" customFormat="1" ht="45" x14ac:dyDescent="0.25">
      <c r="A71" s="137">
        <v>80435092</v>
      </c>
      <c r="B71" s="137" t="s">
        <v>213</v>
      </c>
      <c r="C71" s="138">
        <v>44768.776539351849</v>
      </c>
      <c r="D71" s="140">
        <v>3</v>
      </c>
      <c r="E71" s="140">
        <v>1</v>
      </c>
      <c r="F71" s="140">
        <v>3</v>
      </c>
      <c r="G71" s="140">
        <v>1</v>
      </c>
      <c r="H71" s="140">
        <v>1</v>
      </c>
      <c r="I71" s="140">
        <v>1</v>
      </c>
      <c r="J71" s="140">
        <v>1</v>
      </c>
      <c r="K71" s="139"/>
      <c r="L71" s="139"/>
      <c r="M71" s="139"/>
      <c r="N71" s="139"/>
      <c r="O71" s="139"/>
      <c r="P71" s="140">
        <v>1</v>
      </c>
      <c r="Q71" s="140">
        <v>3</v>
      </c>
      <c r="R71" s="140">
        <v>1</v>
      </c>
      <c r="S71" s="139"/>
      <c r="T71" s="139"/>
      <c r="U71" s="139"/>
      <c r="V71" s="139"/>
      <c r="W71" s="139"/>
      <c r="X71" s="140">
        <v>1</v>
      </c>
      <c r="Y71" s="140">
        <v>2</v>
      </c>
      <c r="Z71" s="140">
        <v>1</v>
      </c>
      <c r="AA71" s="140">
        <v>5</v>
      </c>
      <c r="AB71" s="140">
        <v>4</v>
      </c>
      <c r="AC71" s="140">
        <v>3</v>
      </c>
      <c r="AD71" s="140">
        <v>4</v>
      </c>
      <c r="AE71" s="140">
        <v>4</v>
      </c>
      <c r="AF71" s="140">
        <v>2</v>
      </c>
      <c r="AG71" s="140">
        <v>4</v>
      </c>
      <c r="AH71" s="140">
        <v>2</v>
      </c>
      <c r="AI71" s="139"/>
      <c r="AJ71" s="140">
        <v>1</v>
      </c>
      <c r="AK71" s="139"/>
      <c r="AL71" s="139"/>
      <c r="AM71" s="139"/>
      <c r="AN71" s="139"/>
      <c r="AO71" s="140">
        <v>1</v>
      </c>
      <c r="AP71" s="140">
        <v>1</v>
      </c>
      <c r="AQ71" s="140">
        <v>4</v>
      </c>
      <c r="AR71" s="140">
        <v>3</v>
      </c>
      <c r="AS71" s="140">
        <v>2</v>
      </c>
      <c r="AT71" s="140">
        <v>3</v>
      </c>
      <c r="AU71" s="140">
        <v>2</v>
      </c>
      <c r="AV71" s="140">
        <v>1</v>
      </c>
      <c r="AW71" s="140">
        <v>3</v>
      </c>
      <c r="AX71" s="140">
        <v>3</v>
      </c>
      <c r="AY71" s="140">
        <v>2</v>
      </c>
      <c r="AZ71" s="140">
        <v>2</v>
      </c>
      <c r="BA71" s="140">
        <v>3</v>
      </c>
      <c r="BB71" s="140">
        <v>2</v>
      </c>
      <c r="BC71" s="140">
        <v>3</v>
      </c>
      <c r="BD71" s="140">
        <v>3</v>
      </c>
      <c r="BE71" s="140">
        <v>4</v>
      </c>
      <c r="BF71" s="140">
        <v>3</v>
      </c>
      <c r="BG71" s="140">
        <v>2</v>
      </c>
      <c r="BH71" s="140">
        <v>1</v>
      </c>
      <c r="BI71" s="140">
        <v>2</v>
      </c>
      <c r="BJ71" s="140">
        <v>3</v>
      </c>
      <c r="BK71" s="140">
        <v>2</v>
      </c>
      <c r="BL71" s="140">
        <v>2</v>
      </c>
      <c r="BM71" s="139"/>
      <c r="BN71" s="139"/>
      <c r="BO71" s="139"/>
      <c r="BP71" s="139"/>
      <c r="BQ71" s="139"/>
      <c r="BR71" s="139"/>
      <c r="BS71" s="139"/>
      <c r="BT71" s="140">
        <v>3</v>
      </c>
      <c r="BU71" s="140" t="s">
        <v>291</v>
      </c>
      <c r="BV71" s="140" t="s">
        <v>292</v>
      </c>
    </row>
    <row r="72" spans="1:74" s="143" customFormat="1" x14ac:dyDescent="0.25">
      <c r="A72" s="137">
        <v>80436948</v>
      </c>
      <c r="B72" s="137" t="s">
        <v>213</v>
      </c>
      <c r="C72" s="138">
        <v>44768.797476851854</v>
      </c>
      <c r="D72" s="140">
        <v>4</v>
      </c>
      <c r="E72" s="140">
        <v>2</v>
      </c>
      <c r="F72" s="140">
        <v>4</v>
      </c>
      <c r="G72" s="140">
        <v>2</v>
      </c>
      <c r="H72" s="140">
        <v>1</v>
      </c>
      <c r="I72" s="140">
        <v>1</v>
      </c>
      <c r="J72" s="140">
        <v>1</v>
      </c>
      <c r="K72" s="139"/>
      <c r="L72" s="139"/>
      <c r="M72" s="140">
        <v>1</v>
      </c>
      <c r="N72" s="139"/>
      <c r="O72" s="139"/>
      <c r="P72" s="139"/>
      <c r="Q72" s="140">
        <v>2</v>
      </c>
      <c r="R72" s="139"/>
      <c r="S72" s="139"/>
      <c r="T72" s="139"/>
      <c r="U72" s="139"/>
      <c r="V72" s="139"/>
      <c r="W72" s="140">
        <v>1</v>
      </c>
      <c r="X72" s="140">
        <v>1</v>
      </c>
      <c r="Y72" s="140">
        <v>1</v>
      </c>
      <c r="Z72" s="140">
        <v>3</v>
      </c>
      <c r="AA72" s="140">
        <v>5</v>
      </c>
      <c r="AB72" s="140">
        <v>5</v>
      </c>
      <c r="AC72" s="140">
        <v>5</v>
      </c>
      <c r="AD72" s="140">
        <v>3</v>
      </c>
      <c r="AE72" s="140">
        <v>5</v>
      </c>
      <c r="AF72" s="140">
        <v>3</v>
      </c>
      <c r="AG72" s="140">
        <v>5</v>
      </c>
      <c r="AH72" s="140">
        <v>2</v>
      </c>
      <c r="AI72" s="139"/>
      <c r="AJ72" s="139"/>
      <c r="AK72" s="139"/>
      <c r="AL72" s="139"/>
      <c r="AM72" s="140">
        <v>1</v>
      </c>
      <c r="AN72" s="139"/>
      <c r="AO72" s="140">
        <v>1</v>
      </c>
      <c r="AP72" s="140">
        <v>1</v>
      </c>
      <c r="AQ72" s="140">
        <v>2</v>
      </c>
      <c r="AR72" s="140">
        <v>1</v>
      </c>
      <c r="AS72" s="140">
        <v>1</v>
      </c>
      <c r="AT72" s="140">
        <v>3</v>
      </c>
      <c r="AU72" s="140">
        <v>1</v>
      </c>
      <c r="AV72" s="140">
        <v>1</v>
      </c>
      <c r="AW72" s="140">
        <v>3</v>
      </c>
      <c r="AX72" s="140">
        <v>3</v>
      </c>
      <c r="AY72" s="140">
        <v>4</v>
      </c>
      <c r="AZ72" s="140">
        <v>1</v>
      </c>
      <c r="BA72" s="140">
        <v>3</v>
      </c>
      <c r="BB72" s="140">
        <v>1</v>
      </c>
      <c r="BC72" s="140">
        <v>3</v>
      </c>
      <c r="BD72" s="140">
        <v>5</v>
      </c>
      <c r="BE72" s="140">
        <v>3</v>
      </c>
      <c r="BF72" s="140">
        <v>2</v>
      </c>
      <c r="BG72" s="140">
        <v>1</v>
      </c>
      <c r="BH72" s="140">
        <v>5</v>
      </c>
      <c r="BI72" s="140">
        <v>5</v>
      </c>
      <c r="BJ72" s="140">
        <v>5</v>
      </c>
      <c r="BK72" s="140">
        <v>5</v>
      </c>
      <c r="BL72" s="140">
        <v>2</v>
      </c>
      <c r="BM72" s="139"/>
      <c r="BN72" s="139"/>
      <c r="BO72" s="139"/>
      <c r="BP72" s="139"/>
      <c r="BQ72" s="139"/>
      <c r="BR72" s="139"/>
      <c r="BS72" s="139"/>
      <c r="BT72" s="140">
        <v>2</v>
      </c>
      <c r="BU72" s="140" t="s">
        <v>293</v>
      </c>
      <c r="BV72" s="140" t="s">
        <v>219</v>
      </c>
    </row>
    <row r="73" spans="1:74" s="143" customFormat="1" ht="22.5" x14ac:dyDescent="0.25">
      <c r="A73" s="137">
        <v>80443764</v>
      </c>
      <c r="B73" s="137" t="s">
        <v>213</v>
      </c>
      <c r="C73" s="138">
        <v>44768.877187500002</v>
      </c>
      <c r="D73" s="140">
        <v>5</v>
      </c>
      <c r="E73" s="140">
        <v>2</v>
      </c>
      <c r="F73" s="140">
        <v>2</v>
      </c>
      <c r="G73" s="140">
        <v>1</v>
      </c>
      <c r="H73" s="139"/>
      <c r="I73" s="139"/>
      <c r="J73" s="140">
        <v>1</v>
      </c>
      <c r="K73" s="139"/>
      <c r="L73" s="139"/>
      <c r="M73" s="139"/>
      <c r="N73" s="139"/>
      <c r="O73" s="139"/>
      <c r="P73" s="139"/>
      <c r="Q73" s="140">
        <v>3</v>
      </c>
      <c r="R73" s="139"/>
      <c r="S73" s="139"/>
      <c r="T73" s="139"/>
      <c r="U73" s="139"/>
      <c r="V73" s="139"/>
      <c r="W73" s="140">
        <v>1</v>
      </c>
      <c r="X73" s="140">
        <v>2</v>
      </c>
      <c r="Y73" s="140">
        <v>2</v>
      </c>
      <c r="Z73" s="140">
        <v>3</v>
      </c>
      <c r="AA73" s="140">
        <v>5</v>
      </c>
      <c r="AB73" s="140">
        <v>3</v>
      </c>
      <c r="AC73" s="140">
        <v>2</v>
      </c>
      <c r="AD73" s="140">
        <v>1</v>
      </c>
      <c r="AE73" s="140">
        <v>3</v>
      </c>
      <c r="AF73" s="140">
        <v>1</v>
      </c>
      <c r="AG73" s="140">
        <v>5</v>
      </c>
      <c r="AH73" s="140">
        <v>1</v>
      </c>
      <c r="AI73" s="140">
        <v>2</v>
      </c>
      <c r="AJ73" s="140">
        <v>1</v>
      </c>
      <c r="AK73" s="139"/>
      <c r="AL73" s="140">
        <v>1</v>
      </c>
      <c r="AM73" s="139"/>
      <c r="AN73" s="139"/>
      <c r="AO73" s="140">
        <v>3</v>
      </c>
      <c r="AP73" s="140">
        <v>2</v>
      </c>
      <c r="AQ73" s="140">
        <v>5</v>
      </c>
      <c r="AR73" s="140">
        <v>4</v>
      </c>
      <c r="AS73" s="140">
        <v>4</v>
      </c>
      <c r="AT73" s="140">
        <v>4</v>
      </c>
      <c r="AU73" s="140">
        <v>3</v>
      </c>
      <c r="AV73" s="140">
        <v>4</v>
      </c>
      <c r="AW73" s="140">
        <v>3</v>
      </c>
      <c r="AX73" s="140">
        <v>4</v>
      </c>
      <c r="AY73" s="140">
        <v>1</v>
      </c>
      <c r="AZ73" s="140">
        <v>3</v>
      </c>
      <c r="BA73" s="140">
        <v>3</v>
      </c>
      <c r="BB73" s="140">
        <v>2</v>
      </c>
      <c r="BC73" s="140">
        <v>4</v>
      </c>
      <c r="BD73" s="140">
        <v>1</v>
      </c>
      <c r="BE73" s="140">
        <v>2</v>
      </c>
      <c r="BF73" s="140">
        <v>1</v>
      </c>
      <c r="BG73" s="140">
        <v>5</v>
      </c>
      <c r="BH73" s="140">
        <v>3</v>
      </c>
      <c r="BI73" s="140">
        <v>4</v>
      </c>
      <c r="BJ73" s="140">
        <v>3</v>
      </c>
      <c r="BK73" s="140">
        <v>3</v>
      </c>
      <c r="BL73" s="140">
        <v>2</v>
      </c>
      <c r="BM73" s="139"/>
      <c r="BN73" s="139"/>
      <c r="BO73" s="139"/>
      <c r="BP73" s="139"/>
      <c r="BQ73" s="139"/>
      <c r="BR73" s="139"/>
      <c r="BS73" s="139"/>
      <c r="BT73" s="140">
        <v>4</v>
      </c>
      <c r="BU73" s="140" t="s">
        <v>294</v>
      </c>
      <c r="BV73" s="140" t="s">
        <v>283</v>
      </c>
    </row>
    <row r="74" spans="1:74" s="143" customFormat="1" ht="45" x14ac:dyDescent="0.25">
      <c r="A74" s="137">
        <v>80445777</v>
      </c>
      <c r="B74" s="137" t="s">
        <v>213</v>
      </c>
      <c r="C74" s="138">
        <v>44768.907604166663</v>
      </c>
      <c r="D74" s="140">
        <v>4</v>
      </c>
      <c r="E74" s="140">
        <v>2</v>
      </c>
      <c r="F74" s="140">
        <v>3</v>
      </c>
      <c r="G74" s="140">
        <v>2</v>
      </c>
      <c r="H74" s="139"/>
      <c r="I74" s="139"/>
      <c r="J74" s="140">
        <v>1</v>
      </c>
      <c r="K74" s="139"/>
      <c r="L74" s="139"/>
      <c r="M74" s="140">
        <v>1</v>
      </c>
      <c r="N74" s="139"/>
      <c r="O74" s="139"/>
      <c r="P74" s="139"/>
      <c r="Q74" s="140">
        <v>2</v>
      </c>
      <c r="R74" s="139"/>
      <c r="S74" s="139"/>
      <c r="T74" s="139"/>
      <c r="U74" s="139"/>
      <c r="V74" s="139"/>
      <c r="W74" s="140">
        <v>1</v>
      </c>
      <c r="X74" s="140">
        <v>1</v>
      </c>
      <c r="Y74" s="140">
        <v>1</v>
      </c>
      <c r="Z74" s="140">
        <v>3</v>
      </c>
      <c r="AA74" s="140">
        <v>5</v>
      </c>
      <c r="AB74" s="140">
        <v>3</v>
      </c>
      <c r="AC74" s="140">
        <v>5</v>
      </c>
      <c r="AD74" s="140">
        <v>1</v>
      </c>
      <c r="AE74" s="140">
        <v>4</v>
      </c>
      <c r="AF74" s="140">
        <v>1</v>
      </c>
      <c r="AG74" s="140">
        <v>5</v>
      </c>
      <c r="AH74" s="140">
        <v>2</v>
      </c>
      <c r="AI74" s="139"/>
      <c r="AJ74" s="140">
        <v>1</v>
      </c>
      <c r="AK74" s="139"/>
      <c r="AL74" s="140">
        <v>1</v>
      </c>
      <c r="AM74" s="139"/>
      <c r="AN74" s="139"/>
      <c r="AO74" s="140">
        <v>2</v>
      </c>
      <c r="AP74" s="140">
        <v>2</v>
      </c>
      <c r="AQ74" s="140">
        <v>4</v>
      </c>
      <c r="AR74" s="140">
        <v>1</v>
      </c>
      <c r="AS74" s="140">
        <v>1</v>
      </c>
      <c r="AT74" s="140">
        <v>1</v>
      </c>
      <c r="AU74" s="140">
        <v>1</v>
      </c>
      <c r="AV74" s="140">
        <v>1</v>
      </c>
      <c r="AW74" s="140">
        <v>3</v>
      </c>
      <c r="AX74" s="140">
        <v>1</v>
      </c>
      <c r="AY74" s="140">
        <v>1</v>
      </c>
      <c r="AZ74" s="140">
        <v>1</v>
      </c>
      <c r="BA74" s="140">
        <v>3</v>
      </c>
      <c r="BB74" s="140">
        <v>2</v>
      </c>
      <c r="BC74" s="140">
        <v>2</v>
      </c>
      <c r="BD74" s="140">
        <v>1</v>
      </c>
      <c r="BE74" s="140">
        <v>4</v>
      </c>
      <c r="BF74" s="140">
        <v>4</v>
      </c>
      <c r="BG74" s="140">
        <v>1</v>
      </c>
      <c r="BH74" s="140">
        <v>1</v>
      </c>
      <c r="BI74" s="140">
        <v>3</v>
      </c>
      <c r="BJ74" s="140">
        <v>3</v>
      </c>
      <c r="BK74" s="140">
        <v>5</v>
      </c>
      <c r="BL74" s="140">
        <v>2</v>
      </c>
      <c r="BM74" s="139"/>
      <c r="BN74" s="139"/>
      <c r="BO74" s="139"/>
      <c r="BP74" s="139"/>
      <c r="BQ74" s="139"/>
      <c r="BR74" s="139"/>
      <c r="BS74" s="139"/>
      <c r="BT74" s="140">
        <v>3</v>
      </c>
      <c r="BU74" s="140" t="s">
        <v>295</v>
      </c>
      <c r="BV74" s="140" t="s">
        <v>209</v>
      </c>
    </row>
    <row r="75" spans="1:74" s="143" customFormat="1" x14ac:dyDescent="0.25">
      <c r="A75" s="137">
        <v>80446674</v>
      </c>
      <c r="B75" s="137" t="s">
        <v>208</v>
      </c>
      <c r="C75" s="138">
        <v>44768.921342592592</v>
      </c>
      <c r="D75" s="140">
        <v>3</v>
      </c>
      <c r="E75" s="140">
        <v>2</v>
      </c>
      <c r="F75" s="140">
        <v>3</v>
      </c>
      <c r="G75" s="140">
        <v>2</v>
      </c>
      <c r="H75" s="139"/>
      <c r="I75" s="139"/>
      <c r="J75" s="140">
        <v>1</v>
      </c>
      <c r="K75" s="139"/>
      <c r="L75" s="139"/>
      <c r="M75" s="140">
        <v>1</v>
      </c>
      <c r="N75" s="139"/>
      <c r="O75" s="139"/>
      <c r="P75" s="139"/>
      <c r="Q75" s="140">
        <v>2</v>
      </c>
      <c r="R75" s="139"/>
      <c r="S75" s="139"/>
      <c r="T75" s="139"/>
      <c r="U75" s="139"/>
      <c r="V75" s="139"/>
      <c r="W75" s="140">
        <v>1</v>
      </c>
      <c r="X75" s="140">
        <v>1</v>
      </c>
      <c r="Y75" s="140">
        <v>1</v>
      </c>
      <c r="Z75" s="140">
        <v>3</v>
      </c>
      <c r="AA75" s="140">
        <v>3</v>
      </c>
      <c r="AB75" s="140">
        <v>4</v>
      </c>
      <c r="AC75" s="140">
        <v>5</v>
      </c>
      <c r="AD75" s="140">
        <v>1</v>
      </c>
      <c r="AE75" s="140">
        <v>5</v>
      </c>
      <c r="AF75" s="140">
        <v>1</v>
      </c>
      <c r="AG75" s="140">
        <v>4</v>
      </c>
      <c r="AH75" s="140">
        <v>2</v>
      </c>
      <c r="AI75" s="139"/>
      <c r="AJ75" s="139"/>
      <c r="AK75" s="140">
        <v>1</v>
      </c>
      <c r="AL75" s="139"/>
      <c r="AM75" s="139"/>
      <c r="AN75" s="139"/>
      <c r="AO75" s="140">
        <v>2</v>
      </c>
      <c r="AP75" s="140">
        <v>1</v>
      </c>
      <c r="AQ75" s="140">
        <v>3</v>
      </c>
      <c r="AR75" s="140">
        <v>4</v>
      </c>
      <c r="AS75" s="140">
        <v>3</v>
      </c>
      <c r="AT75" s="140">
        <v>3</v>
      </c>
      <c r="AU75" s="140">
        <v>1</v>
      </c>
      <c r="AV75" s="140">
        <v>1</v>
      </c>
      <c r="AW75" s="140">
        <v>2</v>
      </c>
      <c r="AX75" s="140">
        <v>2</v>
      </c>
      <c r="AY75" s="140">
        <v>3</v>
      </c>
      <c r="AZ75" s="140">
        <v>1</v>
      </c>
      <c r="BA75" s="140">
        <v>4</v>
      </c>
      <c r="BB75" s="140">
        <v>3</v>
      </c>
      <c r="BC75" s="140">
        <v>5</v>
      </c>
      <c r="BD75" s="140">
        <v>2</v>
      </c>
      <c r="BE75" s="140">
        <v>1</v>
      </c>
      <c r="BF75" s="140">
        <v>1</v>
      </c>
      <c r="BG75" s="140">
        <v>1</v>
      </c>
      <c r="BH75" s="140">
        <v>1</v>
      </c>
      <c r="BI75" s="140">
        <v>1</v>
      </c>
      <c r="BJ75" s="140">
        <v>1</v>
      </c>
      <c r="BK75" s="140">
        <v>1</v>
      </c>
      <c r="BL75" s="140">
        <v>1</v>
      </c>
      <c r="BM75" s="139"/>
      <c r="BN75" s="139"/>
      <c r="BO75" s="140">
        <v>1</v>
      </c>
      <c r="BP75" s="139"/>
      <c r="BQ75" s="139"/>
      <c r="BR75" s="139"/>
      <c r="BS75" s="139"/>
      <c r="BT75" s="140">
        <v>3</v>
      </c>
      <c r="BU75" s="140" t="s">
        <v>296</v>
      </c>
      <c r="BV75" s="140" t="s">
        <v>297</v>
      </c>
    </row>
    <row r="76" spans="1:74" s="143" customFormat="1" x14ac:dyDescent="0.25">
      <c r="A76" s="137">
        <v>80448219</v>
      </c>
      <c r="B76" s="137" t="s">
        <v>207</v>
      </c>
      <c r="C76" s="138">
        <v>44768.953530092593</v>
      </c>
      <c r="D76" s="140">
        <v>5</v>
      </c>
      <c r="E76" s="140">
        <v>2</v>
      </c>
      <c r="F76" s="140">
        <v>2</v>
      </c>
      <c r="G76" s="140">
        <v>1</v>
      </c>
      <c r="H76" s="139"/>
      <c r="I76" s="140">
        <v>1</v>
      </c>
      <c r="J76" s="140">
        <v>1</v>
      </c>
      <c r="K76" s="140">
        <v>1</v>
      </c>
      <c r="L76" s="139"/>
      <c r="M76" s="140">
        <v>1</v>
      </c>
      <c r="N76" s="139"/>
      <c r="O76" s="139"/>
      <c r="P76" s="139"/>
      <c r="Q76" s="140">
        <v>3</v>
      </c>
      <c r="R76" s="139"/>
      <c r="S76" s="139"/>
      <c r="T76" s="139"/>
      <c r="U76" s="139"/>
      <c r="V76" s="139"/>
      <c r="W76" s="140">
        <v>1</v>
      </c>
      <c r="X76" s="140">
        <v>2</v>
      </c>
      <c r="Y76" s="140">
        <v>2</v>
      </c>
      <c r="Z76" s="140">
        <v>3</v>
      </c>
      <c r="AA76" s="140">
        <v>2</v>
      </c>
      <c r="AB76" s="140">
        <v>1</v>
      </c>
      <c r="AC76" s="140">
        <v>1</v>
      </c>
      <c r="AD76" s="140">
        <v>1</v>
      </c>
      <c r="AE76" s="140">
        <v>1</v>
      </c>
      <c r="AF76" s="140">
        <v>1</v>
      </c>
      <c r="AG76" s="140">
        <v>3</v>
      </c>
      <c r="AH76" s="140">
        <v>2</v>
      </c>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row>
    <row r="77" spans="1:74" s="143" customFormat="1" x14ac:dyDescent="0.25">
      <c r="A77" s="137">
        <v>80448819</v>
      </c>
      <c r="B77" s="137" t="s">
        <v>208</v>
      </c>
      <c r="C77" s="138">
        <v>44768.966782407406</v>
      </c>
      <c r="D77" s="140">
        <v>5</v>
      </c>
      <c r="E77" s="140">
        <v>2</v>
      </c>
      <c r="F77" s="140">
        <v>4</v>
      </c>
      <c r="G77" s="140">
        <v>2</v>
      </c>
      <c r="H77" s="139"/>
      <c r="I77" s="139"/>
      <c r="J77" s="139"/>
      <c r="K77" s="140">
        <v>1</v>
      </c>
      <c r="L77" s="139"/>
      <c r="M77" s="139"/>
      <c r="N77" s="139"/>
      <c r="O77" s="139"/>
      <c r="P77" s="139"/>
      <c r="Q77" s="140">
        <v>2</v>
      </c>
      <c r="R77" s="139"/>
      <c r="S77" s="139"/>
      <c r="T77" s="139"/>
      <c r="U77" s="139"/>
      <c r="V77" s="139"/>
      <c r="W77" s="140">
        <v>1</v>
      </c>
      <c r="X77" s="140">
        <v>1</v>
      </c>
      <c r="Y77" s="140">
        <v>1</v>
      </c>
      <c r="Z77" s="140">
        <v>3</v>
      </c>
      <c r="AA77" s="140">
        <v>5</v>
      </c>
      <c r="AB77" s="140">
        <v>1</v>
      </c>
      <c r="AC77" s="140">
        <v>5</v>
      </c>
      <c r="AD77" s="140">
        <v>1</v>
      </c>
      <c r="AE77" s="140">
        <v>5</v>
      </c>
      <c r="AF77" s="140">
        <v>1</v>
      </c>
      <c r="AG77" s="140">
        <v>4</v>
      </c>
      <c r="AH77" s="140">
        <v>2</v>
      </c>
      <c r="AI77" s="139"/>
      <c r="AJ77" s="139"/>
      <c r="AK77" s="139"/>
      <c r="AL77" s="139"/>
      <c r="AM77" s="140">
        <v>1</v>
      </c>
      <c r="AN77" s="139"/>
      <c r="AO77" s="140">
        <v>2</v>
      </c>
      <c r="AP77" s="140">
        <v>1</v>
      </c>
      <c r="AQ77" s="140">
        <v>2</v>
      </c>
      <c r="AR77" s="140">
        <v>5</v>
      </c>
      <c r="AS77" s="140">
        <v>5</v>
      </c>
      <c r="AT77" s="140">
        <v>1</v>
      </c>
      <c r="AU77" s="140">
        <v>5</v>
      </c>
      <c r="AV77" s="140">
        <v>5</v>
      </c>
      <c r="AW77" s="140">
        <v>3</v>
      </c>
      <c r="AX77" s="140">
        <v>5</v>
      </c>
      <c r="AY77" s="140">
        <v>1</v>
      </c>
      <c r="AZ77" s="140">
        <v>1</v>
      </c>
      <c r="BA77" s="140">
        <v>5</v>
      </c>
      <c r="BB77" s="140">
        <v>1</v>
      </c>
      <c r="BC77" s="140">
        <v>1</v>
      </c>
      <c r="BD77" s="140">
        <v>2</v>
      </c>
      <c r="BE77" s="140">
        <v>5</v>
      </c>
      <c r="BF77" s="140">
        <v>1</v>
      </c>
      <c r="BG77" s="140">
        <v>1</v>
      </c>
      <c r="BH77" s="140">
        <v>1</v>
      </c>
      <c r="BI77" s="140">
        <v>1</v>
      </c>
      <c r="BJ77" s="140">
        <v>1</v>
      </c>
      <c r="BK77" s="140">
        <v>1</v>
      </c>
      <c r="BL77" s="140">
        <v>2</v>
      </c>
      <c r="BM77" s="139"/>
      <c r="BN77" s="139"/>
      <c r="BO77" s="139"/>
      <c r="BP77" s="139"/>
      <c r="BQ77" s="139"/>
      <c r="BR77" s="139"/>
      <c r="BS77" s="139"/>
      <c r="BT77" s="140">
        <v>2</v>
      </c>
      <c r="BU77" s="140" t="s">
        <v>298</v>
      </c>
      <c r="BV77" s="140" t="s">
        <v>221</v>
      </c>
    </row>
    <row r="78" spans="1:74" s="143" customFormat="1" x14ac:dyDescent="0.25">
      <c r="A78" s="137">
        <v>80471966</v>
      </c>
      <c r="B78" s="137" t="s">
        <v>213</v>
      </c>
      <c r="C78" s="138">
        <v>44769.28769675926</v>
      </c>
      <c r="D78" s="140">
        <v>2</v>
      </c>
      <c r="E78" s="140">
        <v>1</v>
      </c>
      <c r="F78" s="140">
        <v>2</v>
      </c>
      <c r="G78" s="140">
        <v>1</v>
      </c>
      <c r="H78" s="140">
        <v>1</v>
      </c>
      <c r="I78" s="139"/>
      <c r="J78" s="139"/>
      <c r="K78" s="140">
        <v>1</v>
      </c>
      <c r="L78" s="139"/>
      <c r="M78" s="140">
        <v>1</v>
      </c>
      <c r="N78" s="139"/>
      <c r="O78" s="139"/>
      <c r="P78" s="140">
        <v>1</v>
      </c>
      <c r="Q78" s="140">
        <v>2</v>
      </c>
      <c r="R78" s="139"/>
      <c r="S78" s="139"/>
      <c r="T78" s="139"/>
      <c r="U78" s="139"/>
      <c r="V78" s="139"/>
      <c r="W78" s="140">
        <v>1</v>
      </c>
      <c r="X78" s="140">
        <v>1</v>
      </c>
      <c r="Y78" s="140">
        <v>2</v>
      </c>
      <c r="Z78" s="140">
        <v>1</v>
      </c>
      <c r="AA78" s="140">
        <v>5</v>
      </c>
      <c r="AB78" s="140">
        <v>3</v>
      </c>
      <c r="AC78" s="140">
        <v>5</v>
      </c>
      <c r="AD78" s="140">
        <v>5</v>
      </c>
      <c r="AE78" s="140">
        <v>5</v>
      </c>
      <c r="AF78" s="140">
        <v>2</v>
      </c>
      <c r="AG78" s="140">
        <v>5</v>
      </c>
      <c r="AH78" s="140">
        <v>2</v>
      </c>
      <c r="AI78" s="139"/>
      <c r="AJ78" s="139"/>
      <c r="AK78" s="139"/>
      <c r="AL78" s="140">
        <v>1</v>
      </c>
      <c r="AM78" s="139"/>
      <c r="AN78" s="139"/>
      <c r="AO78" s="140">
        <v>1</v>
      </c>
      <c r="AP78" s="140">
        <v>1</v>
      </c>
      <c r="AQ78" s="140">
        <v>2</v>
      </c>
      <c r="AR78" s="140">
        <v>3</v>
      </c>
      <c r="AS78" s="140">
        <v>3</v>
      </c>
      <c r="AT78" s="140">
        <v>3</v>
      </c>
      <c r="AU78" s="140">
        <v>1</v>
      </c>
      <c r="AV78" s="140">
        <v>1</v>
      </c>
      <c r="AW78" s="140">
        <v>2</v>
      </c>
      <c r="AX78" s="140">
        <v>2</v>
      </c>
      <c r="AY78" s="140">
        <v>1</v>
      </c>
      <c r="AZ78" s="140">
        <v>1</v>
      </c>
      <c r="BA78" s="140">
        <v>3</v>
      </c>
      <c r="BB78" s="140">
        <v>2</v>
      </c>
      <c r="BC78" s="140">
        <v>2</v>
      </c>
      <c r="BD78" s="140">
        <v>1</v>
      </c>
      <c r="BE78" s="140">
        <v>3</v>
      </c>
      <c r="BF78" s="140">
        <v>4</v>
      </c>
      <c r="BG78" s="140">
        <v>2</v>
      </c>
      <c r="BH78" s="140">
        <v>4</v>
      </c>
      <c r="BI78" s="140">
        <v>5</v>
      </c>
      <c r="BJ78" s="140">
        <v>3</v>
      </c>
      <c r="BK78" s="140">
        <v>3</v>
      </c>
      <c r="BL78" s="140">
        <v>2</v>
      </c>
      <c r="BM78" s="139"/>
      <c r="BN78" s="139"/>
      <c r="BO78" s="139"/>
      <c r="BP78" s="139"/>
      <c r="BQ78" s="139"/>
      <c r="BR78" s="139"/>
      <c r="BS78" s="139"/>
      <c r="BT78" s="140">
        <v>3</v>
      </c>
      <c r="BU78" s="140" t="s">
        <v>299</v>
      </c>
      <c r="BV78" s="140" t="s">
        <v>300</v>
      </c>
    </row>
    <row r="79" spans="1:74" s="143" customFormat="1" ht="33.75" x14ac:dyDescent="0.25">
      <c r="A79" s="137">
        <v>80491388</v>
      </c>
      <c r="B79" s="137" t="s">
        <v>213</v>
      </c>
      <c r="C79" s="138">
        <v>44769.36037037037</v>
      </c>
      <c r="D79" s="140">
        <v>4</v>
      </c>
      <c r="E79" s="140">
        <v>2</v>
      </c>
      <c r="F79" s="140">
        <v>2</v>
      </c>
      <c r="G79" s="140">
        <v>1</v>
      </c>
      <c r="H79" s="140">
        <v>1</v>
      </c>
      <c r="I79" s="140">
        <v>1</v>
      </c>
      <c r="J79" s="140">
        <v>1</v>
      </c>
      <c r="K79" s="140">
        <v>1</v>
      </c>
      <c r="L79" s="139"/>
      <c r="M79" s="140">
        <v>1</v>
      </c>
      <c r="N79" s="140">
        <v>1</v>
      </c>
      <c r="O79" s="139"/>
      <c r="P79" s="139"/>
      <c r="Q79" s="140">
        <v>2</v>
      </c>
      <c r="R79" s="139"/>
      <c r="S79" s="139"/>
      <c r="T79" s="139"/>
      <c r="U79" s="139"/>
      <c r="V79" s="139"/>
      <c r="W79" s="140">
        <v>1</v>
      </c>
      <c r="X79" s="140">
        <v>1</v>
      </c>
      <c r="Y79" s="140">
        <v>2</v>
      </c>
      <c r="Z79" s="140">
        <v>1</v>
      </c>
      <c r="AA79" s="140">
        <v>5</v>
      </c>
      <c r="AB79" s="140">
        <v>4</v>
      </c>
      <c r="AC79" s="140">
        <v>5</v>
      </c>
      <c r="AD79" s="140">
        <v>3</v>
      </c>
      <c r="AE79" s="140">
        <v>5</v>
      </c>
      <c r="AF79" s="140">
        <v>3</v>
      </c>
      <c r="AG79" s="140">
        <v>5</v>
      </c>
      <c r="AH79" s="140">
        <v>2</v>
      </c>
      <c r="AI79" s="139"/>
      <c r="AJ79" s="139"/>
      <c r="AK79" s="139"/>
      <c r="AL79" s="139"/>
      <c r="AM79" s="140">
        <v>1</v>
      </c>
      <c r="AN79" s="139"/>
      <c r="AO79" s="140">
        <v>1</v>
      </c>
      <c r="AP79" s="140">
        <v>4</v>
      </c>
      <c r="AQ79" s="140">
        <v>4</v>
      </c>
      <c r="AR79" s="140">
        <v>2</v>
      </c>
      <c r="AS79" s="140">
        <v>2</v>
      </c>
      <c r="AT79" s="140">
        <v>2</v>
      </c>
      <c r="AU79" s="140">
        <v>2</v>
      </c>
      <c r="AV79" s="140">
        <v>2</v>
      </c>
      <c r="AW79" s="140">
        <v>3</v>
      </c>
      <c r="AX79" s="140">
        <v>2</v>
      </c>
      <c r="AY79" s="140">
        <v>2</v>
      </c>
      <c r="AZ79" s="140">
        <v>1</v>
      </c>
      <c r="BA79" s="140">
        <v>3</v>
      </c>
      <c r="BB79" s="140">
        <v>1</v>
      </c>
      <c r="BC79" s="140">
        <v>1</v>
      </c>
      <c r="BD79" s="140">
        <v>1</v>
      </c>
      <c r="BE79" s="140">
        <v>3</v>
      </c>
      <c r="BF79" s="140">
        <v>3</v>
      </c>
      <c r="BG79" s="140">
        <v>2</v>
      </c>
      <c r="BH79" s="140">
        <v>4</v>
      </c>
      <c r="BI79" s="140">
        <v>4</v>
      </c>
      <c r="BJ79" s="140">
        <v>4</v>
      </c>
      <c r="BK79" s="140">
        <v>4</v>
      </c>
      <c r="BL79" s="140">
        <v>2</v>
      </c>
      <c r="BM79" s="139"/>
      <c r="BN79" s="139"/>
      <c r="BO79" s="139"/>
      <c r="BP79" s="139"/>
      <c r="BQ79" s="139"/>
      <c r="BR79" s="139"/>
      <c r="BS79" s="139"/>
      <c r="BT79" s="140">
        <v>3</v>
      </c>
      <c r="BU79" s="140" t="s">
        <v>301</v>
      </c>
      <c r="BV79" s="140" t="s">
        <v>209</v>
      </c>
    </row>
    <row r="80" spans="1:74" s="143" customFormat="1" ht="56.25" x14ac:dyDescent="0.25">
      <c r="A80" s="137">
        <v>80684046</v>
      </c>
      <c r="B80" s="137" t="s">
        <v>213</v>
      </c>
      <c r="C80" s="138">
        <v>44770.527974537035</v>
      </c>
      <c r="D80" s="140">
        <v>4</v>
      </c>
      <c r="E80" s="140">
        <v>1</v>
      </c>
      <c r="F80" s="140">
        <v>3</v>
      </c>
      <c r="G80" s="140">
        <v>1</v>
      </c>
      <c r="H80" s="140">
        <v>1</v>
      </c>
      <c r="I80" s="140">
        <v>1</v>
      </c>
      <c r="J80" s="140">
        <v>1</v>
      </c>
      <c r="K80" s="140">
        <v>1</v>
      </c>
      <c r="L80" s="139"/>
      <c r="M80" s="140">
        <v>1</v>
      </c>
      <c r="N80" s="140">
        <v>1</v>
      </c>
      <c r="O80" s="139"/>
      <c r="P80" s="139"/>
      <c r="Q80" s="140">
        <v>2</v>
      </c>
      <c r="R80" s="139"/>
      <c r="S80" s="140">
        <v>1</v>
      </c>
      <c r="T80" s="140">
        <v>1</v>
      </c>
      <c r="U80" s="139"/>
      <c r="V80" s="139"/>
      <c r="W80" s="139"/>
      <c r="X80" s="140">
        <v>1</v>
      </c>
      <c r="Y80" s="140">
        <v>2</v>
      </c>
      <c r="Z80" s="140">
        <v>1</v>
      </c>
      <c r="AA80" s="140">
        <v>5</v>
      </c>
      <c r="AB80" s="140">
        <v>3</v>
      </c>
      <c r="AC80" s="140">
        <v>5</v>
      </c>
      <c r="AD80" s="140">
        <v>5</v>
      </c>
      <c r="AE80" s="140">
        <v>5</v>
      </c>
      <c r="AF80" s="140">
        <v>2</v>
      </c>
      <c r="AG80" s="140">
        <v>4</v>
      </c>
      <c r="AH80" s="140">
        <v>2</v>
      </c>
      <c r="AI80" s="139"/>
      <c r="AJ80" s="140">
        <v>1</v>
      </c>
      <c r="AK80" s="140">
        <v>1</v>
      </c>
      <c r="AL80" s="139"/>
      <c r="AM80" s="139"/>
      <c r="AN80" s="139"/>
      <c r="AO80" s="140">
        <v>5</v>
      </c>
      <c r="AP80" s="140">
        <v>1</v>
      </c>
      <c r="AQ80" s="140">
        <v>4</v>
      </c>
      <c r="AR80" s="140">
        <v>3</v>
      </c>
      <c r="AS80" s="140">
        <v>3</v>
      </c>
      <c r="AT80" s="140">
        <v>3</v>
      </c>
      <c r="AU80" s="140">
        <v>1</v>
      </c>
      <c r="AV80" s="140">
        <v>1</v>
      </c>
      <c r="AW80" s="140">
        <v>3</v>
      </c>
      <c r="AX80" s="140">
        <v>4</v>
      </c>
      <c r="AY80" s="140">
        <v>3</v>
      </c>
      <c r="AZ80" s="140">
        <v>2</v>
      </c>
      <c r="BA80" s="140">
        <v>5</v>
      </c>
      <c r="BB80" s="140">
        <v>1</v>
      </c>
      <c r="BC80" s="140">
        <v>2</v>
      </c>
      <c r="BD80" s="140">
        <v>3</v>
      </c>
      <c r="BE80" s="140">
        <v>3</v>
      </c>
      <c r="BF80" s="140">
        <v>3</v>
      </c>
      <c r="BG80" s="140">
        <v>1</v>
      </c>
      <c r="BH80" s="140">
        <v>4</v>
      </c>
      <c r="BI80" s="140">
        <v>5</v>
      </c>
      <c r="BJ80" s="140">
        <v>5</v>
      </c>
      <c r="BK80" s="140">
        <v>5</v>
      </c>
      <c r="BL80" s="140">
        <v>2</v>
      </c>
      <c r="BM80" s="139"/>
      <c r="BN80" s="139"/>
      <c r="BO80" s="139"/>
      <c r="BP80" s="139"/>
      <c r="BQ80" s="139"/>
      <c r="BR80" s="139"/>
      <c r="BS80" s="139"/>
      <c r="BT80" s="140">
        <v>2</v>
      </c>
      <c r="BU80" s="140" t="s">
        <v>302</v>
      </c>
      <c r="BV80" s="140" t="s">
        <v>303</v>
      </c>
    </row>
    <row r="81" spans="1:74" s="143" customFormat="1" x14ac:dyDescent="0.25">
      <c r="A81" s="137">
        <v>80684150</v>
      </c>
      <c r="B81" s="137" t="s">
        <v>213</v>
      </c>
      <c r="C81" s="138">
        <v>44770.52888888889</v>
      </c>
      <c r="D81" s="140">
        <v>4</v>
      </c>
      <c r="E81" s="140">
        <v>1</v>
      </c>
      <c r="F81" s="140">
        <v>3</v>
      </c>
      <c r="G81" s="140">
        <v>2</v>
      </c>
      <c r="H81" s="140">
        <v>1</v>
      </c>
      <c r="I81" s="140">
        <v>1</v>
      </c>
      <c r="J81" s="140">
        <v>1</v>
      </c>
      <c r="K81" s="140">
        <v>1</v>
      </c>
      <c r="L81" s="139"/>
      <c r="M81" s="139"/>
      <c r="N81" s="139"/>
      <c r="O81" s="139"/>
      <c r="P81" s="140">
        <v>1</v>
      </c>
      <c r="Q81" s="140">
        <v>3</v>
      </c>
      <c r="R81" s="139"/>
      <c r="S81" s="139"/>
      <c r="T81" s="139"/>
      <c r="U81" s="139"/>
      <c r="V81" s="139"/>
      <c r="W81" s="140">
        <v>1</v>
      </c>
      <c r="X81" s="140">
        <v>1</v>
      </c>
      <c r="Y81" s="140">
        <v>1</v>
      </c>
      <c r="Z81" s="140">
        <v>2</v>
      </c>
      <c r="AA81" s="140">
        <v>5</v>
      </c>
      <c r="AB81" s="140">
        <v>5</v>
      </c>
      <c r="AC81" s="140">
        <v>3</v>
      </c>
      <c r="AD81" s="140">
        <v>3</v>
      </c>
      <c r="AE81" s="140">
        <v>3</v>
      </c>
      <c r="AF81" s="140">
        <v>1</v>
      </c>
      <c r="AG81" s="140">
        <v>4</v>
      </c>
      <c r="AH81" s="140">
        <v>1</v>
      </c>
      <c r="AI81" s="140">
        <v>1</v>
      </c>
      <c r="AJ81" s="140">
        <v>1</v>
      </c>
      <c r="AK81" s="139"/>
      <c r="AL81" s="140">
        <v>1</v>
      </c>
      <c r="AM81" s="139"/>
      <c r="AN81" s="139"/>
      <c r="AO81" s="140">
        <v>5</v>
      </c>
      <c r="AP81" s="140">
        <v>1</v>
      </c>
      <c r="AQ81" s="140">
        <v>5</v>
      </c>
      <c r="AR81" s="140">
        <v>2</v>
      </c>
      <c r="AS81" s="140">
        <v>2</v>
      </c>
      <c r="AT81" s="140">
        <v>2</v>
      </c>
      <c r="AU81" s="140">
        <v>1</v>
      </c>
      <c r="AV81" s="140">
        <v>1</v>
      </c>
      <c r="AW81" s="140">
        <v>2</v>
      </c>
      <c r="AX81" s="140">
        <v>5</v>
      </c>
      <c r="AY81" s="140">
        <v>3</v>
      </c>
      <c r="AZ81" s="140">
        <v>1</v>
      </c>
      <c r="BA81" s="140">
        <v>5</v>
      </c>
      <c r="BB81" s="140">
        <v>3</v>
      </c>
      <c r="BC81" s="140">
        <v>3</v>
      </c>
      <c r="BD81" s="140">
        <v>3</v>
      </c>
      <c r="BE81" s="140">
        <v>2</v>
      </c>
      <c r="BF81" s="140">
        <v>2</v>
      </c>
      <c r="BG81" s="140">
        <v>3</v>
      </c>
      <c r="BH81" s="140">
        <v>3</v>
      </c>
      <c r="BI81" s="140">
        <v>3</v>
      </c>
      <c r="BJ81" s="140">
        <v>3</v>
      </c>
      <c r="BK81" s="140">
        <v>3</v>
      </c>
      <c r="BL81" s="140">
        <v>2</v>
      </c>
      <c r="BM81" s="139"/>
      <c r="BN81" s="139"/>
      <c r="BO81" s="139"/>
      <c r="BP81" s="139"/>
      <c r="BQ81" s="139"/>
      <c r="BR81" s="139"/>
      <c r="BS81" s="139"/>
      <c r="BT81" s="140">
        <v>3</v>
      </c>
      <c r="BU81" s="140" t="s">
        <v>304</v>
      </c>
      <c r="BV81" s="140" t="s">
        <v>219</v>
      </c>
    </row>
    <row r="82" spans="1:74" s="143" customFormat="1" x14ac:dyDescent="0.25">
      <c r="A82" s="137">
        <v>80685665</v>
      </c>
      <c r="B82" s="137" t="s">
        <v>207</v>
      </c>
      <c r="C82" s="138">
        <v>44770.54278935185</v>
      </c>
      <c r="D82" s="140">
        <v>3</v>
      </c>
      <c r="E82" s="140">
        <v>1</v>
      </c>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row>
    <row r="83" spans="1:74" s="143" customFormat="1" ht="22.5" x14ac:dyDescent="0.25">
      <c r="A83" s="137">
        <v>80686527</v>
      </c>
      <c r="B83" s="137" t="s">
        <v>213</v>
      </c>
      <c r="C83" s="138">
        <v>44770.550868055558</v>
      </c>
      <c r="D83" s="140">
        <v>4</v>
      </c>
      <c r="E83" s="140">
        <v>2</v>
      </c>
      <c r="F83" s="140">
        <v>2</v>
      </c>
      <c r="G83" s="140">
        <v>1</v>
      </c>
      <c r="H83" s="140">
        <v>1</v>
      </c>
      <c r="I83" s="140">
        <v>1</v>
      </c>
      <c r="J83" s="140">
        <v>1</v>
      </c>
      <c r="K83" s="140">
        <v>1</v>
      </c>
      <c r="L83" s="139"/>
      <c r="M83" s="140">
        <v>1</v>
      </c>
      <c r="N83" s="139"/>
      <c r="O83" s="139"/>
      <c r="P83" s="139"/>
      <c r="Q83" s="140">
        <v>3</v>
      </c>
      <c r="R83" s="139"/>
      <c r="S83" s="139"/>
      <c r="T83" s="139"/>
      <c r="U83" s="139"/>
      <c r="V83" s="139"/>
      <c r="W83" s="140">
        <v>1</v>
      </c>
      <c r="X83" s="140">
        <v>1</v>
      </c>
      <c r="Y83" s="140">
        <v>2</v>
      </c>
      <c r="Z83" s="140">
        <v>3</v>
      </c>
      <c r="AA83" s="140">
        <v>2</v>
      </c>
      <c r="AB83" s="140">
        <v>2</v>
      </c>
      <c r="AC83" s="140">
        <v>2</v>
      </c>
      <c r="AD83" s="140">
        <v>2</v>
      </c>
      <c r="AE83" s="140">
        <v>1</v>
      </c>
      <c r="AF83" s="140">
        <v>4</v>
      </c>
      <c r="AG83" s="140">
        <v>3</v>
      </c>
      <c r="AH83" s="140">
        <v>1</v>
      </c>
      <c r="AI83" s="140">
        <v>2</v>
      </c>
      <c r="AJ83" s="139"/>
      <c r="AK83" s="140">
        <v>1</v>
      </c>
      <c r="AL83" s="139"/>
      <c r="AM83" s="140">
        <v>1</v>
      </c>
      <c r="AN83" s="139"/>
      <c r="AO83" s="140">
        <v>2</v>
      </c>
      <c r="AP83" s="140">
        <v>4</v>
      </c>
      <c r="AQ83" s="140">
        <v>5</v>
      </c>
      <c r="AR83" s="140">
        <v>2</v>
      </c>
      <c r="AS83" s="140">
        <v>3</v>
      </c>
      <c r="AT83" s="140">
        <v>4</v>
      </c>
      <c r="AU83" s="140">
        <v>2</v>
      </c>
      <c r="AV83" s="140">
        <v>1</v>
      </c>
      <c r="AW83" s="140">
        <v>2</v>
      </c>
      <c r="AX83" s="140">
        <v>3</v>
      </c>
      <c r="AY83" s="140">
        <v>4</v>
      </c>
      <c r="AZ83" s="140">
        <v>2</v>
      </c>
      <c r="BA83" s="140">
        <v>4</v>
      </c>
      <c r="BB83" s="140">
        <v>3</v>
      </c>
      <c r="BC83" s="140">
        <v>3</v>
      </c>
      <c r="BD83" s="140">
        <v>4</v>
      </c>
      <c r="BE83" s="140">
        <v>4</v>
      </c>
      <c r="BF83" s="140">
        <v>3</v>
      </c>
      <c r="BG83" s="140">
        <v>2</v>
      </c>
      <c r="BH83" s="140">
        <v>1</v>
      </c>
      <c r="BI83" s="140">
        <v>3</v>
      </c>
      <c r="BJ83" s="140">
        <v>1</v>
      </c>
      <c r="BK83" s="140">
        <v>2</v>
      </c>
      <c r="BL83" s="140">
        <v>2</v>
      </c>
      <c r="BM83" s="139"/>
      <c r="BN83" s="139"/>
      <c r="BO83" s="139"/>
      <c r="BP83" s="139"/>
      <c r="BQ83" s="139"/>
      <c r="BR83" s="139"/>
      <c r="BS83" s="139"/>
      <c r="BT83" s="140">
        <v>4</v>
      </c>
      <c r="BU83" s="140" t="s">
        <v>305</v>
      </c>
      <c r="BV83" s="140" t="s">
        <v>221</v>
      </c>
    </row>
    <row r="84" spans="1:74" s="143" customFormat="1" ht="146.25" x14ac:dyDescent="0.25">
      <c r="A84" s="137">
        <v>80687032</v>
      </c>
      <c r="B84" s="137" t="s">
        <v>213</v>
      </c>
      <c r="C84" s="138">
        <v>44770.555266203701</v>
      </c>
      <c r="D84" s="140">
        <v>5</v>
      </c>
      <c r="E84" s="140">
        <v>2</v>
      </c>
      <c r="F84" s="140">
        <v>3</v>
      </c>
      <c r="G84" s="140">
        <v>2</v>
      </c>
      <c r="H84" s="140">
        <v>1</v>
      </c>
      <c r="I84" s="139"/>
      <c r="J84" s="140">
        <v>1</v>
      </c>
      <c r="K84" s="140">
        <v>1</v>
      </c>
      <c r="L84" s="139"/>
      <c r="M84" s="140">
        <v>1</v>
      </c>
      <c r="N84" s="139"/>
      <c r="O84" s="139"/>
      <c r="P84" s="140">
        <v>1</v>
      </c>
      <c r="Q84" s="140">
        <v>2</v>
      </c>
      <c r="R84" s="139"/>
      <c r="S84" s="139"/>
      <c r="T84" s="139"/>
      <c r="U84" s="139"/>
      <c r="V84" s="139"/>
      <c r="W84" s="140">
        <v>1</v>
      </c>
      <c r="X84" s="140">
        <v>1</v>
      </c>
      <c r="Y84" s="140">
        <v>2</v>
      </c>
      <c r="Z84" s="140">
        <v>3</v>
      </c>
      <c r="AA84" s="140">
        <v>1</v>
      </c>
      <c r="AB84" s="140">
        <v>3</v>
      </c>
      <c r="AC84" s="140">
        <v>3</v>
      </c>
      <c r="AD84" s="140">
        <v>3</v>
      </c>
      <c r="AE84" s="140">
        <v>4</v>
      </c>
      <c r="AF84" s="140">
        <v>3</v>
      </c>
      <c r="AG84" s="140">
        <v>5</v>
      </c>
      <c r="AH84" s="140">
        <v>2</v>
      </c>
      <c r="AI84" s="139"/>
      <c r="AJ84" s="140">
        <v>1</v>
      </c>
      <c r="AK84" s="139"/>
      <c r="AL84" s="139"/>
      <c r="AM84" s="140">
        <v>1</v>
      </c>
      <c r="AN84" s="139"/>
      <c r="AO84" s="140">
        <v>1</v>
      </c>
      <c r="AP84" s="140">
        <v>1</v>
      </c>
      <c r="AQ84" s="140">
        <v>3</v>
      </c>
      <c r="AR84" s="140">
        <v>3</v>
      </c>
      <c r="AS84" s="140">
        <v>3</v>
      </c>
      <c r="AT84" s="140">
        <v>3</v>
      </c>
      <c r="AU84" s="140">
        <v>1</v>
      </c>
      <c r="AV84" s="140">
        <v>2</v>
      </c>
      <c r="AW84" s="140">
        <v>2</v>
      </c>
      <c r="AX84" s="140">
        <v>3</v>
      </c>
      <c r="AY84" s="140">
        <v>1</v>
      </c>
      <c r="AZ84" s="140">
        <v>2</v>
      </c>
      <c r="BA84" s="140">
        <v>4</v>
      </c>
      <c r="BB84" s="140">
        <v>3</v>
      </c>
      <c r="BC84" s="140">
        <v>4</v>
      </c>
      <c r="BD84" s="140">
        <v>3</v>
      </c>
      <c r="BE84" s="140">
        <v>4</v>
      </c>
      <c r="BF84" s="140">
        <v>4</v>
      </c>
      <c r="BG84" s="140">
        <v>3</v>
      </c>
      <c r="BH84" s="140">
        <v>3</v>
      </c>
      <c r="BI84" s="140">
        <v>3</v>
      </c>
      <c r="BJ84" s="140">
        <v>3</v>
      </c>
      <c r="BK84" s="140">
        <v>3</v>
      </c>
      <c r="BL84" s="140">
        <v>2</v>
      </c>
      <c r="BM84" s="139"/>
      <c r="BN84" s="139"/>
      <c r="BO84" s="139"/>
      <c r="BP84" s="139"/>
      <c r="BQ84" s="139"/>
      <c r="BR84" s="139"/>
      <c r="BS84" s="139"/>
      <c r="BT84" s="140">
        <v>3</v>
      </c>
      <c r="BU84" s="140" t="s">
        <v>306</v>
      </c>
      <c r="BV84" s="140" t="s">
        <v>276</v>
      </c>
    </row>
    <row r="85" spans="1:74" s="143" customFormat="1" ht="56.25" x14ac:dyDescent="0.25">
      <c r="A85" s="137">
        <v>80692555</v>
      </c>
      <c r="B85" s="137" t="s">
        <v>213</v>
      </c>
      <c r="C85" s="138">
        <v>44770.611400462964</v>
      </c>
      <c r="D85" s="140">
        <v>3</v>
      </c>
      <c r="E85" s="140">
        <v>2</v>
      </c>
      <c r="F85" s="140">
        <v>2</v>
      </c>
      <c r="G85" s="140">
        <v>1</v>
      </c>
      <c r="H85" s="140">
        <v>1</v>
      </c>
      <c r="I85" s="140">
        <v>1</v>
      </c>
      <c r="J85" s="140">
        <v>1</v>
      </c>
      <c r="K85" s="140">
        <v>1</v>
      </c>
      <c r="L85" s="139"/>
      <c r="M85" s="140">
        <v>1</v>
      </c>
      <c r="N85" s="139"/>
      <c r="O85" s="139"/>
      <c r="P85" s="140">
        <v>1</v>
      </c>
      <c r="Q85" s="140">
        <v>3</v>
      </c>
      <c r="R85" s="139"/>
      <c r="S85" s="139"/>
      <c r="T85" s="139"/>
      <c r="U85" s="139"/>
      <c r="V85" s="139"/>
      <c r="W85" s="140">
        <v>1</v>
      </c>
      <c r="X85" s="140">
        <v>1</v>
      </c>
      <c r="Y85" s="140">
        <v>2</v>
      </c>
      <c r="Z85" s="140">
        <v>3</v>
      </c>
      <c r="AA85" s="140">
        <v>4</v>
      </c>
      <c r="AB85" s="140">
        <v>5</v>
      </c>
      <c r="AC85" s="140">
        <v>3</v>
      </c>
      <c r="AD85" s="140">
        <v>1</v>
      </c>
      <c r="AE85" s="140">
        <v>5</v>
      </c>
      <c r="AF85" s="140">
        <v>2</v>
      </c>
      <c r="AG85" s="140">
        <v>1</v>
      </c>
      <c r="AH85" s="140">
        <v>1</v>
      </c>
      <c r="AI85" s="140">
        <v>3</v>
      </c>
      <c r="AJ85" s="140">
        <v>1</v>
      </c>
      <c r="AK85" s="140">
        <v>1</v>
      </c>
      <c r="AL85" s="139"/>
      <c r="AM85" s="140">
        <v>1</v>
      </c>
      <c r="AN85" s="139"/>
      <c r="AO85" s="140">
        <v>2</v>
      </c>
      <c r="AP85" s="140">
        <v>2</v>
      </c>
      <c r="AQ85" s="140">
        <v>4</v>
      </c>
      <c r="AR85" s="140">
        <v>4</v>
      </c>
      <c r="AS85" s="140">
        <v>3</v>
      </c>
      <c r="AT85" s="140">
        <v>2</v>
      </c>
      <c r="AU85" s="140">
        <v>1</v>
      </c>
      <c r="AV85" s="140">
        <v>3</v>
      </c>
      <c r="AW85" s="140">
        <v>2</v>
      </c>
      <c r="AX85" s="140">
        <v>5</v>
      </c>
      <c r="AY85" s="140">
        <v>3</v>
      </c>
      <c r="AZ85" s="140">
        <v>1</v>
      </c>
      <c r="BA85" s="140">
        <v>4</v>
      </c>
      <c r="BB85" s="140">
        <v>5</v>
      </c>
      <c r="BC85" s="140">
        <v>4</v>
      </c>
      <c r="BD85" s="140">
        <v>2</v>
      </c>
      <c r="BE85" s="140">
        <v>4</v>
      </c>
      <c r="BF85" s="140">
        <v>3</v>
      </c>
      <c r="BG85" s="140">
        <v>2</v>
      </c>
      <c r="BH85" s="140">
        <v>5</v>
      </c>
      <c r="BI85" s="140">
        <v>4</v>
      </c>
      <c r="BJ85" s="140">
        <v>3</v>
      </c>
      <c r="BK85" s="140">
        <v>2</v>
      </c>
      <c r="BL85" s="140">
        <v>2</v>
      </c>
      <c r="BM85" s="139"/>
      <c r="BN85" s="139"/>
      <c r="BO85" s="139"/>
      <c r="BP85" s="139"/>
      <c r="BQ85" s="139"/>
      <c r="BR85" s="139"/>
      <c r="BS85" s="139"/>
      <c r="BT85" s="140">
        <v>4</v>
      </c>
      <c r="BU85" s="140" t="s">
        <v>307</v>
      </c>
      <c r="BV85" s="140" t="s">
        <v>308</v>
      </c>
    </row>
    <row r="86" spans="1:74" s="143" customFormat="1" x14ac:dyDescent="0.25">
      <c r="A86" s="137">
        <v>80696314</v>
      </c>
      <c r="B86" s="137" t="s">
        <v>213</v>
      </c>
      <c r="C86" s="138">
        <v>44770.654548611114</v>
      </c>
      <c r="D86" s="140">
        <v>2</v>
      </c>
      <c r="E86" s="140">
        <v>2</v>
      </c>
      <c r="F86" s="140">
        <v>1</v>
      </c>
      <c r="G86" s="140">
        <v>2</v>
      </c>
      <c r="H86" s="139"/>
      <c r="I86" s="140">
        <v>1</v>
      </c>
      <c r="J86" s="139"/>
      <c r="K86" s="140">
        <v>1</v>
      </c>
      <c r="L86" s="139"/>
      <c r="M86" s="139"/>
      <c r="N86" s="139"/>
      <c r="O86" s="139"/>
      <c r="P86" s="139"/>
      <c r="Q86" s="140">
        <v>2</v>
      </c>
      <c r="R86" s="139"/>
      <c r="S86" s="139"/>
      <c r="T86" s="139"/>
      <c r="U86" s="139"/>
      <c r="V86" s="139"/>
      <c r="W86" s="140">
        <v>1</v>
      </c>
      <c r="X86" s="140">
        <v>1</v>
      </c>
      <c r="Y86" s="140">
        <v>1</v>
      </c>
      <c r="Z86" s="140">
        <v>3</v>
      </c>
      <c r="AA86" s="140">
        <v>5</v>
      </c>
      <c r="AB86" s="140">
        <v>5</v>
      </c>
      <c r="AC86" s="140">
        <v>5</v>
      </c>
      <c r="AD86" s="140">
        <v>4</v>
      </c>
      <c r="AE86" s="140">
        <v>5</v>
      </c>
      <c r="AF86" s="140">
        <v>2</v>
      </c>
      <c r="AG86" s="140">
        <v>5</v>
      </c>
      <c r="AH86" s="140">
        <v>2</v>
      </c>
      <c r="AI86" s="139"/>
      <c r="AJ86" s="140">
        <v>1</v>
      </c>
      <c r="AK86" s="139"/>
      <c r="AL86" s="139"/>
      <c r="AM86" s="140">
        <v>1</v>
      </c>
      <c r="AN86" s="139"/>
      <c r="AO86" s="140">
        <v>1</v>
      </c>
      <c r="AP86" s="140">
        <v>2</v>
      </c>
      <c r="AQ86" s="140">
        <v>2</v>
      </c>
      <c r="AR86" s="140">
        <v>3</v>
      </c>
      <c r="AS86" s="140">
        <v>2</v>
      </c>
      <c r="AT86" s="140">
        <v>3</v>
      </c>
      <c r="AU86" s="140">
        <v>2</v>
      </c>
      <c r="AV86" s="140">
        <v>1</v>
      </c>
      <c r="AW86" s="140">
        <v>3</v>
      </c>
      <c r="AX86" s="140">
        <v>4</v>
      </c>
      <c r="AY86" s="140">
        <v>2</v>
      </c>
      <c r="AZ86" s="140">
        <v>1</v>
      </c>
      <c r="BA86" s="140">
        <v>2</v>
      </c>
      <c r="BB86" s="140">
        <v>3</v>
      </c>
      <c r="BC86" s="140">
        <v>2</v>
      </c>
      <c r="BD86" s="140">
        <v>1</v>
      </c>
      <c r="BE86" s="140">
        <v>3</v>
      </c>
      <c r="BF86" s="140">
        <v>2</v>
      </c>
      <c r="BG86" s="140">
        <v>1</v>
      </c>
      <c r="BH86" s="140">
        <v>4</v>
      </c>
      <c r="BI86" s="140">
        <v>4</v>
      </c>
      <c r="BJ86" s="140">
        <v>4</v>
      </c>
      <c r="BK86" s="140">
        <v>5</v>
      </c>
      <c r="BL86" s="140">
        <v>2</v>
      </c>
      <c r="BM86" s="139"/>
      <c r="BN86" s="139"/>
      <c r="BO86" s="139"/>
      <c r="BP86" s="139"/>
      <c r="BQ86" s="139"/>
      <c r="BR86" s="139"/>
      <c r="BS86" s="139"/>
      <c r="BT86" s="140">
        <v>3</v>
      </c>
      <c r="BU86" s="140" t="s">
        <v>309</v>
      </c>
      <c r="BV86" s="140" t="s">
        <v>219</v>
      </c>
    </row>
    <row r="87" spans="1:74" s="143" customFormat="1" ht="22.5" x14ac:dyDescent="0.25">
      <c r="A87" s="137">
        <v>80698581</v>
      </c>
      <c r="B87" s="137" t="s">
        <v>213</v>
      </c>
      <c r="C87" s="138">
        <v>44770.682002314818</v>
      </c>
      <c r="D87" s="140">
        <v>4</v>
      </c>
      <c r="E87" s="140">
        <v>1</v>
      </c>
      <c r="F87" s="140">
        <v>2</v>
      </c>
      <c r="G87" s="140">
        <v>1</v>
      </c>
      <c r="H87" s="140">
        <v>1</v>
      </c>
      <c r="I87" s="140">
        <v>1</v>
      </c>
      <c r="J87" s="140">
        <v>1</v>
      </c>
      <c r="K87" s="139"/>
      <c r="L87" s="139"/>
      <c r="M87" s="140">
        <v>1</v>
      </c>
      <c r="N87" s="139"/>
      <c r="O87" s="139"/>
      <c r="P87" s="139"/>
      <c r="Q87" s="140">
        <v>2</v>
      </c>
      <c r="R87" s="140">
        <v>1</v>
      </c>
      <c r="S87" s="140">
        <v>1</v>
      </c>
      <c r="T87" s="140">
        <v>1</v>
      </c>
      <c r="U87" s="140">
        <v>1</v>
      </c>
      <c r="V87" s="139"/>
      <c r="W87" s="139"/>
      <c r="X87" s="140">
        <v>1</v>
      </c>
      <c r="Y87" s="140">
        <v>2</v>
      </c>
      <c r="Z87" s="140">
        <v>1</v>
      </c>
      <c r="AA87" s="140">
        <v>5</v>
      </c>
      <c r="AB87" s="140">
        <v>2</v>
      </c>
      <c r="AC87" s="140">
        <v>5</v>
      </c>
      <c r="AD87" s="140">
        <v>5</v>
      </c>
      <c r="AE87" s="140">
        <v>5</v>
      </c>
      <c r="AF87" s="140">
        <v>4</v>
      </c>
      <c r="AG87" s="140">
        <v>5</v>
      </c>
      <c r="AH87" s="140">
        <v>1</v>
      </c>
      <c r="AI87" s="140">
        <v>2</v>
      </c>
      <c r="AJ87" s="140">
        <v>1</v>
      </c>
      <c r="AK87" s="139"/>
      <c r="AL87" s="139"/>
      <c r="AM87" s="140">
        <v>1</v>
      </c>
      <c r="AN87" s="139"/>
      <c r="AO87" s="140">
        <v>2</v>
      </c>
      <c r="AP87" s="140">
        <v>3</v>
      </c>
      <c r="AQ87" s="140">
        <v>4</v>
      </c>
      <c r="AR87" s="140">
        <v>3</v>
      </c>
      <c r="AS87" s="140">
        <v>3</v>
      </c>
      <c r="AT87" s="140">
        <v>5</v>
      </c>
      <c r="AU87" s="140">
        <v>1</v>
      </c>
      <c r="AV87" s="140">
        <v>1</v>
      </c>
      <c r="AW87" s="140">
        <v>2</v>
      </c>
      <c r="AX87" s="140">
        <v>3</v>
      </c>
      <c r="AY87" s="140">
        <v>1</v>
      </c>
      <c r="AZ87" s="140">
        <v>2</v>
      </c>
      <c r="BA87" s="140">
        <v>3</v>
      </c>
      <c r="BB87" s="140">
        <v>2</v>
      </c>
      <c r="BC87" s="140">
        <v>2</v>
      </c>
      <c r="BD87" s="140">
        <v>1</v>
      </c>
      <c r="BE87" s="140">
        <v>3</v>
      </c>
      <c r="BF87" s="140">
        <v>2</v>
      </c>
      <c r="BG87" s="140">
        <v>2</v>
      </c>
      <c r="BH87" s="140">
        <v>3</v>
      </c>
      <c r="BI87" s="140">
        <v>3</v>
      </c>
      <c r="BJ87" s="140">
        <v>3</v>
      </c>
      <c r="BK87" s="140">
        <v>4</v>
      </c>
      <c r="BL87" s="140">
        <v>2</v>
      </c>
      <c r="BM87" s="139"/>
      <c r="BN87" s="139"/>
      <c r="BO87" s="139"/>
      <c r="BP87" s="139"/>
      <c r="BQ87" s="139"/>
      <c r="BR87" s="139"/>
      <c r="BS87" s="139"/>
      <c r="BT87" s="140">
        <v>3</v>
      </c>
      <c r="BU87" s="140" t="s">
        <v>310</v>
      </c>
      <c r="BV87" s="140" t="s">
        <v>311</v>
      </c>
    </row>
    <row r="88" spans="1:74" s="143" customFormat="1" x14ac:dyDescent="0.25">
      <c r="A88" s="137">
        <v>80698678</v>
      </c>
      <c r="B88" s="137" t="s">
        <v>213</v>
      </c>
      <c r="C88" s="138">
        <v>44770.683495370373</v>
      </c>
      <c r="D88" s="140">
        <v>6</v>
      </c>
      <c r="E88" s="140">
        <v>1</v>
      </c>
      <c r="F88" s="140">
        <v>3</v>
      </c>
      <c r="G88" s="140">
        <v>1</v>
      </c>
      <c r="H88" s="140">
        <v>1</v>
      </c>
      <c r="I88" s="139"/>
      <c r="J88" s="140">
        <v>1</v>
      </c>
      <c r="K88" s="140">
        <v>1</v>
      </c>
      <c r="L88" s="139"/>
      <c r="M88" s="140">
        <v>1</v>
      </c>
      <c r="N88" s="139"/>
      <c r="O88" s="139"/>
      <c r="P88" s="140">
        <v>1</v>
      </c>
      <c r="Q88" s="140">
        <v>3</v>
      </c>
      <c r="R88" s="139"/>
      <c r="S88" s="140">
        <v>1</v>
      </c>
      <c r="T88" s="139"/>
      <c r="U88" s="139"/>
      <c r="V88" s="139"/>
      <c r="W88" s="139"/>
      <c r="X88" s="140">
        <v>1</v>
      </c>
      <c r="Y88" s="140">
        <v>1</v>
      </c>
      <c r="Z88" s="140">
        <v>1</v>
      </c>
      <c r="AA88" s="140">
        <v>5</v>
      </c>
      <c r="AB88" s="140">
        <v>5</v>
      </c>
      <c r="AC88" s="140">
        <v>5</v>
      </c>
      <c r="AD88" s="140">
        <v>5</v>
      </c>
      <c r="AE88" s="140">
        <v>5</v>
      </c>
      <c r="AF88" s="140">
        <v>3</v>
      </c>
      <c r="AG88" s="140">
        <v>5</v>
      </c>
      <c r="AH88" s="140">
        <v>1</v>
      </c>
      <c r="AI88" s="140">
        <v>2</v>
      </c>
      <c r="AJ88" s="139"/>
      <c r="AK88" s="139"/>
      <c r="AL88" s="140">
        <v>1</v>
      </c>
      <c r="AM88" s="139"/>
      <c r="AN88" s="139"/>
      <c r="AO88" s="140">
        <v>1</v>
      </c>
      <c r="AP88" s="140">
        <v>1</v>
      </c>
      <c r="AQ88" s="140">
        <v>5</v>
      </c>
      <c r="AR88" s="140">
        <v>3</v>
      </c>
      <c r="AS88" s="140">
        <v>3</v>
      </c>
      <c r="AT88" s="140">
        <v>3</v>
      </c>
      <c r="AU88" s="140">
        <v>3</v>
      </c>
      <c r="AV88" s="140">
        <v>3</v>
      </c>
      <c r="AW88" s="140">
        <v>3</v>
      </c>
      <c r="AX88" s="140">
        <v>3</v>
      </c>
      <c r="AY88" s="140">
        <v>5</v>
      </c>
      <c r="AZ88" s="140">
        <v>5</v>
      </c>
      <c r="BA88" s="140">
        <v>3</v>
      </c>
      <c r="BB88" s="140">
        <v>5</v>
      </c>
      <c r="BC88" s="140">
        <v>4</v>
      </c>
      <c r="BD88" s="140">
        <v>3</v>
      </c>
      <c r="BE88" s="140">
        <v>4</v>
      </c>
      <c r="BF88" s="140">
        <v>2</v>
      </c>
      <c r="BG88" s="140">
        <v>1</v>
      </c>
      <c r="BH88" s="140">
        <v>5</v>
      </c>
      <c r="BI88" s="140">
        <v>5</v>
      </c>
      <c r="BJ88" s="140">
        <v>5</v>
      </c>
      <c r="BK88" s="140">
        <v>5</v>
      </c>
      <c r="BL88" s="140">
        <v>2</v>
      </c>
      <c r="BM88" s="139"/>
      <c r="BN88" s="139"/>
      <c r="BO88" s="139"/>
      <c r="BP88" s="139"/>
      <c r="BQ88" s="139"/>
      <c r="BR88" s="139"/>
      <c r="BS88" s="139"/>
      <c r="BT88" s="140">
        <v>2</v>
      </c>
      <c r="BU88" s="140" t="s">
        <v>312</v>
      </c>
      <c r="BV88" s="140" t="s">
        <v>219</v>
      </c>
    </row>
    <row r="89" spans="1:74" s="143" customFormat="1" ht="22.5" x14ac:dyDescent="0.25">
      <c r="A89" s="137">
        <v>80699204</v>
      </c>
      <c r="B89" s="137" t="s">
        <v>213</v>
      </c>
      <c r="C89" s="138">
        <v>44770.690300925926</v>
      </c>
      <c r="D89" s="140">
        <v>3</v>
      </c>
      <c r="E89" s="140">
        <v>3</v>
      </c>
      <c r="F89" s="140">
        <v>1</v>
      </c>
      <c r="G89" s="140">
        <v>1</v>
      </c>
      <c r="H89" s="140">
        <v>1</v>
      </c>
      <c r="I89" s="139"/>
      <c r="J89" s="140">
        <v>1</v>
      </c>
      <c r="K89" s="140">
        <v>1</v>
      </c>
      <c r="L89" s="140">
        <v>1</v>
      </c>
      <c r="M89" s="140">
        <v>1</v>
      </c>
      <c r="N89" s="139"/>
      <c r="O89" s="139"/>
      <c r="P89" s="139"/>
      <c r="Q89" s="140">
        <v>1</v>
      </c>
      <c r="R89" s="140">
        <v>1</v>
      </c>
      <c r="S89" s="140">
        <v>1</v>
      </c>
      <c r="T89" s="140">
        <v>1</v>
      </c>
      <c r="U89" s="139"/>
      <c r="V89" s="140">
        <v>1</v>
      </c>
      <c r="W89" s="139"/>
      <c r="X89" s="140">
        <v>1</v>
      </c>
      <c r="Y89" s="140">
        <v>1</v>
      </c>
      <c r="Z89" s="140">
        <v>3</v>
      </c>
      <c r="AA89" s="140">
        <v>5</v>
      </c>
      <c r="AB89" s="140">
        <v>3</v>
      </c>
      <c r="AC89" s="140">
        <v>4</v>
      </c>
      <c r="AD89" s="140">
        <v>5</v>
      </c>
      <c r="AE89" s="140">
        <v>5</v>
      </c>
      <c r="AF89" s="140">
        <v>5</v>
      </c>
      <c r="AG89" s="140">
        <v>5</v>
      </c>
      <c r="AH89" s="140">
        <v>1</v>
      </c>
      <c r="AI89" s="140">
        <v>1</v>
      </c>
      <c r="AJ89" s="140">
        <v>1</v>
      </c>
      <c r="AK89" s="140">
        <v>1</v>
      </c>
      <c r="AL89" s="140">
        <v>1</v>
      </c>
      <c r="AM89" s="140">
        <v>1</v>
      </c>
      <c r="AN89" s="139"/>
      <c r="AO89" s="140">
        <v>2</v>
      </c>
      <c r="AP89" s="140">
        <v>1</v>
      </c>
      <c r="AQ89" s="140">
        <v>3</v>
      </c>
      <c r="AR89" s="140">
        <v>2</v>
      </c>
      <c r="AS89" s="140">
        <v>1</v>
      </c>
      <c r="AT89" s="140">
        <v>3</v>
      </c>
      <c r="AU89" s="140">
        <v>1</v>
      </c>
      <c r="AV89" s="140">
        <v>3</v>
      </c>
      <c r="AW89" s="140">
        <v>2</v>
      </c>
      <c r="AX89" s="140">
        <v>3</v>
      </c>
      <c r="AY89" s="140">
        <v>1</v>
      </c>
      <c r="AZ89" s="140">
        <v>1</v>
      </c>
      <c r="BA89" s="140">
        <v>3</v>
      </c>
      <c r="BB89" s="140">
        <v>1</v>
      </c>
      <c r="BC89" s="140">
        <v>3</v>
      </c>
      <c r="BD89" s="140">
        <v>3</v>
      </c>
      <c r="BE89" s="140">
        <v>1</v>
      </c>
      <c r="BF89" s="140">
        <v>1</v>
      </c>
      <c r="BG89" s="140">
        <v>1</v>
      </c>
      <c r="BH89" s="140">
        <v>4</v>
      </c>
      <c r="BI89" s="140">
        <v>3</v>
      </c>
      <c r="BJ89" s="140">
        <v>5</v>
      </c>
      <c r="BK89" s="140">
        <v>5</v>
      </c>
      <c r="BL89" s="140">
        <v>2</v>
      </c>
      <c r="BM89" s="139"/>
      <c r="BN89" s="139"/>
      <c r="BO89" s="139"/>
      <c r="BP89" s="139"/>
      <c r="BQ89" s="139"/>
      <c r="BR89" s="139"/>
      <c r="BS89" s="139"/>
      <c r="BT89" s="140">
        <v>3</v>
      </c>
      <c r="BU89" s="140" t="s">
        <v>313</v>
      </c>
      <c r="BV89" s="140" t="s">
        <v>314</v>
      </c>
    </row>
    <row r="90" spans="1:74" s="143" customFormat="1" ht="33.75" x14ac:dyDescent="0.25">
      <c r="A90" s="137">
        <v>80703363</v>
      </c>
      <c r="B90" s="137" t="s">
        <v>213</v>
      </c>
      <c r="C90" s="138">
        <v>44770.747499999998</v>
      </c>
      <c r="D90" s="140">
        <v>7</v>
      </c>
      <c r="E90" s="140">
        <v>2</v>
      </c>
      <c r="F90" s="140">
        <v>3</v>
      </c>
      <c r="G90" s="140">
        <v>2</v>
      </c>
      <c r="H90" s="140">
        <v>1</v>
      </c>
      <c r="I90" s="140">
        <v>1</v>
      </c>
      <c r="J90" s="140">
        <v>1</v>
      </c>
      <c r="K90" s="140">
        <v>1</v>
      </c>
      <c r="L90" s="139"/>
      <c r="M90" s="140">
        <v>1</v>
      </c>
      <c r="N90" s="139"/>
      <c r="O90" s="139"/>
      <c r="P90" s="140">
        <v>1</v>
      </c>
      <c r="Q90" s="140">
        <v>2</v>
      </c>
      <c r="R90" s="139"/>
      <c r="S90" s="139"/>
      <c r="T90" s="139"/>
      <c r="U90" s="139"/>
      <c r="V90" s="139"/>
      <c r="W90" s="140">
        <v>1</v>
      </c>
      <c r="X90" s="140">
        <v>2</v>
      </c>
      <c r="Y90" s="140">
        <v>2</v>
      </c>
      <c r="Z90" s="140">
        <v>3</v>
      </c>
      <c r="AA90" s="140">
        <v>5</v>
      </c>
      <c r="AB90" s="140">
        <v>1</v>
      </c>
      <c r="AC90" s="140">
        <v>5</v>
      </c>
      <c r="AD90" s="140">
        <v>1</v>
      </c>
      <c r="AE90" s="140">
        <v>4</v>
      </c>
      <c r="AF90" s="140">
        <v>1</v>
      </c>
      <c r="AG90" s="140">
        <v>5</v>
      </c>
      <c r="AH90" s="140">
        <v>2</v>
      </c>
      <c r="AI90" s="139"/>
      <c r="AJ90" s="139"/>
      <c r="AK90" s="140">
        <v>1</v>
      </c>
      <c r="AL90" s="139"/>
      <c r="AM90" s="140">
        <v>1</v>
      </c>
      <c r="AN90" s="139"/>
      <c r="AO90" s="140">
        <v>2</v>
      </c>
      <c r="AP90" s="140">
        <v>2</v>
      </c>
      <c r="AQ90" s="140">
        <v>2</v>
      </c>
      <c r="AR90" s="140">
        <v>1</v>
      </c>
      <c r="AS90" s="140">
        <v>1</v>
      </c>
      <c r="AT90" s="140">
        <v>1</v>
      </c>
      <c r="AU90" s="140">
        <v>1</v>
      </c>
      <c r="AV90" s="140">
        <v>1</v>
      </c>
      <c r="AW90" s="140">
        <v>2</v>
      </c>
      <c r="AX90" s="140">
        <v>1</v>
      </c>
      <c r="AY90" s="140">
        <v>1</v>
      </c>
      <c r="AZ90" s="140">
        <v>1</v>
      </c>
      <c r="BA90" s="140">
        <v>2</v>
      </c>
      <c r="BB90" s="140">
        <v>1</v>
      </c>
      <c r="BC90" s="140">
        <v>1</v>
      </c>
      <c r="BD90" s="140">
        <v>1</v>
      </c>
      <c r="BE90" s="140">
        <v>3</v>
      </c>
      <c r="BF90" s="140">
        <v>1</v>
      </c>
      <c r="BG90" s="140">
        <v>1</v>
      </c>
      <c r="BH90" s="140">
        <v>5</v>
      </c>
      <c r="BI90" s="140">
        <v>4</v>
      </c>
      <c r="BJ90" s="140">
        <v>5</v>
      </c>
      <c r="BK90" s="140">
        <v>4</v>
      </c>
      <c r="BL90" s="140">
        <v>2</v>
      </c>
      <c r="BM90" s="139"/>
      <c r="BN90" s="139"/>
      <c r="BO90" s="139"/>
      <c r="BP90" s="139"/>
      <c r="BQ90" s="139"/>
      <c r="BR90" s="139"/>
      <c r="BS90" s="139"/>
      <c r="BT90" s="140">
        <v>2</v>
      </c>
      <c r="BU90" s="140" t="s">
        <v>315</v>
      </c>
      <c r="BV90" s="140" t="s">
        <v>316</v>
      </c>
    </row>
    <row r="91" spans="1:74" s="143" customFormat="1" ht="33.75" x14ac:dyDescent="0.25">
      <c r="A91" s="137">
        <v>80704786</v>
      </c>
      <c r="B91" s="137" t="s">
        <v>213</v>
      </c>
      <c r="C91" s="138">
        <v>44770.767928240741</v>
      </c>
      <c r="D91" s="140">
        <v>4</v>
      </c>
      <c r="E91" s="140">
        <v>1</v>
      </c>
      <c r="F91" s="140">
        <v>2</v>
      </c>
      <c r="G91" s="140">
        <v>1</v>
      </c>
      <c r="H91" s="140">
        <v>1</v>
      </c>
      <c r="I91" s="140">
        <v>1</v>
      </c>
      <c r="J91" s="140">
        <v>1</v>
      </c>
      <c r="K91" s="140">
        <v>1</v>
      </c>
      <c r="L91" s="139"/>
      <c r="M91" s="140">
        <v>1</v>
      </c>
      <c r="N91" s="139"/>
      <c r="O91" s="139"/>
      <c r="P91" s="140">
        <v>1</v>
      </c>
      <c r="Q91" s="140">
        <v>2</v>
      </c>
      <c r="R91" s="140">
        <v>1</v>
      </c>
      <c r="S91" s="140">
        <v>1</v>
      </c>
      <c r="T91" s="139"/>
      <c r="U91" s="139"/>
      <c r="V91" s="140">
        <v>1</v>
      </c>
      <c r="W91" s="139"/>
      <c r="X91" s="140">
        <v>2</v>
      </c>
      <c r="Y91" s="140">
        <v>2</v>
      </c>
      <c r="Z91" s="140">
        <v>1</v>
      </c>
      <c r="AA91" s="140">
        <v>2</v>
      </c>
      <c r="AB91" s="140">
        <v>2</v>
      </c>
      <c r="AC91" s="140">
        <v>4</v>
      </c>
      <c r="AD91" s="140">
        <v>5</v>
      </c>
      <c r="AE91" s="140">
        <v>4</v>
      </c>
      <c r="AF91" s="140">
        <v>1</v>
      </c>
      <c r="AG91" s="140">
        <v>3</v>
      </c>
      <c r="AH91" s="140">
        <v>1</v>
      </c>
      <c r="AI91" s="140">
        <v>1</v>
      </c>
      <c r="AJ91" s="140">
        <v>1</v>
      </c>
      <c r="AK91" s="139"/>
      <c r="AL91" s="140">
        <v>1</v>
      </c>
      <c r="AM91" s="139"/>
      <c r="AN91" s="140">
        <v>1</v>
      </c>
      <c r="AO91" s="140">
        <v>2</v>
      </c>
      <c r="AP91" s="140">
        <v>2</v>
      </c>
      <c r="AQ91" s="140">
        <v>4</v>
      </c>
      <c r="AR91" s="140">
        <v>3</v>
      </c>
      <c r="AS91" s="140">
        <v>3</v>
      </c>
      <c r="AT91" s="140">
        <v>2</v>
      </c>
      <c r="AU91" s="140">
        <v>2</v>
      </c>
      <c r="AV91" s="140">
        <v>1</v>
      </c>
      <c r="AW91" s="140">
        <v>2</v>
      </c>
      <c r="AX91" s="140">
        <v>4</v>
      </c>
      <c r="AY91" s="140">
        <v>3</v>
      </c>
      <c r="AZ91" s="140">
        <v>3</v>
      </c>
      <c r="BA91" s="140">
        <v>3</v>
      </c>
      <c r="BB91" s="140">
        <v>1</v>
      </c>
      <c r="BC91" s="140">
        <v>3</v>
      </c>
      <c r="BD91" s="140">
        <v>2</v>
      </c>
      <c r="BE91" s="140">
        <v>1</v>
      </c>
      <c r="BF91" s="140">
        <v>1</v>
      </c>
      <c r="BG91" s="140">
        <v>1</v>
      </c>
      <c r="BH91" s="140">
        <v>1</v>
      </c>
      <c r="BI91" s="140">
        <v>2</v>
      </c>
      <c r="BJ91" s="140">
        <v>5</v>
      </c>
      <c r="BK91" s="140">
        <v>4</v>
      </c>
      <c r="BL91" s="140">
        <v>2</v>
      </c>
      <c r="BM91" s="139"/>
      <c r="BN91" s="139"/>
      <c r="BO91" s="139"/>
      <c r="BP91" s="139"/>
      <c r="BQ91" s="139"/>
      <c r="BR91" s="139"/>
      <c r="BS91" s="139"/>
      <c r="BT91" s="140">
        <v>3</v>
      </c>
      <c r="BU91" s="140" t="s">
        <v>317</v>
      </c>
      <c r="BV91" s="140" t="s">
        <v>219</v>
      </c>
    </row>
    <row r="92" spans="1:74" s="143" customFormat="1" ht="45" x14ac:dyDescent="0.25">
      <c r="A92" s="137">
        <v>80705484</v>
      </c>
      <c r="B92" s="137" t="s">
        <v>213</v>
      </c>
      <c r="C92" s="138">
        <v>44770.776493055557</v>
      </c>
      <c r="D92" s="140">
        <v>5</v>
      </c>
      <c r="E92" s="140">
        <v>2</v>
      </c>
      <c r="F92" s="140">
        <v>3</v>
      </c>
      <c r="G92" s="140">
        <v>1</v>
      </c>
      <c r="H92" s="140">
        <v>1</v>
      </c>
      <c r="I92" s="140">
        <v>1</v>
      </c>
      <c r="J92" s="140">
        <v>1</v>
      </c>
      <c r="K92" s="140">
        <v>1</v>
      </c>
      <c r="L92" s="139"/>
      <c r="M92" s="139"/>
      <c r="N92" s="139"/>
      <c r="O92" s="139"/>
      <c r="P92" s="139"/>
      <c r="Q92" s="140">
        <v>2</v>
      </c>
      <c r="R92" s="139"/>
      <c r="S92" s="139"/>
      <c r="T92" s="139"/>
      <c r="U92" s="139"/>
      <c r="V92" s="139"/>
      <c r="W92" s="140">
        <v>1</v>
      </c>
      <c r="X92" s="140">
        <v>1</v>
      </c>
      <c r="Y92" s="140">
        <v>1</v>
      </c>
      <c r="Z92" s="140">
        <v>3</v>
      </c>
      <c r="AA92" s="140">
        <v>5</v>
      </c>
      <c r="AB92" s="140">
        <v>1</v>
      </c>
      <c r="AC92" s="140">
        <v>5</v>
      </c>
      <c r="AD92" s="140">
        <v>2</v>
      </c>
      <c r="AE92" s="140">
        <v>5</v>
      </c>
      <c r="AF92" s="140">
        <v>2</v>
      </c>
      <c r="AG92" s="140">
        <v>4</v>
      </c>
      <c r="AH92" s="140">
        <v>2</v>
      </c>
      <c r="AI92" s="139"/>
      <c r="AJ92" s="140">
        <v>1</v>
      </c>
      <c r="AK92" s="139"/>
      <c r="AL92" s="140">
        <v>1</v>
      </c>
      <c r="AM92" s="139"/>
      <c r="AN92" s="139"/>
      <c r="AO92" s="140">
        <v>5</v>
      </c>
      <c r="AP92" s="140">
        <v>1</v>
      </c>
      <c r="AQ92" s="140">
        <v>4</v>
      </c>
      <c r="AR92" s="140">
        <v>1</v>
      </c>
      <c r="AS92" s="140">
        <v>1</v>
      </c>
      <c r="AT92" s="140">
        <v>1</v>
      </c>
      <c r="AU92" s="140">
        <v>1</v>
      </c>
      <c r="AV92" s="140">
        <v>1</v>
      </c>
      <c r="AW92" s="140">
        <v>2</v>
      </c>
      <c r="AX92" s="140">
        <v>3</v>
      </c>
      <c r="AY92" s="140">
        <v>3</v>
      </c>
      <c r="AZ92" s="140">
        <v>3</v>
      </c>
      <c r="BA92" s="140">
        <v>3</v>
      </c>
      <c r="BB92" s="140">
        <v>1</v>
      </c>
      <c r="BC92" s="140">
        <v>1</v>
      </c>
      <c r="BD92" s="140">
        <v>3</v>
      </c>
      <c r="BE92" s="140">
        <v>1</v>
      </c>
      <c r="BF92" s="140">
        <v>1</v>
      </c>
      <c r="BG92" s="140">
        <v>1</v>
      </c>
      <c r="BH92" s="140">
        <v>2</v>
      </c>
      <c r="BI92" s="140">
        <v>2</v>
      </c>
      <c r="BJ92" s="140">
        <v>2</v>
      </c>
      <c r="BK92" s="140">
        <v>4</v>
      </c>
      <c r="BL92" s="140">
        <v>2</v>
      </c>
      <c r="BM92" s="139"/>
      <c r="BN92" s="139"/>
      <c r="BO92" s="139"/>
      <c r="BP92" s="139"/>
      <c r="BQ92" s="139"/>
      <c r="BR92" s="139"/>
      <c r="BS92" s="139"/>
      <c r="BT92" s="140">
        <v>2</v>
      </c>
      <c r="BU92" s="140" t="s">
        <v>318</v>
      </c>
      <c r="BV92" s="140" t="s">
        <v>219</v>
      </c>
    </row>
    <row r="93" spans="1:74" s="143" customFormat="1" ht="22.5" x14ac:dyDescent="0.25">
      <c r="A93" s="137">
        <v>80708241</v>
      </c>
      <c r="B93" s="137" t="s">
        <v>213</v>
      </c>
      <c r="C93" s="138">
        <v>44770.814467592594</v>
      </c>
      <c r="D93" s="140">
        <v>3</v>
      </c>
      <c r="E93" s="140">
        <v>2</v>
      </c>
      <c r="F93" s="140">
        <v>3</v>
      </c>
      <c r="G93" s="140">
        <v>1</v>
      </c>
      <c r="H93" s="140">
        <v>1</v>
      </c>
      <c r="I93" s="140">
        <v>1</v>
      </c>
      <c r="J93" s="140">
        <v>1</v>
      </c>
      <c r="K93" s="140">
        <v>1</v>
      </c>
      <c r="L93" s="139"/>
      <c r="M93" s="140">
        <v>1</v>
      </c>
      <c r="N93" s="139"/>
      <c r="O93" s="139"/>
      <c r="P93" s="139"/>
      <c r="Q93" s="140">
        <v>2</v>
      </c>
      <c r="R93" s="139"/>
      <c r="S93" s="139"/>
      <c r="T93" s="139"/>
      <c r="U93" s="139"/>
      <c r="V93" s="140">
        <v>1</v>
      </c>
      <c r="W93" s="139"/>
      <c r="X93" s="140">
        <v>1</v>
      </c>
      <c r="Y93" s="140">
        <v>2</v>
      </c>
      <c r="Z93" s="140">
        <v>3</v>
      </c>
      <c r="AA93" s="140">
        <v>1</v>
      </c>
      <c r="AB93" s="140">
        <v>3</v>
      </c>
      <c r="AC93" s="140">
        <v>2</v>
      </c>
      <c r="AD93" s="140">
        <v>1</v>
      </c>
      <c r="AE93" s="140">
        <v>5</v>
      </c>
      <c r="AF93" s="140">
        <v>4</v>
      </c>
      <c r="AG93" s="140">
        <v>5</v>
      </c>
      <c r="AH93" s="140">
        <v>2</v>
      </c>
      <c r="AI93" s="139"/>
      <c r="AJ93" s="140">
        <v>1</v>
      </c>
      <c r="AK93" s="139"/>
      <c r="AL93" s="139"/>
      <c r="AM93" s="140">
        <v>1</v>
      </c>
      <c r="AN93" s="139"/>
      <c r="AO93" s="140">
        <v>1</v>
      </c>
      <c r="AP93" s="140">
        <v>1</v>
      </c>
      <c r="AQ93" s="140">
        <v>4</v>
      </c>
      <c r="AR93" s="140">
        <v>3</v>
      </c>
      <c r="AS93" s="140">
        <v>2</v>
      </c>
      <c r="AT93" s="140">
        <v>3</v>
      </c>
      <c r="AU93" s="140">
        <v>1</v>
      </c>
      <c r="AV93" s="140">
        <v>1</v>
      </c>
      <c r="AW93" s="140">
        <v>3</v>
      </c>
      <c r="AX93" s="140">
        <v>2</v>
      </c>
      <c r="AY93" s="140">
        <v>1</v>
      </c>
      <c r="AZ93" s="140">
        <v>1</v>
      </c>
      <c r="BA93" s="140">
        <v>3</v>
      </c>
      <c r="BB93" s="140">
        <v>2</v>
      </c>
      <c r="BC93" s="140">
        <v>2</v>
      </c>
      <c r="BD93" s="140">
        <v>1</v>
      </c>
      <c r="BE93" s="140">
        <v>2</v>
      </c>
      <c r="BF93" s="140">
        <v>1</v>
      </c>
      <c r="BG93" s="140">
        <v>1</v>
      </c>
      <c r="BH93" s="140">
        <v>4</v>
      </c>
      <c r="BI93" s="140">
        <v>5</v>
      </c>
      <c r="BJ93" s="140">
        <v>3</v>
      </c>
      <c r="BK93" s="140">
        <v>5</v>
      </c>
      <c r="BL93" s="140">
        <v>1</v>
      </c>
      <c r="BM93" s="140">
        <v>1</v>
      </c>
      <c r="BN93" s="139"/>
      <c r="BO93" s="140">
        <v>1</v>
      </c>
      <c r="BP93" s="139"/>
      <c r="BQ93" s="139"/>
      <c r="BR93" s="139"/>
      <c r="BS93" s="139"/>
      <c r="BT93" s="140">
        <v>2</v>
      </c>
      <c r="BU93" s="140" t="s">
        <v>319</v>
      </c>
      <c r="BV93" s="140" t="s">
        <v>221</v>
      </c>
    </row>
    <row r="94" spans="1:74" s="143" customFormat="1" ht="33.75" x14ac:dyDescent="0.25">
      <c r="A94" s="137">
        <v>80715576</v>
      </c>
      <c r="B94" s="137" t="s">
        <v>213</v>
      </c>
      <c r="C94" s="138">
        <v>44770.925347222219</v>
      </c>
      <c r="D94" s="140">
        <v>3</v>
      </c>
      <c r="E94" s="140">
        <v>2</v>
      </c>
      <c r="F94" s="140">
        <v>2</v>
      </c>
      <c r="G94" s="140">
        <v>1</v>
      </c>
      <c r="H94" s="140">
        <v>1</v>
      </c>
      <c r="I94" s="140">
        <v>1</v>
      </c>
      <c r="J94" s="139"/>
      <c r="K94" s="140">
        <v>1</v>
      </c>
      <c r="L94" s="139"/>
      <c r="M94" s="140">
        <v>1</v>
      </c>
      <c r="N94" s="139"/>
      <c r="O94" s="139"/>
      <c r="P94" s="139"/>
      <c r="Q94" s="140">
        <v>3</v>
      </c>
      <c r="R94" s="139"/>
      <c r="S94" s="139"/>
      <c r="T94" s="139"/>
      <c r="U94" s="139"/>
      <c r="V94" s="139"/>
      <c r="W94" s="140">
        <v>1</v>
      </c>
      <c r="X94" s="140">
        <v>2</v>
      </c>
      <c r="Y94" s="140">
        <v>2</v>
      </c>
      <c r="Z94" s="140">
        <v>1</v>
      </c>
      <c r="AA94" s="140">
        <v>5</v>
      </c>
      <c r="AB94" s="140">
        <v>4</v>
      </c>
      <c r="AC94" s="140">
        <v>5</v>
      </c>
      <c r="AD94" s="140">
        <v>5</v>
      </c>
      <c r="AE94" s="140">
        <v>5</v>
      </c>
      <c r="AF94" s="140">
        <v>5</v>
      </c>
      <c r="AG94" s="140">
        <v>5</v>
      </c>
      <c r="AH94" s="140">
        <v>2</v>
      </c>
      <c r="AI94" s="139"/>
      <c r="AJ94" s="140">
        <v>1</v>
      </c>
      <c r="AK94" s="139"/>
      <c r="AL94" s="140">
        <v>1</v>
      </c>
      <c r="AM94" s="140">
        <v>1</v>
      </c>
      <c r="AN94" s="139"/>
      <c r="AO94" s="140">
        <v>2</v>
      </c>
      <c r="AP94" s="140">
        <v>1</v>
      </c>
      <c r="AQ94" s="140">
        <v>2</v>
      </c>
      <c r="AR94" s="140">
        <v>1</v>
      </c>
      <c r="AS94" s="140">
        <v>1</v>
      </c>
      <c r="AT94" s="140">
        <v>2</v>
      </c>
      <c r="AU94" s="140">
        <v>1</v>
      </c>
      <c r="AV94" s="140">
        <v>1</v>
      </c>
      <c r="AW94" s="140">
        <v>2</v>
      </c>
      <c r="AX94" s="140">
        <v>5</v>
      </c>
      <c r="AY94" s="140">
        <v>2</v>
      </c>
      <c r="AZ94" s="140">
        <v>3</v>
      </c>
      <c r="BA94" s="140">
        <v>5</v>
      </c>
      <c r="BB94" s="140">
        <v>1</v>
      </c>
      <c r="BC94" s="140">
        <v>2</v>
      </c>
      <c r="BD94" s="140">
        <v>1</v>
      </c>
      <c r="BE94" s="140">
        <v>3</v>
      </c>
      <c r="BF94" s="140">
        <v>4</v>
      </c>
      <c r="BG94" s="140">
        <v>3</v>
      </c>
      <c r="BH94" s="140">
        <v>3</v>
      </c>
      <c r="BI94" s="140">
        <v>3</v>
      </c>
      <c r="BJ94" s="140">
        <v>5</v>
      </c>
      <c r="BK94" s="140">
        <v>4</v>
      </c>
      <c r="BL94" s="140">
        <v>2</v>
      </c>
      <c r="BM94" s="139"/>
      <c r="BN94" s="139"/>
      <c r="BO94" s="139"/>
      <c r="BP94" s="139"/>
      <c r="BQ94" s="139"/>
      <c r="BR94" s="139"/>
      <c r="BS94" s="139"/>
      <c r="BT94" s="140">
        <v>3</v>
      </c>
      <c r="BU94" s="140" t="s">
        <v>320</v>
      </c>
      <c r="BV94" s="140" t="s">
        <v>321</v>
      </c>
    </row>
    <row r="95" spans="1:74" s="143" customFormat="1" x14ac:dyDescent="0.25">
      <c r="A95" s="137">
        <v>80715853</v>
      </c>
      <c r="B95" s="137" t="s">
        <v>207</v>
      </c>
      <c r="C95" s="138">
        <v>44770.928425925929</v>
      </c>
      <c r="D95" s="140">
        <v>1</v>
      </c>
      <c r="E95" s="140">
        <v>2</v>
      </c>
      <c r="F95" s="140">
        <v>1</v>
      </c>
      <c r="G95" s="140">
        <v>3</v>
      </c>
      <c r="H95" s="140">
        <v>1</v>
      </c>
      <c r="I95" s="139"/>
      <c r="J95" s="140">
        <v>1</v>
      </c>
      <c r="K95" s="140">
        <v>1</v>
      </c>
      <c r="L95" s="139"/>
      <c r="M95" s="139"/>
      <c r="N95" s="139"/>
      <c r="O95" s="140">
        <v>1</v>
      </c>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row>
    <row r="96" spans="1:74" s="143" customFormat="1" x14ac:dyDescent="0.25">
      <c r="A96" s="137">
        <v>80719334</v>
      </c>
      <c r="B96" s="137" t="s">
        <v>208</v>
      </c>
      <c r="C96" s="138">
        <v>44770.987696759257</v>
      </c>
      <c r="D96" s="140">
        <v>4</v>
      </c>
      <c r="E96" s="140">
        <v>2</v>
      </c>
      <c r="F96" s="140">
        <v>3</v>
      </c>
      <c r="G96" s="140">
        <v>1</v>
      </c>
      <c r="H96" s="140">
        <v>1</v>
      </c>
      <c r="I96" s="139"/>
      <c r="J96" s="139"/>
      <c r="K96" s="139"/>
      <c r="L96" s="139"/>
      <c r="M96" s="139"/>
      <c r="N96" s="139"/>
      <c r="O96" s="139"/>
      <c r="P96" s="139"/>
      <c r="Q96" s="140">
        <v>2</v>
      </c>
      <c r="R96" s="139"/>
      <c r="S96" s="139"/>
      <c r="T96" s="139"/>
      <c r="U96" s="139"/>
      <c r="V96" s="139"/>
      <c r="W96" s="140">
        <v>1</v>
      </c>
      <c r="X96" s="140">
        <v>1</v>
      </c>
      <c r="Y96" s="140">
        <v>2</v>
      </c>
      <c r="Z96" s="140">
        <v>3</v>
      </c>
      <c r="AA96" s="140">
        <v>5</v>
      </c>
      <c r="AB96" s="140">
        <v>5</v>
      </c>
      <c r="AC96" s="140">
        <v>5</v>
      </c>
      <c r="AD96" s="140">
        <v>5</v>
      </c>
      <c r="AE96" s="140">
        <v>5</v>
      </c>
      <c r="AF96" s="140">
        <v>5</v>
      </c>
      <c r="AG96" s="140">
        <v>5</v>
      </c>
      <c r="AH96" s="140">
        <v>1</v>
      </c>
      <c r="AI96" s="140">
        <v>3</v>
      </c>
      <c r="AJ96" s="140">
        <v>1</v>
      </c>
      <c r="AK96" s="139"/>
      <c r="AL96" s="139"/>
      <c r="AM96" s="140">
        <v>1</v>
      </c>
      <c r="AN96" s="139"/>
      <c r="AO96" s="140">
        <v>3</v>
      </c>
      <c r="AP96" s="140">
        <v>1</v>
      </c>
      <c r="AQ96" s="140">
        <v>4</v>
      </c>
      <c r="AR96" s="140">
        <v>5</v>
      </c>
      <c r="AS96" s="140">
        <v>5</v>
      </c>
      <c r="AT96" s="140">
        <v>5</v>
      </c>
      <c r="AU96" s="140">
        <v>5</v>
      </c>
      <c r="AV96" s="140">
        <v>5</v>
      </c>
      <c r="AW96" s="140">
        <v>2</v>
      </c>
      <c r="AX96" s="140">
        <v>5</v>
      </c>
      <c r="AY96" s="140">
        <v>5</v>
      </c>
      <c r="AZ96" s="140">
        <v>5</v>
      </c>
      <c r="BA96" s="140">
        <v>5</v>
      </c>
      <c r="BB96" s="140">
        <v>5</v>
      </c>
      <c r="BC96" s="140">
        <v>5</v>
      </c>
      <c r="BD96" s="140">
        <v>5</v>
      </c>
      <c r="BE96" s="140">
        <v>5</v>
      </c>
      <c r="BF96" s="140">
        <v>5</v>
      </c>
      <c r="BG96" s="140">
        <v>5</v>
      </c>
      <c r="BH96" s="140">
        <v>5</v>
      </c>
      <c r="BI96" s="140">
        <v>5</v>
      </c>
      <c r="BJ96" s="140">
        <v>5</v>
      </c>
      <c r="BK96" s="140">
        <v>5</v>
      </c>
      <c r="BL96" s="140">
        <v>2</v>
      </c>
      <c r="BM96" s="139"/>
      <c r="BN96" s="139"/>
      <c r="BO96" s="139"/>
      <c r="BP96" s="139"/>
      <c r="BQ96" s="139"/>
      <c r="BR96" s="139"/>
      <c r="BS96" s="139"/>
      <c r="BT96" s="140">
        <v>4</v>
      </c>
      <c r="BU96" s="140" t="s">
        <v>322</v>
      </c>
      <c r="BV96" s="140" t="s">
        <v>322</v>
      </c>
    </row>
    <row r="97" spans="1:74" s="143" customFormat="1" ht="45" x14ac:dyDescent="0.25">
      <c r="A97" s="137">
        <v>80764612</v>
      </c>
      <c r="B97" s="137" t="s">
        <v>213</v>
      </c>
      <c r="C97" s="138">
        <v>44771.393912037034</v>
      </c>
      <c r="D97" s="140">
        <v>2</v>
      </c>
      <c r="E97" s="140">
        <v>1</v>
      </c>
      <c r="F97" s="140">
        <v>1</v>
      </c>
      <c r="G97" s="140">
        <v>2</v>
      </c>
      <c r="H97" s="140">
        <v>1</v>
      </c>
      <c r="I97" s="140">
        <v>1</v>
      </c>
      <c r="J97" s="140">
        <v>1</v>
      </c>
      <c r="K97" s="140">
        <v>1</v>
      </c>
      <c r="L97" s="139"/>
      <c r="M97" s="140">
        <v>1</v>
      </c>
      <c r="N97" s="139"/>
      <c r="O97" s="139"/>
      <c r="P97" s="139"/>
      <c r="Q97" s="140">
        <v>2</v>
      </c>
      <c r="R97" s="140">
        <v>1</v>
      </c>
      <c r="S97" s="140">
        <v>1</v>
      </c>
      <c r="T97" s="139"/>
      <c r="U97" s="139"/>
      <c r="V97" s="139"/>
      <c r="W97" s="139"/>
      <c r="X97" s="140">
        <v>1</v>
      </c>
      <c r="Y97" s="140">
        <v>1</v>
      </c>
      <c r="Z97" s="140">
        <v>1</v>
      </c>
      <c r="AA97" s="140">
        <v>4</v>
      </c>
      <c r="AB97" s="140">
        <v>4</v>
      </c>
      <c r="AC97" s="140">
        <v>4</v>
      </c>
      <c r="AD97" s="140">
        <v>4</v>
      </c>
      <c r="AE97" s="140">
        <v>5</v>
      </c>
      <c r="AF97" s="140">
        <v>3</v>
      </c>
      <c r="AG97" s="140">
        <v>4</v>
      </c>
      <c r="AH97" s="140">
        <v>2</v>
      </c>
      <c r="AI97" s="139"/>
      <c r="AJ97" s="139"/>
      <c r="AK97" s="140">
        <v>1</v>
      </c>
      <c r="AL97" s="139"/>
      <c r="AM97" s="140">
        <v>1</v>
      </c>
      <c r="AN97" s="139"/>
      <c r="AO97" s="140">
        <v>1</v>
      </c>
      <c r="AP97" s="140">
        <v>2</v>
      </c>
      <c r="AQ97" s="140">
        <v>4</v>
      </c>
      <c r="AR97" s="140">
        <v>3</v>
      </c>
      <c r="AS97" s="140">
        <v>3</v>
      </c>
      <c r="AT97" s="140">
        <v>3</v>
      </c>
      <c r="AU97" s="140">
        <v>2</v>
      </c>
      <c r="AV97" s="140">
        <v>1</v>
      </c>
      <c r="AW97" s="140">
        <v>2</v>
      </c>
      <c r="AX97" s="140">
        <v>2</v>
      </c>
      <c r="AY97" s="140">
        <v>2</v>
      </c>
      <c r="AZ97" s="140">
        <v>1</v>
      </c>
      <c r="BA97" s="140">
        <v>3</v>
      </c>
      <c r="BB97" s="140">
        <v>2</v>
      </c>
      <c r="BC97" s="140">
        <v>2</v>
      </c>
      <c r="BD97" s="140">
        <v>1</v>
      </c>
      <c r="BE97" s="140">
        <v>1</v>
      </c>
      <c r="BF97" s="140">
        <v>1</v>
      </c>
      <c r="BG97" s="140">
        <v>1</v>
      </c>
      <c r="BH97" s="140">
        <v>4</v>
      </c>
      <c r="BI97" s="140">
        <v>4</v>
      </c>
      <c r="BJ97" s="140">
        <v>4</v>
      </c>
      <c r="BK97" s="140">
        <v>4</v>
      </c>
      <c r="BL97" s="140">
        <v>2</v>
      </c>
      <c r="BM97" s="139"/>
      <c r="BN97" s="139"/>
      <c r="BO97" s="139"/>
      <c r="BP97" s="139"/>
      <c r="BQ97" s="139"/>
      <c r="BR97" s="139"/>
      <c r="BS97" s="139"/>
      <c r="BT97" s="140">
        <v>3</v>
      </c>
      <c r="BU97" s="140" t="s">
        <v>323</v>
      </c>
      <c r="BV97" s="140" t="s">
        <v>219</v>
      </c>
    </row>
    <row r="98" spans="1:74" s="143" customFormat="1" ht="22.5" x14ac:dyDescent="0.25">
      <c r="A98" s="137">
        <v>80775833</v>
      </c>
      <c r="B98" s="137" t="s">
        <v>213</v>
      </c>
      <c r="C98" s="138">
        <v>44771.485706018517</v>
      </c>
      <c r="D98" s="140">
        <v>2</v>
      </c>
      <c r="E98" s="140">
        <v>2</v>
      </c>
      <c r="F98" s="140">
        <v>3</v>
      </c>
      <c r="G98" s="140">
        <v>1</v>
      </c>
      <c r="H98" s="139"/>
      <c r="I98" s="140">
        <v>1</v>
      </c>
      <c r="J98" s="140">
        <v>1</v>
      </c>
      <c r="K98" s="140">
        <v>1</v>
      </c>
      <c r="L98" s="139"/>
      <c r="M98" s="139"/>
      <c r="N98" s="139"/>
      <c r="O98" s="139"/>
      <c r="P98" s="139"/>
      <c r="Q98" s="140">
        <v>2</v>
      </c>
      <c r="R98" s="139"/>
      <c r="S98" s="139"/>
      <c r="T98" s="139"/>
      <c r="U98" s="139"/>
      <c r="V98" s="139"/>
      <c r="W98" s="140">
        <v>1</v>
      </c>
      <c r="X98" s="140">
        <v>1</v>
      </c>
      <c r="Y98" s="140">
        <v>1</v>
      </c>
      <c r="Z98" s="140">
        <v>3</v>
      </c>
      <c r="AA98" s="140">
        <v>5</v>
      </c>
      <c r="AB98" s="140">
        <v>5</v>
      </c>
      <c r="AC98" s="140">
        <v>5</v>
      </c>
      <c r="AD98" s="140">
        <v>2</v>
      </c>
      <c r="AE98" s="140">
        <v>5</v>
      </c>
      <c r="AF98" s="140">
        <v>2</v>
      </c>
      <c r="AG98" s="140">
        <v>3</v>
      </c>
      <c r="AH98" s="140">
        <v>2</v>
      </c>
      <c r="AI98" s="139"/>
      <c r="AJ98" s="139"/>
      <c r="AK98" s="139"/>
      <c r="AL98" s="140">
        <v>1</v>
      </c>
      <c r="AM98" s="139"/>
      <c r="AN98" s="139"/>
      <c r="AO98" s="140">
        <v>5</v>
      </c>
      <c r="AP98" s="140">
        <v>1</v>
      </c>
      <c r="AQ98" s="140">
        <v>1</v>
      </c>
      <c r="AR98" s="140">
        <v>3</v>
      </c>
      <c r="AS98" s="140">
        <v>3</v>
      </c>
      <c r="AT98" s="140">
        <v>2</v>
      </c>
      <c r="AU98" s="140">
        <v>1</v>
      </c>
      <c r="AV98" s="140">
        <v>2</v>
      </c>
      <c r="AW98" s="140">
        <v>1</v>
      </c>
      <c r="AX98" s="140">
        <v>5</v>
      </c>
      <c r="AY98" s="140">
        <v>2</v>
      </c>
      <c r="AZ98" s="140">
        <v>3</v>
      </c>
      <c r="BA98" s="140">
        <v>3</v>
      </c>
      <c r="BB98" s="140">
        <v>3</v>
      </c>
      <c r="BC98" s="140">
        <v>2</v>
      </c>
      <c r="BD98" s="140">
        <v>3</v>
      </c>
      <c r="BE98" s="140">
        <v>2</v>
      </c>
      <c r="BF98" s="140">
        <v>3</v>
      </c>
      <c r="BG98" s="140">
        <v>3</v>
      </c>
      <c r="BH98" s="140">
        <v>2</v>
      </c>
      <c r="BI98" s="140">
        <v>3</v>
      </c>
      <c r="BJ98" s="140">
        <v>2</v>
      </c>
      <c r="BK98" s="140">
        <v>2</v>
      </c>
      <c r="BL98" s="140">
        <v>1</v>
      </c>
      <c r="BM98" s="139"/>
      <c r="BN98" s="139"/>
      <c r="BO98" s="139"/>
      <c r="BP98" s="139"/>
      <c r="BQ98" s="140">
        <v>1</v>
      </c>
      <c r="BR98" s="139"/>
      <c r="BS98" s="139"/>
      <c r="BT98" s="140">
        <v>4</v>
      </c>
      <c r="BU98" s="140" t="s">
        <v>324</v>
      </c>
      <c r="BV98" s="140" t="s">
        <v>325</v>
      </c>
    </row>
    <row r="99" spans="1:74" s="143" customFormat="1" x14ac:dyDescent="0.25">
      <c r="A99" s="137">
        <v>80778698</v>
      </c>
      <c r="B99" s="137" t="s">
        <v>213</v>
      </c>
      <c r="C99" s="138">
        <v>44771.508379629631</v>
      </c>
      <c r="D99" s="140">
        <v>2</v>
      </c>
      <c r="E99" s="140">
        <v>2</v>
      </c>
      <c r="F99" s="140">
        <v>2</v>
      </c>
      <c r="G99" s="140">
        <v>1</v>
      </c>
      <c r="H99" s="139"/>
      <c r="I99" s="140">
        <v>1</v>
      </c>
      <c r="J99" s="140">
        <v>1</v>
      </c>
      <c r="K99" s="139"/>
      <c r="L99" s="139"/>
      <c r="M99" s="140">
        <v>1</v>
      </c>
      <c r="N99" s="139"/>
      <c r="O99" s="140">
        <v>1</v>
      </c>
      <c r="P99" s="140">
        <v>1</v>
      </c>
      <c r="Q99" s="140">
        <v>2</v>
      </c>
      <c r="R99" s="139"/>
      <c r="S99" s="139"/>
      <c r="T99" s="139"/>
      <c r="U99" s="139"/>
      <c r="V99" s="139"/>
      <c r="W99" s="140">
        <v>1</v>
      </c>
      <c r="X99" s="140">
        <v>1</v>
      </c>
      <c r="Y99" s="140">
        <v>1</v>
      </c>
      <c r="Z99" s="140">
        <v>3</v>
      </c>
      <c r="AA99" s="140">
        <v>5</v>
      </c>
      <c r="AB99" s="140">
        <v>4</v>
      </c>
      <c r="AC99" s="140">
        <v>3</v>
      </c>
      <c r="AD99" s="140">
        <v>1</v>
      </c>
      <c r="AE99" s="140">
        <v>5</v>
      </c>
      <c r="AF99" s="140">
        <v>1</v>
      </c>
      <c r="AG99" s="140">
        <v>5</v>
      </c>
      <c r="AH99" s="140">
        <v>1</v>
      </c>
      <c r="AI99" s="140">
        <v>3</v>
      </c>
      <c r="AJ99" s="140">
        <v>1</v>
      </c>
      <c r="AK99" s="139"/>
      <c r="AL99" s="139"/>
      <c r="AM99" s="140">
        <v>1</v>
      </c>
      <c r="AN99" s="139"/>
      <c r="AO99" s="140">
        <v>3</v>
      </c>
      <c r="AP99" s="140">
        <v>5</v>
      </c>
      <c r="AQ99" s="140">
        <v>2</v>
      </c>
      <c r="AR99" s="140">
        <v>3</v>
      </c>
      <c r="AS99" s="140">
        <v>4</v>
      </c>
      <c r="AT99" s="140">
        <v>2</v>
      </c>
      <c r="AU99" s="140">
        <v>1</v>
      </c>
      <c r="AV99" s="140">
        <v>4</v>
      </c>
      <c r="AW99" s="140">
        <v>2</v>
      </c>
      <c r="AX99" s="140">
        <v>4</v>
      </c>
      <c r="AY99" s="140">
        <v>2</v>
      </c>
      <c r="AZ99" s="140">
        <v>1</v>
      </c>
      <c r="BA99" s="140">
        <v>3</v>
      </c>
      <c r="BB99" s="140">
        <v>2</v>
      </c>
      <c r="BC99" s="140">
        <v>4</v>
      </c>
      <c r="BD99" s="140">
        <v>1</v>
      </c>
      <c r="BE99" s="140">
        <v>2</v>
      </c>
      <c r="BF99" s="140">
        <v>3</v>
      </c>
      <c r="BG99" s="140">
        <v>1</v>
      </c>
      <c r="BH99" s="140">
        <v>3</v>
      </c>
      <c r="BI99" s="140">
        <v>4</v>
      </c>
      <c r="BJ99" s="140">
        <v>3</v>
      </c>
      <c r="BK99" s="140">
        <v>4</v>
      </c>
      <c r="BL99" s="140">
        <v>2</v>
      </c>
      <c r="BM99" s="139"/>
      <c r="BN99" s="139"/>
      <c r="BO99" s="139"/>
      <c r="BP99" s="139"/>
      <c r="BQ99" s="139"/>
      <c r="BR99" s="139"/>
      <c r="BS99" s="139"/>
      <c r="BT99" s="140">
        <v>3</v>
      </c>
      <c r="BU99" s="140" t="s">
        <v>326</v>
      </c>
      <c r="BV99" s="140" t="s">
        <v>327</v>
      </c>
    </row>
    <row r="100" spans="1:74" s="143" customFormat="1" ht="22.5" x14ac:dyDescent="0.25">
      <c r="A100" s="137">
        <v>80780975</v>
      </c>
      <c r="B100" s="137" t="s">
        <v>213</v>
      </c>
      <c r="C100" s="138">
        <v>44771.52648148148</v>
      </c>
      <c r="D100" s="140">
        <v>4</v>
      </c>
      <c r="E100" s="140">
        <v>1</v>
      </c>
      <c r="F100" s="140">
        <v>2</v>
      </c>
      <c r="G100" s="140">
        <v>2</v>
      </c>
      <c r="H100" s="140">
        <v>1</v>
      </c>
      <c r="I100" s="140">
        <v>1</v>
      </c>
      <c r="J100" s="139"/>
      <c r="K100" s="140">
        <v>1</v>
      </c>
      <c r="L100" s="139"/>
      <c r="M100" s="140">
        <v>1</v>
      </c>
      <c r="N100" s="139"/>
      <c r="O100" s="140">
        <v>1</v>
      </c>
      <c r="P100" s="140">
        <v>1</v>
      </c>
      <c r="Q100" s="140">
        <v>3</v>
      </c>
      <c r="R100" s="140">
        <v>1</v>
      </c>
      <c r="S100" s="140">
        <v>1</v>
      </c>
      <c r="T100" s="139"/>
      <c r="U100" s="139"/>
      <c r="V100" s="139"/>
      <c r="W100" s="139"/>
      <c r="X100" s="140">
        <v>2</v>
      </c>
      <c r="Y100" s="140">
        <v>2</v>
      </c>
      <c r="Z100" s="140">
        <v>1</v>
      </c>
      <c r="AA100" s="140">
        <v>5</v>
      </c>
      <c r="AB100" s="140">
        <v>4</v>
      </c>
      <c r="AC100" s="140">
        <v>4</v>
      </c>
      <c r="AD100" s="140">
        <v>4</v>
      </c>
      <c r="AE100" s="140">
        <v>4</v>
      </c>
      <c r="AF100" s="140">
        <v>2</v>
      </c>
      <c r="AG100" s="140">
        <v>5</v>
      </c>
      <c r="AH100" s="140">
        <v>2</v>
      </c>
      <c r="AI100" s="139"/>
      <c r="AJ100" s="140">
        <v>1</v>
      </c>
      <c r="AK100" s="139"/>
      <c r="AL100" s="140">
        <v>1</v>
      </c>
      <c r="AM100" s="139"/>
      <c r="AN100" s="139"/>
      <c r="AO100" s="140">
        <v>2</v>
      </c>
      <c r="AP100" s="140">
        <v>1</v>
      </c>
      <c r="AQ100" s="140">
        <v>4</v>
      </c>
      <c r="AR100" s="140">
        <v>3</v>
      </c>
      <c r="AS100" s="140">
        <v>4</v>
      </c>
      <c r="AT100" s="140">
        <v>5</v>
      </c>
      <c r="AU100" s="140">
        <v>2</v>
      </c>
      <c r="AV100" s="140">
        <v>4</v>
      </c>
      <c r="AW100" s="140">
        <v>2</v>
      </c>
      <c r="AX100" s="140">
        <v>5</v>
      </c>
      <c r="AY100" s="140">
        <v>2</v>
      </c>
      <c r="AZ100" s="140">
        <v>2</v>
      </c>
      <c r="BA100" s="140">
        <v>5</v>
      </c>
      <c r="BB100" s="140">
        <v>2</v>
      </c>
      <c r="BC100" s="140">
        <v>2</v>
      </c>
      <c r="BD100" s="140">
        <v>3</v>
      </c>
      <c r="BE100" s="140">
        <v>4</v>
      </c>
      <c r="BF100" s="140">
        <v>4</v>
      </c>
      <c r="BG100" s="140">
        <v>3</v>
      </c>
      <c r="BH100" s="140">
        <v>5</v>
      </c>
      <c r="BI100" s="140">
        <v>5</v>
      </c>
      <c r="BJ100" s="140">
        <v>4</v>
      </c>
      <c r="BK100" s="140">
        <v>3</v>
      </c>
      <c r="BL100" s="140">
        <v>1</v>
      </c>
      <c r="BM100" s="139"/>
      <c r="BN100" s="139"/>
      <c r="BO100" s="140">
        <v>1</v>
      </c>
      <c r="BP100" s="139"/>
      <c r="BQ100" s="139"/>
      <c r="BR100" s="139"/>
      <c r="BS100" s="139"/>
      <c r="BT100" s="140">
        <v>4</v>
      </c>
      <c r="BU100" s="140" t="s">
        <v>328</v>
      </c>
      <c r="BV100" s="140" t="s">
        <v>276</v>
      </c>
    </row>
    <row r="101" spans="1:74" s="143" customFormat="1" ht="22.5" x14ac:dyDescent="0.25">
      <c r="A101" s="137">
        <v>80783971</v>
      </c>
      <c r="B101" s="137" t="s">
        <v>213</v>
      </c>
      <c r="C101" s="138">
        <v>44771.552060185182</v>
      </c>
      <c r="D101" s="140">
        <v>5</v>
      </c>
      <c r="E101" s="140">
        <v>2</v>
      </c>
      <c r="F101" s="140">
        <v>2</v>
      </c>
      <c r="G101" s="140">
        <v>1</v>
      </c>
      <c r="H101" s="140">
        <v>1</v>
      </c>
      <c r="I101" s="140">
        <v>1</v>
      </c>
      <c r="J101" s="139"/>
      <c r="K101" s="140">
        <v>1</v>
      </c>
      <c r="L101" s="139"/>
      <c r="M101" s="140">
        <v>1</v>
      </c>
      <c r="N101" s="139"/>
      <c r="O101" s="140">
        <v>1</v>
      </c>
      <c r="P101" s="139"/>
      <c r="Q101" s="140">
        <v>2</v>
      </c>
      <c r="R101" s="139"/>
      <c r="S101" s="139"/>
      <c r="T101" s="139"/>
      <c r="U101" s="139"/>
      <c r="V101" s="139"/>
      <c r="W101" s="140">
        <v>1</v>
      </c>
      <c r="X101" s="140">
        <v>1</v>
      </c>
      <c r="Y101" s="140">
        <v>2</v>
      </c>
      <c r="Z101" s="140">
        <v>3</v>
      </c>
      <c r="AA101" s="140">
        <v>3</v>
      </c>
      <c r="AB101" s="140">
        <v>3</v>
      </c>
      <c r="AC101" s="140">
        <v>5</v>
      </c>
      <c r="AD101" s="140">
        <v>3</v>
      </c>
      <c r="AE101" s="140">
        <v>5</v>
      </c>
      <c r="AF101" s="140">
        <v>2</v>
      </c>
      <c r="AG101" s="140">
        <v>3</v>
      </c>
      <c r="AH101" s="140">
        <v>2</v>
      </c>
      <c r="AI101" s="139"/>
      <c r="AJ101" s="139"/>
      <c r="AK101" s="139"/>
      <c r="AL101" s="140">
        <v>1</v>
      </c>
      <c r="AM101" s="140">
        <v>1</v>
      </c>
      <c r="AN101" s="139"/>
      <c r="AO101" s="140">
        <v>2</v>
      </c>
      <c r="AP101" s="140">
        <v>3</v>
      </c>
      <c r="AQ101" s="140">
        <v>4</v>
      </c>
      <c r="AR101" s="140">
        <v>3</v>
      </c>
      <c r="AS101" s="140">
        <v>4</v>
      </c>
      <c r="AT101" s="140">
        <v>4</v>
      </c>
      <c r="AU101" s="140">
        <v>2</v>
      </c>
      <c r="AV101" s="140">
        <v>3</v>
      </c>
      <c r="AW101" s="140">
        <v>1</v>
      </c>
      <c r="AX101" s="140">
        <v>4</v>
      </c>
      <c r="AY101" s="140">
        <v>1</v>
      </c>
      <c r="AZ101" s="140">
        <v>1</v>
      </c>
      <c r="BA101" s="140">
        <v>5</v>
      </c>
      <c r="BB101" s="140">
        <v>5</v>
      </c>
      <c r="BC101" s="140">
        <v>4</v>
      </c>
      <c r="BD101" s="140">
        <v>2</v>
      </c>
      <c r="BE101" s="140">
        <v>3</v>
      </c>
      <c r="BF101" s="140">
        <v>4</v>
      </c>
      <c r="BG101" s="140">
        <v>2</v>
      </c>
      <c r="BH101" s="140">
        <v>5</v>
      </c>
      <c r="BI101" s="140">
        <v>2</v>
      </c>
      <c r="BJ101" s="140">
        <v>4</v>
      </c>
      <c r="BK101" s="140">
        <v>3</v>
      </c>
      <c r="BL101" s="140">
        <v>2</v>
      </c>
      <c r="BM101" s="139"/>
      <c r="BN101" s="139"/>
      <c r="BO101" s="139"/>
      <c r="BP101" s="139"/>
      <c r="BQ101" s="139"/>
      <c r="BR101" s="139"/>
      <c r="BS101" s="139"/>
      <c r="BT101" s="140">
        <v>4</v>
      </c>
      <c r="BU101" s="140" t="s">
        <v>329</v>
      </c>
      <c r="BV101" s="140" t="s">
        <v>330</v>
      </c>
    </row>
    <row r="102" spans="1:74" s="143" customFormat="1" x14ac:dyDescent="0.25">
      <c r="A102" s="137">
        <v>80786871</v>
      </c>
      <c r="B102" s="137" t="s">
        <v>213</v>
      </c>
      <c r="C102" s="138">
        <v>44771.578356481485</v>
      </c>
      <c r="D102" s="140">
        <v>2</v>
      </c>
      <c r="E102" s="140">
        <v>2</v>
      </c>
      <c r="F102" s="140">
        <v>2</v>
      </c>
      <c r="G102" s="140">
        <v>1</v>
      </c>
      <c r="H102" s="140">
        <v>1</v>
      </c>
      <c r="I102" s="140">
        <v>1</v>
      </c>
      <c r="J102" s="140">
        <v>1</v>
      </c>
      <c r="K102" s="140">
        <v>1</v>
      </c>
      <c r="L102" s="139"/>
      <c r="M102" s="140">
        <v>1</v>
      </c>
      <c r="N102" s="139"/>
      <c r="O102" s="140">
        <v>1</v>
      </c>
      <c r="P102" s="139"/>
      <c r="Q102" s="140">
        <v>3</v>
      </c>
      <c r="R102" s="139"/>
      <c r="S102" s="139"/>
      <c r="T102" s="139"/>
      <c r="U102" s="139"/>
      <c r="V102" s="139"/>
      <c r="W102" s="140">
        <v>1</v>
      </c>
      <c r="X102" s="140">
        <v>2</v>
      </c>
      <c r="Y102" s="140">
        <v>2</v>
      </c>
      <c r="Z102" s="140">
        <v>3</v>
      </c>
      <c r="AA102" s="140">
        <v>5</v>
      </c>
      <c r="AB102" s="140">
        <v>3</v>
      </c>
      <c r="AC102" s="140">
        <v>3</v>
      </c>
      <c r="AD102" s="140">
        <v>1</v>
      </c>
      <c r="AE102" s="140">
        <v>5</v>
      </c>
      <c r="AF102" s="140">
        <v>3</v>
      </c>
      <c r="AG102" s="140">
        <v>5</v>
      </c>
      <c r="AH102" s="140">
        <v>2</v>
      </c>
      <c r="AI102" s="139"/>
      <c r="AJ102" s="140">
        <v>1</v>
      </c>
      <c r="AK102" s="140">
        <v>1</v>
      </c>
      <c r="AL102" s="139"/>
      <c r="AM102" s="139"/>
      <c r="AN102" s="139"/>
      <c r="AO102" s="140">
        <v>2</v>
      </c>
      <c r="AP102" s="140">
        <v>4</v>
      </c>
      <c r="AQ102" s="140">
        <v>5</v>
      </c>
      <c r="AR102" s="140">
        <v>4</v>
      </c>
      <c r="AS102" s="140">
        <v>5</v>
      </c>
      <c r="AT102" s="140">
        <v>5</v>
      </c>
      <c r="AU102" s="140">
        <v>3</v>
      </c>
      <c r="AV102" s="140">
        <v>4</v>
      </c>
      <c r="AW102" s="140">
        <v>2</v>
      </c>
      <c r="AX102" s="140">
        <v>4</v>
      </c>
      <c r="AY102" s="140">
        <v>1</v>
      </c>
      <c r="AZ102" s="140">
        <v>2</v>
      </c>
      <c r="BA102" s="140">
        <v>2</v>
      </c>
      <c r="BB102" s="140">
        <v>3</v>
      </c>
      <c r="BC102" s="140">
        <v>4</v>
      </c>
      <c r="BD102" s="140">
        <v>2</v>
      </c>
      <c r="BE102" s="140">
        <v>2</v>
      </c>
      <c r="BF102" s="140">
        <v>3</v>
      </c>
      <c r="BG102" s="140">
        <v>1</v>
      </c>
      <c r="BH102" s="140">
        <v>4</v>
      </c>
      <c r="BI102" s="140">
        <v>5</v>
      </c>
      <c r="BJ102" s="140">
        <v>5</v>
      </c>
      <c r="BK102" s="140">
        <v>5</v>
      </c>
      <c r="BL102" s="140">
        <v>2</v>
      </c>
      <c r="BM102" s="139"/>
      <c r="BN102" s="139"/>
      <c r="BO102" s="139"/>
      <c r="BP102" s="139"/>
      <c r="BQ102" s="139"/>
      <c r="BR102" s="139"/>
      <c r="BS102" s="139"/>
      <c r="BT102" s="140">
        <v>5</v>
      </c>
      <c r="BU102" s="140" t="s">
        <v>331</v>
      </c>
      <c r="BV102" s="140" t="s">
        <v>219</v>
      </c>
    </row>
    <row r="103" spans="1:74" s="143" customFormat="1" x14ac:dyDescent="0.25">
      <c r="A103" s="137">
        <v>80791168</v>
      </c>
      <c r="B103" s="137" t="s">
        <v>213</v>
      </c>
      <c r="C103" s="138">
        <v>44771.623078703706</v>
      </c>
      <c r="D103" s="140">
        <v>5</v>
      </c>
      <c r="E103" s="140">
        <v>1</v>
      </c>
      <c r="F103" s="140">
        <v>6</v>
      </c>
      <c r="G103" s="140">
        <v>1</v>
      </c>
      <c r="H103" s="140">
        <v>1</v>
      </c>
      <c r="I103" s="140">
        <v>1</v>
      </c>
      <c r="J103" s="140">
        <v>1</v>
      </c>
      <c r="K103" s="140">
        <v>1</v>
      </c>
      <c r="L103" s="140">
        <v>1</v>
      </c>
      <c r="M103" s="140">
        <v>1</v>
      </c>
      <c r="N103" s="139"/>
      <c r="O103" s="139"/>
      <c r="P103" s="140">
        <v>1</v>
      </c>
      <c r="Q103" s="140">
        <v>2</v>
      </c>
      <c r="R103" s="139"/>
      <c r="S103" s="139"/>
      <c r="T103" s="139"/>
      <c r="U103" s="139"/>
      <c r="V103" s="139"/>
      <c r="W103" s="140">
        <v>1</v>
      </c>
      <c r="X103" s="140">
        <v>1</v>
      </c>
      <c r="Y103" s="140">
        <v>2</v>
      </c>
      <c r="Z103" s="140">
        <v>1</v>
      </c>
      <c r="AA103" s="140">
        <v>5</v>
      </c>
      <c r="AB103" s="140">
        <v>5</v>
      </c>
      <c r="AC103" s="140">
        <v>5</v>
      </c>
      <c r="AD103" s="140">
        <v>4</v>
      </c>
      <c r="AE103" s="140">
        <v>5</v>
      </c>
      <c r="AF103" s="140">
        <v>3</v>
      </c>
      <c r="AG103" s="140">
        <v>3</v>
      </c>
      <c r="AH103" s="140">
        <v>1</v>
      </c>
      <c r="AI103" s="140">
        <v>1</v>
      </c>
      <c r="AJ103" s="139"/>
      <c r="AK103" s="139"/>
      <c r="AL103" s="140">
        <v>1</v>
      </c>
      <c r="AM103" s="139"/>
      <c r="AN103" s="139"/>
      <c r="AO103" s="140">
        <v>5</v>
      </c>
      <c r="AP103" s="140">
        <v>1</v>
      </c>
      <c r="AQ103" s="140">
        <v>3</v>
      </c>
      <c r="AR103" s="140">
        <v>2</v>
      </c>
      <c r="AS103" s="140">
        <v>2</v>
      </c>
      <c r="AT103" s="140">
        <v>2</v>
      </c>
      <c r="AU103" s="140">
        <v>2</v>
      </c>
      <c r="AV103" s="140">
        <v>2</v>
      </c>
      <c r="AW103" s="140">
        <v>3</v>
      </c>
      <c r="AX103" s="140">
        <v>5</v>
      </c>
      <c r="AY103" s="140">
        <v>3</v>
      </c>
      <c r="AZ103" s="140">
        <v>1</v>
      </c>
      <c r="BA103" s="140">
        <v>4</v>
      </c>
      <c r="BB103" s="140">
        <v>1</v>
      </c>
      <c r="BC103" s="140">
        <v>1</v>
      </c>
      <c r="BD103" s="140">
        <v>5</v>
      </c>
      <c r="BE103" s="140">
        <v>2</v>
      </c>
      <c r="BF103" s="140">
        <v>2</v>
      </c>
      <c r="BG103" s="140">
        <v>1</v>
      </c>
      <c r="BH103" s="140">
        <v>4</v>
      </c>
      <c r="BI103" s="140">
        <v>5</v>
      </c>
      <c r="BJ103" s="140">
        <v>5</v>
      </c>
      <c r="BK103" s="140">
        <v>5</v>
      </c>
      <c r="BL103" s="140">
        <v>2</v>
      </c>
      <c r="BM103" s="139"/>
      <c r="BN103" s="139"/>
      <c r="BO103" s="139"/>
      <c r="BP103" s="139"/>
      <c r="BQ103" s="139"/>
      <c r="BR103" s="139"/>
      <c r="BS103" s="139"/>
      <c r="BT103" s="140">
        <v>4</v>
      </c>
      <c r="BU103" s="140" t="s">
        <v>332</v>
      </c>
      <c r="BV103" s="140" t="s">
        <v>221</v>
      </c>
    </row>
    <row r="104" spans="1:74" s="143" customFormat="1" x14ac:dyDescent="0.25">
      <c r="A104" s="137">
        <v>80791966</v>
      </c>
      <c r="B104" s="137" t="s">
        <v>213</v>
      </c>
      <c r="C104" s="138">
        <v>44771.630706018521</v>
      </c>
      <c r="D104" s="140">
        <v>6</v>
      </c>
      <c r="E104" s="140">
        <v>2</v>
      </c>
      <c r="F104" s="140">
        <v>2</v>
      </c>
      <c r="G104" s="140">
        <v>1</v>
      </c>
      <c r="H104" s="140">
        <v>1</v>
      </c>
      <c r="I104" s="140">
        <v>1</v>
      </c>
      <c r="J104" s="140">
        <v>1</v>
      </c>
      <c r="K104" s="140">
        <v>1</v>
      </c>
      <c r="L104" s="139"/>
      <c r="M104" s="140">
        <v>1</v>
      </c>
      <c r="N104" s="139"/>
      <c r="O104" s="139"/>
      <c r="P104" s="139"/>
      <c r="Q104" s="140">
        <v>2</v>
      </c>
      <c r="R104" s="139"/>
      <c r="S104" s="139"/>
      <c r="T104" s="139"/>
      <c r="U104" s="139"/>
      <c r="V104" s="139"/>
      <c r="W104" s="140">
        <v>1</v>
      </c>
      <c r="X104" s="140">
        <v>1</v>
      </c>
      <c r="Y104" s="140">
        <v>2</v>
      </c>
      <c r="Z104" s="140">
        <v>2</v>
      </c>
      <c r="AA104" s="140">
        <v>5</v>
      </c>
      <c r="AB104" s="140">
        <v>5</v>
      </c>
      <c r="AC104" s="140">
        <v>5</v>
      </c>
      <c r="AD104" s="140">
        <v>3</v>
      </c>
      <c r="AE104" s="140">
        <v>5</v>
      </c>
      <c r="AF104" s="140">
        <v>3</v>
      </c>
      <c r="AG104" s="140">
        <v>5</v>
      </c>
      <c r="AH104" s="140">
        <v>2</v>
      </c>
      <c r="AI104" s="139"/>
      <c r="AJ104" s="139"/>
      <c r="AK104" s="140">
        <v>1</v>
      </c>
      <c r="AL104" s="140">
        <v>1</v>
      </c>
      <c r="AM104" s="139"/>
      <c r="AN104" s="139"/>
      <c r="AO104" s="140">
        <v>1</v>
      </c>
      <c r="AP104" s="140">
        <v>1</v>
      </c>
      <c r="AQ104" s="140">
        <v>4</v>
      </c>
      <c r="AR104" s="140">
        <v>1</v>
      </c>
      <c r="AS104" s="140">
        <v>1</v>
      </c>
      <c r="AT104" s="140">
        <v>1</v>
      </c>
      <c r="AU104" s="140">
        <v>1</v>
      </c>
      <c r="AV104" s="140">
        <v>2</v>
      </c>
      <c r="AW104" s="140">
        <v>3</v>
      </c>
      <c r="AX104" s="140">
        <v>3</v>
      </c>
      <c r="AY104" s="140">
        <v>1</v>
      </c>
      <c r="AZ104" s="140">
        <v>1</v>
      </c>
      <c r="BA104" s="140">
        <v>3</v>
      </c>
      <c r="BB104" s="140">
        <v>1</v>
      </c>
      <c r="BC104" s="140">
        <v>2</v>
      </c>
      <c r="BD104" s="140">
        <v>2</v>
      </c>
      <c r="BE104" s="140">
        <v>3</v>
      </c>
      <c r="BF104" s="140">
        <v>3</v>
      </c>
      <c r="BG104" s="140">
        <v>1</v>
      </c>
      <c r="BH104" s="140">
        <v>1</v>
      </c>
      <c r="BI104" s="140">
        <v>1</v>
      </c>
      <c r="BJ104" s="140">
        <v>1</v>
      </c>
      <c r="BK104" s="140">
        <v>1</v>
      </c>
      <c r="BL104" s="140">
        <v>2</v>
      </c>
      <c r="BM104" s="139"/>
      <c r="BN104" s="139"/>
      <c r="BO104" s="139"/>
      <c r="BP104" s="139"/>
      <c r="BQ104" s="139"/>
      <c r="BR104" s="139"/>
      <c r="BS104" s="139"/>
      <c r="BT104" s="140">
        <v>3</v>
      </c>
      <c r="BU104" s="140" t="s">
        <v>333</v>
      </c>
      <c r="BV104" s="140" t="s">
        <v>221</v>
      </c>
    </row>
    <row r="105" spans="1:74" s="143" customFormat="1" ht="22.5" x14ac:dyDescent="0.25">
      <c r="A105" s="137">
        <v>80792132</v>
      </c>
      <c r="B105" s="137" t="s">
        <v>213</v>
      </c>
      <c r="C105" s="138">
        <v>44771.6327662037</v>
      </c>
      <c r="D105" s="140">
        <v>2</v>
      </c>
      <c r="E105" s="140">
        <v>2</v>
      </c>
      <c r="F105" s="140">
        <v>1</v>
      </c>
      <c r="G105" s="140">
        <v>1</v>
      </c>
      <c r="H105" s="139"/>
      <c r="I105" s="140">
        <v>1</v>
      </c>
      <c r="J105" s="140">
        <v>1</v>
      </c>
      <c r="K105" s="140">
        <v>1</v>
      </c>
      <c r="L105" s="139"/>
      <c r="M105" s="139"/>
      <c r="N105" s="139"/>
      <c r="O105" s="139"/>
      <c r="P105" s="139"/>
      <c r="Q105" s="140">
        <v>2</v>
      </c>
      <c r="R105" s="139"/>
      <c r="S105" s="139"/>
      <c r="T105" s="139"/>
      <c r="U105" s="139"/>
      <c r="V105" s="139"/>
      <c r="W105" s="140">
        <v>1</v>
      </c>
      <c r="X105" s="140">
        <v>1</v>
      </c>
      <c r="Y105" s="140">
        <v>2</v>
      </c>
      <c r="Z105" s="140">
        <v>3</v>
      </c>
      <c r="AA105" s="140">
        <v>4</v>
      </c>
      <c r="AB105" s="140">
        <v>4</v>
      </c>
      <c r="AC105" s="140">
        <v>1</v>
      </c>
      <c r="AD105" s="140">
        <v>5</v>
      </c>
      <c r="AE105" s="140">
        <v>4</v>
      </c>
      <c r="AF105" s="140">
        <v>1</v>
      </c>
      <c r="AG105" s="140">
        <v>5</v>
      </c>
      <c r="AH105" s="140">
        <v>2</v>
      </c>
      <c r="AI105" s="139"/>
      <c r="AJ105" s="139"/>
      <c r="AK105" s="139"/>
      <c r="AL105" s="139"/>
      <c r="AM105" s="140">
        <v>1</v>
      </c>
      <c r="AN105" s="139"/>
      <c r="AO105" s="140">
        <v>1</v>
      </c>
      <c r="AP105" s="140">
        <v>3</v>
      </c>
      <c r="AQ105" s="140">
        <v>5</v>
      </c>
      <c r="AR105" s="140">
        <v>3</v>
      </c>
      <c r="AS105" s="140">
        <v>3</v>
      </c>
      <c r="AT105" s="140">
        <v>4</v>
      </c>
      <c r="AU105" s="140">
        <v>1</v>
      </c>
      <c r="AV105" s="140">
        <v>2</v>
      </c>
      <c r="AW105" s="140">
        <v>3</v>
      </c>
      <c r="AX105" s="140">
        <v>1</v>
      </c>
      <c r="AY105" s="140">
        <v>3</v>
      </c>
      <c r="AZ105" s="140">
        <v>1</v>
      </c>
      <c r="BA105" s="140">
        <v>3</v>
      </c>
      <c r="BB105" s="140">
        <v>2</v>
      </c>
      <c r="BC105" s="140">
        <v>2</v>
      </c>
      <c r="BD105" s="140">
        <v>2</v>
      </c>
      <c r="BE105" s="140">
        <v>3</v>
      </c>
      <c r="BF105" s="140">
        <v>3</v>
      </c>
      <c r="BG105" s="140">
        <v>1</v>
      </c>
      <c r="BH105" s="140">
        <v>4</v>
      </c>
      <c r="BI105" s="140">
        <v>5</v>
      </c>
      <c r="BJ105" s="140">
        <v>4</v>
      </c>
      <c r="BK105" s="140">
        <v>3</v>
      </c>
      <c r="BL105" s="140">
        <v>2</v>
      </c>
      <c r="BM105" s="139"/>
      <c r="BN105" s="139"/>
      <c r="BO105" s="139"/>
      <c r="BP105" s="139"/>
      <c r="BQ105" s="139"/>
      <c r="BR105" s="139"/>
      <c r="BS105" s="139"/>
      <c r="BT105" s="140">
        <v>1</v>
      </c>
      <c r="BU105" s="140" t="s">
        <v>334</v>
      </c>
      <c r="BV105" s="140" t="s">
        <v>219</v>
      </c>
    </row>
    <row r="106" spans="1:74" s="143" customFormat="1" ht="22.5" x14ac:dyDescent="0.25">
      <c r="A106" s="137">
        <v>80795318</v>
      </c>
      <c r="B106" s="137" t="s">
        <v>213</v>
      </c>
      <c r="C106" s="138">
        <v>44771.671875</v>
      </c>
      <c r="D106" s="140">
        <v>4</v>
      </c>
      <c r="E106" s="140">
        <v>2</v>
      </c>
      <c r="F106" s="140">
        <v>3</v>
      </c>
      <c r="G106" s="140">
        <v>2</v>
      </c>
      <c r="H106" s="140">
        <v>1</v>
      </c>
      <c r="I106" s="140">
        <v>1</v>
      </c>
      <c r="J106" s="140">
        <v>1</v>
      </c>
      <c r="K106" s="140">
        <v>1</v>
      </c>
      <c r="L106" s="139"/>
      <c r="M106" s="140">
        <v>1</v>
      </c>
      <c r="N106" s="140">
        <v>1</v>
      </c>
      <c r="O106" s="140">
        <v>1</v>
      </c>
      <c r="P106" s="140">
        <v>1</v>
      </c>
      <c r="Q106" s="140">
        <v>3</v>
      </c>
      <c r="R106" s="140">
        <v>1</v>
      </c>
      <c r="S106" s="139"/>
      <c r="T106" s="139"/>
      <c r="U106" s="139"/>
      <c r="V106" s="139"/>
      <c r="W106" s="139"/>
      <c r="X106" s="140">
        <v>1</v>
      </c>
      <c r="Y106" s="140">
        <v>2</v>
      </c>
      <c r="Z106" s="140">
        <v>3</v>
      </c>
      <c r="AA106" s="140">
        <v>3</v>
      </c>
      <c r="AB106" s="140">
        <v>3</v>
      </c>
      <c r="AC106" s="140">
        <v>3</v>
      </c>
      <c r="AD106" s="140">
        <v>4</v>
      </c>
      <c r="AE106" s="140">
        <v>4</v>
      </c>
      <c r="AF106" s="140">
        <v>2</v>
      </c>
      <c r="AG106" s="140">
        <v>5</v>
      </c>
      <c r="AH106" s="140">
        <v>1</v>
      </c>
      <c r="AI106" s="140">
        <v>2</v>
      </c>
      <c r="AJ106" s="140">
        <v>1</v>
      </c>
      <c r="AK106" s="139"/>
      <c r="AL106" s="139"/>
      <c r="AM106" s="140">
        <v>1</v>
      </c>
      <c r="AN106" s="139"/>
      <c r="AO106" s="140">
        <v>5</v>
      </c>
      <c r="AP106" s="140">
        <v>1</v>
      </c>
      <c r="AQ106" s="140">
        <v>5</v>
      </c>
      <c r="AR106" s="140">
        <v>2</v>
      </c>
      <c r="AS106" s="140">
        <v>2</v>
      </c>
      <c r="AT106" s="140">
        <v>3</v>
      </c>
      <c r="AU106" s="140">
        <v>2</v>
      </c>
      <c r="AV106" s="140">
        <v>3</v>
      </c>
      <c r="AW106" s="140">
        <v>2</v>
      </c>
      <c r="AX106" s="140">
        <v>3</v>
      </c>
      <c r="AY106" s="140">
        <v>2</v>
      </c>
      <c r="AZ106" s="140">
        <v>3</v>
      </c>
      <c r="BA106" s="140">
        <v>4</v>
      </c>
      <c r="BB106" s="140">
        <v>1</v>
      </c>
      <c r="BC106" s="140">
        <v>2</v>
      </c>
      <c r="BD106" s="140">
        <v>2</v>
      </c>
      <c r="BE106" s="140">
        <v>3</v>
      </c>
      <c r="BF106" s="140">
        <v>3</v>
      </c>
      <c r="BG106" s="140">
        <v>1</v>
      </c>
      <c r="BH106" s="140">
        <v>4</v>
      </c>
      <c r="BI106" s="140">
        <v>4</v>
      </c>
      <c r="BJ106" s="140">
        <v>4</v>
      </c>
      <c r="BK106" s="140">
        <v>2</v>
      </c>
      <c r="BL106" s="140">
        <v>2</v>
      </c>
      <c r="BM106" s="139"/>
      <c r="BN106" s="139"/>
      <c r="BO106" s="139"/>
      <c r="BP106" s="139"/>
      <c r="BQ106" s="139"/>
      <c r="BR106" s="139"/>
      <c r="BS106" s="139"/>
      <c r="BT106" s="140">
        <v>3</v>
      </c>
      <c r="BU106" s="140" t="s">
        <v>335</v>
      </c>
      <c r="BV106" s="140" t="s">
        <v>271</v>
      </c>
    </row>
    <row r="107" spans="1:74" s="143" customFormat="1" x14ac:dyDescent="0.25">
      <c r="A107" s="137">
        <v>80803274</v>
      </c>
      <c r="B107" s="137" t="s">
        <v>213</v>
      </c>
      <c r="C107" s="138">
        <v>44771.773206018515</v>
      </c>
      <c r="D107" s="140">
        <v>5</v>
      </c>
      <c r="E107" s="140">
        <v>2</v>
      </c>
      <c r="F107" s="140">
        <v>2</v>
      </c>
      <c r="G107" s="140">
        <v>1</v>
      </c>
      <c r="H107" s="139"/>
      <c r="I107" s="139"/>
      <c r="J107" s="139"/>
      <c r="K107" s="139"/>
      <c r="L107" s="139"/>
      <c r="M107" s="140">
        <v>1</v>
      </c>
      <c r="N107" s="139"/>
      <c r="O107" s="139"/>
      <c r="P107" s="139"/>
      <c r="Q107" s="140">
        <v>3</v>
      </c>
      <c r="R107" s="139"/>
      <c r="S107" s="139"/>
      <c r="T107" s="139"/>
      <c r="U107" s="139"/>
      <c r="V107" s="139"/>
      <c r="W107" s="140">
        <v>1</v>
      </c>
      <c r="X107" s="140">
        <v>2</v>
      </c>
      <c r="Y107" s="140">
        <v>2</v>
      </c>
      <c r="Z107" s="140">
        <v>3</v>
      </c>
      <c r="AA107" s="140">
        <v>5</v>
      </c>
      <c r="AB107" s="140">
        <v>3</v>
      </c>
      <c r="AC107" s="140">
        <v>5</v>
      </c>
      <c r="AD107" s="140">
        <v>1</v>
      </c>
      <c r="AE107" s="140">
        <v>4</v>
      </c>
      <c r="AF107" s="140">
        <v>1</v>
      </c>
      <c r="AG107" s="140">
        <v>3</v>
      </c>
      <c r="AH107" s="140">
        <v>2</v>
      </c>
      <c r="AI107" s="139"/>
      <c r="AJ107" s="140">
        <v>1</v>
      </c>
      <c r="AK107" s="140">
        <v>1</v>
      </c>
      <c r="AL107" s="139"/>
      <c r="AM107" s="140">
        <v>1</v>
      </c>
      <c r="AN107" s="139"/>
      <c r="AO107" s="140">
        <v>4</v>
      </c>
      <c r="AP107" s="140">
        <v>1</v>
      </c>
      <c r="AQ107" s="140">
        <v>5</v>
      </c>
      <c r="AR107" s="140">
        <v>3</v>
      </c>
      <c r="AS107" s="140">
        <v>2</v>
      </c>
      <c r="AT107" s="140">
        <v>4</v>
      </c>
      <c r="AU107" s="140">
        <v>1</v>
      </c>
      <c r="AV107" s="140">
        <v>1</v>
      </c>
      <c r="AW107" s="140">
        <v>1</v>
      </c>
      <c r="AX107" s="140">
        <v>3</v>
      </c>
      <c r="AY107" s="140">
        <v>2</v>
      </c>
      <c r="AZ107" s="140">
        <v>2</v>
      </c>
      <c r="BA107" s="140">
        <v>4</v>
      </c>
      <c r="BB107" s="140">
        <v>1</v>
      </c>
      <c r="BC107" s="140">
        <v>4</v>
      </c>
      <c r="BD107" s="140">
        <v>2</v>
      </c>
      <c r="BE107" s="140">
        <v>2</v>
      </c>
      <c r="BF107" s="140">
        <v>3</v>
      </c>
      <c r="BG107" s="140">
        <v>1</v>
      </c>
      <c r="BH107" s="140">
        <v>3</v>
      </c>
      <c r="BI107" s="140">
        <v>1</v>
      </c>
      <c r="BJ107" s="140">
        <v>2</v>
      </c>
      <c r="BK107" s="140">
        <v>2</v>
      </c>
      <c r="BL107" s="140">
        <v>2</v>
      </c>
      <c r="BM107" s="139"/>
      <c r="BN107" s="139"/>
      <c r="BO107" s="139"/>
      <c r="BP107" s="139"/>
      <c r="BQ107" s="139"/>
      <c r="BR107" s="139"/>
      <c r="BS107" s="139"/>
      <c r="BT107" s="140">
        <v>3</v>
      </c>
      <c r="BU107" s="140" t="s">
        <v>336</v>
      </c>
      <c r="BV107" s="140" t="s">
        <v>337</v>
      </c>
    </row>
    <row r="108" spans="1:74" s="143" customFormat="1" x14ac:dyDescent="0.25">
      <c r="A108" s="137">
        <v>80806068</v>
      </c>
      <c r="B108" s="137" t="s">
        <v>213</v>
      </c>
      <c r="C108" s="138">
        <v>44771.813761574071</v>
      </c>
      <c r="D108" s="140">
        <v>4</v>
      </c>
      <c r="E108" s="140">
        <v>1</v>
      </c>
      <c r="F108" s="140">
        <v>2</v>
      </c>
      <c r="G108" s="140">
        <v>1</v>
      </c>
      <c r="H108" s="140">
        <v>1</v>
      </c>
      <c r="I108" s="140">
        <v>1</v>
      </c>
      <c r="J108" s="140">
        <v>1</v>
      </c>
      <c r="K108" s="139"/>
      <c r="L108" s="139"/>
      <c r="M108" s="140">
        <v>1</v>
      </c>
      <c r="N108" s="139"/>
      <c r="O108" s="139"/>
      <c r="P108" s="139"/>
      <c r="Q108" s="140">
        <v>3</v>
      </c>
      <c r="R108" s="139"/>
      <c r="S108" s="139"/>
      <c r="T108" s="139"/>
      <c r="U108" s="139"/>
      <c r="V108" s="139"/>
      <c r="W108" s="140">
        <v>1</v>
      </c>
      <c r="X108" s="140">
        <v>2</v>
      </c>
      <c r="Y108" s="140">
        <v>2</v>
      </c>
      <c r="Z108" s="140">
        <v>1</v>
      </c>
      <c r="AA108" s="140">
        <v>3</v>
      </c>
      <c r="AB108" s="140">
        <v>1</v>
      </c>
      <c r="AC108" s="140">
        <v>4</v>
      </c>
      <c r="AD108" s="140">
        <v>1</v>
      </c>
      <c r="AE108" s="140">
        <v>1</v>
      </c>
      <c r="AF108" s="140">
        <v>1</v>
      </c>
      <c r="AG108" s="140">
        <v>5</v>
      </c>
      <c r="AH108" s="140">
        <v>2</v>
      </c>
      <c r="AI108" s="139"/>
      <c r="AJ108" s="140">
        <v>1</v>
      </c>
      <c r="AK108" s="139"/>
      <c r="AL108" s="139"/>
      <c r="AM108" s="140">
        <v>1</v>
      </c>
      <c r="AN108" s="139"/>
      <c r="AO108" s="140">
        <v>2</v>
      </c>
      <c r="AP108" s="140">
        <v>1</v>
      </c>
      <c r="AQ108" s="140">
        <v>2</v>
      </c>
      <c r="AR108" s="140">
        <v>2</v>
      </c>
      <c r="AS108" s="140">
        <v>2</v>
      </c>
      <c r="AT108" s="140">
        <v>1</v>
      </c>
      <c r="AU108" s="140">
        <v>5</v>
      </c>
      <c r="AV108" s="140">
        <v>1</v>
      </c>
      <c r="AW108" s="140">
        <v>2</v>
      </c>
      <c r="AX108" s="140">
        <v>5</v>
      </c>
      <c r="AY108" s="140">
        <v>1</v>
      </c>
      <c r="AZ108" s="140">
        <v>1</v>
      </c>
      <c r="BA108" s="140">
        <v>5</v>
      </c>
      <c r="BB108" s="140">
        <v>1</v>
      </c>
      <c r="BC108" s="140">
        <v>1</v>
      </c>
      <c r="BD108" s="140">
        <v>1</v>
      </c>
      <c r="BE108" s="140">
        <v>3</v>
      </c>
      <c r="BF108" s="140">
        <v>3</v>
      </c>
      <c r="BG108" s="140">
        <v>1</v>
      </c>
      <c r="BH108" s="140">
        <v>3</v>
      </c>
      <c r="BI108" s="140">
        <v>5</v>
      </c>
      <c r="BJ108" s="140">
        <v>2</v>
      </c>
      <c r="BK108" s="140">
        <v>4</v>
      </c>
      <c r="BL108" s="140">
        <v>2</v>
      </c>
      <c r="BM108" s="139"/>
      <c r="BN108" s="139"/>
      <c r="BO108" s="139"/>
      <c r="BP108" s="139"/>
      <c r="BQ108" s="139"/>
      <c r="BR108" s="139"/>
      <c r="BS108" s="139"/>
      <c r="BT108" s="140">
        <v>3</v>
      </c>
      <c r="BU108" s="140" t="s">
        <v>338</v>
      </c>
      <c r="BV108" s="140" t="s">
        <v>339</v>
      </c>
    </row>
    <row r="109" spans="1:74" s="143" customFormat="1" ht="33.75" x14ac:dyDescent="0.25">
      <c r="A109" s="137">
        <v>80806148</v>
      </c>
      <c r="B109" s="137" t="s">
        <v>213</v>
      </c>
      <c r="C109" s="138">
        <v>44771.814733796295</v>
      </c>
      <c r="D109" s="140">
        <v>5</v>
      </c>
      <c r="E109" s="140">
        <v>1</v>
      </c>
      <c r="F109" s="140">
        <v>2</v>
      </c>
      <c r="G109" s="140">
        <v>1</v>
      </c>
      <c r="H109" s="139"/>
      <c r="I109" s="139"/>
      <c r="J109" s="139"/>
      <c r="K109" s="139"/>
      <c r="L109" s="139"/>
      <c r="M109" s="140">
        <v>1</v>
      </c>
      <c r="N109" s="139"/>
      <c r="O109" s="139"/>
      <c r="P109" s="139"/>
      <c r="Q109" s="140">
        <v>2</v>
      </c>
      <c r="R109" s="139"/>
      <c r="S109" s="140">
        <v>1</v>
      </c>
      <c r="T109" s="139"/>
      <c r="U109" s="139"/>
      <c r="V109" s="139"/>
      <c r="W109" s="139"/>
      <c r="X109" s="140">
        <v>2</v>
      </c>
      <c r="Y109" s="140">
        <v>2</v>
      </c>
      <c r="Z109" s="140">
        <v>1</v>
      </c>
      <c r="AA109" s="140">
        <v>3</v>
      </c>
      <c r="AB109" s="140">
        <v>1</v>
      </c>
      <c r="AC109" s="140">
        <v>2</v>
      </c>
      <c r="AD109" s="140">
        <v>2</v>
      </c>
      <c r="AE109" s="140">
        <v>5</v>
      </c>
      <c r="AF109" s="140">
        <v>1</v>
      </c>
      <c r="AG109" s="140">
        <v>4</v>
      </c>
      <c r="AH109" s="140">
        <v>2</v>
      </c>
      <c r="AI109" s="139"/>
      <c r="AJ109" s="139"/>
      <c r="AK109" s="139"/>
      <c r="AL109" s="140">
        <v>1</v>
      </c>
      <c r="AM109" s="139"/>
      <c r="AN109" s="139"/>
      <c r="AO109" s="140">
        <v>1</v>
      </c>
      <c r="AP109" s="140">
        <v>2</v>
      </c>
      <c r="AQ109" s="140">
        <v>4</v>
      </c>
      <c r="AR109" s="140">
        <v>4</v>
      </c>
      <c r="AS109" s="140">
        <v>4</v>
      </c>
      <c r="AT109" s="140">
        <v>4</v>
      </c>
      <c r="AU109" s="140">
        <v>2</v>
      </c>
      <c r="AV109" s="140">
        <v>3</v>
      </c>
      <c r="AW109" s="140">
        <v>2</v>
      </c>
      <c r="AX109" s="140">
        <v>4</v>
      </c>
      <c r="AY109" s="140">
        <v>3</v>
      </c>
      <c r="AZ109" s="140">
        <v>3</v>
      </c>
      <c r="BA109" s="140">
        <v>5</v>
      </c>
      <c r="BB109" s="140">
        <v>3</v>
      </c>
      <c r="BC109" s="140">
        <v>4</v>
      </c>
      <c r="BD109" s="140">
        <v>3</v>
      </c>
      <c r="BE109" s="140">
        <v>4</v>
      </c>
      <c r="BF109" s="140">
        <v>4</v>
      </c>
      <c r="BG109" s="140">
        <v>2</v>
      </c>
      <c r="BH109" s="140">
        <v>2</v>
      </c>
      <c r="BI109" s="140">
        <v>4</v>
      </c>
      <c r="BJ109" s="140">
        <v>4</v>
      </c>
      <c r="BK109" s="140">
        <v>3</v>
      </c>
      <c r="BL109" s="140">
        <v>2</v>
      </c>
      <c r="BM109" s="139"/>
      <c r="BN109" s="139"/>
      <c r="BO109" s="139"/>
      <c r="BP109" s="139"/>
      <c r="BQ109" s="139"/>
      <c r="BR109" s="139"/>
      <c r="BS109" s="139"/>
      <c r="BT109" s="140">
        <v>3</v>
      </c>
      <c r="BU109" s="140" t="s">
        <v>340</v>
      </c>
      <c r="BV109" s="140" t="s">
        <v>341</v>
      </c>
    </row>
    <row r="110" spans="1:74" s="143" customFormat="1" ht="33.75" x14ac:dyDescent="0.25">
      <c r="A110" s="137">
        <v>80807814</v>
      </c>
      <c r="B110" s="137" t="s">
        <v>213</v>
      </c>
      <c r="C110" s="138">
        <v>44771.839999999997</v>
      </c>
      <c r="D110" s="140">
        <v>4</v>
      </c>
      <c r="E110" s="140">
        <v>2</v>
      </c>
      <c r="F110" s="140">
        <v>2</v>
      </c>
      <c r="G110" s="140">
        <v>1</v>
      </c>
      <c r="H110" s="139"/>
      <c r="I110" s="139"/>
      <c r="J110" s="139"/>
      <c r="K110" s="139"/>
      <c r="L110" s="139"/>
      <c r="M110" s="140">
        <v>1</v>
      </c>
      <c r="N110" s="139"/>
      <c r="O110" s="139"/>
      <c r="P110" s="139"/>
      <c r="Q110" s="140">
        <v>3</v>
      </c>
      <c r="R110" s="139"/>
      <c r="S110" s="139"/>
      <c r="T110" s="139"/>
      <c r="U110" s="139"/>
      <c r="V110" s="139"/>
      <c r="W110" s="140">
        <v>1</v>
      </c>
      <c r="X110" s="140">
        <v>2</v>
      </c>
      <c r="Y110" s="140">
        <v>2</v>
      </c>
      <c r="Z110" s="140">
        <v>3</v>
      </c>
      <c r="AA110" s="140">
        <v>3</v>
      </c>
      <c r="AB110" s="140">
        <v>2</v>
      </c>
      <c r="AC110" s="140">
        <v>3</v>
      </c>
      <c r="AD110" s="140">
        <v>1</v>
      </c>
      <c r="AE110" s="140">
        <v>1</v>
      </c>
      <c r="AF110" s="140">
        <v>1</v>
      </c>
      <c r="AG110" s="140">
        <v>1</v>
      </c>
      <c r="AH110" s="140">
        <v>2</v>
      </c>
      <c r="AI110" s="139"/>
      <c r="AJ110" s="139"/>
      <c r="AK110" s="139"/>
      <c r="AL110" s="140">
        <v>1</v>
      </c>
      <c r="AM110" s="139"/>
      <c r="AN110" s="139"/>
      <c r="AO110" s="140">
        <v>5</v>
      </c>
      <c r="AP110" s="140">
        <v>4</v>
      </c>
      <c r="AQ110" s="140">
        <v>4</v>
      </c>
      <c r="AR110" s="140">
        <v>1</v>
      </c>
      <c r="AS110" s="140">
        <v>3</v>
      </c>
      <c r="AT110" s="140">
        <v>4</v>
      </c>
      <c r="AU110" s="140">
        <v>1</v>
      </c>
      <c r="AV110" s="140">
        <v>3</v>
      </c>
      <c r="AW110" s="140">
        <v>2</v>
      </c>
      <c r="AX110" s="140">
        <v>4</v>
      </c>
      <c r="AY110" s="140">
        <v>3</v>
      </c>
      <c r="AZ110" s="140">
        <v>1</v>
      </c>
      <c r="BA110" s="140">
        <v>3</v>
      </c>
      <c r="BB110" s="140">
        <v>3</v>
      </c>
      <c r="BC110" s="140">
        <v>3</v>
      </c>
      <c r="BD110" s="140">
        <v>2</v>
      </c>
      <c r="BE110" s="140">
        <v>3</v>
      </c>
      <c r="BF110" s="140">
        <v>2</v>
      </c>
      <c r="BG110" s="140">
        <v>2</v>
      </c>
      <c r="BH110" s="140">
        <v>1</v>
      </c>
      <c r="BI110" s="140">
        <v>4</v>
      </c>
      <c r="BJ110" s="140">
        <v>3</v>
      </c>
      <c r="BK110" s="140">
        <v>2</v>
      </c>
      <c r="BL110" s="140">
        <v>2</v>
      </c>
      <c r="BM110" s="139"/>
      <c r="BN110" s="139"/>
      <c r="BO110" s="139"/>
      <c r="BP110" s="139"/>
      <c r="BQ110" s="139"/>
      <c r="BR110" s="139"/>
      <c r="BS110" s="139"/>
      <c r="BT110" s="140">
        <v>4</v>
      </c>
      <c r="BU110" s="140" t="s">
        <v>342</v>
      </c>
      <c r="BV110" s="140" t="s">
        <v>343</v>
      </c>
    </row>
    <row r="111" spans="1:74" s="143" customFormat="1" ht="22.5" x14ac:dyDescent="0.25">
      <c r="A111" s="137">
        <v>80808710</v>
      </c>
      <c r="B111" s="137" t="s">
        <v>213</v>
      </c>
      <c r="C111" s="138">
        <v>44771.853564814817</v>
      </c>
      <c r="D111" s="140">
        <v>3</v>
      </c>
      <c r="E111" s="140">
        <v>1</v>
      </c>
      <c r="F111" s="140">
        <v>7</v>
      </c>
      <c r="G111" s="140">
        <v>1</v>
      </c>
      <c r="H111" s="139"/>
      <c r="I111" s="139"/>
      <c r="J111" s="140">
        <v>1</v>
      </c>
      <c r="K111" s="139"/>
      <c r="L111" s="139"/>
      <c r="M111" s="139"/>
      <c r="N111" s="139"/>
      <c r="O111" s="139"/>
      <c r="P111" s="139"/>
      <c r="Q111" s="140">
        <v>2</v>
      </c>
      <c r="R111" s="139"/>
      <c r="S111" s="139"/>
      <c r="T111" s="139"/>
      <c r="U111" s="139"/>
      <c r="V111" s="139"/>
      <c r="W111" s="140">
        <v>1</v>
      </c>
      <c r="X111" s="140">
        <v>1</v>
      </c>
      <c r="Y111" s="140">
        <v>1</v>
      </c>
      <c r="Z111" s="140">
        <v>1</v>
      </c>
      <c r="AA111" s="140">
        <v>5</v>
      </c>
      <c r="AB111" s="140">
        <v>3</v>
      </c>
      <c r="AC111" s="140">
        <v>3</v>
      </c>
      <c r="AD111" s="140">
        <v>1</v>
      </c>
      <c r="AE111" s="140">
        <v>5</v>
      </c>
      <c r="AF111" s="140">
        <v>1</v>
      </c>
      <c r="AG111" s="140">
        <v>5</v>
      </c>
      <c r="AH111" s="140">
        <v>1</v>
      </c>
      <c r="AI111" s="140">
        <v>4</v>
      </c>
      <c r="AJ111" s="140">
        <v>1</v>
      </c>
      <c r="AK111" s="139"/>
      <c r="AL111" s="140">
        <v>1</v>
      </c>
      <c r="AM111" s="139"/>
      <c r="AN111" s="139"/>
      <c r="AO111" s="140">
        <v>1</v>
      </c>
      <c r="AP111" s="140">
        <v>2</v>
      </c>
      <c r="AQ111" s="140">
        <v>4</v>
      </c>
      <c r="AR111" s="140">
        <v>3</v>
      </c>
      <c r="AS111" s="140">
        <v>3</v>
      </c>
      <c r="AT111" s="140">
        <v>3</v>
      </c>
      <c r="AU111" s="140">
        <v>1</v>
      </c>
      <c r="AV111" s="140">
        <v>3</v>
      </c>
      <c r="AW111" s="140">
        <v>3</v>
      </c>
      <c r="AX111" s="140">
        <v>3</v>
      </c>
      <c r="AY111" s="140">
        <v>3</v>
      </c>
      <c r="AZ111" s="140">
        <v>3</v>
      </c>
      <c r="BA111" s="140">
        <v>3</v>
      </c>
      <c r="BB111" s="140">
        <v>1</v>
      </c>
      <c r="BC111" s="140">
        <v>2</v>
      </c>
      <c r="BD111" s="140">
        <v>3</v>
      </c>
      <c r="BE111" s="140">
        <v>3</v>
      </c>
      <c r="BF111" s="140">
        <v>3</v>
      </c>
      <c r="BG111" s="140">
        <v>1</v>
      </c>
      <c r="BH111" s="140">
        <v>3</v>
      </c>
      <c r="BI111" s="140">
        <v>4</v>
      </c>
      <c r="BJ111" s="140">
        <v>4</v>
      </c>
      <c r="BK111" s="140">
        <v>4</v>
      </c>
      <c r="BL111" s="140">
        <v>2</v>
      </c>
      <c r="BM111" s="139"/>
      <c r="BN111" s="139"/>
      <c r="BO111" s="139"/>
      <c r="BP111" s="139"/>
      <c r="BQ111" s="139"/>
      <c r="BR111" s="139"/>
      <c r="BS111" s="139"/>
      <c r="BT111" s="140">
        <v>3</v>
      </c>
      <c r="BU111" s="140" t="s">
        <v>344</v>
      </c>
      <c r="BV111" s="140" t="s">
        <v>345</v>
      </c>
    </row>
    <row r="112" spans="1:74" s="143" customFormat="1" ht="22.5" x14ac:dyDescent="0.25">
      <c r="A112" s="137">
        <v>80809177</v>
      </c>
      <c r="B112" s="137" t="s">
        <v>208</v>
      </c>
      <c r="C112" s="138">
        <v>44771.861215277779</v>
      </c>
      <c r="D112" s="140">
        <v>5</v>
      </c>
      <c r="E112" s="140">
        <v>2</v>
      </c>
      <c r="F112" s="140">
        <v>2</v>
      </c>
      <c r="G112" s="140">
        <v>1</v>
      </c>
      <c r="H112" s="139"/>
      <c r="I112" s="139"/>
      <c r="J112" s="139"/>
      <c r="K112" s="139"/>
      <c r="L112" s="139"/>
      <c r="M112" s="140">
        <v>1</v>
      </c>
      <c r="N112" s="139"/>
      <c r="O112" s="139"/>
      <c r="P112" s="139"/>
      <c r="Q112" s="140">
        <v>3</v>
      </c>
      <c r="R112" s="139"/>
      <c r="S112" s="139"/>
      <c r="T112" s="139"/>
      <c r="U112" s="139"/>
      <c r="V112" s="139"/>
      <c r="W112" s="140">
        <v>1</v>
      </c>
      <c r="X112" s="140">
        <v>1</v>
      </c>
      <c r="Y112" s="140">
        <v>2</v>
      </c>
      <c r="Z112" s="140">
        <v>3</v>
      </c>
      <c r="AA112" s="140">
        <v>5</v>
      </c>
      <c r="AB112" s="140">
        <v>1</v>
      </c>
      <c r="AC112" s="140">
        <v>2</v>
      </c>
      <c r="AD112" s="140">
        <v>1</v>
      </c>
      <c r="AE112" s="140">
        <v>2</v>
      </c>
      <c r="AF112" s="140">
        <v>2</v>
      </c>
      <c r="AG112" s="140">
        <v>2</v>
      </c>
      <c r="AH112" s="140">
        <v>1</v>
      </c>
      <c r="AI112" s="140">
        <v>1</v>
      </c>
      <c r="AJ112" s="139"/>
      <c r="AK112" s="139"/>
      <c r="AL112" s="140">
        <v>1</v>
      </c>
      <c r="AM112" s="139"/>
      <c r="AN112" s="139"/>
      <c r="AO112" s="140">
        <v>2</v>
      </c>
      <c r="AP112" s="140">
        <v>1</v>
      </c>
      <c r="AQ112" s="140">
        <v>2</v>
      </c>
      <c r="AR112" s="140">
        <v>3</v>
      </c>
      <c r="AS112" s="140">
        <v>2</v>
      </c>
      <c r="AT112" s="140">
        <v>3</v>
      </c>
      <c r="AU112" s="140">
        <v>2</v>
      </c>
      <c r="AV112" s="140">
        <v>5</v>
      </c>
      <c r="AW112" s="140">
        <v>2</v>
      </c>
      <c r="AX112" s="140">
        <v>1</v>
      </c>
      <c r="AY112" s="140">
        <v>1</v>
      </c>
      <c r="AZ112" s="140">
        <v>1</v>
      </c>
      <c r="BA112" s="140">
        <v>1</v>
      </c>
      <c r="BB112" s="140">
        <v>1</v>
      </c>
      <c r="BC112" s="140">
        <v>3</v>
      </c>
      <c r="BD112" s="140">
        <v>5</v>
      </c>
      <c r="BE112" s="140">
        <v>1</v>
      </c>
      <c r="BF112" s="140">
        <v>1</v>
      </c>
      <c r="BG112" s="140">
        <v>1</v>
      </c>
      <c r="BH112" s="140">
        <v>4</v>
      </c>
      <c r="BI112" s="140">
        <v>5</v>
      </c>
      <c r="BJ112" s="140">
        <v>5</v>
      </c>
      <c r="BK112" s="140">
        <v>5</v>
      </c>
      <c r="BL112" s="140">
        <v>2</v>
      </c>
      <c r="BM112" s="139"/>
      <c r="BN112" s="139"/>
      <c r="BO112" s="139"/>
      <c r="BP112" s="139"/>
      <c r="BQ112" s="139"/>
      <c r="BR112" s="139"/>
      <c r="BS112" s="139"/>
      <c r="BT112" s="140">
        <v>3</v>
      </c>
      <c r="BU112" s="140" t="s">
        <v>346</v>
      </c>
      <c r="BV112" s="140" t="s">
        <v>347</v>
      </c>
    </row>
    <row r="113" spans="1:74" s="143" customFormat="1" x14ac:dyDescent="0.25">
      <c r="A113" s="137">
        <v>80810343</v>
      </c>
      <c r="B113" s="137" t="s">
        <v>213</v>
      </c>
      <c r="C113" s="138">
        <v>44771.879733796297</v>
      </c>
      <c r="D113" s="140">
        <v>5</v>
      </c>
      <c r="E113" s="140">
        <v>2</v>
      </c>
      <c r="F113" s="140">
        <v>3</v>
      </c>
      <c r="G113" s="140">
        <v>1</v>
      </c>
      <c r="H113" s="139"/>
      <c r="I113" s="140">
        <v>1</v>
      </c>
      <c r="J113" s="139"/>
      <c r="K113" s="139"/>
      <c r="L113" s="139"/>
      <c r="M113" s="139"/>
      <c r="N113" s="139"/>
      <c r="O113" s="139"/>
      <c r="P113" s="139"/>
      <c r="Q113" s="140">
        <v>2</v>
      </c>
      <c r="R113" s="139"/>
      <c r="S113" s="139"/>
      <c r="T113" s="139"/>
      <c r="U113" s="139"/>
      <c r="V113" s="139"/>
      <c r="W113" s="140">
        <v>1</v>
      </c>
      <c r="X113" s="140">
        <v>1</v>
      </c>
      <c r="Y113" s="140">
        <v>1</v>
      </c>
      <c r="Z113" s="140">
        <v>3</v>
      </c>
      <c r="AA113" s="140">
        <v>1</v>
      </c>
      <c r="AB113" s="140">
        <v>3</v>
      </c>
      <c r="AC113" s="140">
        <v>4</v>
      </c>
      <c r="AD113" s="140">
        <v>1</v>
      </c>
      <c r="AE113" s="140">
        <v>5</v>
      </c>
      <c r="AF113" s="140">
        <v>1</v>
      </c>
      <c r="AG113" s="140">
        <v>4</v>
      </c>
      <c r="AH113" s="140">
        <v>2</v>
      </c>
      <c r="AI113" s="139"/>
      <c r="AJ113" s="139"/>
      <c r="AK113" s="139"/>
      <c r="AL113" s="139"/>
      <c r="AM113" s="140">
        <v>1</v>
      </c>
      <c r="AN113" s="140">
        <v>1</v>
      </c>
      <c r="AO113" s="140">
        <v>1</v>
      </c>
      <c r="AP113" s="140">
        <v>2</v>
      </c>
      <c r="AQ113" s="140">
        <v>4</v>
      </c>
      <c r="AR113" s="140">
        <v>3</v>
      </c>
      <c r="AS113" s="140">
        <v>3</v>
      </c>
      <c r="AT113" s="140">
        <v>4</v>
      </c>
      <c r="AU113" s="140">
        <v>3</v>
      </c>
      <c r="AV113" s="140">
        <v>3</v>
      </c>
      <c r="AW113" s="140">
        <v>2</v>
      </c>
      <c r="AX113" s="140">
        <v>2</v>
      </c>
      <c r="AY113" s="140">
        <v>2</v>
      </c>
      <c r="AZ113" s="140">
        <v>2</v>
      </c>
      <c r="BA113" s="140">
        <v>3</v>
      </c>
      <c r="BB113" s="140">
        <v>2</v>
      </c>
      <c r="BC113" s="140">
        <v>2</v>
      </c>
      <c r="BD113" s="140">
        <v>3</v>
      </c>
      <c r="BE113" s="140">
        <v>4</v>
      </c>
      <c r="BF113" s="140">
        <v>3</v>
      </c>
      <c r="BG113" s="140">
        <v>2</v>
      </c>
      <c r="BH113" s="140">
        <v>2</v>
      </c>
      <c r="BI113" s="140">
        <v>4</v>
      </c>
      <c r="BJ113" s="140">
        <v>2</v>
      </c>
      <c r="BK113" s="140">
        <v>2</v>
      </c>
      <c r="BL113" s="140">
        <v>2</v>
      </c>
      <c r="BM113" s="139"/>
      <c r="BN113" s="139"/>
      <c r="BO113" s="139"/>
      <c r="BP113" s="139"/>
      <c r="BQ113" s="139"/>
      <c r="BR113" s="139"/>
      <c r="BS113" s="139"/>
      <c r="BT113" s="140">
        <v>3</v>
      </c>
      <c r="BU113" s="140" t="s">
        <v>348</v>
      </c>
      <c r="BV113" s="140" t="s">
        <v>221</v>
      </c>
    </row>
    <row r="114" spans="1:74" s="143" customFormat="1" ht="22.5" x14ac:dyDescent="0.25">
      <c r="A114" s="137">
        <v>80810558</v>
      </c>
      <c r="B114" s="137" t="s">
        <v>213</v>
      </c>
      <c r="C114" s="138">
        <v>44771.883680555555</v>
      </c>
      <c r="D114" s="140">
        <v>4</v>
      </c>
      <c r="E114" s="140">
        <v>2</v>
      </c>
      <c r="F114" s="140">
        <v>2</v>
      </c>
      <c r="G114" s="140">
        <v>2</v>
      </c>
      <c r="H114" s="140">
        <v>1</v>
      </c>
      <c r="I114" s="140">
        <v>1</v>
      </c>
      <c r="J114" s="140">
        <v>1</v>
      </c>
      <c r="K114" s="140">
        <v>1</v>
      </c>
      <c r="L114" s="139"/>
      <c r="M114" s="140">
        <v>1</v>
      </c>
      <c r="N114" s="139"/>
      <c r="O114" s="139"/>
      <c r="P114" s="139"/>
      <c r="Q114" s="140">
        <v>3</v>
      </c>
      <c r="R114" s="139"/>
      <c r="S114" s="139"/>
      <c r="T114" s="140">
        <v>1</v>
      </c>
      <c r="U114" s="139"/>
      <c r="V114" s="139"/>
      <c r="W114" s="139"/>
      <c r="X114" s="140">
        <v>1</v>
      </c>
      <c r="Y114" s="140">
        <v>1</v>
      </c>
      <c r="Z114" s="140">
        <v>3</v>
      </c>
      <c r="AA114" s="140">
        <v>5</v>
      </c>
      <c r="AB114" s="140">
        <v>3</v>
      </c>
      <c r="AC114" s="140">
        <v>5</v>
      </c>
      <c r="AD114" s="140">
        <v>2</v>
      </c>
      <c r="AE114" s="140">
        <v>5</v>
      </c>
      <c r="AF114" s="140">
        <v>1</v>
      </c>
      <c r="AG114" s="140">
        <v>4</v>
      </c>
      <c r="AH114" s="140">
        <v>2</v>
      </c>
      <c r="AI114" s="139"/>
      <c r="AJ114" s="140">
        <v>1</v>
      </c>
      <c r="AK114" s="139"/>
      <c r="AL114" s="140">
        <v>1</v>
      </c>
      <c r="AM114" s="139"/>
      <c r="AN114" s="139"/>
      <c r="AO114" s="140">
        <v>1</v>
      </c>
      <c r="AP114" s="140">
        <v>2</v>
      </c>
      <c r="AQ114" s="140">
        <v>3</v>
      </c>
      <c r="AR114" s="140">
        <v>4</v>
      </c>
      <c r="AS114" s="140">
        <v>4</v>
      </c>
      <c r="AT114" s="140">
        <v>2</v>
      </c>
      <c r="AU114" s="140">
        <v>2</v>
      </c>
      <c r="AV114" s="140">
        <v>2</v>
      </c>
      <c r="AW114" s="140">
        <v>1</v>
      </c>
      <c r="AX114" s="140">
        <v>3</v>
      </c>
      <c r="AY114" s="140">
        <v>2</v>
      </c>
      <c r="AZ114" s="140">
        <v>2</v>
      </c>
      <c r="BA114" s="140">
        <v>4</v>
      </c>
      <c r="BB114" s="140">
        <v>1</v>
      </c>
      <c r="BC114" s="140">
        <v>3</v>
      </c>
      <c r="BD114" s="140">
        <v>2</v>
      </c>
      <c r="BE114" s="140">
        <v>3</v>
      </c>
      <c r="BF114" s="140">
        <v>3</v>
      </c>
      <c r="BG114" s="140">
        <v>3</v>
      </c>
      <c r="BH114" s="140">
        <v>2</v>
      </c>
      <c r="BI114" s="140">
        <v>3</v>
      </c>
      <c r="BJ114" s="140">
        <v>2</v>
      </c>
      <c r="BK114" s="140">
        <v>2</v>
      </c>
      <c r="BL114" s="140">
        <v>2</v>
      </c>
      <c r="BM114" s="139"/>
      <c r="BN114" s="139"/>
      <c r="BO114" s="139"/>
      <c r="BP114" s="139"/>
      <c r="BQ114" s="139"/>
      <c r="BR114" s="139"/>
      <c r="BS114" s="139"/>
      <c r="BT114" s="140">
        <v>4</v>
      </c>
      <c r="BU114" s="140" t="s">
        <v>349</v>
      </c>
      <c r="BV114" s="140" t="s">
        <v>221</v>
      </c>
    </row>
    <row r="115" spans="1:74" s="143" customFormat="1" ht="45" x14ac:dyDescent="0.25">
      <c r="A115" s="137">
        <v>80810817</v>
      </c>
      <c r="B115" s="137" t="s">
        <v>213</v>
      </c>
      <c r="C115" s="138">
        <v>44771.888726851852</v>
      </c>
      <c r="D115" s="140">
        <v>3</v>
      </c>
      <c r="E115" s="140">
        <v>1</v>
      </c>
      <c r="F115" s="140">
        <v>2</v>
      </c>
      <c r="G115" s="140">
        <v>1</v>
      </c>
      <c r="H115" s="140">
        <v>1</v>
      </c>
      <c r="I115" s="140">
        <v>1</v>
      </c>
      <c r="J115" s="140">
        <v>1</v>
      </c>
      <c r="K115" s="140">
        <v>1</v>
      </c>
      <c r="L115" s="139"/>
      <c r="M115" s="140">
        <v>1</v>
      </c>
      <c r="N115" s="139"/>
      <c r="O115" s="139"/>
      <c r="P115" s="139"/>
      <c r="Q115" s="140">
        <v>3</v>
      </c>
      <c r="R115" s="140">
        <v>1</v>
      </c>
      <c r="S115" s="140">
        <v>1</v>
      </c>
      <c r="T115" s="139"/>
      <c r="U115" s="139"/>
      <c r="V115" s="139"/>
      <c r="W115" s="139"/>
      <c r="X115" s="140">
        <v>1</v>
      </c>
      <c r="Y115" s="140">
        <v>1</v>
      </c>
      <c r="Z115" s="140">
        <v>1</v>
      </c>
      <c r="AA115" s="140">
        <v>4</v>
      </c>
      <c r="AB115" s="140">
        <v>4</v>
      </c>
      <c r="AC115" s="140">
        <v>3</v>
      </c>
      <c r="AD115" s="140">
        <v>4</v>
      </c>
      <c r="AE115" s="140">
        <v>5</v>
      </c>
      <c r="AF115" s="140">
        <v>1</v>
      </c>
      <c r="AG115" s="140">
        <v>3</v>
      </c>
      <c r="AH115" s="140">
        <v>2</v>
      </c>
      <c r="AI115" s="139"/>
      <c r="AJ115" s="140">
        <v>1</v>
      </c>
      <c r="AK115" s="139"/>
      <c r="AL115" s="139"/>
      <c r="AM115" s="140">
        <v>1</v>
      </c>
      <c r="AN115" s="139"/>
      <c r="AO115" s="140">
        <v>1</v>
      </c>
      <c r="AP115" s="140">
        <v>5</v>
      </c>
      <c r="AQ115" s="140">
        <v>4</v>
      </c>
      <c r="AR115" s="140">
        <v>4</v>
      </c>
      <c r="AS115" s="140">
        <v>2</v>
      </c>
      <c r="AT115" s="140">
        <v>4</v>
      </c>
      <c r="AU115" s="140">
        <v>1</v>
      </c>
      <c r="AV115" s="140">
        <v>3</v>
      </c>
      <c r="AW115" s="140">
        <v>2</v>
      </c>
      <c r="AX115" s="140">
        <v>3</v>
      </c>
      <c r="AY115" s="140">
        <v>1</v>
      </c>
      <c r="AZ115" s="140">
        <v>1</v>
      </c>
      <c r="BA115" s="140">
        <v>5</v>
      </c>
      <c r="BB115" s="140">
        <v>2</v>
      </c>
      <c r="BC115" s="140">
        <v>2</v>
      </c>
      <c r="BD115" s="140">
        <v>2</v>
      </c>
      <c r="BE115" s="140">
        <v>4</v>
      </c>
      <c r="BF115" s="140">
        <v>2</v>
      </c>
      <c r="BG115" s="140">
        <v>1</v>
      </c>
      <c r="BH115" s="140">
        <v>5</v>
      </c>
      <c r="BI115" s="140">
        <v>5</v>
      </c>
      <c r="BJ115" s="140">
        <v>5</v>
      </c>
      <c r="BK115" s="140">
        <v>3</v>
      </c>
      <c r="BL115" s="140">
        <v>2</v>
      </c>
      <c r="BM115" s="139"/>
      <c r="BN115" s="139"/>
      <c r="BO115" s="139"/>
      <c r="BP115" s="139"/>
      <c r="BQ115" s="139"/>
      <c r="BR115" s="139"/>
      <c r="BS115" s="139"/>
      <c r="BT115" s="140">
        <v>3</v>
      </c>
      <c r="BU115" s="140" t="s">
        <v>350</v>
      </c>
      <c r="BV115" s="140" t="s">
        <v>219</v>
      </c>
    </row>
    <row r="116" spans="1:74" s="143" customFormat="1" ht="67.5" x14ac:dyDescent="0.25">
      <c r="A116" s="137">
        <v>80811723</v>
      </c>
      <c r="B116" s="137" t="s">
        <v>213</v>
      </c>
      <c r="C116" s="138">
        <v>44771.906342592592</v>
      </c>
      <c r="D116" s="140">
        <v>6</v>
      </c>
      <c r="E116" s="140">
        <v>2</v>
      </c>
      <c r="F116" s="140">
        <v>2</v>
      </c>
      <c r="G116" s="140">
        <v>1</v>
      </c>
      <c r="H116" s="139"/>
      <c r="I116" s="139"/>
      <c r="J116" s="139"/>
      <c r="K116" s="139"/>
      <c r="L116" s="139"/>
      <c r="M116" s="140">
        <v>1</v>
      </c>
      <c r="N116" s="139"/>
      <c r="O116" s="139"/>
      <c r="P116" s="139"/>
      <c r="Q116" s="140">
        <v>1</v>
      </c>
      <c r="R116" s="139"/>
      <c r="S116" s="139"/>
      <c r="T116" s="139"/>
      <c r="U116" s="139"/>
      <c r="V116" s="139"/>
      <c r="W116" s="140">
        <v>1</v>
      </c>
      <c r="X116" s="140">
        <v>1</v>
      </c>
      <c r="Y116" s="140">
        <v>1</v>
      </c>
      <c r="Z116" s="140">
        <v>3</v>
      </c>
      <c r="AA116" s="140">
        <v>5</v>
      </c>
      <c r="AB116" s="140">
        <v>5</v>
      </c>
      <c r="AC116" s="140">
        <v>5</v>
      </c>
      <c r="AD116" s="140">
        <v>1</v>
      </c>
      <c r="AE116" s="140">
        <v>5</v>
      </c>
      <c r="AF116" s="140">
        <v>1</v>
      </c>
      <c r="AG116" s="140">
        <v>5</v>
      </c>
      <c r="AH116" s="140">
        <v>2</v>
      </c>
      <c r="AI116" s="139"/>
      <c r="AJ116" s="139"/>
      <c r="AK116" s="139"/>
      <c r="AL116" s="139"/>
      <c r="AM116" s="140">
        <v>1</v>
      </c>
      <c r="AN116" s="139"/>
      <c r="AO116" s="140">
        <v>1</v>
      </c>
      <c r="AP116" s="140">
        <v>5</v>
      </c>
      <c r="AQ116" s="140">
        <v>2</v>
      </c>
      <c r="AR116" s="140">
        <v>1</v>
      </c>
      <c r="AS116" s="140">
        <v>1</v>
      </c>
      <c r="AT116" s="140">
        <v>1</v>
      </c>
      <c r="AU116" s="140">
        <v>1</v>
      </c>
      <c r="AV116" s="140">
        <v>1</v>
      </c>
      <c r="AW116" s="140">
        <v>3</v>
      </c>
      <c r="AX116" s="140">
        <v>5</v>
      </c>
      <c r="AY116" s="140">
        <v>1</v>
      </c>
      <c r="AZ116" s="140">
        <v>1</v>
      </c>
      <c r="BA116" s="140">
        <v>1</v>
      </c>
      <c r="BB116" s="140">
        <v>1</v>
      </c>
      <c r="BC116" s="140">
        <v>3</v>
      </c>
      <c r="BD116" s="140">
        <v>1</v>
      </c>
      <c r="BE116" s="140">
        <v>1</v>
      </c>
      <c r="BF116" s="140">
        <v>3</v>
      </c>
      <c r="BG116" s="140">
        <v>1</v>
      </c>
      <c r="BH116" s="140">
        <v>5</v>
      </c>
      <c r="BI116" s="140">
        <v>5</v>
      </c>
      <c r="BJ116" s="140">
        <v>5</v>
      </c>
      <c r="BK116" s="140">
        <v>5</v>
      </c>
      <c r="BL116" s="140">
        <v>2</v>
      </c>
      <c r="BM116" s="139"/>
      <c r="BN116" s="139"/>
      <c r="BO116" s="139"/>
      <c r="BP116" s="139"/>
      <c r="BQ116" s="139"/>
      <c r="BR116" s="139"/>
      <c r="BS116" s="139"/>
      <c r="BT116" s="140">
        <v>1</v>
      </c>
      <c r="BU116" s="140" t="s">
        <v>351</v>
      </c>
      <c r="BV116" s="140" t="s">
        <v>352</v>
      </c>
    </row>
    <row r="117" spans="1:74" s="143" customFormat="1" ht="22.5" x14ac:dyDescent="0.25">
      <c r="A117" s="137">
        <v>80811924</v>
      </c>
      <c r="B117" s="137" t="s">
        <v>213</v>
      </c>
      <c r="C117" s="138">
        <v>44771.910185185188</v>
      </c>
      <c r="D117" s="140">
        <v>2</v>
      </c>
      <c r="E117" s="140">
        <v>3</v>
      </c>
      <c r="F117" s="140">
        <v>1</v>
      </c>
      <c r="G117" s="140">
        <v>2</v>
      </c>
      <c r="H117" s="139"/>
      <c r="I117" s="139"/>
      <c r="J117" s="139"/>
      <c r="K117" s="139"/>
      <c r="L117" s="140">
        <v>1</v>
      </c>
      <c r="M117" s="139"/>
      <c r="N117" s="139"/>
      <c r="O117" s="139"/>
      <c r="P117" s="139"/>
      <c r="Q117" s="140">
        <v>2</v>
      </c>
      <c r="R117" s="139"/>
      <c r="S117" s="140">
        <v>1</v>
      </c>
      <c r="T117" s="139"/>
      <c r="U117" s="139"/>
      <c r="V117" s="139"/>
      <c r="W117" s="139"/>
      <c r="X117" s="140">
        <v>2</v>
      </c>
      <c r="Y117" s="140">
        <v>1</v>
      </c>
      <c r="Z117" s="140">
        <v>1</v>
      </c>
      <c r="AA117" s="140">
        <v>4</v>
      </c>
      <c r="AB117" s="140">
        <v>4</v>
      </c>
      <c r="AC117" s="140">
        <v>3</v>
      </c>
      <c r="AD117" s="140">
        <v>5</v>
      </c>
      <c r="AE117" s="140">
        <v>5</v>
      </c>
      <c r="AF117" s="140">
        <v>5</v>
      </c>
      <c r="AG117" s="140">
        <v>4</v>
      </c>
      <c r="AH117" s="140">
        <v>2</v>
      </c>
      <c r="AI117" s="139"/>
      <c r="AJ117" s="139"/>
      <c r="AK117" s="139"/>
      <c r="AL117" s="140">
        <v>1</v>
      </c>
      <c r="AM117" s="139"/>
      <c r="AN117" s="139"/>
      <c r="AO117" s="140">
        <v>1</v>
      </c>
      <c r="AP117" s="140">
        <v>1</v>
      </c>
      <c r="AQ117" s="140">
        <v>2</v>
      </c>
      <c r="AR117" s="140">
        <v>2</v>
      </c>
      <c r="AS117" s="140">
        <v>1</v>
      </c>
      <c r="AT117" s="140">
        <v>2</v>
      </c>
      <c r="AU117" s="140">
        <v>1</v>
      </c>
      <c r="AV117" s="140">
        <v>1</v>
      </c>
      <c r="AW117" s="140">
        <v>1</v>
      </c>
      <c r="AX117" s="140">
        <v>1</v>
      </c>
      <c r="AY117" s="140">
        <v>1</v>
      </c>
      <c r="AZ117" s="140">
        <v>1</v>
      </c>
      <c r="BA117" s="140">
        <v>1</v>
      </c>
      <c r="BB117" s="140">
        <v>1</v>
      </c>
      <c r="BC117" s="140">
        <v>1</v>
      </c>
      <c r="BD117" s="140">
        <v>1</v>
      </c>
      <c r="BE117" s="140">
        <v>2</v>
      </c>
      <c r="BF117" s="140">
        <v>2</v>
      </c>
      <c r="BG117" s="140">
        <v>2</v>
      </c>
      <c r="BH117" s="140">
        <v>1</v>
      </c>
      <c r="BI117" s="140">
        <v>3</v>
      </c>
      <c r="BJ117" s="140">
        <v>2</v>
      </c>
      <c r="BK117" s="140">
        <v>1</v>
      </c>
      <c r="BL117" s="140">
        <v>2</v>
      </c>
      <c r="BM117" s="139"/>
      <c r="BN117" s="139"/>
      <c r="BO117" s="139"/>
      <c r="BP117" s="139"/>
      <c r="BQ117" s="139"/>
      <c r="BR117" s="139"/>
      <c r="BS117" s="139"/>
      <c r="BT117" s="140">
        <v>2</v>
      </c>
      <c r="BU117" s="140" t="s">
        <v>353</v>
      </c>
      <c r="BV117" s="140" t="s">
        <v>354</v>
      </c>
    </row>
    <row r="118" spans="1:74" s="143" customFormat="1" ht="22.5" x14ac:dyDescent="0.25">
      <c r="A118" s="137">
        <v>80813488</v>
      </c>
      <c r="B118" s="137" t="s">
        <v>213</v>
      </c>
      <c r="C118" s="138">
        <v>44771.943599537037</v>
      </c>
      <c r="D118" s="140">
        <v>4</v>
      </c>
      <c r="E118" s="140">
        <v>1</v>
      </c>
      <c r="F118" s="140">
        <v>3</v>
      </c>
      <c r="G118" s="140">
        <v>2</v>
      </c>
      <c r="H118" s="139"/>
      <c r="I118" s="140">
        <v>1</v>
      </c>
      <c r="J118" s="140">
        <v>1</v>
      </c>
      <c r="K118" s="139"/>
      <c r="L118" s="139"/>
      <c r="M118" s="139"/>
      <c r="N118" s="140">
        <v>1</v>
      </c>
      <c r="O118" s="139"/>
      <c r="P118" s="139"/>
      <c r="Q118" s="140">
        <v>2</v>
      </c>
      <c r="R118" s="139"/>
      <c r="S118" s="140">
        <v>1</v>
      </c>
      <c r="T118" s="139"/>
      <c r="U118" s="139"/>
      <c r="V118" s="139"/>
      <c r="W118" s="139"/>
      <c r="X118" s="140">
        <v>2</v>
      </c>
      <c r="Y118" s="140">
        <v>1</v>
      </c>
      <c r="Z118" s="140">
        <v>1</v>
      </c>
      <c r="AA118" s="140">
        <v>4</v>
      </c>
      <c r="AB118" s="140">
        <v>1</v>
      </c>
      <c r="AC118" s="140">
        <v>3</v>
      </c>
      <c r="AD118" s="140">
        <v>3</v>
      </c>
      <c r="AE118" s="140">
        <v>5</v>
      </c>
      <c r="AF118" s="140">
        <v>2</v>
      </c>
      <c r="AG118" s="140">
        <v>3</v>
      </c>
      <c r="AH118" s="140">
        <v>2</v>
      </c>
      <c r="AI118" s="139"/>
      <c r="AJ118" s="140">
        <v>1</v>
      </c>
      <c r="AK118" s="139"/>
      <c r="AL118" s="139"/>
      <c r="AM118" s="140">
        <v>1</v>
      </c>
      <c r="AN118" s="139"/>
      <c r="AO118" s="140">
        <v>1</v>
      </c>
      <c r="AP118" s="140">
        <v>1</v>
      </c>
      <c r="AQ118" s="140">
        <v>2</v>
      </c>
      <c r="AR118" s="140">
        <v>1</v>
      </c>
      <c r="AS118" s="140">
        <v>3</v>
      </c>
      <c r="AT118" s="140">
        <v>4</v>
      </c>
      <c r="AU118" s="140">
        <v>2</v>
      </c>
      <c r="AV118" s="140">
        <v>2</v>
      </c>
      <c r="AW118" s="140">
        <v>2</v>
      </c>
      <c r="AX118" s="140">
        <v>3</v>
      </c>
      <c r="AY118" s="140">
        <v>1</v>
      </c>
      <c r="AZ118" s="140">
        <v>2</v>
      </c>
      <c r="BA118" s="140">
        <v>3</v>
      </c>
      <c r="BB118" s="140">
        <v>3</v>
      </c>
      <c r="BC118" s="140">
        <v>4</v>
      </c>
      <c r="BD118" s="140">
        <v>2</v>
      </c>
      <c r="BE118" s="140">
        <v>1</v>
      </c>
      <c r="BF118" s="140">
        <v>3</v>
      </c>
      <c r="BG118" s="140">
        <v>2</v>
      </c>
      <c r="BH118" s="140">
        <v>4</v>
      </c>
      <c r="BI118" s="140">
        <v>5</v>
      </c>
      <c r="BJ118" s="140">
        <v>3</v>
      </c>
      <c r="BK118" s="140">
        <v>4</v>
      </c>
      <c r="BL118" s="140">
        <v>2</v>
      </c>
      <c r="BM118" s="139"/>
      <c r="BN118" s="139"/>
      <c r="BO118" s="139"/>
      <c r="BP118" s="139"/>
      <c r="BQ118" s="139"/>
      <c r="BR118" s="139"/>
      <c r="BS118" s="139"/>
      <c r="BT118" s="140">
        <v>3</v>
      </c>
      <c r="BU118" s="140" t="s">
        <v>355</v>
      </c>
      <c r="BV118" s="140" t="s">
        <v>356</v>
      </c>
    </row>
    <row r="119" spans="1:74" s="143" customFormat="1" ht="56.25" x14ac:dyDescent="0.25">
      <c r="A119" s="137">
        <v>80813669</v>
      </c>
      <c r="B119" s="137" t="s">
        <v>213</v>
      </c>
      <c r="C119" s="138">
        <v>44771.947615740741</v>
      </c>
      <c r="D119" s="140">
        <v>5</v>
      </c>
      <c r="E119" s="140">
        <v>2</v>
      </c>
      <c r="F119" s="140">
        <v>2</v>
      </c>
      <c r="G119" s="140">
        <v>2</v>
      </c>
      <c r="H119" s="140">
        <v>1</v>
      </c>
      <c r="I119" s="139"/>
      <c r="J119" s="140">
        <v>1</v>
      </c>
      <c r="K119" s="139"/>
      <c r="L119" s="139"/>
      <c r="M119" s="140">
        <v>1</v>
      </c>
      <c r="N119" s="139"/>
      <c r="O119" s="139"/>
      <c r="P119" s="139"/>
      <c r="Q119" s="140">
        <v>2</v>
      </c>
      <c r="R119" s="139"/>
      <c r="S119" s="139"/>
      <c r="T119" s="139"/>
      <c r="U119" s="139"/>
      <c r="V119" s="139"/>
      <c r="W119" s="140">
        <v>1</v>
      </c>
      <c r="X119" s="140">
        <v>1</v>
      </c>
      <c r="Y119" s="140">
        <v>1</v>
      </c>
      <c r="Z119" s="140">
        <v>1</v>
      </c>
      <c r="AA119" s="140">
        <v>4</v>
      </c>
      <c r="AB119" s="140">
        <v>4</v>
      </c>
      <c r="AC119" s="140">
        <v>4</v>
      </c>
      <c r="AD119" s="140">
        <v>1</v>
      </c>
      <c r="AE119" s="140">
        <v>5</v>
      </c>
      <c r="AF119" s="140">
        <v>2</v>
      </c>
      <c r="AG119" s="140">
        <v>5</v>
      </c>
      <c r="AH119" s="140">
        <v>2</v>
      </c>
      <c r="AI119" s="139"/>
      <c r="AJ119" s="140">
        <v>1</v>
      </c>
      <c r="AK119" s="140">
        <v>1</v>
      </c>
      <c r="AL119" s="140">
        <v>1</v>
      </c>
      <c r="AM119" s="140">
        <v>1</v>
      </c>
      <c r="AN119" s="139"/>
      <c r="AO119" s="140">
        <v>1</v>
      </c>
      <c r="AP119" s="140">
        <v>1</v>
      </c>
      <c r="AQ119" s="140">
        <v>2</v>
      </c>
      <c r="AR119" s="140">
        <v>3</v>
      </c>
      <c r="AS119" s="140">
        <v>3</v>
      </c>
      <c r="AT119" s="140">
        <v>3</v>
      </c>
      <c r="AU119" s="140">
        <v>2</v>
      </c>
      <c r="AV119" s="140">
        <v>2</v>
      </c>
      <c r="AW119" s="140">
        <v>2</v>
      </c>
      <c r="AX119" s="140">
        <v>3</v>
      </c>
      <c r="AY119" s="140">
        <v>1</v>
      </c>
      <c r="AZ119" s="140">
        <v>1</v>
      </c>
      <c r="BA119" s="140">
        <v>4</v>
      </c>
      <c r="BB119" s="140">
        <v>2</v>
      </c>
      <c r="BC119" s="140">
        <v>4</v>
      </c>
      <c r="BD119" s="140">
        <v>2</v>
      </c>
      <c r="BE119" s="140">
        <v>2</v>
      </c>
      <c r="BF119" s="140">
        <v>2</v>
      </c>
      <c r="BG119" s="140">
        <v>3</v>
      </c>
      <c r="BH119" s="140">
        <v>3</v>
      </c>
      <c r="BI119" s="140">
        <v>2</v>
      </c>
      <c r="BJ119" s="140">
        <v>3</v>
      </c>
      <c r="BK119" s="140">
        <v>4</v>
      </c>
      <c r="BL119" s="140">
        <v>2</v>
      </c>
      <c r="BM119" s="139"/>
      <c r="BN119" s="139"/>
      <c r="BO119" s="139"/>
      <c r="BP119" s="139"/>
      <c r="BQ119" s="139"/>
      <c r="BR119" s="139"/>
      <c r="BS119" s="139"/>
      <c r="BT119" s="140">
        <v>4</v>
      </c>
      <c r="BU119" s="140" t="s">
        <v>357</v>
      </c>
      <c r="BV119" s="140" t="s">
        <v>221</v>
      </c>
    </row>
    <row r="120" spans="1:74" s="143" customFormat="1" x14ac:dyDescent="0.25">
      <c r="A120" s="137">
        <v>80815144</v>
      </c>
      <c r="B120" s="137" t="s">
        <v>207</v>
      </c>
      <c r="C120" s="138">
        <v>44771.986967592595</v>
      </c>
      <c r="D120" s="140">
        <v>2</v>
      </c>
      <c r="E120" s="140">
        <v>2</v>
      </c>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row>
    <row r="121" spans="1:74" s="143" customFormat="1" ht="22.5" x14ac:dyDescent="0.25">
      <c r="A121" s="137">
        <v>80815279</v>
      </c>
      <c r="B121" s="137" t="s">
        <v>213</v>
      </c>
      <c r="C121" s="138">
        <v>44771.989930555559</v>
      </c>
      <c r="D121" s="140">
        <v>3</v>
      </c>
      <c r="E121" s="140">
        <v>2</v>
      </c>
      <c r="F121" s="140">
        <v>3</v>
      </c>
      <c r="G121" s="140">
        <v>2</v>
      </c>
      <c r="H121" s="140">
        <v>1</v>
      </c>
      <c r="I121" s="140">
        <v>1</v>
      </c>
      <c r="J121" s="140">
        <v>1</v>
      </c>
      <c r="K121" s="140">
        <v>1</v>
      </c>
      <c r="L121" s="139"/>
      <c r="M121" s="140">
        <v>1</v>
      </c>
      <c r="N121" s="139"/>
      <c r="O121" s="139"/>
      <c r="P121" s="139"/>
      <c r="Q121" s="140">
        <v>3</v>
      </c>
      <c r="R121" s="139"/>
      <c r="S121" s="139"/>
      <c r="T121" s="139"/>
      <c r="U121" s="139"/>
      <c r="V121" s="139"/>
      <c r="W121" s="140">
        <v>1</v>
      </c>
      <c r="X121" s="140">
        <v>2</v>
      </c>
      <c r="Y121" s="140">
        <v>2</v>
      </c>
      <c r="Z121" s="140">
        <v>3</v>
      </c>
      <c r="AA121" s="140">
        <v>3</v>
      </c>
      <c r="AB121" s="140">
        <v>3</v>
      </c>
      <c r="AC121" s="140">
        <v>3</v>
      </c>
      <c r="AD121" s="140">
        <v>1</v>
      </c>
      <c r="AE121" s="140">
        <v>3</v>
      </c>
      <c r="AF121" s="140">
        <v>1</v>
      </c>
      <c r="AG121" s="140">
        <v>3</v>
      </c>
      <c r="AH121" s="140">
        <v>1</v>
      </c>
      <c r="AI121" s="140">
        <v>1</v>
      </c>
      <c r="AJ121" s="140">
        <v>1</v>
      </c>
      <c r="AK121" s="139"/>
      <c r="AL121" s="139"/>
      <c r="AM121" s="140">
        <v>1</v>
      </c>
      <c r="AN121" s="139"/>
      <c r="AO121" s="140">
        <v>1</v>
      </c>
      <c r="AP121" s="140">
        <v>1</v>
      </c>
      <c r="AQ121" s="140">
        <v>4</v>
      </c>
      <c r="AR121" s="140">
        <v>3</v>
      </c>
      <c r="AS121" s="140">
        <v>3</v>
      </c>
      <c r="AT121" s="140">
        <v>2</v>
      </c>
      <c r="AU121" s="140">
        <v>1</v>
      </c>
      <c r="AV121" s="140">
        <v>2</v>
      </c>
      <c r="AW121" s="140">
        <v>2</v>
      </c>
      <c r="AX121" s="140">
        <v>3</v>
      </c>
      <c r="AY121" s="140">
        <v>1</v>
      </c>
      <c r="AZ121" s="140">
        <v>1</v>
      </c>
      <c r="BA121" s="140">
        <v>4</v>
      </c>
      <c r="BB121" s="140">
        <v>2</v>
      </c>
      <c r="BC121" s="140">
        <v>3</v>
      </c>
      <c r="BD121" s="140">
        <v>2</v>
      </c>
      <c r="BE121" s="140">
        <v>4</v>
      </c>
      <c r="BF121" s="140">
        <v>4</v>
      </c>
      <c r="BG121" s="140">
        <v>2</v>
      </c>
      <c r="BH121" s="140">
        <v>2</v>
      </c>
      <c r="BI121" s="140">
        <v>3</v>
      </c>
      <c r="BJ121" s="140">
        <v>4</v>
      </c>
      <c r="BK121" s="140">
        <v>3</v>
      </c>
      <c r="BL121" s="140">
        <v>2</v>
      </c>
      <c r="BM121" s="139"/>
      <c r="BN121" s="139"/>
      <c r="BO121" s="139"/>
      <c r="BP121" s="139"/>
      <c r="BQ121" s="139"/>
      <c r="BR121" s="139"/>
      <c r="BS121" s="139"/>
      <c r="BT121" s="140">
        <v>3</v>
      </c>
      <c r="BU121" s="140" t="s">
        <v>358</v>
      </c>
      <c r="BV121" s="140" t="s">
        <v>276</v>
      </c>
    </row>
    <row r="122" spans="1:74" s="143" customFormat="1" ht="22.5" x14ac:dyDescent="0.25">
      <c r="A122" s="137">
        <v>80815405</v>
      </c>
      <c r="B122" s="137" t="s">
        <v>213</v>
      </c>
      <c r="C122" s="138">
        <v>44771.993900462963</v>
      </c>
      <c r="D122" s="140">
        <v>2</v>
      </c>
      <c r="E122" s="140">
        <v>2</v>
      </c>
      <c r="F122" s="140">
        <v>1</v>
      </c>
      <c r="G122" s="140">
        <v>2</v>
      </c>
      <c r="H122" s="139"/>
      <c r="I122" s="139"/>
      <c r="J122" s="139"/>
      <c r="K122" s="140">
        <v>1</v>
      </c>
      <c r="L122" s="139"/>
      <c r="M122" s="140">
        <v>1</v>
      </c>
      <c r="N122" s="139"/>
      <c r="O122" s="139"/>
      <c r="P122" s="140">
        <v>1</v>
      </c>
      <c r="Q122" s="140">
        <v>2</v>
      </c>
      <c r="R122" s="140">
        <v>1</v>
      </c>
      <c r="S122" s="139"/>
      <c r="T122" s="139"/>
      <c r="U122" s="139"/>
      <c r="V122" s="140">
        <v>1</v>
      </c>
      <c r="W122" s="139"/>
      <c r="X122" s="140">
        <v>1</v>
      </c>
      <c r="Y122" s="140">
        <v>1</v>
      </c>
      <c r="Z122" s="140">
        <v>3</v>
      </c>
      <c r="AA122" s="140">
        <v>4</v>
      </c>
      <c r="AB122" s="140">
        <v>5</v>
      </c>
      <c r="AC122" s="140">
        <v>5</v>
      </c>
      <c r="AD122" s="140">
        <v>4</v>
      </c>
      <c r="AE122" s="140">
        <v>5</v>
      </c>
      <c r="AF122" s="140">
        <v>3</v>
      </c>
      <c r="AG122" s="140">
        <v>4</v>
      </c>
      <c r="AH122" s="140">
        <v>1</v>
      </c>
      <c r="AI122" s="140">
        <v>2</v>
      </c>
      <c r="AJ122" s="139"/>
      <c r="AK122" s="139"/>
      <c r="AL122" s="140">
        <v>1</v>
      </c>
      <c r="AM122" s="140">
        <v>1</v>
      </c>
      <c r="AN122" s="139"/>
      <c r="AO122" s="140">
        <v>2</v>
      </c>
      <c r="AP122" s="140">
        <v>2</v>
      </c>
      <c r="AQ122" s="140">
        <v>4</v>
      </c>
      <c r="AR122" s="140">
        <v>3</v>
      </c>
      <c r="AS122" s="140">
        <v>3</v>
      </c>
      <c r="AT122" s="140">
        <v>3</v>
      </c>
      <c r="AU122" s="140">
        <v>2</v>
      </c>
      <c r="AV122" s="140">
        <v>3</v>
      </c>
      <c r="AW122" s="140">
        <v>2</v>
      </c>
      <c r="AX122" s="140">
        <v>4</v>
      </c>
      <c r="AY122" s="140">
        <v>3</v>
      </c>
      <c r="AZ122" s="140">
        <v>3</v>
      </c>
      <c r="BA122" s="140">
        <v>5</v>
      </c>
      <c r="BB122" s="140">
        <v>5</v>
      </c>
      <c r="BC122" s="140">
        <v>4</v>
      </c>
      <c r="BD122" s="140">
        <v>2</v>
      </c>
      <c r="BE122" s="140">
        <v>3</v>
      </c>
      <c r="BF122" s="140">
        <v>3</v>
      </c>
      <c r="BG122" s="140">
        <v>2</v>
      </c>
      <c r="BH122" s="140">
        <v>3</v>
      </c>
      <c r="BI122" s="140">
        <v>4</v>
      </c>
      <c r="BJ122" s="140">
        <v>3</v>
      </c>
      <c r="BK122" s="140">
        <v>4</v>
      </c>
      <c r="BL122" s="140">
        <v>1</v>
      </c>
      <c r="BM122" s="140">
        <v>1</v>
      </c>
      <c r="BN122" s="140">
        <v>1</v>
      </c>
      <c r="BO122" s="140">
        <v>1</v>
      </c>
      <c r="BP122" s="139"/>
      <c r="BQ122" s="139"/>
      <c r="BR122" s="139"/>
      <c r="BS122" s="139"/>
      <c r="BT122" s="140">
        <v>3</v>
      </c>
      <c r="BU122" s="140" t="s">
        <v>359</v>
      </c>
      <c r="BV122" s="140" t="s">
        <v>360</v>
      </c>
    </row>
    <row r="123" spans="1:74" s="143" customFormat="1" x14ac:dyDescent="0.25">
      <c r="A123" s="137">
        <v>80818558</v>
      </c>
      <c r="B123" s="137" t="s">
        <v>213</v>
      </c>
      <c r="C123" s="138">
        <v>44772.09584490741</v>
      </c>
      <c r="D123" s="140">
        <v>5</v>
      </c>
      <c r="E123" s="140">
        <v>2</v>
      </c>
      <c r="F123" s="140">
        <v>3</v>
      </c>
      <c r="G123" s="140">
        <v>1</v>
      </c>
      <c r="H123" s="139"/>
      <c r="I123" s="139"/>
      <c r="J123" s="139"/>
      <c r="K123" s="139"/>
      <c r="L123" s="139"/>
      <c r="M123" s="140">
        <v>1</v>
      </c>
      <c r="N123" s="139"/>
      <c r="O123" s="139"/>
      <c r="P123" s="139"/>
      <c r="Q123" s="140">
        <v>2</v>
      </c>
      <c r="R123" s="139"/>
      <c r="S123" s="139"/>
      <c r="T123" s="139"/>
      <c r="U123" s="139"/>
      <c r="V123" s="139"/>
      <c r="W123" s="140">
        <v>1</v>
      </c>
      <c r="X123" s="140">
        <v>1</v>
      </c>
      <c r="Y123" s="140">
        <v>2</v>
      </c>
      <c r="Z123" s="140">
        <v>3</v>
      </c>
      <c r="AA123" s="140">
        <v>5</v>
      </c>
      <c r="AB123" s="140">
        <v>5</v>
      </c>
      <c r="AC123" s="140">
        <v>5</v>
      </c>
      <c r="AD123" s="140">
        <v>2</v>
      </c>
      <c r="AE123" s="140">
        <v>5</v>
      </c>
      <c r="AF123" s="140">
        <v>2</v>
      </c>
      <c r="AG123" s="140">
        <v>5</v>
      </c>
      <c r="AH123" s="140">
        <v>2</v>
      </c>
      <c r="AI123" s="139"/>
      <c r="AJ123" s="139"/>
      <c r="AK123" s="139"/>
      <c r="AL123" s="140">
        <v>1</v>
      </c>
      <c r="AM123" s="140">
        <v>1</v>
      </c>
      <c r="AN123" s="139"/>
      <c r="AO123" s="140">
        <v>1</v>
      </c>
      <c r="AP123" s="140">
        <v>1</v>
      </c>
      <c r="AQ123" s="140">
        <v>4</v>
      </c>
      <c r="AR123" s="140">
        <v>1</v>
      </c>
      <c r="AS123" s="140">
        <v>1</v>
      </c>
      <c r="AT123" s="140">
        <v>1</v>
      </c>
      <c r="AU123" s="140">
        <v>1</v>
      </c>
      <c r="AV123" s="140">
        <v>1</v>
      </c>
      <c r="AW123" s="140">
        <v>3</v>
      </c>
      <c r="AX123" s="140">
        <v>1</v>
      </c>
      <c r="AY123" s="140">
        <v>1</v>
      </c>
      <c r="AZ123" s="140">
        <v>1</v>
      </c>
      <c r="BA123" s="140">
        <v>5</v>
      </c>
      <c r="BB123" s="140">
        <v>1</v>
      </c>
      <c r="BC123" s="140">
        <v>2</v>
      </c>
      <c r="BD123" s="140">
        <v>1</v>
      </c>
      <c r="BE123" s="140">
        <v>2</v>
      </c>
      <c r="BF123" s="140">
        <v>2</v>
      </c>
      <c r="BG123" s="140">
        <v>1</v>
      </c>
      <c r="BH123" s="140">
        <v>5</v>
      </c>
      <c r="BI123" s="140">
        <v>5</v>
      </c>
      <c r="BJ123" s="140">
        <v>5</v>
      </c>
      <c r="BK123" s="140">
        <v>5</v>
      </c>
      <c r="BL123" s="140">
        <v>2</v>
      </c>
      <c r="BM123" s="139"/>
      <c r="BN123" s="139"/>
      <c r="BO123" s="139"/>
      <c r="BP123" s="139"/>
      <c r="BQ123" s="139"/>
      <c r="BR123" s="139"/>
      <c r="BS123" s="139"/>
      <c r="BT123" s="140">
        <v>2</v>
      </c>
      <c r="BU123" s="140" t="s">
        <v>361</v>
      </c>
      <c r="BV123" s="140" t="s">
        <v>219</v>
      </c>
    </row>
    <row r="124" spans="1:74" s="143" customFormat="1" ht="45" x14ac:dyDescent="0.25">
      <c r="A124" s="137">
        <v>80819438</v>
      </c>
      <c r="B124" s="137" t="s">
        <v>213</v>
      </c>
      <c r="C124" s="138">
        <v>44772.126689814817</v>
      </c>
      <c r="D124" s="140">
        <v>5</v>
      </c>
      <c r="E124" s="140">
        <v>2</v>
      </c>
      <c r="F124" s="140">
        <v>3</v>
      </c>
      <c r="G124" s="140">
        <v>1</v>
      </c>
      <c r="H124" s="140">
        <v>1</v>
      </c>
      <c r="I124" s="140">
        <v>1</v>
      </c>
      <c r="J124" s="139"/>
      <c r="K124" s="139"/>
      <c r="L124" s="139"/>
      <c r="M124" s="139"/>
      <c r="N124" s="139"/>
      <c r="O124" s="139"/>
      <c r="P124" s="140">
        <v>1</v>
      </c>
      <c r="Q124" s="140">
        <v>3</v>
      </c>
      <c r="R124" s="139"/>
      <c r="S124" s="139"/>
      <c r="T124" s="139"/>
      <c r="U124" s="139"/>
      <c r="V124" s="139"/>
      <c r="W124" s="140">
        <v>1</v>
      </c>
      <c r="X124" s="140">
        <v>1</v>
      </c>
      <c r="Y124" s="140">
        <v>2</v>
      </c>
      <c r="Z124" s="140">
        <v>3</v>
      </c>
      <c r="AA124" s="140">
        <v>5</v>
      </c>
      <c r="AB124" s="140">
        <v>3</v>
      </c>
      <c r="AC124" s="140">
        <v>3</v>
      </c>
      <c r="AD124" s="140">
        <v>1</v>
      </c>
      <c r="AE124" s="140">
        <v>5</v>
      </c>
      <c r="AF124" s="140">
        <v>1</v>
      </c>
      <c r="AG124" s="140">
        <v>5</v>
      </c>
      <c r="AH124" s="140">
        <v>1</v>
      </c>
      <c r="AI124" s="140">
        <v>2</v>
      </c>
      <c r="AJ124" s="140">
        <v>1</v>
      </c>
      <c r="AK124" s="139"/>
      <c r="AL124" s="140">
        <v>1</v>
      </c>
      <c r="AM124" s="139"/>
      <c r="AN124" s="139"/>
      <c r="AO124" s="140">
        <v>2</v>
      </c>
      <c r="AP124" s="140">
        <v>2</v>
      </c>
      <c r="AQ124" s="140">
        <v>4</v>
      </c>
      <c r="AR124" s="140">
        <v>2</v>
      </c>
      <c r="AS124" s="140">
        <v>2</v>
      </c>
      <c r="AT124" s="140">
        <v>1</v>
      </c>
      <c r="AU124" s="140">
        <v>1</v>
      </c>
      <c r="AV124" s="140">
        <v>4</v>
      </c>
      <c r="AW124" s="140">
        <v>2</v>
      </c>
      <c r="AX124" s="140">
        <v>2</v>
      </c>
      <c r="AY124" s="140">
        <v>2</v>
      </c>
      <c r="AZ124" s="140">
        <v>2</v>
      </c>
      <c r="BA124" s="140">
        <v>4</v>
      </c>
      <c r="BB124" s="140">
        <v>3</v>
      </c>
      <c r="BC124" s="140">
        <v>4</v>
      </c>
      <c r="BD124" s="140">
        <v>4</v>
      </c>
      <c r="BE124" s="140">
        <v>4</v>
      </c>
      <c r="BF124" s="140">
        <v>4</v>
      </c>
      <c r="BG124" s="140">
        <v>2</v>
      </c>
      <c r="BH124" s="140">
        <v>1</v>
      </c>
      <c r="BI124" s="140">
        <v>3</v>
      </c>
      <c r="BJ124" s="140">
        <v>3</v>
      </c>
      <c r="BK124" s="140">
        <v>2</v>
      </c>
      <c r="BL124" s="140">
        <v>1</v>
      </c>
      <c r="BM124" s="139"/>
      <c r="BN124" s="139"/>
      <c r="BO124" s="139"/>
      <c r="BP124" s="139"/>
      <c r="BQ124" s="140">
        <v>1</v>
      </c>
      <c r="BR124" s="139"/>
      <c r="BS124" s="139"/>
      <c r="BT124" s="140">
        <v>3</v>
      </c>
      <c r="BU124" s="140" t="s">
        <v>362</v>
      </c>
      <c r="BV124" s="140" t="s">
        <v>290</v>
      </c>
    </row>
    <row r="125" spans="1:74" s="143" customFormat="1" x14ac:dyDescent="0.25">
      <c r="A125" s="137">
        <v>80821954</v>
      </c>
      <c r="B125" s="137" t="s">
        <v>213</v>
      </c>
      <c r="C125" s="138">
        <v>44772.208877314813</v>
      </c>
      <c r="D125" s="140">
        <v>4</v>
      </c>
      <c r="E125" s="140">
        <v>2</v>
      </c>
      <c r="F125" s="140">
        <v>3</v>
      </c>
      <c r="G125" s="140">
        <v>1</v>
      </c>
      <c r="H125" s="140">
        <v>1</v>
      </c>
      <c r="I125" s="140">
        <v>1</v>
      </c>
      <c r="J125" s="140">
        <v>1</v>
      </c>
      <c r="K125" s="140">
        <v>1</v>
      </c>
      <c r="L125" s="139"/>
      <c r="M125" s="140">
        <v>1</v>
      </c>
      <c r="N125" s="140">
        <v>1</v>
      </c>
      <c r="O125" s="139"/>
      <c r="P125" s="139"/>
      <c r="Q125" s="140">
        <v>3</v>
      </c>
      <c r="R125" s="139"/>
      <c r="S125" s="139"/>
      <c r="T125" s="139"/>
      <c r="U125" s="139"/>
      <c r="V125" s="139"/>
      <c r="W125" s="140">
        <v>1</v>
      </c>
      <c r="X125" s="140">
        <v>2</v>
      </c>
      <c r="Y125" s="140">
        <v>2</v>
      </c>
      <c r="Z125" s="140">
        <v>3</v>
      </c>
      <c r="AA125" s="140">
        <v>5</v>
      </c>
      <c r="AB125" s="140">
        <v>1</v>
      </c>
      <c r="AC125" s="140">
        <v>1</v>
      </c>
      <c r="AD125" s="140">
        <v>1</v>
      </c>
      <c r="AE125" s="140">
        <v>3</v>
      </c>
      <c r="AF125" s="140">
        <v>1</v>
      </c>
      <c r="AG125" s="140">
        <v>3</v>
      </c>
      <c r="AH125" s="140">
        <v>1</v>
      </c>
      <c r="AI125" s="140">
        <v>2</v>
      </c>
      <c r="AJ125" s="140">
        <v>1</v>
      </c>
      <c r="AK125" s="139"/>
      <c r="AL125" s="140">
        <v>1</v>
      </c>
      <c r="AM125" s="139"/>
      <c r="AN125" s="139"/>
      <c r="AO125" s="140">
        <v>2</v>
      </c>
      <c r="AP125" s="140">
        <v>2</v>
      </c>
      <c r="AQ125" s="140">
        <v>5</v>
      </c>
      <c r="AR125" s="140">
        <v>3</v>
      </c>
      <c r="AS125" s="140">
        <v>3</v>
      </c>
      <c r="AT125" s="140">
        <v>1</v>
      </c>
      <c r="AU125" s="140">
        <v>4</v>
      </c>
      <c r="AV125" s="140">
        <v>3</v>
      </c>
      <c r="AW125" s="140">
        <v>2</v>
      </c>
      <c r="AX125" s="140">
        <v>3</v>
      </c>
      <c r="AY125" s="140">
        <v>3</v>
      </c>
      <c r="AZ125" s="140">
        <v>3</v>
      </c>
      <c r="BA125" s="140">
        <v>5</v>
      </c>
      <c r="BB125" s="140">
        <v>3</v>
      </c>
      <c r="BC125" s="140">
        <v>5</v>
      </c>
      <c r="BD125" s="140">
        <v>3</v>
      </c>
      <c r="BE125" s="140">
        <v>4</v>
      </c>
      <c r="BF125" s="140">
        <v>1</v>
      </c>
      <c r="BG125" s="140">
        <v>4</v>
      </c>
      <c r="BH125" s="140">
        <v>1</v>
      </c>
      <c r="BI125" s="140">
        <v>1</v>
      </c>
      <c r="BJ125" s="140">
        <v>1</v>
      </c>
      <c r="BK125" s="140">
        <v>1</v>
      </c>
      <c r="BL125" s="140">
        <v>2</v>
      </c>
      <c r="BM125" s="139"/>
      <c r="BN125" s="139"/>
      <c r="BO125" s="139"/>
      <c r="BP125" s="139"/>
      <c r="BQ125" s="139"/>
      <c r="BR125" s="139"/>
      <c r="BS125" s="139"/>
      <c r="BT125" s="140">
        <v>4</v>
      </c>
      <c r="BU125" s="140" t="s">
        <v>363</v>
      </c>
      <c r="BV125" s="140" t="s">
        <v>364</v>
      </c>
    </row>
    <row r="126" spans="1:74" s="143" customFormat="1" x14ac:dyDescent="0.25">
      <c r="A126" s="137">
        <v>80822094</v>
      </c>
      <c r="B126" s="137" t="s">
        <v>207</v>
      </c>
      <c r="C126" s="138">
        <v>44772.21434027778</v>
      </c>
      <c r="D126" s="140">
        <v>6</v>
      </c>
      <c r="E126" s="140">
        <v>1</v>
      </c>
      <c r="F126" s="140">
        <v>2</v>
      </c>
      <c r="G126" s="140">
        <v>1</v>
      </c>
      <c r="H126" s="139"/>
      <c r="I126" s="139"/>
      <c r="J126" s="139"/>
      <c r="K126" s="139"/>
      <c r="L126" s="139"/>
      <c r="M126" s="140">
        <v>1</v>
      </c>
      <c r="N126" s="139"/>
      <c r="O126" s="139"/>
      <c r="P126" s="139"/>
      <c r="Q126" s="140">
        <v>1</v>
      </c>
      <c r="R126" s="139"/>
      <c r="S126" s="139"/>
      <c r="T126" s="139"/>
      <c r="U126" s="139"/>
      <c r="V126" s="139"/>
      <c r="W126" s="140">
        <v>1</v>
      </c>
      <c r="X126" s="140">
        <v>1</v>
      </c>
      <c r="Y126" s="140">
        <v>1</v>
      </c>
      <c r="Z126" s="140">
        <v>1</v>
      </c>
      <c r="AA126" s="140">
        <v>4</v>
      </c>
      <c r="AB126" s="140">
        <v>5</v>
      </c>
      <c r="AC126" s="140">
        <v>5</v>
      </c>
      <c r="AD126" s="140">
        <v>3</v>
      </c>
      <c r="AE126" s="140">
        <v>5</v>
      </c>
      <c r="AF126" s="140">
        <v>5</v>
      </c>
      <c r="AG126" s="140">
        <v>5</v>
      </c>
      <c r="AH126" s="140">
        <v>1</v>
      </c>
      <c r="AI126" s="140">
        <v>1</v>
      </c>
      <c r="AJ126" s="139"/>
      <c r="AK126" s="139"/>
      <c r="AL126" s="140">
        <v>1</v>
      </c>
      <c r="AM126" s="139"/>
      <c r="AN126" s="139"/>
      <c r="AO126" s="140">
        <v>1</v>
      </c>
      <c r="AP126" s="140">
        <v>1</v>
      </c>
      <c r="AQ126" s="140">
        <v>3</v>
      </c>
      <c r="AR126" s="140">
        <v>1</v>
      </c>
      <c r="AS126" s="140">
        <v>1</v>
      </c>
      <c r="AT126" s="140">
        <v>1</v>
      </c>
      <c r="AU126" s="140">
        <v>1</v>
      </c>
      <c r="AV126" s="140">
        <v>1</v>
      </c>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row>
    <row r="127" spans="1:74" s="143" customFormat="1" ht="22.5" x14ac:dyDescent="0.25">
      <c r="A127" s="137">
        <v>80822307</v>
      </c>
      <c r="B127" s="137" t="s">
        <v>213</v>
      </c>
      <c r="C127" s="138">
        <v>44772.220358796294</v>
      </c>
      <c r="D127" s="140">
        <v>2</v>
      </c>
      <c r="E127" s="140">
        <v>1</v>
      </c>
      <c r="F127" s="140">
        <v>2</v>
      </c>
      <c r="G127" s="140">
        <v>1</v>
      </c>
      <c r="H127" s="140">
        <v>1</v>
      </c>
      <c r="I127" s="139"/>
      <c r="J127" s="140">
        <v>1</v>
      </c>
      <c r="K127" s="140">
        <v>1</v>
      </c>
      <c r="L127" s="139"/>
      <c r="M127" s="139"/>
      <c r="N127" s="139"/>
      <c r="O127" s="139"/>
      <c r="P127" s="139"/>
      <c r="Q127" s="140">
        <v>3</v>
      </c>
      <c r="R127" s="139"/>
      <c r="S127" s="140">
        <v>1</v>
      </c>
      <c r="T127" s="139"/>
      <c r="U127" s="139"/>
      <c r="V127" s="139"/>
      <c r="W127" s="139"/>
      <c r="X127" s="140">
        <v>2</v>
      </c>
      <c r="Y127" s="140">
        <v>2</v>
      </c>
      <c r="Z127" s="140">
        <v>1</v>
      </c>
      <c r="AA127" s="140">
        <v>4</v>
      </c>
      <c r="AB127" s="140">
        <v>4</v>
      </c>
      <c r="AC127" s="140">
        <v>4</v>
      </c>
      <c r="AD127" s="140">
        <v>5</v>
      </c>
      <c r="AE127" s="140">
        <v>5</v>
      </c>
      <c r="AF127" s="140">
        <v>1</v>
      </c>
      <c r="AG127" s="140">
        <v>4</v>
      </c>
      <c r="AH127" s="140">
        <v>2</v>
      </c>
      <c r="AI127" s="139"/>
      <c r="AJ127" s="139"/>
      <c r="AK127" s="139"/>
      <c r="AL127" s="140">
        <v>1</v>
      </c>
      <c r="AM127" s="140">
        <v>1</v>
      </c>
      <c r="AN127" s="139"/>
      <c r="AO127" s="140">
        <v>4</v>
      </c>
      <c r="AP127" s="140">
        <v>1</v>
      </c>
      <c r="AQ127" s="140">
        <v>5</v>
      </c>
      <c r="AR127" s="140">
        <v>4</v>
      </c>
      <c r="AS127" s="140">
        <v>4</v>
      </c>
      <c r="AT127" s="140">
        <v>4</v>
      </c>
      <c r="AU127" s="140">
        <v>1</v>
      </c>
      <c r="AV127" s="140">
        <v>3</v>
      </c>
      <c r="AW127" s="140">
        <v>2</v>
      </c>
      <c r="AX127" s="140">
        <v>4</v>
      </c>
      <c r="AY127" s="140">
        <v>1</v>
      </c>
      <c r="AZ127" s="140">
        <v>1</v>
      </c>
      <c r="BA127" s="140">
        <v>3</v>
      </c>
      <c r="BB127" s="140">
        <v>2</v>
      </c>
      <c r="BC127" s="140">
        <v>3</v>
      </c>
      <c r="BD127" s="140">
        <v>3</v>
      </c>
      <c r="BE127" s="140">
        <v>3</v>
      </c>
      <c r="BF127" s="140">
        <v>3</v>
      </c>
      <c r="BG127" s="140">
        <v>1</v>
      </c>
      <c r="BH127" s="140">
        <v>5</v>
      </c>
      <c r="BI127" s="140">
        <v>5</v>
      </c>
      <c r="BJ127" s="140">
        <v>5</v>
      </c>
      <c r="BK127" s="140">
        <v>5</v>
      </c>
      <c r="BL127" s="140">
        <v>2</v>
      </c>
      <c r="BM127" s="139"/>
      <c r="BN127" s="139"/>
      <c r="BO127" s="139"/>
      <c r="BP127" s="139"/>
      <c r="BQ127" s="139"/>
      <c r="BR127" s="139"/>
      <c r="BS127" s="139"/>
      <c r="BT127" s="140">
        <v>3</v>
      </c>
      <c r="BU127" s="140" t="s">
        <v>365</v>
      </c>
      <c r="BV127" s="140" t="s">
        <v>221</v>
      </c>
    </row>
    <row r="128" spans="1:74" s="143" customFormat="1" ht="22.5" x14ac:dyDescent="0.25">
      <c r="A128" s="137">
        <v>80823209</v>
      </c>
      <c r="B128" s="137" t="s">
        <v>208</v>
      </c>
      <c r="C128" s="138">
        <v>44772.248437499999</v>
      </c>
      <c r="D128" s="140">
        <v>4</v>
      </c>
      <c r="E128" s="140">
        <v>1</v>
      </c>
      <c r="F128" s="140">
        <v>2</v>
      </c>
      <c r="G128" s="140">
        <v>1</v>
      </c>
      <c r="H128" s="139"/>
      <c r="I128" s="140">
        <v>1</v>
      </c>
      <c r="J128" s="140">
        <v>1</v>
      </c>
      <c r="K128" s="140">
        <v>1</v>
      </c>
      <c r="L128" s="139"/>
      <c r="M128" s="140">
        <v>1</v>
      </c>
      <c r="N128" s="139"/>
      <c r="O128" s="139"/>
      <c r="P128" s="139"/>
      <c r="Q128" s="140">
        <v>3</v>
      </c>
      <c r="R128" s="139"/>
      <c r="S128" s="140">
        <v>1</v>
      </c>
      <c r="T128" s="139"/>
      <c r="U128" s="139"/>
      <c r="V128" s="139"/>
      <c r="W128" s="139"/>
      <c r="X128" s="140">
        <v>1</v>
      </c>
      <c r="Y128" s="140">
        <v>1</v>
      </c>
      <c r="Z128" s="140">
        <v>1</v>
      </c>
      <c r="AA128" s="140">
        <v>5</v>
      </c>
      <c r="AB128" s="140">
        <v>1</v>
      </c>
      <c r="AC128" s="140">
        <v>5</v>
      </c>
      <c r="AD128" s="140">
        <v>4</v>
      </c>
      <c r="AE128" s="140">
        <v>4</v>
      </c>
      <c r="AF128" s="140">
        <v>2</v>
      </c>
      <c r="AG128" s="140">
        <v>3</v>
      </c>
      <c r="AH128" s="140">
        <v>2</v>
      </c>
      <c r="AI128" s="139"/>
      <c r="AJ128" s="139"/>
      <c r="AK128" s="139"/>
      <c r="AL128" s="140">
        <v>1</v>
      </c>
      <c r="AM128" s="139"/>
      <c r="AN128" s="139"/>
      <c r="AO128" s="140">
        <v>3</v>
      </c>
      <c r="AP128" s="140">
        <v>2</v>
      </c>
      <c r="AQ128" s="140">
        <v>4</v>
      </c>
      <c r="AR128" s="140">
        <v>2</v>
      </c>
      <c r="AS128" s="140">
        <v>2</v>
      </c>
      <c r="AT128" s="140">
        <v>1</v>
      </c>
      <c r="AU128" s="140">
        <v>2</v>
      </c>
      <c r="AV128" s="140">
        <v>2</v>
      </c>
      <c r="AW128" s="140">
        <v>2</v>
      </c>
      <c r="AX128" s="140">
        <v>4</v>
      </c>
      <c r="AY128" s="140">
        <v>2</v>
      </c>
      <c r="AZ128" s="140">
        <v>2</v>
      </c>
      <c r="BA128" s="140">
        <v>4</v>
      </c>
      <c r="BB128" s="140">
        <v>1</v>
      </c>
      <c r="BC128" s="140">
        <v>2</v>
      </c>
      <c r="BD128" s="140">
        <v>2</v>
      </c>
      <c r="BE128" s="140">
        <v>3</v>
      </c>
      <c r="BF128" s="140">
        <v>3</v>
      </c>
      <c r="BG128" s="140">
        <v>1</v>
      </c>
      <c r="BH128" s="140">
        <v>1</v>
      </c>
      <c r="BI128" s="140">
        <v>2</v>
      </c>
      <c r="BJ128" s="140">
        <v>2</v>
      </c>
      <c r="BK128" s="140">
        <v>1</v>
      </c>
      <c r="BL128" s="140">
        <v>1</v>
      </c>
      <c r="BM128" s="140">
        <v>1</v>
      </c>
      <c r="BN128" s="139"/>
      <c r="BO128" s="139"/>
      <c r="BP128" s="139"/>
      <c r="BQ128" s="140">
        <v>1</v>
      </c>
      <c r="BR128" s="139"/>
      <c r="BS128" s="139"/>
      <c r="BT128" s="140">
        <v>4</v>
      </c>
      <c r="BU128" s="140" t="s">
        <v>366</v>
      </c>
      <c r="BV128" s="140" t="s">
        <v>367</v>
      </c>
    </row>
    <row r="129" spans="1:74" s="143" customFormat="1" x14ac:dyDescent="0.25">
      <c r="A129" s="137">
        <v>80823227</v>
      </c>
      <c r="B129" s="137" t="s">
        <v>213</v>
      </c>
      <c r="C129" s="138">
        <v>44772.248935185184</v>
      </c>
      <c r="D129" s="140">
        <v>3</v>
      </c>
      <c r="E129" s="140">
        <v>2</v>
      </c>
      <c r="F129" s="140">
        <v>1</v>
      </c>
      <c r="G129" s="140">
        <v>2</v>
      </c>
      <c r="H129" s="140">
        <v>1</v>
      </c>
      <c r="I129" s="140">
        <v>1</v>
      </c>
      <c r="J129" s="140">
        <v>1</v>
      </c>
      <c r="K129" s="140">
        <v>1</v>
      </c>
      <c r="L129" s="139"/>
      <c r="M129" s="140">
        <v>1</v>
      </c>
      <c r="N129" s="139"/>
      <c r="O129" s="139"/>
      <c r="P129" s="140">
        <v>1</v>
      </c>
      <c r="Q129" s="140">
        <v>2</v>
      </c>
      <c r="R129" s="139"/>
      <c r="S129" s="139"/>
      <c r="T129" s="139"/>
      <c r="U129" s="139"/>
      <c r="V129" s="139"/>
      <c r="W129" s="140">
        <v>1</v>
      </c>
      <c r="X129" s="140">
        <v>1</v>
      </c>
      <c r="Y129" s="140">
        <v>1</v>
      </c>
      <c r="Z129" s="140">
        <v>3</v>
      </c>
      <c r="AA129" s="140">
        <v>5</v>
      </c>
      <c r="AB129" s="140">
        <v>5</v>
      </c>
      <c r="AC129" s="140">
        <v>5</v>
      </c>
      <c r="AD129" s="140">
        <v>4</v>
      </c>
      <c r="AE129" s="140">
        <v>5</v>
      </c>
      <c r="AF129" s="140">
        <v>1</v>
      </c>
      <c r="AG129" s="140">
        <v>4</v>
      </c>
      <c r="AH129" s="140">
        <v>2</v>
      </c>
      <c r="AI129" s="139"/>
      <c r="AJ129" s="139"/>
      <c r="AK129" s="139"/>
      <c r="AL129" s="140">
        <v>1</v>
      </c>
      <c r="AM129" s="139"/>
      <c r="AN129" s="139"/>
      <c r="AO129" s="140">
        <v>1</v>
      </c>
      <c r="AP129" s="140">
        <v>1</v>
      </c>
      <c r="AQ129" s="140">
        <v>1</v>
      </c>
      <c r="AR129" s="140">
        <v>4</v>
      </c>
      <c r="AS129" s="140">
        <v>3</v>
      </c>
      <c r="AT129" s="140">
        <v>4</v>
      </c>
      <c r="AU129" s="140">
        <v>1</v>
      </c>
      <c r="AV129" s="140">
        <v>2</v>
      </c>
      <c r="AW129" s="140">
        <v>2</v>
      </c>
      <c r="AX129" s="140">
        <v>3</v>
      </c>
      <c r="AY129" s="140">
        <v>2</v>
      </c>
      <c r="AZ129" s="140">
        <v>1</v>
      </c>
      <c r="BA129" s="140">
        <v>4</v>
      </c>
      <c r="BB129" s="140">
        <v>2</v>
      </c>
      <c r="BC129" s="140">
        <v>3</v>
      </c>
      <c r="BD129" s="140">
        <v>3</v>
      </c>
      <c r="BE129" s="140">
        <v>1</v>
      </c>
      <c r="BF129" s="140">
        <v>1</v>
      </c>
      <c r="BG129" s="140">
        <v>1</v>
      </c>
      <c r="BH129" s="140">
        <v>3</v>
      </c>
      <c r="BI129" s="140">
        <v>3</v>
      </c>
      <c r="BJ129" s="140">
        <v>5</v>
      </c>
      <c r="BK129" s="140">
        <v>5</v>
      </c>
      <c r="BL129" s="140">
        <v>2</v>
      </c>
      <c r="BM129" s="139"/>
      <c r="BN129" s="139"/>
      <c r="BO129" s="139"/>
      <c r="BP129" s="139"/>
      <c r="BQ129" s="139"/>
      <c r="BR129" s="139"/>
      <c r="BS129" s="139"/>
      <c r="BT129" s="140">
        <v>3</v>
      </c>
      <c r="BU129" s="140" t="s">
        <v>368</v>
      </c>
      <c r="BV129" s="140" t="s">
        <v>247</v>
      </c>
    </row>
    <row r="130" spans="1:74" s="143" customFormat="1" ht="22.5" x14ac:dyDescent="0.25">
      <c r="A130" s="137">
        <v>80824616</v>
      </c>
      <c r="B130" s="137" t="s">
        <v>213</v>
      </c>
      <c r="C130" s="138">
        <v>44772.288460648146</v>
      </c>
      <c r="D130" s="140">
        <v>3</v>
      </c>
      <c r="E130" s="140">
        <v>2</v>
      </c>
      <c r="F130" s="140">
        <v>2</v>
      </c>
      <c r="G130" s="140">
        <v>2</v>
      </c>
      <c r="H130" s="140">
        <v>1</v>
      </c>
      <c r="I130" s="140">
        <v>1</v>
      </c>
      <c r="J130" s="139"/>
      <c r="K130" s="139"/>
      <c r="L130" s="139"/>
      <c r="M130" s="140">
        <v>1</v>
      </c>
      <c r="N130" s="139"/>
      <c r="O130" s="139"/>
      <c r="P130" s="139"/>
      <c r="Q130" s="140">
        <v>3</v>
      </c>
      <c r="R130" s="139"/>
      <c r="S130" s="139"/>
      <c r="T130" s="139"/>
      <c r="U130" s="139"/>
      <c r="V130" s="139"/>
      <c r="W130" s="140">
        <v>1</v>
      </c>
      <c r="X130" s="140">
        <v>1</v>
      </c>
      <c r="Y130" s="140">
        <v>2</v>
      </c>
      <c r="Z130" s="140">
        <v>3</v>
      </c>
      <c r="AA130" s="140">
        <v>5</v>
      </c>
      <c r="AB130" s="140">
        <v>2</v>
      </c>
      <c r="AC130" s="140">
        <v>4</v>
      </c>
      <c r="AD130" s="140">
        <v>1</v>
      </c>
      <c r="AE130" s="140">
        <v>4</v>
      </c>
      <c r="AF130" s="140">
        <v>1</v>
      </c>
      <c r="AG130" s="140">
        <v>2</v>
      </c>
      <c r="AH130" s="140">
        <v>2</v>
      </c>
      <c r="AI130" s="139"/>
      <c r="AJ130" s="139"/>
      <c r="AK130" s="139"/>
      <c r="AL130" s="140">
        <v>1</v>
      </c>
      <c r="AM130" s="139"/>
      <c r="AN130" s="139"/>
      <c r="AO130" s="140">
        <v>2</v>
      </c>
      <c r="AP130" s="140">
        <v>2</v>
      </c>
      <c r="AQ130" s="140">
        <v>5</v>
      </c>
      <c r="AR130" s="140">
        <v>3</v>
      </c>
      <c r="AS130" s="140">
        <v>3</v>
      </c>
      <c r="AT130" s="140">
        <v>3</v>
      </c>
      <c r="AU130" s="140">
        <v>2</v>
      </c>
      <c r="AV130" s="140">
        <v>2</v>
      </c>
      <c r="AW130" s="140">
        <v>1</v>
      </c>
      <c r="AX130" s="140">
        <v>3</v>
      </c>
      <c r="AY130" s="140">
        <v>3</v>
      </c>
      <c r="AZ130" s="140">
        <v>3</v>
      </c>
      <c r="BA130" s="140">
        <v>3</v>
      </c>
      <c r="BB130" s="140">
        <v>1</v>
      </c>
      <c r="BC130" s="140">
        <v>1</v>
      </c>
      <c r="BD130" s="140">
        <v>3</v>
      </c>
      <c r="BE130" s="140">
        <v>3</v>
      </c>
      <c r="BF130" s="140">
        <v>3</v>
      </c>
      <c r="BG130" s="140">
        <v>3</v>
      </c>
      <c r="BH130" s="140">
        <v>3</v>
      </c>
      <c r="BI130" s="140">
        <v>3</v>
      </c>
      <c r="BJ130" s="140">
        <v>3</v>
      </c>
      <c r="BK130" s="140">
        <v>3</v>
      </c>
      <c r="BL130" s="140">
        <v>1</v>
      </c>
      <c r="BM130" s="139"/>
      <c r="BN130" s="139"/>
      <c r="BO130" s="139"/>
      <c r="BP130" s="139"/>
      <c r="BQ130" s="140">
        <v>1</v>
      </c>
      <c r="BR130" s="139"/>
      <c r="BS130" s="139"/>
      <c r="BT130" s="140">
        <v>3</v>
      </c>
      <c r="BU130" s="140" t="s">
        <v>369</v>
      </c>
      <c r="BV130" s="140" t="s">
        <v>370</v>
      </c>
    </row>
    <row r="131" spans="1:74" s="143" customFormat="1" ht="33.75" x14ac:dyDescent="0.25">
      <c r="A131" s="137">
        <v>80825166</v>
      </c>
      <c r="B131" s="137" t="s">
        <v>213</v>
      </c>
      <c r="C131" s="138">
        <v>44772.303796296299</v>
      </c>
      <c r="D131" s="140">
        <v>2</v>
      </c>
      <c r="E131" s="140">
        <v>2</v>
      </c>
      <c r="F131" s="140">
        <v>2</v>
      </c>
      <c r="G131" s="140">
        <v>1</v>
      </c>
      <c r="H131" s="140">
        <v>1</v>
      </c>
      <c r="I131" s="140">
        <v>1</v>
      </c>
      <c r="J131" s="140">
        <v>1</v>
      </c>
      <c r="K131" s="140">
        <v>1</v>
      </c>
      <c r="L131" s="139"/>
      <c r="M131" s="140">
        <v>1</v>
      </c>
      <c r="N131" s="139"/>
      <c r="O131" s="139"/>
      <c r="P131" s="140">
        <v>1</v>
      </c>
      <c r="Q131" s="140">
        <v>1</v>
      </c>
      <c r="R131" s="139"/>
      <c r="S131" s="140">
        <v>1</v>
      </c>
      <c r="T131" s="139"/>
      <c r="U131" s="139"/>
      <c r="V131" s="140">
        <v>1</v>
      </c>
      <c r="W131" s="139"/>
      <c r="X131" s="140">
        <v>1</v>
      </c>
      <c r="Y131" s="140">
        <v>1</v>
      </c>
      <c r="Z131" s="140">
        <v>3</v>
      </c>
      <c r="AA131" s="140">
        <v>5</v>
      </c>
      <c r="AB131" s="140">
        <v>5</v>
      </c>
      <c r="AC131" s="140">
        <v>5</v>
      </c>
      <c r="AD131" s="140">
        <v>2</v>
      </c>
      <c r="AE131" s="140">
        <v>4</v>
      </c>
      <c r="AF131" s="140">
        <v>1</v>
      </c>
      <c r="AG131" s="140">
        <v>5</v>
      </c>
      <c r="AH131" s="140">
        <v>2</v>
      </c>
      <c r="AI131" s="139"/>
      <c r="AJ131" s="140">
        <v>1</v>
      </c>
      <c r="AK131" s="139"/>
      <c r="AL131" s="139"/>
      <c r="AM131" s="140">
        <v>1</v>
      </c>
      <c r="AN131" s="139"/>
      <c r="AO131" s="140">
        <v>1</v>
      </c>
      <c r="AP131" s="140">
        <v>1</v>
      </c>
      <c r="AQ131" s="140">
        <v>2</v>
      </c>
      <c r="AR131" s="140">
        <v>4</v>
      </c>
      <c r="AS131" s="140">
        <v>3</v>
      </c>
      <c r="AT131" s="140">
        <v>2</v>
      </c>
      <c r="AU131" s="140">
        <v>1</v>
      </c>
      <c r="AV131" s="140">
        <v>1</v>
      </c>
      <c r="AW131" s="140">
        <v>3</v>
      </c>
      <c r="AX131" s="140">
        <v>3</v>
      </c>
      <c r="AY131" s="140">
        <v>2</v>
      </c>
      <c r="AZ131" s="140">
        <v>2</v>
      </c>
      <c r="BA131" s="140">
        <v>3</v>
      </c>
      <c r="BB131" s="140">
        <v>3</v>
      </c>
      <c r="BC131" s="140">
        <v>3</v>
      </c>
      <c r="BD131" s="140">
        <v>1</v>
      </c>
      <c r="BE131" s="140">
        <v>3</v>
      </c>
      <c r="BF131" s="140">
        <v>2</v>
      </c>
      <c r="BG131" s="140">
        <v>2</v>
      </c>
      <c r="BH131" s="140">
        <v>2</v>
      </c>
      <c r="BI131" s="140">
        <v>5</v>
      </c>
      <c r="BJ131" s="140">
        <v>4</v>
      </c>
      <c r="BK131" s="140">
        <v>4</v>
      </c>
      <c r="BL131" s="140">
        <v>1</v>
      </c>
      <c r="BM131" s="140">
        <v>1</v>
      </c>
      <c r="BN131" s="140">
        <v>1</v>
      </c>
      <c r="BO131" s="139"/>
      <c r="BP131" s="139"/>
      <c r="BQ131" s="140">
        <v>1</v>
      </c>
      <c r="BR131" s="139"/>
      <c r="BS131" s="140">
        <v>1</v>
      </c>
      <c r="BT131" s="140">
        <v>3</v>
      </c>
      <c r="BU131" s="140" t="s">
        <v>371</v>
      </c>
      <c r="BV131" s="140" t="s">
        <v>372</v>
      </c>
    </row>
    <row r="132" spans="1:74" s="143" customFormat="1" ht="33.75" x14ac:dyDescent="0.25">
      <c r="A132" s="137">
        <v>80825346</v>
      </c>
      <c r="B132" s="137" t="s">
        <v>213</v>
      </c>
      <c r="C132" s="138">
        <v>44772.307430555556</v>
      </c>
      <c r="D132" s="140">
        <v>3</v>
      </c>
      <c r="E132" s="140">
        <v>3</v>
      </c>
      <c r="F132" s="140">
        <v>3</v>
      </c>
      <c r="G132" s="140">
        <v>1</v>
      </c>
      <c r="H132" s="140">
        <v>1</v>
      </c>
      <c r="I132" s="139"/>
      <c r="J132" s="140">
        <v>1</v>
      </c>
      <c r="K132" s="139"/>
      <c r="L132" s="139"/>
      <c r="M132" s="139"/>
      <c r="N132" s="139"/>
      <c r="O132" s="139"/>
      <c r="P132" s="139"/>
      <c r="Q132" s="140">
        <v>3</v>
      </c>
      <c r="R132" s="139"/>
      <c r="S132" s="139"/>
      <c r="T132" s="139"/>
      <c r="U132" s="139"/>
      <c r="V132" s="139"/>
      <c r="W132" s="140">
        <v>1</v>
      </c>
      <c r="X132" s="140">
        <v>1</v>
      </c>
      <c r="Y132" s="140">
        <v>2</v>
      </c>
      <c r="Z132" s="140">
        <v>3</v>
      </c>
      <c r="AA132" s="140">
        <v>5</v>
      </c>
      <c r="AB132" s="140">
        <v>3</v>
      </c>
      <c r="AC132" s="140">
        <v>2</v>
      </c>
      <c r="AD132" s="140">
        <v>4</v>
      </c>
      <c r="AE132" s="140">
        <v>5</v>
      </c>
      <c r="AF132" s="140">
        <v>5</v>
      </c>
      <c r="AG132" s="140">
        <v>5</v>
      </c>
      <c r="AH132" s="140">
        <v>2</v>
      </c>
      <c r="AI132" s="139"/>
      <c r="AJ132" s="140">
        <v>1</v>
      </c>
      <c r="AK132" s="139"/>
      <c r="AL132" s="140">
        <v>1</v>
      </c>
      <c r="AM132" s="139"/>
      <c r="AN132" s="139"/>
      <c r="AO132" s="140">
        <v>5</v>
      </c>
      <c r="AP132" s="140">
        <v>2</v>
      </c>
      <c r="AQ132" s="140">
        <v>4</v>
      </c>
      <c r="AR132" s="140">
        <v>5</v>
      </c>
      <c r="AS132" s="140">
        <v>4</v>
      </c>
      <c r="AT132" s="140">
        <v>5</v>
      </c>
      <c r="AU132" s="140">
        <v>2</v>
      </c>
      <c r="AV132" s="140">
        <v>1</v>
      </c>
      <c r="AW132" s="140">
        <v>2</v>
      </c>
      <c r="AX132" s="140">
        <v>2</v>
      </c>
      <c r="AY132" s="140">
        <v>2</v>
      </c>
      <c r="AZ132" s="140">
        <v>1</v>
      </c>
      <c r="BA132" s="140">
        <v>5</v>
      </c>
      <c r="BB132" s="140">
        <v>1</v>
      </c>
      <c r="BC132" s="140">
        <v>4</v>
      </c>
      <c r="BD132" s="140">
        <v>2</v>
      </c>
      <c r="BE132" s="140">
        <v>4</v>
      </c>
      <c r="BF132" s="140">
        <v>4</v>
      </c>
      <c r="BG132" s="140">
        <v>2</v>
      </c>
      <c r="BH132" s="140">
        <v>1</v>
      </c>
      <c r="BI132" s="140">
        <v>4</v>
      </c>
      <c r="BJ132" s="140">
        <v>3</v>
      </c>
      <c r="BK132" s="140">
        <v>4</v>
      </c>
      <c r="BL132" s="140">
        <v>2</v>
      </c>
      <c r="BM132" s="139"/>
      <c r="BN132" s="139"/>
      <c r="BO132" s="139"/>
      <c r="BP132" s="139"/>
      <c r="BQ132" s="139"/>
      <c r="BR132" s="139"/>
      <c r="BS132" s="139"/>
      <c r="BT132" s="140">
        <v>2</v>
      </c>
      <c r="BU132" s="140" t="s">
        <v>373</v>
      </c>
      <c r="BV132" s="140" t="s">
        <v>374</v>
      </c>
    </row>
    <row r="133" spans="1:74" s="143" customFormat="1" ht="22.5" x14ac:dyDescent="0.25">
      <c r="A133" s="137">
        <v>80825530</v>
      </c>
      <c r="B133" s="137" t="s">
        <v>213</v>
      </c>
      <c r="C133" s="138">
        <v>44772.311678240738</v>
      </c>
      <c r="D133" s="140">
        <v>5</v>
      </c>
      <c r="E133" s="140">
        <v>2</v>
      </c>
      <c r="F133" s="140">
        <v>2</v>
      </c>
      <c r="G133" s="140">
        <v>2</v>
      </c>
      <c r="H133" s="139"/>
      <c r="I133" s="139"/>
      <c r="J133" s="140">
        <v>1</v>
      </c>
      <c r="K133" s="139"/>
      <c r="L133" s="139"/>
      <c r="M133" s="139"/>
      <c r="N133" s="139"/>
      <c r="O133" s="139"/>
      <c r="P133" s="139"/>
      <c r="Q133" s="140">
        <v>2</v>
      </c>
      <c r="R133" s="139"/>
      <c r="S133" s="139"/>
      <c r="T133" s="139"/>
      <c r="U133" s="139"/>
      <c r="V133" s="139"/>
      <c r="W133" s="140">
        <v>1</v>
      </c>
      <c r="X133" s="140">
        <v>1</v>
      </c>
      <c r="Y133" s="140">
        <v>1</v>
      </c>
      <c r="Z133" s="140">
        <v>3</v>
      </c>
      <c r="AA133" s="140">
        <v>4</v>
      </c>
      <c r="AB133" s="140">
        <v>3</v>
      </c>
      <c r="AC133" s="140">
        <v>5</v>
      </c>
      <c r="AD133" s="140">
        <v>1</v>
      </c>
      <c r="AE133" s="140">
        <v>5</v>
      </c>
      <c r="AF133" s="140">
        <v>1</v>
      </c>
      <c r="AG133" s="140">
        <v>5</v>
      </c>
      <c r="AH133" s="140">
        <v>2</v>
      </c>
      <c r="AI133" s="139"/>
      <c r="AJ133" s="140">
        <v>1</v>
      </c>
      <c r="AK133" s="139"/>
      <c r="AL133" s="139"/>
      <c r="AM133" s="140">
        <v>1</v>
      </c>
      <c r="AN133" s="139"/>
      <c r="AO133" s="140">
        <v>2</v>
      </c>
      <c r="AP133" s="140">
        <v>1</v>
      </c>
      <c r="AQ133" s="140">
        <v>2</v>
      </c>
      <c r="AR133" s="140">
        <v>1</v>
      </c>
      <c r="AS133" s="140">
        <v>3</v>
      </c>
      <c r="AT133" s="140">
        <v>3</v>
      </c>
      <c r="AU133" s="140">
        <v>2</v>
      </c>
      <c r="AV133" s="140">
        <v>1</v>
      </c>
      <c r="AW133" s="140">
        <v>2</v>
      </c>
      <c r="AX133" s="140">
        <v>2</v>
      </c>
      <c r="AY133" s="140">
        <v>1</v>
      </c>
      <c r="AZ133" s="140">
        <v>2</v>
      </c>
      <c r="BA133" s="140">
        <v>3</v>
      </c>
      <c r="BB133" s="140">
        <v>2</v>
      </c>
      <c r="BC133" s="140">
        <v>3</v>
      </c>
      <c r="BD133" s="140">
        <v>2</v>
      </c>
      <c r="BE133" s="140">
        <v>3</v>
      </c>
      <c r="BF133" s="140">
        <v>3</v>
      </c>
      <c r="BG133" s="140">
        <v>2</v>
      </c>
      <c r="BH133" s="140">
        <v>5</v>
      </c>
      <c r="BI133" s="140">
        <v>4</v>
      </c>
      <c r="BJ133" s="140">
        <v>4</v>
      </c>
      <c r="BK133" s="140">
        <v>4</v>
      </c>
      <c r="BL133" s="140">
        <v>2</v>
      </c>
      <c r="BM133" s="139"/>
      <c r="BN133" s="139"/>
      <c r="BO133" s="139"/>
      <c r="BP133" s="139"/>
      <c r="BQ133" s="139"/>
      <c r="BR133" s="139"/>
      <c r="BS133" s="139"/>
      <c r="BT133" s="140">
        <v>3</v>
      </c>
      <c r="BU133" s="140" t="s">
        <v>375</v>
      </c>
      <c r="BV133" s="140" t="s">
        <v>376</v>
      </c>
    </row>
    <row r="134" spans="1:74" s="143" customFormat="1" x14ac:dyDescent="0.25">
      <c r="A134" s="137">
        <v>80826710</v>
      </c>
      <c r="B134" s="137" t="s">
        <v>213</v>
      </c>
      <c r="C134" s="138">
        <v>44772.337361111109</v>
      </c>
      <c r="D134" s="140">
        <v>2</v>
      </c>
      <c r="E134" s="140">
        <v>2</v>
      </c>
      <c r="F134" s="140">
        <v>2</v>
      </c>
      <c r="G134" s="140">
        <v>1</v>
      </c>
      <c r="H134" s="140">
        <v>1</v>
      </c>
      <c r="I134" s="139"/>
      <c r="J134" s="140">
        <v>1</v>
      </c>
      <c r="K134" s="140">
        <v>1</v>
      </c>
      <c r="L134" s="139"/>
      <c r="M134" s="140">
        <v>1</v>
      </c>
      <c r="N134" s="140">
        <v>1</v>
      </c>
      <c r="O134" s="139"/>
      <c r="P134" s="139"/>
      <c r="Q134" s="140">
        <v>2</v>
      </c>
      <c r="R134" s="139"/>
      <c r="S134" s="139"/>
      <c r="T134" s="139"/>
      <c r="U134" s="139"/>
      <c r="V134" s="139"/>
      <c r="W134" s="140">
        <v>1</v>
      </c>
      <c r="X134" s="140">
        <v>1</v>
      </c>
      <c r="Y134" s="140">
        <v>1</v>
      </c>
      <c r="Z134" s="140">
        <v>3</v>
      </c>
      <c r="AA134" s="140">
        <v>5</v>
      </c>
      <c r="AB134" s="140">
        <v>5</v>
      </c>
      <c r="AC134" s="140">
        <v>1</v>
      </c>
      <c r="AD134" s="140">
        <v>4</v>
      </c>
      <c r="AE134" s="140">
        <v>5</v>
      </c>
      <c r="AF134" s="140">
        <v>1</v>
      </c>
      <c r="AG134" s="140">
        <v>5</v>
      </c>
      <c r="AH134" s="140">
        <v>2</v>
      </c>
      <c r="AI134" s="139"/>
      <c r="AJ134" s="140">
        <v>1</v>
      </c>
      <c r="AK134" s="139"/>
      <c r="AL134" s="140">
        <v>1</v>
      </c>
      <c r="AM134" s="140">
        <v>1</v>
      </c>
      <c r="AN134" s="139"/>
      <c r="AO134" s="140">
        <v>1</v>
      </c>
      <c r="AP134" s="140">
        <v>2</v>
      </c>
      <c r="AQ134" s="140">
        <v>3</v>
      </c>
      <c r="AR134" s="140">
        <v>1</v>
      </c>
      <c r="AS134" s="140">
        <v>1</v>
      </c>
      <c r="AT134" s="140">
        <v>1</v>
      </c>
      <c r="AU134" s="140">
        <v>1</v>
      </c>
      <c r="AV134" s="140">
        <v>1</v>
      </c>
      <c r="AW134" s="140">
        <v>3</v>
      </c>
      <c r="AX134" s="140">
        <v>1</v>
      </c>
      <c r="AY134" s="140">
        <v>1</v>
      </c>
      <c r="AZ134" s="140">
        <v>1</v>
      </c>
      <c r="BA134" s="140">
        <v>3</v>
      </c>
      <c r="BB134" s="140">
        <v>1</v>
      </c>
      <c r="BC134" s="140">
        <v>1</v>
      </c>
      <c r="BD134" s="140">
        <v>1</v>
      </c>
      <c r="BE134" s="140">
        <v>3</v>
      </c>
      <c r="BF134" s="140">
        <v>3</v>
      </c>
      <c r="BG134" s="140">
        <v>3</v>
      </c>
      <c r="BH134" s="140">
        <v>3</v>
      </c>
      <c r="BI134" s="140">
        <v>5</v>
      </c>
      <c r="BJ134" s="140">
        <v>5</v>
      </c>
      <c r="BK134" s="140">
        <v>5</v>
      </c>
      <c r="BL134" s="140">
        <v>2</v>
      </c>
      <c r="BM134" s="139"/>
      <c r="BN134" s="139"/>
      <c r="BO134" s="139"/>
      <c r="BP134" s="139"/>
      <c r="BQ134" s="139"/>
      <c r="BR134" s="139"/>
      <c r="BS134" s="139"/>
      <c r="BT134" s="140">
        <v>1</v>
      </c>
      <c r="BU134" s="140" t="s">
        <v>377</v>
      </c>
      <c r="BV134" s="140" t="s">
        <v>378</v>
      </c>
    </row>
    <row r="135" spans="1:74" s="143" customFormat="1" ht="67.5" x14ac:dyDescent="0.25">
      <c r="A135" s="137">
        <v>80827149</v>
      </c>
      <c r="B135" s="137" t="s">
        <v>213</v>
      </c>
      <c r="C135" s="138">
        <v>44772.343819444446</v>
      </c>
      <c r="D135" s="140">
        <v>3</v>
      </c>
      <c r="E135" s="140">
        <v>2</v>
      </c>
      <c r="F135" s="140">
        <v>2</v>
      </c>
      <c r="G135" s="140">
        <v>1</v>
      </c>
      <c r="H135" s="139"/>
      <c r="I135" s="140">
        <v>1</v>
      </c>
      <c r="J135" s="140">
        <v>1</v>
      </c>
      <c r="K135" s="139"/>
      <c r="L135" s="139"/>
      <c r="M135" s="140">
        <v>1</v>
      </c>
      <c r="N135" s="139"/>
      <c r="O135" s="139"/>
      <c r="P135" s="139"/>
      <c r="Q135" s="140">
        <v>1</v>
      </c>
      <c r="R135" s="139"/>
      <c r="S135" s="139"/>
      <c r="T135" s="139"/>
      <c r="U135" s="139"/>
      <c r="V135" s="139"/>
      <c r="W135" s="140">
        <v>1</v>
      </c>
      <c r="X135" s="140">
        <v>1</v>
      </c>
      <c r="Y135" s="140">
        <v>2</v>
      </c>
      <c r="Z135" s="140">
        <v>3</v>
      </c>
      <c r="AA135" s="140">
        <v>4</v>
      </c>
      <c r="AB135" s="140">
        <v>2</v>
      </c>
      <c r="AC135" s="140">
        <v>3</v>
      </c>
      <c r="AD135" s="140">
        <v>1</v>
      </c>
      <c r="AE135" s="140">
        <v>5</v>
      </c>
      <c r="AF135" s="140">
        <v>1</v>
      </c>
      <c r="AG135" s="140">
        <v>4</v>
      </c>
      <c r="AH135" s="140">
        <v>2</v>
      </c>
      <c r="AI135" s="139"/>
      <c r="AJ135" s="140">
        <v>1</v>
      </c>
      <c r="AK135" s="139"/>
      <c r="AL135" s="140">
        <v>1</v>
      </c>
      <c r="AM135" s="139"/>
      <c r="AN135" s="139"/>
      <c r="AO135" s="140">
        <v>5</v>
      </c>
      <c r="AP135" s="140">
        <v>1</v>
      </c>
      <c r="AQ135" s="140">
        <v>2</v>
      </c>
      <c r="AR135" s="140">
        <v>2</v>
      </c>
      <c r="AS135" s="140">
        <v>2</v>
      </c>
      <c r="AT135" s="140">
        <v>2</v>
      </c>
      <c r="AU135" s="140">
        <v>1</v>
      </c>
      <c r="AV135" s="140">
        <v>2</v>
      </c>
      <c r="AW135" s="140">
        <v>2</v>
      </c>
      <c r="AX135" s="140">
        <v>2</v>
      </c>
      <c r="AY135" s="140">
        <v>1</v>
      </c>
      <c r="AZ135" s="140">
        <v>2</v>
      </c>
      <c r="BA135" s="140">
        <v>3</v>
      </c>
      <c r="BB135" s="140">
        <v>2</v>
      </c>
      <c r="BC135" s="140">
        <v>2</v>
      </c>
      <c r="BD135" s="140">
        <v>2</v>
      </c>
      <c r="BE135" s="140">
        <v>1</v>
      </c>
      <c r="BF135" s="140">
        <v>2</v>
      </c>
      <c r="BG135" s="140">
        <v>1</v>
      </c>
      <c r="BH135" s="140">
        <v>3</v>
      </c>
      <c r="BI135" s="140">
        <v>2</v>
      </c>
      <c r="BJ135" s="140">
        <v>4</v>
      </c>
      <c r="BK135" s="140">
        <v>4</v>
      </c>
      <c r="BL135" s="140">
        <v>2</v>
      </c>
      <c r="BM135" s="139"/>
      <c r="BN135" s="139"/>
      <c r="BO135" s="139"/>
      <c r="BP135" s="139"/>
      <c r="BQ135" s="139"/>
      <c r="BR135" s="139"/>
      <c r="BS135" s="139"/>
      <c r="BT135" s="140">
        <v>4</v>
      </c>
      <c r="BU135" s="140" t="s">
        <v>379</v>
      </c>
      <c r="BV135" s="140" t="s">
        <v>219</v>
      </c>
    </row>
    <row r="136" spans="1:74" s="143" customFormat="1" ht="22.5" x14ac:dyDescent="0.25">
      <c r="A136" s="137">
        <v>80827366</v>
      </c>
      <c r="B136" s="137" t="s">
        <v>213</v>
      </c>
      <c r="C136" s="138">
        <v>44772.346944444442</v>
      </c>
      <c r="D136" s="140">
        <v>3</v>
      </c>
      <c r="E136" s="140">
        <v>2</v>
      </c>
      <c r="F136" s="140">
        <v>3</v>
      </c>
      <c r="G136" s="140">
        <v>3</v>
      </c>
      <c r="H136" s="140">
        <v>1</v>
      </c>
      <c r="I136" s="140">
        <v>1</v>
      </c>
      <c r="J136" s="140">
        <v>1</v>
      </c>
      <c r="K136" s="140">
        <v>1</v>
      </c>
      <c r="L136" s="139"/>
      <c r="M136" s="140">
        <v>1</v>
      </c>
      <c r="N136" s="139"/>
      <c r="O136" s="139"/>
      <c r="P136" s="139"/>
      <c r="Q136" s="140">
        <v>1</v>
      </c>
      <c r="R136" s="140">
        <v>1</v>
      </c>
      <c r="S136" s="140">
        <v>1</v>
      </c>
      <c r="T136" s="139"/>
      <c r="U136" s="139"/>
      <c r="V136" s="139"/>
      <c r="W136" s="139"/>
      <c r="X136" s="140">
        <v>2</v>
      </c>
      <c r="Y136" s="140">
        <v>1</v>
      </c>
      <c r="Z136" s="140">
        <v>3</v>
      </c>
      <c r="AA136" s="140">
        <v>5</v>
      </c>
      <c r="AB136" s="140">
        <v>2</v>
      </c>
      <c r="AC136" s="140">
        <v>3</v>
      </c>
      <c r="AD136" s="140">
        <v>1</v>
      </c>
      <c r="AE136" s="140">
        <v>5</v>
      </c>
      <c r="AF136" s="140">
        <v>1</v>
      </c>
      <c r="AG136" s="140">
        <v>4</v>
      </c>
      <c r="AH136" s="140">
        <v>2</v>
      </c>
      <c r="AI136" s="139"/>
      <c r="AJ136" s="139"/>
      <c r="AK136" s="139"/>
      <c r="AL136" s="140">
        <v>1</v>
      </c>
      <c r="AM136" s="140">
        <v>1</v>
      </c>
      <c r="AN136" s="139"/>
      <c r="AO136" s="140">
        <v>1</v>
      </c>
      <c r="AP136" s="140">
        <v>2</v>
      </c>
      <c r="AQ136" s="140">
        <v>4</v>
      </c>
      <c r="AR136" s="140">
        <v>3</v>
      </c>
      <c r="AS136" s="140">
        <v>3</v>
      </c>
      <c r="AT136" s="140">
        <v>5</v>
      </c>
      <c r="AU136" s="140">
        <v>5</v>
      </c>
      <c r="AV136" s="140">
        <v>4</v>
      </c>
      <c r="AW136" s="140">
        <v>2</v>
      </c>
      <c r="AX136" s="140">
        <v>3</v>
      </c>
      <c r="AY136" s="140">
        <v>5</v>
      </c>
      <c r="AZ136" s="140">
        <v>5</v>
      </c>
      <c r="BA136" s="140">
        <v>2</v>
      </c>
      <c r="BB136" s="140">
        <v>5</v>
      </c>
      <c r="BC136" s="140">
        <v>3</v>
      </c>
      <c r="BD136" s="140">
        <v>4</v>
      </c>
      <c r="BE136" s="140">
        <v>5</v>
      </c>
      <c r="BF136" s="140">
        <v>5</v>
      </c>
      <c r="BG136" s="140">
        <v>5</v>
      </c>
      <c r="BH136" s="140">
        <v>5</v>
      </c>
      <c r="BI136" s="140">
        <v>5</v>
      </c>
      <c r="BJ136" s="140">
        <v>4</v>
      </c>
      <c r="BK136" s="140">
        <v>4</v>
      </c>
      <c r="BL136" s="140">
        <v>2</v>
      </c>
      <c r="BM136" s="139"/>
      <c r="BN136" s="139"/>
      <c r="BO136" s="139"/>
      <c r="BP136" s="139"/>
      <c r="BQ136" s="139"/>
      <c r="BR136" s="139"/>
      <c r="BS136" s="139"/>
      <c r="BT136" s="140">
        <v>3</v>
      </c>
      <c r="BU136" s="140" t="s">
        <v>380</v>
      </c>
      <c r="BV136" s="140" t="s">
        <v>381</v>
      </c>
    </row>
    <row r="137" spans="1:74" s="143" customFormat="1" x14ac:dyDescent="0.25">
      <c r="A137" s="137">
        <v>80827650</v>
      </c>
      <c r="B137" s="137" t="s">
        <v>207</v>
      </c>
      <c r="C137" s="138">
        <v>44772.35052083333</v>
      </c>
      <c r="D137" s="140">
        <v>5</v>
      </c>
      <c r="E137" s="140">
        <v>1</v>
      </c>
      <c r="F137" s="140">
        <v>3</v>
      </c>
      <c r="G137" s="140">
        <v>2</v>
      </c>
      <c r="H137" s="140">
        <v>1</v>
      </c>
      <c r="I137" s="140">
        <v>1</v>
      </c>
      <c r="J137" s="140">
        <v>1</v>
      </c>
      <c r="K137" s="139"/>
      <c r="L137" s="139"/>
      <c r="M137" s="139"/>
      <c r="N137" s="139"/>
      <c r="O137" s="139"/>
      <c r="P137" s="139"/>
      <c r="Q137" s="140">
        <v>3</v>
      </c>
      <c r="R137" s="139"/>
      <c r="S137" s="139"/>
      <c r="T137" s="139"/>
      <c r="U137" s="139"/>
      <c r="V137" s="139"/>
      <c r="W137" s="140">
        <v>1</v>
      </c>
      <c r="X137" s="140">
        <v>1</v>
      </c>
      <c r="Y137" s="140">
        <v>1</v>
      </c>
      <c r="Z137" s="140">
        <v>1</v>
      </c>
      <c r="AA137" s="140">
        <v>3</v>
      </c>
      <c r="AB137" s="140">
        <v>4</v>
      </c>
      <c r="AC137" s="140">
        <v>4</v>
      </c>
      <c r="AD137" s="140">
        <v>4</v>
      </c>
      <c r="AE137" s="140">
        <v>1</v>
      </c>
      <c r="AF137" s="140">
        <v>5</v>
      </c>
      <c r="AG137" s="140">
        <v>2</v>
      </c>
      <c r="AH137" s="140">
        <v>2</v>
      </c>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c r="BI137" s="139"/>
      <c r="BJ137" s="139"/>
      <c r="BK137" s="139"/>
      <c r="BL137" s="139"/>
      <c r="BM137" s="139"/>
      <c r="BN137" s="139"/>
      <c r="BO137" s="139"/>
      <c r="BP137" s="139"/>
      <c r="BQ137" s="139"/>
      <c r="BR137" s="139"/>
      <c r="BS137" s="139"/>
      <c r="BT137" s="139"/>
      <c r="BU137" s="139"/>
      <c r="BV137" s="139"/>
    </row>
    <row r="138" spans="1:74" s="143" customFormat="1" ht="22.5" x14ac:dyDescent="0.25">
      <c r="A138" s="137">
        <v>80828292</v>
      </c>
      <c r="B138" s="137" t="s">
        <v>213</v>
      </c>
      <c r="C138" s="138">
        <v>44772.364120370374</v>
      </c>
      <c r="D138" s="140">
        <v>4</v>
      </c>
      <c r="E138" s="140">
        <v>1</v>
      </c>
      <c r="F138" s="140">
        <v>6</v>
      </c>
      <c r="G138" s="140">
        <v>2</v>
      </c>
      <c r="H138" s="139"/>
      <c r="I138" s="139"/>
      <c r="J138" s="139"/>
      <c r="K138" s="139"/>
      <c r="L138" s="139"/>
      <c r="M138" s="140">
        <v>1</v>
      </c>
      <c r="N138" s="139"/>
      <c r="O138" s="139"/>
      <c r="P138" s="139"/>
      <c r="Q138" s="140">
        <v>2</v>
      </c>
      <c r="R138" s="139"/>
      <c r="S138" s="139"/>
      <c r="T138" s="139"/>
      <c r="U138" s="139"/>
      <c r="V138" s="139"/>
      <c r="W138" s="140">
        <v>1</v>
      </c>
      <c r="X138" s="140">
        <v>1</v>
      </c>
      <c r="Y138" s="140">
        <v>2</v>
      </c>
      <c r="Z138" s="140">
        <v>1</v>
      </c>
      <c r="AA138" s="140">
        <v>5</v>
      </c>
      <c r="AB138" s="140">
        <v>5</v>
      </c>
      <c r="AC138" s="140">
        <v>5</v>
      </c>
      <c r="AD138" s="140">
        <v>5</v>
      </c>
      <c r="AE138" s="140">
        <v>5</v>
      </c>
      <c r="AF138" s="140">
        <v>5</v>
      </c>
      <c r="AG138" s="140">
        <v>5</v>
      </c>
      <c r="AH138" s="140">
        <v>1</v>
      </c>
      <c r="AI138" s="140">
        <v>2</v>
      </c>
      <c r="AJ138" s="139"/>
      <c r="AK138" s="139"/>
      <c r="AL138" s="140">
        <v>1</v>
      </c>
      <c r="AM138" s="139"/>
      <c r="AN138" s="139"/>
      <c r="AO138" s="140">
        <v>5</v>
      </c>
      <c r="AP138" s="140">
        <v>1</v>
      </c>
      <c r="AQ138" s="140">
        <v>4</v>
      </c>
      <c r="AR138" s="140">
        <v>2</v>
      </c>
      <c r="AS138" s="140">
        <v>2</v>
      </c>
      <c r="AT138" s="140">
        <v>3</v>
      </c>
      <c r="AU138" s="140">
        <v>1</v>
      </c>
      <c r="AV138" s="140">
        <v>1</v>
      </c>
      <c r="AW138" s="140">
        <v>2</v>
      </c>
      <c r="AX138" s="140">
        <v>1</v>
      </c>
      <c r="AY138" s="140">
        <v>1</v>
      </c>
      <c r="AZ138" s="140">
        <v>1</v>
      </c>
      <c r="BA138" s="140">
        <v>1</v>
      </c>
      <c r="BB138" s="140">
        <v>1</v>
      </c>
      <c r="BC138" s="140">
        <v>1</v>
      </c>
      <c r="BD138" s="140">
        <v>1</v>
      </c>
      <c r="BE138" s="140">
        <v>1</v>
      </c>
      <c r="BF138" s="140">
        <v>1</v>
      </c>
      <c r="BG138" s="140">
        <v>1</v>
      </c>
      <c r="BH138" s="140">
        <v>1</v>
      </c>
      <c r="BI138" s="140">
        <v>3</v>
      </c>
      <c r="BJ138" s="140">
        <v>4</v>
      </c>
      <c r="BK138" s="140">
        <v>5</v>
      </c>
      <c r="BL138" s="140">
        <v>2</v>
      </c>
      <c r="BM138" s="139"/>
      <c r="BN138" s="139"/>
      <c r="BO138" s="139"/>
      <c r="BP138" s="139"/>
      <c r="BQ138" s="139"/>
      <c r="BR138" s="139"/>
      <c r="BS138" s="139"/>
      <c r="BT138" s="140">
        <v>2</v>
      </c>
      <c r="BU138" s="140" t="s">
        <v>382</v>
      </c>
      <c r="BV138" s="140" t="s">
        <v>290</v>
      </c>
    </row>
    <row r="139" spans="1:74" s="143" customFormat="1" ht="22.5" x14ac:dyDescent="0.25">
      <c r="A139" s="137">
        <v>80828968</v>
      </c>
      <c r="B139" s="137" t="s">
        <v>213</v>
      </c>
      <c r="C139" s="138">
        <v>44772.37704861111</v>
      </c>
      <c r="D139" s="140">
        <v>2</v>
      </c>
      <c r="E139" s="140">
        <v>1</v>
      </c>
      <c r="F139" s="140">
        <v>1</v>
      </c>
      <c r="G139" s="140">
        <v>2</v>
      </c>
      <c r="H139" s="140">
        <v>1</v>
      </c>
      <c r="I139" s="140">
        <v>1</v>
      </c>
      <c r="J139" s="140">
        <v>1</v>
      </c>
      <c r="K139" s="140">
        <v>1</v>
      </c>
      <c r="L139" s="139"/>
      <c r="M139" s="140">
        <v>1</v>
      </c>
      <c r="N139" s="139"/>
      <c r="O139" s="139"/>
      <c r="P139" s="139"/>
      <c r="Q139" s="140">
        <v>2</v>
      </c>
      <c r="R139" s="140">
        <v>1</v>
      </c>
      <c r="S139" s="140">
        <v>1</v>
      </c>
      <c r="T139" s="139"/>
      <c r="U139" s="139"/>
      <c r="V139" s="139"/>
      <c r="W139" s="139"/>
      <c r="X139" s="140">
        <v>1</v>
      </c>
      <c r="Y139" s="140">
        <v>1</v>
      </c>
      <c r="Z139" s="140">
        <v>1</v>
      </c>
      <c r="AA139" s="140">
        <v>2</v>
      </c>
      <c r="AB139" s="140">
        <v>2</v>
      </c>
      <c r="AC139" s="140">
        <v>4</v>
      </c>
      <c r="AD139" s="140">
        <v>5</v>
      </c>
      <c r="AE139" s="140">
        <v>5</v>
      </c>
      <c r="AF139" s="140">
        <v>1</v>
      </c>
      <c r="AG139" s="140">
        <v>5</v>
      </c>
      <c r="AH139" s="140">
        <v>2</v>
      </c>
      <c r="AI139" s="139"/>
      <c r="AJ139" s="140">
        <v>1</v>
      </c>
      <c r="AK139" s="139"/>
      <c r="AL139" s="140">
        <v>1</v>
      </c>
      <c r="AM139" s="139"/>
      <c r="AN139" s="139"/>
      <c r="AO139" s="140">
        <v>1</v>
      </c>
      <c r="AP139" s="140">
        <v>2</v>
      </c>
      <c r="AQ139" s="140">
        <v>5</v>
      </c>
      <c r="AR139" s="140">
        <v>3</v>
      </c>
      <c r="AS139" s="140">
        <v>3</v>
      </c>
      <c r="AT139" s="140">
        <v>4</v>
      </c>
      <c r="AU139" s="140">
        <v>2</v>
      </c>
      <c r="AV139" s="140">
        <v>4</v>
      </c>
      <c r="AW139" s="140">
        <v>3</v>
      </c>
      <c r="AX139" s="140">
        <v>3</v>
      </c>
      <c r="AY139" s="140">
        <v>2</v>
      </c>
      <c r="AZ139" s="140">
        <v>1</v>
      </c>
      <c r="BA139" s="140">
        <v>3</v>
      </c>
      <c r="BB139" s="140">
        <v>2</v>
      </c>
      <c r="BC139" s="140">
        <v>2</v>
      </c>
      <c r="BD139" s="140">
        <v>1</v>
      </c>
      <c r="BE139" s="140">
        <v>3</v>
      </c>
      <c r="BF139" s="140">
        <v>4</v>
      </c>
      <c r="BG139" s="140">
        <v>1</v>
      </c>
      <c r="BH139" s="140">
        <v>1</v>
      </c>
      <c r="BI139" s="140">
        <v>1</v>
      </c>
      <c r="BJ139" s="140">
        <v>2</v>
      </c>
      <c r="BK139" s="140">
        <v>4</v>
      </c>
      <c r="BL139" s="140">
        <v>2</v>
      </c>
      <c r="BM139" s="139"/>
      <c r="BN139" s="139"/>
      <c r="BO139" s="139"/>
      <c r="BP139" s="139"/>
      <c r="BQ139" s="139"/>
      <c r="BR139" s="139"/>
      <c r="BS139" s="139"/>
      <c r="BT139" s="140">
        <v>3</v>
      </c>
      <c r="BU139" s="140" t="s">
        <v>383</v>
      </c>
      <c r="BV139" s="140" t="s">
        <v>384</v>
      </c>
    </row>
    <row r="140" spans="1:74" s="143" customFormat="1" ht="22.5" x14ac:dyDescent="0.25">
      <c r="A140" s="137">
        <v>80829155</v>
      </c>
      <c r="B140" s="137" t="s">
        <v>213</v>
      </c>
      <c r="C140" s="138">
        <v>44772.380960648145</v>
      </c>
      <c r="D140" s="140">
        <v>2</v>
      </c>
      <c r="E140" s="140">
        <v>1</v>
      </c>
      <c r="F140" s="140">
        <v>1</v>
      </c>
      <c r="G140" s="140">
        <v>3</v>
      </c>
      <c r="H140" s="140">
        <v>1</v>
      </c>
      <c r="I140" s="140">
        <v>1</v>
      </c>
      <c r="J140" s="140">
        <v>1</v>
      </c>
      <c r="K140" s="140">
        <v>1</v>
      </c>
      <c r="L140" s="139"/>
      <c r="M140" s="139"/>
      <c r="N140" s="139"/>
      <c r="O140" s="139"/>
      <c r="P140" s="140">
        <v>1</v>
      </c>
      <c r="Q140" s="140">
        <v>1</v>
      </c>
      <c r="R140" s="140">
        <v>1</v>
      </c>
      <c r="S140" s="140">
        <v>1</v>
      </c>
      <c r="T140" s="139"/>
      <c r="U140" s="139"/>
      <c r="V140" s="139"/>
      <c r="W140" s="139"/>
      <c r="X140" s="140">
        <v>2</v>
      </c>
      <c r="Y140" s="140">
        <v>1</v>
      </c>
      <c r="Z140" s="140">
        <v>1</v>
      </c>
      <c r="AA140" s="140">
        <v>3</v>
      </c>
      <c r="AB140" s="140">
        <v>5</v>
      </c>
      <c r="AC140" s="140">
        <v>1</v>
      </c>
      <c r="AD140" s="140">
        <v>5</v>
      </c>
      <c r="AE140" s="140">
        <v>5</v>
      </c>
      <c r="AF140" s="140">
        <v>2</v>
      </c>
      <c r="AG140" s="140">
        <v>5</v>
      </c>
      <c r="AH140" s="140">
        <v>2</v>
      </c>
      <c r="AI140" s="139"/>
      <c r="AJ140" s="139"/>
      <c r="AK140" s="140">
        <v>1</v>
      </c>
      <c r="AL140" s="140">
        <v>1</v>
      </c>
      <c r="AM140" s="139"/>
      <c r="AN140" s="139"/>
      <c r="AO140" s="140">
        <v>1</v>
      </c>
      <c r="AP140" s="140">
        <v>1</v>
      </c>
      <c r="AQ140" s="140">
        <v>4</v>
      </c>
      <c r="AR140" s="140">
        <v>3</v>
      </c>
      <c r="AS140" s="140">
        <v>3</v>
      </c>
      <c r="AT140" s="140">
        <v>2</v>
      </c>
      <c r="AU140" s="140">
        <v>1</v>
      </c>
      <c r="AV140" s="140">
        <v>1</v>
      </c>
      <c r="AW140" s="140">
        <v>3</v>
      </c>
      <c r="AX140" s="140">
        <v>2</v>
      </c>
      <c r="AY140" s="140">
        <v>3</v>
      </c>
      <c r="AZ140" s="140">
        <v>2</v>
      </c>
      <c r="BA140" s="140">
        <v>3</v>
      </c>
      <c r="BB140" s="140">
        <v>3</v>
      </c>
      <c r="BC140" s="140">
        <v>3</v>
      </c>
      <c r="BD140" s="140">
        <v>2</v>
      </c>
      <c r="BE140" s="140">
        <v>4</v>
      </c>
      <c r="BF140" s="140">
        <v>5</v>
      </c>
      <c r="BG140" s="140">
        <v>1</v>
      </c>
      <c r="BH140" s="140">
        <v>3</v>
      </c>
      <c r="BI140" s="140">
        <v>5</v>
      </c>
      <c r="BJ140" s="140">
        <v>5</v>
      </c>
      <c r="BK140" s="140">
        <v>5</v>
      </c>
      <c r="BL140" s="140">
        <v>2</v>
      </c>
      <c r="BM140" s="139"/>
      <c r="BN140" s="139"/>
      <c r="BO140" s="139"/>
      <c r="BP140" s="139"/>
      <c r="BQ140" s="139"/>
      <c r="BR140" s="139"/>
      <c r="BS140" s="139"/>
      <c r="BT140" s="140">
        <v>2</v>
      </c>
      <c r="BU140" s="140" t="s">
        <v>385</v>
      </c>
      <c r="BV140" s="140" t="s">
        <v>276</v>
      </c>
    </row>
    <row r="141" spans="1:74" s="143" customFormat="1" x14ac:dyDescent="0.25">
      <c r="A141" s="137">
        <v>80829323</v>
      </c>
      <c r="B141" s="137" t="s">
        <v>207</v>
      </c>
      <c r="C141" s="138">
        <v>44772.384282407409</v>
      </c>
      <c r="D141" s="140">
        <v>5</v>
      </c>
      <c r="E141" s="140">
        <v>1</v>
      </c>
      <c r="F141" s="140">
        <v>2</v>
      </c>
      <c r="G141" s="140">
        <v>2</v>
      </c>
      <c r="H141" s="140">
        <v>1</v>
      </c>
      <c r="I141" s="140">
        <v>1</v>
      </c>
      <c r="J141" s="140">
        <v>1</v>
      </c>
      <c r="K141" s="140">
        <v>1</v>
      </c>
      <c r="L141" s="139"/>
      <c r="M141" s="140">
        <v>1</v>
      </c>
      <c r="N141" s="140">
        <v>1</v>
      </c>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c r="BN141" s="139"/>
      <c r="BO141" s="139"/>
      <c r="BP141" s="139"/>
      <c r="BQ141" s="139"/>
      <c r="BR141" s="139"/>
      <c r="BS141" s="139"/>
      <c r="BT141" s="139"/>
      <c r="BU141" s="139"/>
      <c r="BV141" s="139"/>
    </row>
    <row r="142" spans="1:74" s="143" customFormat="1" ht="22.5" x14ac:dyDescent="0.25">
      <c r="A142" s="137">
        <v>80830028</v>
      </c>
      <c r="B142" s="137" t="s">
        <v>213</v>
      </c>
      <c r="C142" s="138">
        <v>44772.399201388886</v>
      </c>
      <c r="D142" s="140">
        <v>4</v>
      </c>
      <c r="E142" s="140">
        <v>1</v>
      </c>
      <c r="F142" s="140">
        <v>4</v>
      </c>
      <c r="G142" s="140">
        <v>2</v>
      </c>
      <c r="H142" s="140">
        <v>1</v>
      </c>
      <c r="I142" s="139"/>
      <c r="J142" s="140">
        <v>1</v>
      </c>
      <c r="K142" s="140">
        <v>1</v>
      </c>
      <c r="L142" s="139"/>
      <c r="M142" s="139"/>
      <c r="N142" s="139"/>
      <c r="O142" s="139"/>
      <c r="P142" s="139"/>
      <c r="Q142" s="140">
        <v>1</v>
      </c>
      <c r="R142" s="139"/>
      <c r="S142" s="140">
        <v>1</v>
      </c>
      <c r="T142" s="139"/>
      <c r="U142" s="139"/>
      <c r="V142" s="140">
        <v>1</v>
      </c>
      <c r="W142" s="139"/>
      <c r="X142" s="140">
        <v>1</v>
      </c>
      <c r="Y142" s="140">
        <v>1</v>
      </c>
      <c r="Z142" s="140">
        <v>1</v>
      </c>
      <c r="AA142" s="140">
        <v>2</v>
      </c>
      <c r="AB142" s="140">
        <v>2</v>
      </c>
      <c r="AC142" s="140">
        <v>5</v>
      </c>
      <c r="AD142" s="140">
        <v>4</v>
      </c>
      <c r="AE142" s="140">
        <v>5</v>
      </c>
      <c r="AF142" s="140">
        <v>2</v>
      </c>
      <c r="AG142" s="140">
        <v>3</v>
      </c>
      <c r="AH142" s="140">
        <v>2</v>
      </c>
      <c r="AI142" s="139"/>
      <c r="AJ142" s="140">
        <v>1</v>
      </c>
      <c r="AK142" s="139"/>
      <c r="AL142" s="140">
        <v>1</v>
      </c>
      <c r="AM142" s="139"/>
      <c r="AN142" s="139"/>
      <c r="AO142" s="140">
        <v>2</v>
      </c>
      <c r="AP142" s="140">
        <v>1</v>
      </c>
      <c r="AQ142" s="140">
        <v>3</v>
      </c>
      <c r="AR142" s="140">
        <v>2</v>
      </c>
      <c r="AS142" s="140">
        <v>1</v>
      </c>
      <c r="AT142" s="140">
        <v>1</v>
      </c>
      <c r="AU142" s="140">
        <v>1</v>
      </c>
      <c r="AV142" s="140">
        <v>2</v>
      </c>
      <c r="AW142" s="140">
        <v>2</v>
      </c>
      <c r="AX142" s="140">
        <v>2</v>
      </c>
      <c r="AY142" s="140">
        <v>1</v>
      </c>
      <c r="AZ142" s="140">
        <v>2</v>
      </c>
      <c r="BA142" s="140">
        <v>2</v>
      </c>
      <c r="BB142" s="140">
        <v>1</v>
      </c>
      <c r="BC142" s="140">
        <v>2</v>
      </c>
      <c r="BD142" s="140">
        <v>1</v>
      </c>
      <c r="BE142" s="140">
        <v>1</v>
      </c>
      <c r="BF142" s="140">
        <v>1</v>
      </c>
      <c r="BG142" s="140">
        <v>2</v>
      </c>
      <c r="BH142" s="140">
        <v>2</v>
      </c>
      <c r="BI142" s="140">
        <v>4</v>
      </c>
      <c r="BJ142" s="140">
        <v>3</v>
      </c>
      <c r="BK142" s="140">
        <v>4</v>
      </c>
      <c r="BL142" s="140">
        <v>1</v>
      </c>
      <c r="BM142" s="140">
        <v>1</v>
      </c>
      <c r="BN142" s="139"/>
      <c r="BO142" s="139"/>
      <c r="BP142" s="139"/>
      <c r="BQ142" s="139"/>
      <c r="BR142" s="139"/>
      <c r="BS142" s="139"/>
      <c r="BT142" s="140">
        <v>1</v>
      </c>
      <c r="BU142" s="140" t="s">
        <v>386</v>
      </c>
      <c r="BV142" s="140" t="s">
        <v>209</v>
      </c>
    </row>
    <row r="143" spans="1:74" s="143" customFormat="1" x14ac:dyDescent="0.25">
      <c r="A143" s="137">
        <v>80830041</v>
      </c>
      <c r="B143" s="137" t="s">
        <v>213</v>
      </c>
      <c r="C143" s="138">
        <v>44772.39949074074</v>
      </c>
      <c r="D143" s="140">
        <v>5</v>
      </c>
      <c r="E143" s="140">
        <v>2</v>
      </c>
      <c r="F143" s="140">
        <v>2</v>
      </c>
      <c r="G143" s="140">
        <v>1</v>
      </c>
      <c r="H143" s="140">
        <v>1</v>
      </c>
      <c r="I143" s="140">
        <v>1</v>
      </c>
      <c r="J143" s="139"/>
      <c r="K143" s="140">
        <v>1</v>
      </c>
      <c r="L143" s="139"/>
      <c r="M143" s="140">
        <v>1</v>
      </c>
      <c r="N143" s="139"/>
      <c r="O143" s="139"/>
      <c r="P143" s="139"/>
      <c r="Q143" s="140">
        <v>2</v>
      </c>
      <c r="R143" s="139"/>
      <c r="S143" s="139"/>
      <c r="T143" s="139"/>
      <c r="U143" s="139"/>
      <c r="V143" s="139"/>
      <c r="W143" s="140">
        <v>1</v>
      </c>
      <c r="X143" s="140">
        <v>1</v>
      </c>
      <c r="Y143" s="140">
        <v>2</v>
      </c>
      <c r="Z143" s="140">
        <v>3</v>
      </c>
      <c r="AA143" s="140">
        <v>4</v>
      </c>
      <c r="AB143" s="140">
        <v>4</v>
      </c>
      <c r="AC143" s="140">
        <v>4</v>
      </c>
      <c r="AD143" s="140">
        <v>2</v>
      </c>
      <c r="AE143" s="140">
        <v>4</v>
      </c>
      <c r="AF143" s="140">
        <v>2</v>
      </c>
      <c r="AG143" s="140">
        <v>5</v>
      </c>
      <c r="AH143" s="140">
        <v>2</v>
      </c>
      <c r="AI143" s="139"/>
      <c r="AJ143" s="140">
        <v>1</v>
      </c>
      <c r="AK143" s="139"/>
      <c r="AL143" s="140">
        <v>1</v>
      </c>
      <c r="AM143" s="139"/>
      <c r="AN143" s="139"/>
      <c r="AO143" s="140">
        <v>1</v>
      </c>
      <c r="AP143" s="140">
        <v>2</v>
      </c>
      <c r="AQ143" s="140">
        <v>2</v>
      </c>
      <c r="AR143" s="140">
        <v>2</v>
      </c>
      <c r="AS143" s="140">
        <v>2</v>
      </c>
      <c r="AT143" s="140">
        <v>2</v>
      </c>
      <c r="AU143" s="140">
        <v>1</v>
      </c>
      <c r="AV143" s="140">
        <v>1</v>
      </c>
      <c r="AW143" s="140">
        <v>2</v>
      </c>
      <c r="AX143" s="140">
        <v>2</v>
      </c>
      <c r="AY143" s="140">
        <v>1</v>
      </c>
      <c r="AZ143" s="140">
        <v>1</v>
      </c>
      <c r="BA143" s="140">
        <v>4</v>
      </c>
      <c r="BB143" s="140">
        <v>1</v>
      </c>
      <c r="BC143" s="140">
        <v>1</v>
      </c>
      <c r="BD143" s="140">
        <v>1</v>
      </c>
      <c r="BE143" s="140">
        <v>2</v>
      </c>
      <c r="BF143" s="140">
        <v>2</v>
      </c>
      <c r="BG143" s="140">
        <v>2</v>
      </c>
      <c r="BH143" s="140">
        <v>5</v>
      </c>
      <c r="BI143" s="140">
        <v>5</v>
      </c>
      <c r="BJ143" s="140">
        <v>5</v>
      </c>
      <c r="BK143" s="140">
        <v>5</v>
      </c>
      <c r="BL143" s="140">
        <v>2</v>
      </c>
      <c r="BM143" s="139"/>
      <c r="BN143" s="139"/>
      <c r="BO143" s="139"/>
      <c r="BP143" s="139"/>
      <c r="BQ143" s="139"/>
      <c r="BR143" s="139"/>
      <c r="BS143" s="139"/>
      <c r="BT143" s="140">
        <v>1</v>
      </c>
      <c r="BU143" s="140" t="s">
        <v>387</v>
      </c>
      <c r="BV143" s="140" t="s">
        <v>283</v>
      </c>
    </row>
    <row r="144" spans="1:74" s="143" customFormat="1" x14ac:dyDescent="0.25">
      <c r="A144" s="137">
        <v>80831060</v>
      </c>
      <c r="B144" s="137" t="s">
        <v>207</v>
      </c>
      <c r="C144" s="138">
        <v>44772.420694444445</v>
      </c>
      <c r="D144" s="140">
        <v>7</v>
      </c>
      <c r="E144" s="140">
        <v>1</v>
      </c>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row>
    <row r="145" spans="1:74" s="143" customFormat="1" x14ac:dyDescent="0.25">
      <c r="A145" s="137">
        <v>80836957</v>
      </c>
      <c r="B145" s="137" t="s">
        <v>213</v>
      </c>
      <c r="C145" s="138">
        <v>44772.526956018519</v>
      </c>
      <c r="D145" s="140">
        <v>1</v>
      </c>
      <c r="E145" s="140">
        <v>2</v>
      </c>
      <c r="F145" s="140">
        <v>1</v>
      </c>
      <c r="G145" s="140">
        <v>3</v>
      </c>
      <c r="H145" s="139"/>
      <c r="I145" s="139"/>
      <c r="J145" s="140">
        <v>1</v>
      </c>
      <c r="K145" s="139"/>
      <c r="L145" s="139"/>
      <c r="M145" s="140">
        <v>1</v>
      </c>
      <c r="N145" s="140">
        <v>1</v>
      </c>
      <c r="O145" s="139"/>
      <c r="P145" s="139"/>
      <c r="Q145" s="140">
        <v>3</v>
      </c>
      <c r="R145" s="139"/>
      <c r="S145" s="139"/>
      <c r="T145" s="139"/>
      <c r="U145" s="139"/>
      <c r="V145" s="139"/>
      <c r="W145" s="140">
        <v>1</v>
      </c>
      <c r="X145" s="140">
        <v>1</v>
      </c>
      <c r="Y145" s="140">
        <v>2</v>
      </c>
      <c r="Z145" s="140">
        <v>3</v>
      </c>
      <c r="AA145" s="140">
        <v>4</v>
      </c>
      <c r="AB145" s="140">
        <v>3</v>
      </c>
      <c r="AC145" s="140">
        <v>5</v>
      </c>
      <c r="AD145" s="140">
        <v>1</v>
      </c>
      <c r="AE145" s="140">
        <v>4</v>
      </c>
      <c r="AF145" s="140">
        <v>1</v>
      </c>
      <c r="AG145" s="140">
        <v>2</v>
      </c>
      <c r="AH145" s="140">
        <v>2</v>
      </c>
      <c r="AI145" s="139"/>
      <c r="AJ145" s="139"/>
      <c r="AK145" s="140">
        <v>1</v>
      </c>
      <c r="AL145" s="140">
        <v>1</v>
      </c>
      <c r="AM145" s="140">
        <v>1</v>
      </c>
      <c r="AN145" s="139"/>
      <c r="AO145" s="140">
        <v>4</v>
      </c>
      <c r="AP145" s="140">
        <v>1</v>
      </c>
      <c r="AQ145" s="140">
        <v>4</v>
      </c>
      <c r="AR145" s="140">
        <v>3</v>
      </c>
      <c r="AS145" s="140">
        <v>3</v>
      </c>
      <c r="AT145" s="140">
        <v>4</v>
      </c>
      <c r="AU145" s="140">
        <v>1</v>
      </c>
      <c r="AV145" s="140">
        <v>4</v>
      </c>
      <c r="AW145" s="140">
        <v>1</v>
      </c>
      <c r="AX145" s="140">
        <v>3</v>
      </c>
      <c r="AY145" s="140">
        <v>3</v>
      </c>
      <c r="AZ145" s="140">
        <v>3</v>
      </c>
      <c r="BA145" s="140">
        <v>3</v>
      </c>
      <c r="BB145" s="140">
        <v>3</v>
      </c>
      <c r="BC145" s="140">
        <v>3</v>
      </c>
      <c r="BD145" s="140">
        <v>3</v>
      </c>
      <c r="BE145" s="140">
        <v>4</v>
      </c>
      <c r="BF145" s="140">
        <v>4</v>
      </c>
      <c r="BG145" s="140">
        <v>4</v>
      </c>
      <c r="BH145" s="140">
        <v>2</v>
      </c>
      <c r="BI145" s="140">
        <v>3</v>
      </c>
      <c r="BJ145" s="140">
        <v>3</v>
      </c>
      <c r="BK145" s="140">
        <v>2</v>
      </c>
      <c r="BL145" s="140">
        <v>2</v>
      </c>
      <c r="BM145" s="139"/>
      <c r="BN145" s="139"/>
      <c r="BO145" s="139"/>
      <c r="BP145" s="139"/>
      <c r="BQ145" s="139"/>
      <c r="BR145" s="139"/>
      <c r="BS145" s="139"/>
      <c r="BT145" s="140">
        <v>3</v>
      </c>
      <c r="BU145" s="140" t="s">
        <v>388</v>
      </c>
      <c r="BV145" s="140" t="s">
        <v>219</v>
      </c>
    </row>
    <row r="146" spans="1:74" s="143" customFormat="1" x14ac:dyDescent="0.25">
      <c r="A146" s="137">
        <v>80836969</v>
      </c>
      <c r="B146" s="137" t="s">
        <v>213</v>
      </c>
      <c r="C146" s="138">
        <v>44772.527094907404</v>
      </c>
      <c r="D146" s="140">
        <v>3</v>
      </c>
      <c r="E146" s="140">
        <v>1</v>
      </c>
      <c r="F146" s="140">
        <v>2</v>
      </c>
      <c r="G146" s="140">
        <v>2</v>
      </c>
      <c r="H146" s="139"/>
      <c r="I146" s="139"/>
      <c r="J146" s="140">
        <v>1</v>
      </c>
      <c r="K146" s="139"/>
      <c r="L146" s="139"/>
      <c r="M146" s="139"/>
      <c r="N146" s="139"/>
      <c r="O146" s="139"/>
      <c r="P146" s="139"/>
      <c r="Q146" s="140">
        <v>2</v>
      </c>
      <c r="R146" s="140">
        <v>1</v>
      </c>
      <c r="S146" s="139"/>
      <c r="T146" s="139"/>
      <c r="U146" s="139"/>
      <c r="V146" s="139"/>
      <c r="W146" s="139"/>
      <c r="X146" s="140">
        <v>2</v>
      </c>
      <c r="Y146" s="140">
        <v>2</v>
      </c>
      <c r="Z146" s="140">
        <v>1</v>
      </c>
      <c r="AA146" s="140">
        <v>4</v>
      </c>
      <c r="AB146" s="140">
        <v>3</v>
      </c>
      <c r="AC146" s="140">
        <v>5</v>
      </c>
      <c r="AD146" s="140">
        <v>5</v>
      </c>
      <c r="AE146" s="140">
        <v>5</v>
      </c>
      <c r="AF146" s="140">
        <v>1</v>
      </c>
      <c r="AG146" s="140">
        <v>4</v>
      </c>
      <c r="AH146" s="140">
        <v>2</v>
      </c>
      <c r="AI146" s="139"/>
      <c r="AJ146" s="140">
        <v>1</v>
      </c>
      <c r="AK146" s="139"/>
      <c r="AL146" s="140">
        <v>1</v>
      </c>
      <c r="AM146" s="139"/>
      <c r="AN146" s="139"/>
      <c r="AO146" s="140">
        <v>3</v>
      </c>
      <c r="AP146" s="140">
        <v>3</v>
      </c>
      <c r="AQ146" s="140">
        <v>4</v>
      </c>
      <c r="AR146" s="140">
        <v>4</v>
      </c>
      <c r="AS146" s="140">
        <v>4</v>
      </c>
      <c r="AT146" s="140">
        <v>5</v>
      </c>
      <c r="AU146" s="140">
        <v>2</v>
      </c>
      <c r="AV146" s="140">
        <v>3</v>
      </c>
      <c r="AW146" s="140">
        <v>2</v>
      </c>
      <c r="AX146" s="140">
        <v>4</v>
      </c>
      <c r="AY146" s="140">
        <v>3</v>
      </c>
      <c r="AZ146" s="140">
        <v>4</v>
      </c>
      <c r="BA146" s="140">
        <v>5</v>
      </c>
      <c r="BB146" s="140">
        <v>3</v>
      </c>
      <c r="BC146" s="140">
        <v>3</v>
      </c>
      <c r="BD146" s="140">
        <v>3</v>
      </c>
      <c r="BE146" s="140">
        <v>4</v>
      </c>
      <c r="BF146" s="140">
        <v>4</v>
      </c>
      <c r="BG146" s="140">
        <v>2</v>
      </c>
      <c r="BH146" s="140">
        <v>1</v>
      </c>
      <c r="BI146" s="140">
        <v>3</v>
      </c>
      <c r="BJ146" s="140">
        <v>3</v>
      </c>
      <c r="BK146" s="140">
        <v>2</v>
      </c>
      <c r="BL146" s="140">
        <v>2</v>
      </c>
      <c r="BM146" s="139"/>
      <c r="BN146" s="139"/>
      <c r="BO146" s="139"/>
      <c r="BP146" s="139"/>
      <c r="BQ146" s="139"/>
      <c r="BR146" s="139"/>
      <c r="BS146" s="139"/>
      <c r="BT146" s="140">
        <v>4</v>
      </c>
      <c r="BU146" s="140" t="s">
        <v>389</v>
      </c>
      <c r="BV146" s="140" t="s">
        <v>221</v>
      </c>
    </row>
    <row r="147" spans="1:74" s="143" customFormat="1" x14ac:dyDescent="0.25">
      <c r="A147" s="137">
        <v>80837074</v>
      </c>
      <c r="B147" s="137" t="s">
        <v>213</v>
      </c>
      <c r="C147" s="138">
        <v>44772.529027777775</v>
      </c>
      <c r="D147" s="140">
        <v>3</v>
      </c>
      <c r="E147" s="140">
        <v>2</v>
      </c>
      <c r="F147" s="140">
        <v>2</v>
      </c>
      <c r="G147" s="140">
        <v>1</v>
      </c>
      <c r="H147" s="140">
        <v>1</v>
      </c>
      <c r="I147" s="139"/>
      <c r="J147" s="140">
        <v>1</v>
      </c>
      <c r="K147" s="139"/>
      <c r="L147" s="139"/>
      <c r="M147" s="139"/>
      <c r="N147" s="139"/>
      <c r="O147" s="139"/>
      <c r="P147" s="139"/>
      <c r="Q147" s="140">
        <v>2</v>
      </c>
      <c r="R147" s="140">
        <v>1</v>
      </c>
      <c r="S147" s="139"/>
      <c r="T147" s="139"/>
      <c r="U147" s="139"/>
      <c r="V147" s="139"/>
      <c r="W147" s="139"/>
      <c r="X147" s="140">
        <v>1</v>
      </c>
      <c r="Y147" s="140">
        <v>2</v>
      </c>
      <c r="Z147" s="140">
        <v>1</v>
      </c>
      <c r="AA147" s="140">
        <v>3</v>
      </c>
      <c r="AB147" s="140">
        <v>3</v>
      </c>
      <c r="AC147" s="140">
        <v>3</v>
      </c>
      <c r="AD147" s="140">
        <v>3</v>
      </c>
      <c r="AE147" s="140">
        <v>4</v>
      </c>
      <c r="AF147" s="140">
        <v>1</v>
      </c>
      <c r="AG147" s="140">
        <v>3</v>
      </c>
      <c r="AH147" s="140">
        <v>2</v>
      </c>
      <c r="AI147" s="139"/>
      <c r="AJ147" s="139"/>
      <c r="AK147" s="139"/>
      <c r="AL147" s="139"/>
      <c r="AM147" s="140">
        <v>1</v>
      </c>
      <c r="AN147" s="139"/>
      <c r="AO147" s="140">
        <v>1</v>
      </c>
      <c r="AP147" s="140">
        <v>1</v>
      </c>
      <c r="AQ147" s="140">
        <v>3</v>
      </c>
      <c r="AR147" s="140">
        <v>3</v>
      </c>
      <c r="AS147" s="140">
        <v>3</v>
      </c>
      <c r="AT147" s="140">
        <v>4</v>
      </c>
      <c r="AU147" s="140">
        <v>2</v>
      </c>
      <c r="AV147" s="140">
        <v>2</v>
      </c>
      <c r="AW147" s="140">
        <v>1</v>
      </c>
      <c r="AX147" s="140">
        <v>4</v>
      </c>
      <c r="AY147" s="140">
        <v>2</v>
      </c>
      <c r="AZ147" s="140">
        <v>2</v>
      </c>
      <c r="BA147" s="140">
        <v>4</v>
      </c>
      <c r="BB147" s="140">
        <v>1</v>
      </c>
      <c r="BC147" s="140">
        <v>2</v>
      </c>
      <c r="BD147" s="140">
        <v>2</v>
      </c>
      <c r="BE147" s="140">
        <v>4</v>
      </c>
      <c r="BF147" s="140">
        <v>3</v>
      </c>
      <c r="BG147" s="140">
        <v>2</v>
      </c>
      <c r="BH147" s="140">
        <v>4</v>
      </c>
      <c r="BI147" s="140">
        <v>4</v>
      </c>
      <c r="BJ147" s="140">
        <v>4</v>
      </c>
      <c r="BK147" s="140">
        <v>4</v>
      </c>
      <c r="BL147" s="140">
        <v>2</v>
      </c>
      <c r="BM147" s="139"/>
      <c r="BN147" s="139"/>
      <c r="BO147" s="139"/>
      <c r="BP147" s="139"/>
      <c r="BQ147" s="139"/>
      <c r="BR147" s="139"/>
      <c r="BS147" s="139"/>
      <c r="BT147" s="140">
        <v>2</v>
      </c>
      <c r="BU147" s="140" t="s">
        <v>390</v>
      </c>
      <c r="BV147" s="140" t="s">
        <v>391</v>
      </c>
    </row>
    <row r="148" spans="1:74" s="143" customFormat="1" ht="22.5" x14ac:dyDescent="0.25">
      <c r="A148" s="137">
        <v>80838156</v>
      </c>
      <c r="B148" s="137" t="s">
        <v>213</v>
      </c>
      <c r="C148" s="138">
        <v>44772.546851851854</v>
      </c>
      <c r="D148" s="140">
        <v>3</v>
      </c>
      <c r="E148" s="140">
        <v>2</v>
      </c>
      <c r="F148" s="140">
        <v>2</v>
      </c>
      <c r="G148" s="140">
        <v>2</v>
      </c>
      <c r="H148" s="140">
        <v>1</v>
      </c>
      <c r="I148" s="140">
        <v>1</v>
      </c>
      <c r="J148" s="139"/>
      <c r="K148" s="140">
        <v>1</v>
      </c>
      <c r="L148" s="139"/>
      <c r="M148" s="140">
        <v>1</v>
      </c>
      <c r="N148" s="139"/>
      <c r="O148" s="139"/>
      <c r="P148" s="139"/>
      <c r="Q148" s="140">
        <v>3</v>
      </c>
      <c r="R148" s="139"/>
      <c r="S148" s="139"/>
      <c r="T148" s="139"/>
      <c r="U148" s="139"/>
      <c r="V148" s="139"/>
      <c r="W148" s="140">
        <v>1</v>
      </c>
      <c r="X148" s="140">
        <v>1</v>
      </c>
      <c r="Y148" s="140">
        <v>2</v>
      </c>
      <c r="Z148" s="140">
        <v>3</v>
      </c>
      <c r="AA148" s="140">
        <v>5</v>
      </c>
      <c r="AB148" s="140">
        <v>5</v>
      </c>
      <c r="AC148" s="140">
        <v>5</v>
      </c>
      <c r="AD148" s="140">
        <v>1</v>
      </c>
      <c r="AE148" s="140">
        <v>5</v>
      </c>
      <c r="AF148" s="140">
        <v>1</v>
      </c>
      <c r="AG148" s="140">
        <v>5</v>
      </c>
      <c r="AH148" s="140">
        <v>2</v>
      </c>
      <c r="AI148" s="139"/>
      <c r="AJ148" s="140">
        <v>1</v>
      </c>
      <c r="AK148" s="139"/>
      <c r="AL148" s="139"/>
      <c r="AM148" s="140">
        <v>1</v>
      </c>
      <c r="AN148" s="139"/>
      <c r="AO148" s="140">
        <v>2</v>
      </c>
      <c r="AP148" s="140">
        <v>1</v>
      </c>
      <c r="AQ148" s="140">
        <v>3</v>
      </c>
      <c r="AR148" s="140">
        <v>1</v>
      </c>
      <c r="AS148" s="140">
        <v>2</v>
      </c>
      <c r="AT148" s="140">
        <v>1</v>
      </c>
      <c r="AU148" s="140">
        <v>1</v>
      </c>
      <c r="AV148" s="140">
        <v>1</v>
      </c>
      <c r="AW148" s="140">
        <v>2</v>
      </c>
      <c r="AX148" s="140">
        <v>5</v>
      </c>
      <c r="AY148" s="140">
        <v>2</v>
      </c>
      <c r="AZ148" s="140">
        <v>1</v>
      </c>
      <c r="BA148" s="140">
        <v>4</v>
      </c>
      <c r="BB148" s="140">
        <v>1</v>
      </c>
      <c r="BC148" s="140">
        <v>1</v>
      </c>
      <c r="BD148" s="140">
        <v>2</v>
      </c>
      <c r="BE148" s="140">
        <v>3</v>
      </c>
      <c r="BF148" s="140">
        <v>3</v>
      </c>
      <c r="BG148" s="140">
        <v>2</v>
      </c>
      <c r="BH148" s="140">
        <v>2</v>
      </c>
      <c r="BI148" s="140">
        <v>5</v>
      </c>
      <c r="BJ148" s="140">
        <v>5</v>
      </c>
      <c r="BK148" s="140">
        <v>5</v>
      </c>
      <c r="BL148" s="140">
        <v>2</v>
      </c>
      <c r="BM148" s="139"/>
      <c r="BN148" s="139"/>
      <c r="BO148" s="139"/>
      <c r="BP148" s="139"/>
      <c r="BQ148" s="139"/>
      <c r="BR148" s="139"/>
      <c r="BS148" s="139"/>
      <c r="BT148" s="140">
        <v>3</v>
      </c>
      <c r="BU148" s="140" t="s">
        <v>392</v>
      </c>
      <c r="BV148" s="140" t="s">
        <v>219</v>
      </c>
    </row>
    <row r="149" spans="1:74" s="143" customFormat="1" ht="22.5" x14ac:dyDescent="0.25">
      <c r="A149" s="137">
        <v>80838229</v>
      </c>
      <c r="B149" s="137" t="s">
        <v>213</v>
      </c>
      <c r="C149" s="138">
        <v>44772.548344907409</v>
      </c>
      <c r="D149" s="140">
        <v>5</v>
      </c>
      <c r="E149" s="140">
        <v>1</v>
      </c>
      <c r="F149" s="140">
        <v>2</v>
      </c>
      <c r="G149" s="140">
        <v>2</v>
      </c>
      <c r="H149" s="140">
        <v>1</v>
      </c>
      <c r="I149" s="140">
        <v>1</v>
      </c>
      <c r="J149" s="139"/>
      <c r="K149" s="139"/>
      <c r="L149" s="139"/>
      <c r="M149" s="140">
        <v>1</v>
      </c>
      <c r="N149" s="139"/>
      <c r="O149" s="139"/>
      <c r="P149" s="139"/>
      <c r="Q149" s="140">
        <v>3</v>
      </c>
      <c r="R149" s="139"/>
      <c r="S149" s="140">
        <v>1</v>
      </c>
      <c r="T149" s="139"/>
      <c r="U149" s="139"/>
      <c r="V149" s="139"/>
      <c r="W149" s="139"/>
      <c r="X149" s="140">
        <v>2</v>
      </c>
      <c r="Y149" s="140">
        <v>2</v>
      </c>
      <c r="Z149" s="140">
        <v>1</v>
      </c>
      <c r="AA149" s="140">
        <v>5</v>
      </c>
      <c r="AB149" s="140">
        <v>5</v>
      </c>
      <c r="AC149" s="140">
        <v>3</v>
      </c>
      <c r="AD149" s="140">
        <v>3</v>
      </c>
      <c r="AE149" s="140">
        <v>5</v>
      </c>
      <c r="AF149" s="140">
        <v>1</v>
      </c>
      <c r="AG149" s="140">
        <v>3</v>
      </c>
      <c r="AH149" s="140">
        <v>2</v>
      </c>
      <c r="AI149" s="139"/>
      <c r="AJ149" s="140">
        <v>1</v>
      </c>
      <c r="AK149" s="139"/>
      <c r="AL149" s="140">
        <v>1</v>
      </c>
      <c r="AM149" s="139"/>
      <c r="AN149" s="139"/>
      <c r="AO149" s="140">
        <v>5</v>
      </c>
      <c r="AP149" s="140">
        <v>2</v>
      </c>
      <c r="AQ149" s="140">
        <v>2</v>
      </c>
      <c r="AR149" s="140">
        <v>1</v>
      </c>
      <c r="AS149" s="140">
        <v>1</v>
      </c>
      <c r="AT149" s="140">
        <v>2</v>
      </c>
      <c r="AU149" s="140">
        <v>2</v>
      </c>
      <c r="AV149" s="140">
        <v>4</v>
      </c>
      <c r="AW149" s="140">
        <v>2</v>
      </c>
      <c r="AX149" s="140">
        <v>4</v>
      </c>
      <c r="AY149" s="140">
        <v>3</v>
      </c>
      <c r="AZ149" s="140">
        <v>2</v>
      </c>
      <c r="BA149" s="140">
        <v>3</v>
      </c>
      <c r="BB149" s="140">
        <v>2</v>
      </c>
      <c r="BC149" s="140">
        <v>2</v>
      </c>
      <c r="BD149" s="140">
        <v>2</v>
      </c>
      <c r="BE149" s="140">
        <v>2</v>
      </c>
      <c r="BF149" s="140">
        <v>2</v>
      </c>
      <c r="BG149" s="140">
        <v>3</v>
      </c>
      <c r="BH149" s="140">
        <v>5</v>
      </c>
      <c r="BI149" s="140">
        <v>3</v>
      </c>
      <c r="BJ149" s="140">
        <v>2</v>
      </c>
      <c r="BK149" s="140">
        <v>2</v>
      </c>
      <c r="BL149" s="140">
        <v>2</v>
      </c>
      <c r="BM149" s="139"/>
      <c r="BN149" s="139"/>
      <c r="BO149" s="139"/>
      <c r="BP149" s="139"/>
      <c r="BQ149" s="139"/>
      <c r="BR149" s="139"/>
      <c r="BS149" s="139"/>
      <c r="BT149" s="140">
        <v>3</v>
      </c>
      <c r="BU149" s="140" t="s">
        <v>393</v>
      </c>
      <c r="BV149" s="140" t="s">
        <v>219</v>
      </c>
    </row>
    <row r="150" spans="1:74" s="143" customFormat="1" x14ac:dyDescent="0.25">
      <c r="A150" s="137">
        <v>80838603</v>
      </c>
      <c r="B150" s="137" t="s">
        <v>207</v>
      </c>
      <c r="C150" s="138">
        <v>44772.556585648148</v>
      </c>
      <c r="D150" s="140">
        <v>5</v>
      </c>
      <c r="E150" s="140">
        <v>1</v>
      </c>
      <c r="F150" s="140">
        <v>2</v>
      </c>
      <c r="G150" s="140">
        <v>1</v>
      </c>
      <c r="H150" s="139"/>
      <c r="I150" s="140">
        <v>1</v>
      </c>
      <c r="J150" s="140">
        <v>1</v>
      </c>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139"/>
      <c r="BL150" s="139"/>
      <c r="BM150" s="139"/>
      <c r="BN150" s="139"/>
      <c r="BO150" s="139"/>
      <c r="BP150" s="139"/>
      <c r="BQ150" s="139"/>
      <c r="BR150" s="139"/>
      <c r="BS150" s="139"/>
      <c r="BT150" s="139"/>
      <c r="BU150" s="139"/>
      <c r="BV150" s="139"/>
    </row>
    <row r="151" spans="1:74" s="143" customFormat="1" x14ac:dyDescent="0.25">
      <c r="A151" s="137">
        <v>80838657</v>
      </c>
      <c r="B151" s="137" t="s">
        <v>207</v>
      </c>
      <c r="C151" s="138">
        <v>44772.557916666665</v>
      </c>
      <c r="D151" s="140">
        <v>3</v>
      </c>
      <c r="E151" s="140">
        <v>1</v>
      </c>
      <c r="F151" s="140">
        <v>2</v>
      </c>
      <c r="G151" s="140">
        <v>2</v>
      </c>
      <c r="H151" s="139"/>
      <c r="I151" s="140">
        <v>1</v>
      </c>
      <c r="J151" s="139"/>
      <c r="K151" s="140">
        <v>1</v>
      </c>
      <c r="L151" s="139"/>
      <c r="M151" s="140">
        <v>1</v>
      </c>
      <c r="N151" s="139"/>
      <c r="O151" s="139"/>
      <c r="P151" s="139"/>
      <c r="Q151" s="140">
        <v>1</v>
      </c>
      <c r="R151" s="140">
        <v>1</v>
      </c>
      <c r="S151" s="140">
        <v>1</v>
      </c>
      <c r="T151" s="139"/>
      <c r="U151" s="139"/>
      <c r="V151" s="140">
        <v>1</v>
      </c>
      <c r="W151" s="139"/>
      <c r="X151" s="140">
        <v>1</v>
      </c>
      <c r="Y151" s="140">
        <v>1</v>
      </c>
      <c r="Z151" s="140">
        <v>1</v>
      </c>
      <c r="AA151" s="140">
        <v>5</v>
      </c>
      <c r="AB151" s="140">
        <v>5</v>
      </c>
      <c r="AC151" s="140">
        <v>5</v>
      </c>
      <c r="AD151" s="140">
        <v>5</v>
      </c>
      <c r="AE151" s="140">
        <v>5</v>
      </c>
      <c r="AF151" s="140">
        <v>3</v>
      </c>
      <c r="AG151" s="140">
        <v>3</v>
      </c>
      <c r="AH151" s="140">
        <v>2</v>
      </c>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c r="BL151" s="139"/>
      <c r="BM151" s="139"/>
      <c r="BN151" s="139"/>
      <c r="BO151" s="139"/>
      <c r="BP151" s="139"/>
      <c r="BQ151" s="139"/>
      <c r="BR151" s="139"/>
      <c r="BS151" s="139"/>
      <c r="BT151" s="139"/>
      <c r="BU151" s="139"/>
      <c r="BV151" s="139"/>
    </row>
    <row r="152" spans="1:74" s="143" customFormat="1" ht="22.5" x14ac:dyDescent="0.25">
      <c r="A152" s="137">
        <v>80839959</v>
      </c>
      <c r="B152" s="137" t="s">
        <v>213</v>
      </c>
      <c r="C152" s="138">
        <v>44772.583969907406</v>
      </c>
      <c r="D152" s="140">
        <v>5</v>
      </c>
      <c r="E152" s="140">
        <v>2</v>
      </c>
      <c r="F152" s="140">
        <v>4</v>
      </c>
      <c r="G152" s="140">
        <v>1</v>
      </c>
      <c r="H152" s="140">
        <v>1</v>
      </c>
      <c r="I152" s="140">
        <v>1</v>
      </c>
      <c r="J152" s="140">
        <v>1</v>
      </c>
      <c r="K152" s="140">
        <v>1</v>
      </c>
      <c r="L152" s="139"/>
      <c r="M152" s="139"/>
      <c r="N152" s="139"/>
      <c r="O152" s="140">
        <v>1</v>
      </c>
      <c r="P152" s="139"/>
      <c r="Q152" s="140">
        <v>4</v>
      </c>
      <c r="R152" s="139"/>
      <c r="S152" s="139"/>
      <c r="T152" s="139"/>
      <c r="U152" s="139"/>
      <c r="V152" s="139"/>
      <c r="W152" s="140">
        <v>1</v>
      </c>
      <c r="X152" s="140">
        <v>2</v>
      </c>
      <c r="Y152" s="140">
        <v>2</v>
      </c>
      <c r="Z152" s="140">
        <v>3</v>
      </c>
      <c r="AA152" s="140">
        <v>3</v>
      </c>
      <c r="AB152" s="140">
        <v>1</v>
      </c>
      <c r="AC152" s="140">
        <v>5</v>
      </c>
      <c r="AD152" s="140">
        <v>1</v>
      </c>
      <c r="AE152" s="140">
        <v>2</v>
      </c>
      <c r="AF152" s="140">
        <v>1</v>
      </c>
      <c r="AG152" s="140">
        <v>1</v>
      </c>
      <c r="AH152" s="140">
        <v>1</v>
      </c>
      <c r="AI152" s="140">
        <v>4</v>
      </c>
      <c r="AJ152" s="139"/>
      <c r="AK152" s="139"/>
      <c r="AL152" s="140">
        <v>1</v>
      </c>
      <c r="AM152" s="139"/>
      <c r="AN152" s="139"/>
      <c r="AO152" s="140">
        <v>5</v>
      </c>
      <c r="AP152" s="140">
        <v>1</v>
      </c>
      <c r="AQ152" s="140">
        <v>2</v>
      </c>
      <c r="AR152" s="140">
        <v>2</v>
      </c>
      <c r="AS152" s="140">
        <v>2</v>
      </c>
      <c r="AT152" s="140">
        <v>1</v>
      </c>
      <c r="AU152" s="140">
        <v>3</v>
      </c>
      <c r="AV152" s="140">
        <v>5</v>
      </c>
      <c r="AW152" s="140">
        <v>2</v>
      </c>
      <c r="AX152" s="140">
        <v>4</v>
      </c>
      <c r="AY152" s="140">
        <v>1</v>
      </c>
      <c r="AZ152" s="140">
        <v>2</v>
      </c>
      <c r="BA152" s="140">
        <v>4</v>
      </c>
      <c r="BB152" s="140">
        <v>1</v>
      </c>
      <c r="BC152" s="140">
        <v>4</v>
      </c>
      <c r="BD152" s="140">
        <v>2</v>
      </c>
      <c r="BE152" s="140">
        <v>1</v>
      </c>
      <c r="BF152" s="140">
        <v>1</v>
      </c>
      <c r="BG152" s="140">
        <v>1</v>
      </c>
      <c r="BH152" s="140">
        <v>1</v>
      </c>
      <c r="BI152" s="140">
        <v>2</v>
      </c>
      <c r="BJ152" s="140">
        <v>2</v>
      </c>
      <c r="BK152" s="140">
        <v>2</v>
      </c>
      <c r="BL152" s="140">
        <v>2</v>
      </c>
      <c r="BM152" s="139"/>
      <c r="BN152" s="139"/>
      <c r="BO152" s="139"/>
      <c r="BP152" s="139"/>
      <c r="BQ152" s="139"/>
      <c r="BR152" s="139"/>
      <c r="BS152" s="139"/>
      <c r="BT152" s="140">
        <v>5</v>
      </c>
      <c r="BU152" s="140" t="s">
        <v>394</v>
      </c>
      <c r="BV152" s="140" t="s">
        <v>221</v>
      </c>
    </row>
    <row r="153" spans="1:74" s="143" customFormat="1" x14ac:dyDescent="0.25">
      <c r="A153" s="137">
        <v>80840168</v>
      </c>
      <c r="B153" s="137" t="s">
        <v>207</v>
      </c>
      <c r="C153" s="138">
        <v>44772.589537037034</v>
      </c>
      <c r="D153" s="140">
        <v>3</v>
      </c>
      <c r="E153" s="140">
        <v>1</v>
      </c>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row>
    <row r="154" spans="1:74" s="143" customFormat="1" x14ac:dyDescent="0.25">
      <c r="A154" s="137">
        <v>80840532</v>
      </c>
      <c r="B154" s="137" t="s">
        <v>207</v>
      </c>
      <c r="C154" s="138">
        <v>44772.598657407405</v>
      </c>
      <c r="D154" s="140">
        <v>3</v>
      </c>
      <c r="E154" s="140">
        <v>1</v>
      </c>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c r="BO154" s="139"/>
      <c r="BP154" s="139"/>
      <c r="BQ154" s="139"/>
      <c r="BR154" s="139"/>
      <c r="BS154" s="139"/>
      <c r="BT154" s="139"/>
      <c r="BU154" s="139"/>
      <c r="BV154" s="139"/>
    </row>
    <row r="155" spans="1:74" s="143" customFormat="1" x14ac:dyDescent="0.25">
      <c r="A155" s="137">
        <v>80841219</v>
      </c>
      <c r="B155" s="137" t="s">
        <v>213</v>
      </c>
      <c r="C155" s="138">
        <v>44772.615879629629</v>
      </c>
      <c r="D155" s="140">
        <v>3</v>
      </c>
      <c r="E155" s="140">
        <v>1</v>
      </c>
      <c r="F155" s="140">
        <v>1</v>
      </c>
      <c r="G155" s="140">
        <v>1</v>
      </c>
      <c r="H155" s="140">
        <v>1</v>
      </c>
      <c r="I155" s="140">
        <v>1</v>
      </c>
      <c r="J155" s="140">
        <v>1</v>
      </c>
      <c r="K155" s="140">
        <v>1</v>
      </c>
      <c r="L155" s="139"/>
      <c r="M155" s="140">
        <v>1</v>
      </c>
      <c r="N155" s="139"/>
      <c r="O155" s="139"/>
      <c r="P155" s="139"/>
      <c r="Q155" s="140">
        <v>2</v>
      </c>
      <c r="R155" s="140">
        <v>1</v>
      </c>
      <c r="S155" s="140">
        <v>1</v>
      </c>
      <c r="T155" s="139"/>
      <c r="U155" s="139"/>
      <c r="V155" s="140">
        <v>1</v>
      </c>
      <c r="W155" s="139"/>
      <c r="X155" s="140">
        <v>1</v>
      </c>
      <c r="Y155" s="140">
        <v>2</v>
      </c>
      <c r="Z155" s="140">
        <v>1</v>
      </c>
      <c r="AA155" s="140">
        <v>5</v>
      </c>
      <c r="AB155" s="140">
        <v>5</v>
      </c>
      <c r="AC155" s="140">
        <v>5</v>
      </c>
      <c r="AD155" s="140">
        <v>5</v>
      </c>
      <c r="AE155" s="140">
        <v>5</v>
      </c>
      <c r="AF155" s="140">
        <v>3</v>
      </c>
      <c r="AG155" s="140">
        <v>5</v>
      </c>
      <c r="AH155" s="140">
        <v>2</v>
      </c>
      <c r="AI155" s="139"/>
      <c r="AJ155" s="139"/>
      <c r="AK155" s="139"/>
      <c r="AL155" s="139"/>
      <c r="AM155" s="140">
        <v>1</v>
      </c>
      <c r="AN155" s="139"/>
      <c r="AO155" s="140">
        <v>1</v>
      </c>
      <c r="AP155" s="140">
        <v>1</v>
      </c>
      <c r="AQ155" s="140">
        <v>3</v>
      </c>
      <c r="AR155" s="140">
        <v>1</v>
      </c>
      <c r="AS155" s="140">
        <v>1</v>
      </c>
      <c r="AT155" s="140">
        <v>2</v>
      </c>
      <c r="AU155" s="140">
        <v>1</v>
      </c>
      <c r="AV155" s="140">
        <v>1</v>
      </c>
      <c r="AW155" s="140">
        <v>2</v>
      </c>
      <c r="AX155" s="140">
        <v>3</v>
      </c>
      <c r="AY155" s="140">
        <v>3</v>
      </c>
      <c r="AZ155" s="140">
        <v>1</v>
      </c>
      <c r="BA155" s="140">
        <v>3</v>
      </c>
      <c r="BB155" s="140">
        <v>1</v>
      </c>
      <c r="BC155" s="140">
        <v>2</v>
      </c>
      <c r="BD155" s="140">
        <v>1</v>
      </c>
      <c r="BE155" s="140">
        <v>3</v>
      </c>
      <c r="BF155" s="140">
        <v>2</v>
      </c>
      <c r="BG155" s="140">
        <v>1</v>
      </c>
      <c r="BH155" s="140">
        <v>4</v>
      </c>
      <c r="BI155" s="140">
        <v>4</v>
      </c>
      <c r="BJ155" s="140">
        <v>4</v>
      </c>
      <c r="BK155" s="140">
        <v>4</v>
      </c>
      <c r="BL155" s="140">
        <v>1</v>
      </c>
      <c r="BM155" s="139"/>
      <c r="BN155" s="139"/>
      <c r="BO155" s="140">
        <v>1</v>
      </c>
      <c r="BP155" s="139"/>
      <c r="BQ155" s="140">
        <v>1</v>
      </c>
      <c r="BR155" s="139"/>
      <c r="BS155" s="139"/>
      <c r="BT155" s="140">
        <v>2</v>
      </c>
      <c r="BU155" s="140" t="s">
        <v>395</v>
      </c>
      <c r="BV155" s="140" t="s">
        <v>396</v>
      </c>
    </row>
    <row r="156" spans="1:74" s="143" customFormat="1" x14ac:dyDescent="0.25">
      <c r="A156" s="137">
        <v>80841698</v>
      </c>
      <c r="B156" s="137" t="s">
        <v>208</v>
      </c>
      <c r="C156" s="138">
        <v>44772.629328703704</v>
      </c>
      <c r="D156" s="140">
        <v>6</v>
      </c>
      <c r="E156" s="140">
        <v>2</v>
      </c>
      <c r="F156" s="140">
        <v>2</v>
      </c>
      <c r="G156" s="140">
        <v>1</v>
      </c>
      <c r="H156" s="140">
        <v>1</v>
      </c>
      <c r="I156" s="140">
        <v>1</v>
      </c>
      <c r="J156" s="140">
        <v>1</v>
      </c>
      <c r="K156" s="140">
        <v>1</v>
      </c>
      <c r="L156" s="139"/>
      <c r="M156" s="140">
        <v>1</v>
      </c>
      <c r="N156" s="140">
        <v>1</v>
      </c>
      <c r="O156" s="140">
        <v>1</v>
      </c>
      <c r="P156" s="140">
        <v>1</v>
      </c>
      <c r="Q156" s="140">
        <v>3</v>
      </c>
      <c r="R156" s="139"/>
      <c r="S156" s="139"/>
      <c r="T156" s="139"/>
      <c r="U156" s="139"/>
      <c r="V156" s="139"/>
      <c r="W156" s="140">
        <v>1</v>
      </c>
      <c r="X156" s="140">
        <v>2</v>
      </c>
      <c r="Y156" s="140">
        <v>2</v>
      </c>
      <c r="Z156" s="140">
        <v>3</v>
      </c>
      <c r="AA156" s="140">
        <v>3</v>
      </c>
      <c r="AB156" s="140">
        <v>2</v>
      </c>
      <c r="AC156" s="140">
        <v>2</v>
      </c>
      <c r="AD156" s="140">
        <v>1</v>
      </c>
      <c r="AE156" s="140">
        <v>2</v>
      </c>
      <c r="AF156" s="140">
        <v>1</v>
      </c>
      <c r="AG156" s="140">
        <v>2</v>
      </c>
      <c r="AH156" s="140">
        <v>2</v>
      </c>
      <c r="AI156" s="139"/>
      <c r="AJ156" s="139"/>
      <c r="AK156" s="139"/>
      <c r="AL156" s="140">
        <v>1</v>
      </c>
      <c r="AM156" s="139"/>
      <c r="AN156" s="139"/>
      <c r="AO156" s="140">
        <v>5</v>
      </c>
      <c r="AP156" s="140">
        <v>5</v>
      </c>
      <c r="AQ156" s="140">
        <v>4</v>
      </c>
      <c r="AR156" s="140">
        <v>2</v>
      </c>
      <c r="AS156" s="140">
        <v>2</v>
      </c>
      <c r="AT156" s="140">
        <v>2</v>
      </c>
      <c r="AU156" s="140">
        <v>3</v>
      </c>
      <c r="AV156" s="140">
        <v>3</v>
      </c>
      <c r="AW156" s="140">
        <v>1</v>
      </c>
      <c r="AX156" s="140">
        <v>3</v>
      </c>
      <c r="AY156" s="140">
        <v>2</v>
      </c>
      <c r="AZ156" s="140">
        <v>2</v>
      </c>
      <c r="BA156" s="140">
        <v>3</v>
      </c>
      <c r="BB156" s="140">
        <v>2</v>
      </c>
      <c r="BC156" s="140">
        <v>3</v>
      </c>
      <c r="BD156" s="140">
        <v>2</v>
      </c>
      <c r="BE156" s="140">
        <v>2</v>
      </c>
      <c r="BF156" s="140">
        <v>2</v>
      </c>
      <c r="BG156" s="140">
        <v>2</v>
      </c>
      <c r="BH156" s="140">
        <v>1</v>
      </c>
      <c r="BI156" s="140">
        <v>1</v>
      </c>
      <c r="BJ156" s="140">
        <v>2</v>
      </c>
      <c r="BK156" s="140">
        <v>2</v>
      </c>
      <c r="BL156" s="140">
        <v>2</v>
      </c>
      <c r="BM156" s="139"/>
      <c r="BN156" s="139"/>
      <c r="BO156" s="139"/>
      <c r="BP156" s="139"/>
      <c r="BQ156" s="139"/>
      <c r="BR156" s="139"/>
      <c r="BS156" s="139"/>
      <c r="BT156" s="140">
        <v>3</v>
      </c>
      <c r="BU156" s="140" t="s">
        <v>397</v>
      </c>
      <c r="BV156" s="140" t="s">
        <v>266</v>
      </c>
    </row>
    <row r="157" spans="1:74" s="143" customFormat="1" x14ac:dyDescent="0.25">
      <c r="A157" s="137">
        <v>80842508</v>
      </c>
      <c r="B157" s="137" t="s">
        <v>208</v>
      </c>
      <c r="C157" s="138">
        <v>44772.652951388889</v>
      </c>
      <c r="D157" s="140">
        <v>3</v>
      </c>
      <c r="E157" s="140">
        <v>2</v>
      </c>
      <c r="F157" s="140">
        <v>2</v>
      </c>
      <c r="G157" s="140">
        <v>1</v>
      </c>
      <c r="H157" s="139"/>
      <c r="I157" s="140">
        <v>1</v>
      </c>
      <c r="J157" s="139"/>
      <c r="K157" s="140">
        <v>1</v>
      </c>
      <c r="L157" s="139"/>
      <c r="M157" s="140">
        <v>1</v>
      </c>
      <c r="N157" s="139"/>
      <c r="O157" s="139"/>
      <c r="P157" s="140">
        <v>1</v>
      </c>
      <c r="Q157" s="140">
        <v>1</v>
      </c>
      <c r="R157" s="139"/>
      <c r="S157" s="139"/>
      <c r="T157" s="139"/>
      <c r="U157" s="139"/>
      <c r="V157" s="139"/>
      <c r="W157" s="140">
        <v>1</v>
      </c>
      <c r="X157" s="140">
        <v>2</v>
      </c>
      <c r="Y157" s="140">
        <v>1</v>
      </c>
      <c r="Z157" s="140">
        <v>3</v>
      </c>
      <c r="AA157" s="140">
        <v>1</v>
      </c>
      <c r="AB157" s="140">
        <v>1</v>
      </c>
      <c r="AC157" s="140">
        <v>3</v>
      </c>
      <c r="AD157" s="140">
        <v>4</v>
      </c>
      <c r="AE157" s="140">
        <v>5</v>
      </c>
      <c r="AF157" s="140">
        <v>1</v>
      </c>
      <c r="AG157" s="140">
        <v>5</v>
      </c>
      <c r="AH157" s="140">
        <v>2</v>
      </c>
      <c r="AI157" s="139"/>
      <c r="AJ157" s="139"/>
      <c r="AK157" s="139"/>
      <c r="AL157" s="139"/>
      <c r="AM157" s="140">
        <v>1</v>
      </c>
      <c r="AN157" s="139"/>
      <c r="AO157" s="140">
        <v>1</v>
      </c>
      <c r="AP157" s="140">
        <v>1</v>
      </c>
      <c r="AQ157" s="140">
        <v>2</v>
      </c>
      <c r="AR157" s="140">
        <v>1</v>
      </c>
      <c r="AS157" s="140">
        <v>1</v>
      </c>
      <c r="AT157" s="140">
        <v>1</v>
      </c>
      <c r="AU157" s="140">
        <v>1</v>
      </c>
      <c r="AV157" s="140">
        <v>1</v>
      </c>
      <c r="AW157" s="140">
        <v>2</v>
      </c>
      <c r="AX157" s="140">
        <v>1</v>
      </c>
      <c r="AY157" s="140">
        <v>1</v>
      </c>
      <c r="AZ157" s="140">
        <v>1</v>
      </c>
      <c r="BA157" s="140">
        <v>1</v>
      </c>
      <c r="BB157" s="140">
        <v>1</v>
      </c>
      <c r="BC157" s="140">
        <v>1</v>
      </c>
      <c r="BD157" s="140">
        <v>1</v>
      </c>
      <c r="BE157" s="140">
        <v>1</v>
      </c>
      <c r="BF157" s="140">
        <v>4</v>
      </c>
      <c r="BG157" s="140">
        <v>1</v>
      </c>
      <c r="BH157" s="140">
        <v>1</v>
      </c>
      <c r="BI157" s="140">
        <v>4</v>
      </c>
      <c r="BJ157" s="140">
        <v>4</v>
      </c>
      <c r="BK157" s="140">
        <v>4</v>
      </c>
      <c r="BL157" s="140">
        <v>2</v>
      </c>
      <c r="BM157" s="139"/>
      <c r="BN157" s="139"/>
      <c r="BO157" s="139"/>
      <c r="BP157" s="139"/>
      <c r="BQ157" s="139"/>
      <c r="BR157" s="139"/>
      <c r="BS157" s="139"/>
      <c r="BT157" s="140">
        <v>1</v>
      </c>
      <c r="BU157" s="140" t="s">
        <v>398</v>
      </c>
      <c r="BV157" s="140" t="s">
        <v>221</v>
      </c>
    </row>
    <row r="158" spans="1:74" s="143" customFormat="1" ht="67.5" x14ac:dyDescent="0.25">
      <c r="A158" s="137">
        <v>80842746</v>
      </c>
      <c r="B158" s="137" t="s">
        <v>213</v>
      </c>
      <c r="C158" s="138">
        <v>44772.662453703706</v>
      </c>
      <c r="D158" s="140">
        <v>3</v>
      </c>
      <c r="E158" s="140">
        <v>2</v>
      </c>
      <c r="F158" s="140">
        <v>2</v>
      </c>
      <c r="G158" s="140">
        <v>2</v>
      </c>
      <c r="H158" s="139"/>
      <c r="I158" s="140">
        <v>1</v>
      </c>
      <c r="J158" s="140">
        <v>1</v>
      </c>
      <c r="K158" s="139"/>
      <c r="L158" s="139"/>
      <c r="M158" s="140">
        <v>1</v>
      </c>
      <c r="N158" s="139"/>
      <c r="O158" s="139"/>
      <c r="P158" s="139"/>
      <c r="Q158" s="140">
        <v>2</v>
      </c>
      <c r="R158" s="139"/>
      <c r="S158" s="139"/>
      <c r="T158" s="139"/>
      <c r="U158" s="139"/>
      <c r="V158" s="139"/>
      <c r="W158" s="140">
        <v>1</v>
      </c>
      <c r="X158" s="140">
        <v>2</v>
      </c>
      <c r="Y158" s="140">
        <v>1</v>
      </c>
      <c r="Z158" s="140">
        <v>3</v>
      </c>
      <c r="AA158" s="140">
        <v>5</v>
      </c>
      <c r="AB158" s="140">
        <v>3</v>
      </c>
      <c r="AC158" s="140">
        <v>5</v>
      </c>
      <c r="AD158" s="140">
        <v>1</v>
      </c>
      <c r="AE158" s="140">
        <v>4</v>
      </c>
      <c r="AF158" s="140">
        <v>1</v>
      </c>
      <c r="AG158" s="140">
        <v>5</v>
      </c>
      <c r="AH158" s="140">
        <v>1</v>
      </c>
      <c r="AI158" s="140">
        <v>2</v>
      </c>
      <c r="AJ158" s="140">
        <v>1</v>
      </c>
      <c r="AK158" s="139"/>
      <c r="AL158" s="140">
        <v>1</v>
      </c>
      <c r="AM158" s="140">
        <v>1</v>
      </c>
      <c r="AN158" s="139"/>
      <c r="AO158" s="140">
        <v>1</v>
      </c>
      <c r="AP158" s="140">
        <v>2</v>
      </c>
      <c r="AQ158" s="140">
        <v>2</v>
      </c>
      <c r="AR158" s="140">
        <v>2</v>
      </c>
      <c r="AS158" s="140">
        <v>2</v>
      </c>
      <c r="AT158" s="140">
        <v>1</v>
      </c>
      <c r="AU158" s="140">
        <v>2</v>
      </c>
      <c r="AV158" s="140">
        <v>3</v>
      </c>
      <c r="AW158" s="140">
        <v>3</v>
      </c>
      <c r="AX158" s="140">
        <v>3</v>
      </c>
      <c r="AY158" s="140">
        <v>2</v>
      </c>
      <c r="AZ158" s="140">
        <v>3</v>
      </c>
      <c r="BA158" s="140">
        <v>4</v>
      </c>
      <c r="BB158" s="140">
        <v>3</v>
      </c>
      <c r="BC158" s="140">
        <v>5</v>
      </c>
      <c r="BD158" s="140">
        <v>3</v>
      </c>
      <c r="BE158" s="140">
        <v>2</v>
      </c>
      <c r="BF158" s="140">
        <v>2</v>
      </c>
      <c r="BG158" s="140">
        <v>1</v>
      </c>
      <c r="BH158" s="140">
        <v>2</v>
      </c>
      <c r="BI158" s="140">
        <v>5</v>
      </c>
      <c r="BJ158" s="140">
        <v>4</v>
      </c>
      <c r="BK158" s="140">
        <v>2</v>
      </c>
      <c r="BL158" s="140">
        <v>2</v>
      </c>
      <c r="BM158" s="139"/>
      <c r="BN158" s="139"/>
      <c r="BO158" s="139"/>
      <c r="BP158" s="139"/>
      <c r="BQ158" s="139"/>
      <c r="BR158" s="139"/>
      <c r="BS158" s="139"/>
      <c r="BT158" s="140">
        <v>3</v>
      </c>
      <c r="BU158" s="140" t="s">
        <v>399</v>
      </c>
      <c r="BV158" s="140" t="s">
        <v>283</v>
      </c>
    </row>
    <row r="159" spans="1:74" s="143" customFormat="1" ht="22.5" x14ac:dyDescent="0.25">
      <c r="A159" s="137">
        <v>80842808</v>
      </c>
      <c r="B159" s="137" t="s">
        <v>213</v>
      </c>
      <c r="C159" s="138">
        <v>44772.6640625</v>
      </c>
      <c r="D159" s="140">
        <v>5</v>
      </c>
      <c r="E159" s="140">
        <v>2</v>
      </c>
      <c r="F159" s="140">
        <v>2</v>
      </c>
      <c r="G159" s="140">
        <v>1</v>
      </c>
      <c r="H159" s="140">
        <v>1</v>
      </c>
      <c r="I159" s="140">
        <v>1</v>
      </c>
      <c r="J159" s="140">
        <v>1</v>
      </c>
      <c r="K159" s="140">
        <v>1</v>
      </c>
      <c r="L159" s="139"/>
      <c r="M159" s="140">
        <v>1</v>
      </c>
      <c r="N159" s="139"/>
      <c r="O159" s="139"/>
      <c r="P159" s="139"/>
      <c r="Q159" s="140">
        <v>3</v>
      </c>
      <c r="R159" s="139"/>
      <c r="S159" s="139"/>
      <c r="T159" s="139"/>
      <c r="U159" s="139"/>
      <c r="V159" s="139"/>
      <c r="W159" s="140">
        <v>1</v>
      </c>
      <c r="X159" s="140">
        <v>2</v>
      </c>
      <c r="Y159" s="140">
        <v>2</v>
      </c>
      <c r="Z159" s="140">
        <v>1</v>
      </c>
      <c r="AA159" s="140">
        <v>4</v>
      </c>
      <c r="AB159" s="140">
        <v>4</v>
      </c>
      <c r="AC159" s="140">
        <v>3</v>
      </c>
      <c r="AD159" s="140">
        <v>1</v>
      </c>
      <c r="AE159" s="140">
        <v>4</v>
      </c>
      <c r="AF159" s="140">
        <v>1</v>
      </c>
      <c r="AG159" s="140">
        <v>2</v>
      </c>
      <c r="AH159" s="140">
        <v>2</v>
      </c>
      <c r="AI159" s="139"/>
      <c r="AJ159" s="140">
        <v>1</v>
      </c>
      <c r="AK159" s="139"/>
      <c r="AL159" s="139"/>
      <c r="AM159" s="140">
        <v>1</v>
      </c>
      <c r="AN159" s="139"/>
      <c r="AO159" s="140">
        <v>2</v>
      </c>
      <c r="AP159" s="140">
        <v>2</v>
      </c>
      <c r="AQ159" s="140">
        <v>5</v>
      </c>
      <c r="AR159" s="140">
        <v>3</v>
      </c>
      <c r="AS159" s="140">
        <v>2</v>
      </c>
      <c r="AT159" s="140">
        <v>5</v>
      </c>
      <c r="AU159" s="140">
        <v>2</v>
      </c>
      <c r="AV159" s="140">
        <v>2</v>
      </c>
      <c r="AW159" s="140">
        <v>2</v>
      </c>
      <c r="AX159" s="140">
        <v>4</v>
      </c>
      <c r="AY159" s="140">
        <v>1</v>
      </c>
      <c r="AZ159" s="140">
        <v>2</v>
      </c>
      <c r="BA159" s="140">
        <v>5</v>
      </c>
      <c r="BB159" s="140">
        <v>2</v>
      </c>
      <c r="BC159" s="140">
        <v>2</v>
      </c>
      <c r="BD159" s="140">
        <v>3</v>
      </c>
      <c r="BE159" s="140">
        <v>2</v>
      </c>
      <c r="BF159" s="140">
        <v>2</v>
      </c>
      <c r="BG159" s="140">
        <v>2</v>
      </c>
      <c r="BH159" s="140">
        <v>5</v>
      </c>
      <c r="BI159" s="140">
        <v>5</v>
      </c>
      <c r="BJ159" s="140">
        <v>2</v>
      </c>
      <c r="BK159" s="140">
        <v>2</v>
      </c>
      <c r="BL159" s="140">
        <v>2</v>
      </c>
      <c r="BM159" s="139"/>
      <c r="BN159" s="139"/>
      <c r="BO159" s="139"/>
      <c r="BP159" s="139"/>
      <c r="BQ159" s="139"/>
      <c r="BR159" s="139"/>
      <c r="BS159" s="139"/>
      <c r="BT159" s="140">
        <v>4</v>
      </c>
      <c r="BU159" s="140" t="s">
        <v>400</v>
      </c>
      <c r="BV159" s="140" t="s">
        <v>247</v>
      </c>
    </row>
    <row r="160" spans="1:74" s="143" customFormat="1" x14ac:dyDescent="0.25">
      <c r="A160" s="137">
        <v>80843028</v>
      </c>
      <c r="B160" s="137" t="s">
        <v>213</v>
      </c>
      <c r="C160" s="138">
        <v>44772.672083333331</v>
      </c>
      <c r="D160" s="140">
        <v>5</v>
      </c>
      <c r="E160" s="140">
        <v>2</v>
      </c>
      <c r="F160" s="140">
        <v>2</v>
      </c>
      <c r="G160" s="140">
        <v>1</v>
      </c>
      <c r="H160" s="139"/>
      <c r="I160" s="139"/>
      <c r="J160" s="140">
        <v>1</v>
      </c>
      <c r="K160" s="139"/>
      <c r="L160" s="139"/>
      <c r="M160" s="139"/>
      <c r="N160" s="139"/>
      <c r="O160" s="139"/>
      <c r="P160" s="139"/>
      <c r="Q160" s="140">
        <v>3</v>
      </c>
      <c r="R160" s="139"/>
      <c r="S160" s="139"/>
      <c r="T160" s="139"/>
      <c r="U160" s="139"/>
      <c r="V160" s="139"/>
      <c r="W160" s="140">
        <v>1</v>
      </c>
      <c r="X160" s="140">
        <v>2</v>
      </c>
      <c r="Y160" s="140">
        <v>2</v>
      </c>
      <c r="Z160" s="140">
        <v>3</v>
      </c>
      <c r="AA160" s="140">
        <v>5</v>
      </c>
      <c r="AB160" s="140">
        <v>4</v>
      </c>
      <c r="AC160" s="140">
        <v>5</v>
      </c>
      <c r="AD160" s="140">
        <v>2</v>
      </c>
      <c r="AE160" s="140">
        <v>5</v>
      </c>
      <c r="AF160" s="140">
        <v>3</v>
      </c>
      <c r="AG160" s="140">
        <v>4</v>
      </c>
      <c r="AH160" s="140">
        <v>1</v>
      </c>
      <c r="AI160" s="140">
        <v>2</v>
      </c>
      <c r="AJ160" s="139"/>
      <c r="AK160" s="139"/>
      <c r="AL160" s="139"/>
      <c r="AM160" s="140">
        <v>1</v>
      </c>
      <c r="AN160" s="139"/>
      <c r="AO160" s="140">
        <v>1</v>
      </c>
      <c r="AP160" s="140">
        <v>1</v>
      </c>
      <c r="AQ160" s="140">
        <v>2</v>
      </c>
      <c r="AR160" s="140">
        <v>3</v>
      </c>
      <c r="AS160" s="140">
        <v>4</v>
      </c>
      <c r="AT160" s="140">
        <v>4</v>
      </c>
      <c r="AU160" s="140">
        <v>1</v>
      </c>
      <c r="AV160" s="140">
        <v>4</v>
      </c>
      <c r="AW160" s="140">
        <v>3</v>
      </c>
      <c r="AX160" s="140">
        <v>4</v>
      </c>
      <c r="AY160" s="140">
        <v>3</v>
      </c>
      <c r="AZ160" s="140">
        <v>3</v>
      </c>
      <c r="BA160" s="140">
        <v>5</v>
      </c>
      <c r="BB160" s="140">
        <v>1</v>
      </c>
      <c r="BC160" s="140">
        <v>1</v>
      </c>
      <c r="BD160" s="140">
        <v>1</v>
      </c>
      <c r="BE160" s="140">
        <v>3</v>
      </c>
      <c r="BF160" s="140">
        <v>3</v>
      </c>
      <c r="BG160" s="140">
        <v>1</v>
      </c>
      <c r="BH160" s="140">
        <v>3</v>
      </c>
      <c r="BI160" s="140">
        <v>3</v>
      </c>
      <c r="BJ160" s="140">
        <v>5</v>
      </c>
      <c r="BK160" s="140">
        <v>5</v>
      </c>
      <c r="BL160" s="140">
        <v>2</v>
      </c>
      <c r="BM160" s="139"/>
      <c r="BN160" s="139"/>
      <c r="BO160" s="139"/>
      <c r="BP160" s="139"/>
      <c r="BQ160" s="139"/>
      <c r="BR160" s="139"/>
      <c r="BS160" s="139"/>
      <c r="BT160" s="140">
        <v>4</v>
      </c>
      <c r="BU160" s="140" t="s">
        <v>401</v>
      </c>
      <c r="BV160" s="140" t="s">
        <v>402</v>
      </c>
    </row>
    <row r="161" spans="1:74" s="143" customFormat="1" x14ac:dyDescent="0.25">
      <c r="A161" s="137">
        <v>80843475</v>
      </c>
      <c r="B161" s="137" t="s">
        <v>213</v>
      </c>
      <c r="C161" s="138">
        <v>44772.686469907407</v>
      </c>
      <c r="D161" s="140">
        <v>5</v>
      </c>
      <c r="E161" s="140">
        <v>1</v>
      </c>
      <c r="F161" s="140">
        <v>2</v>
      </c>
      <c r="G161" s="140">
        <v>1</v>
      </c>
      <c r="H161" s="139"/>
      <c r="I161" s="139"/>
      <c r="J161" s="139"/>
      <c r="K161" s="139"/>
      <c r="L161" s="139"/>
      <c r="M161" s="140">
        <v>1</v>
      </c>
      <c r="N161" s="139"/>
      <c r="O161" s="139"/>
      <c r="P161" s="139"/>
      <c r="Q161" s="140">
        <v>1</v>
      </c>
      <c r="R161" s="140">
        <v>1</v>
      </c>
      <c r="S161" s="139"/>
      <c r="T161" s="139"/>
      <c r="U161" s="139"/>
      <c r="V161" s="139"/>
      <c r="W161" s="139"/>
      <c r="X161" s="140">
        <v>2</v>
      </c>
      <c r="Y161" s="140">
        <v>2</v>
      </c>
      <c r="Z161" s="140">
        <v>1</v>
      </c>
      <c r="AA161" s="140">
        <v>5</v>
      </c>
      <c r="AB161" s="140">
        <v>4</v>
      </c>
      <c r="AC161" s="140">
        <v>5</v>
      </c>
      <c r="AD161" s="140">
        <v>4</v>
      </c>
      <c r="AE161" s="140">
        <v>5</v>
      </c>
      <c r="AF161" s="140">
        <v>3</v>
      </c>
      <c r="AG161" s="140">
        <v>5</v>
      </c>
      <c r="AH161" s="140">
        <v>2</v>
      </c>
      <c r="AI161" s="139"/>
      <c r="AJ161" s="140">
        <v>1</v>
      </c>
      <c r="AK161" s="139"/>
      <c r="AL161" s="140">
        <v>1</v>
      </c>
      <c r="AM161" s="139"/>
      <c r="AN161" s="139"/>
      <c r="AO161" s="140">
        <v>1</v>
      </c>
      <c r="AP161" s="140">
        <v>1</v>
      </c>
      <c r="AQ161" s="140">
        <v>1</v>
      </c>
      <c r="AR161" s="140">
        <v>3</v>
      </c>
      <c r="AS161" s="140">
        <v>3</v>
      </c>
      <c r="AT161" s="140">
        <v>3</v>
      </c>
      <c r="AU161" s="140">
        <v>3</v>
      </c>
      <c r="AV161" s="140">
        <v>3</v>
      </c>
      <c r="AW161" s="140">
        <v>2</v>
      </c>
      <c r="AX161" s="140">
        <v>3</v>
      </c>
      <c r="AY161" s="140">
        <v>4</v>
      </c>
      <c r="AZ161" s="140">
        <v>3</v>
      </c>
      <c r="BA161" s="140">
        <v>3</v>
      </c>
      <c r="BB161" s="140">
        <v>1</v>
      </c>
      <c r="BC161" s="140">
        <v>2</v>
      </c>
      <c r="BD161" s="140">
        <v>4</v>
      </c>
      <c r="BE161" s="140">
        <v>4</v>
      </c>
      <c r="BF161" s="140">
        <v>4</v>
      </c>
      <c r="BG161" s="140">
        <v>4</v>
      </c>
      <c r="BH161" s="140">
        <v>4</v>
      </c>
      <c r="BI161" s="140">
        <v>4</v>
      </c>
      <c r="BJ161" s="140">
        <v>3</v>
      </c>
      <c r="BK161" s="140">
        <v>4</v>
      </c>
      <c r="BL161" s="140">
        <v>1</v>
      </c>
      <c r="BM161" s="140">
        <v>1</v>
      </c>
      <c r="BN161" s="139"/>
      <c r="BO161" s="139"/>
      <c r="BP161" s="139"/>
      <c r="BQ161" s="139"/>
      <c r="BR161" s="139"/>
      <c r="BS161" s="139"/>
      <c r="BT161" s="140">
        <v>4</v>
      </c>
      <c r="BU161" s="140" t="s">
        <v>403</v>
      </c>
      <c r="BV161" s="140" t="s">
        <v>15</v>
      </c>
    </row>
    <row r="162" spans="1:74" s="143" customFormat="1" x14ac:dyDescent="0.25">
      <c r="A162" s="137">
        <v>80843576</v>
      </c>
      <c r="B162" s="137" t="s">
        <v>207</v>
      </c>
      <c r="C162" s="138">
        <v>44772.689976851849</v>
      </c>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c r="BE162" s="139"/>
      <c r="BF162" s="139"/>
      <c r="BG162" s="139"/>
      <c r="BH162" s="139"/>
      <c r="BI162" s="139"/>
      <c r="BJ162" s="139"/>
      <c r="BK162" s="139"/>
      <c r="BL162" s="139"/>
      <c r="BM162" s="139"/>
      <c r="BN162" s="139"/>
      <c r="BO162" s="139"/>
      <c r="BP162" s="139"/>
      <c r="BQ162" s="139"/>
      <c r="BR162" s="139"/>
      <c r="BS162" s="139"/>
      <c r="BT162" s="139"/>
      <c r="BU162" s="139"/>
      <c r="BV162" s="139"/>
    </row>
    <row r="163" spans="1:74" s="143" customFormat="1" x14ac:dyDescent="0.25">
      <c r="A163" s="137">
        <v>80843722</v>
      </c>
      <c r="B163" s="137" t="s">
        <v>207</v>
      </c>
      <c r="C163" s="138">
        <v>44772.695370370369</v>
      </c>
      <c r="D163" s="140">
        <v>4</v>
      </c>
      <c r="E163" s="140">
        <v>2</v>
      </c>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c r="BI163" s="139"/>
      <c r="BJ163" s="139"/>
      <c r="BK163" s="139"/>
      <c r="BL163" s="139"/>
      <c r="BM163" s="139"/>
      <c r="BN163" s="139"/>
      <c r="BO163" s="139"/>
      <c r="BP163" s="139"/>
      <c r="BQ163" s="139"/>
      <c r="BR163" s="139"/>
      <c r="BS163" s="139"/>
      <c r="BT163" s="139"/>
      <c r="BU163" s="139"/>
      <c r="BV163" s="139"/>
    </row>
    <row r="164" spans="1:74" s="143" customFormat="1" ht="33.75" x14ac:dyDescent="0.25">
      <c r="A164" s="137">
        <v>80844010</v>
      </c>
      <c r="B164" s="137" t="s">
        <v>207</v>
      </c>
      <c r="C164" s="138">
        <v>44772.704317129632</v>
      </c>
      <c r="D164" s="140">
        <v>3</v>
      </c>
      <c r="E164" s="140">
        <v>2</v>
      </c>
      <c r="F164" s="140">
        <v>2</v>
      </c>
      <c r="G164" s="140">
        <v>3</v>
      </c>
      <c r="H164" s="140">
        <v>1</v>
      </c>
      <c r="I164" s="140">
        <v>1</v>
      </c>
      <c r="J164" s="140">
        <v>1</v>
      </c>
      <c r="K164" s="139"/>
      <c r="L164" s="139"/>
      <c r="M164" s="140">
        <v>1</v>
      </c>
      <c r="N164" s="139"/>
      <c r="O164" s="139"/>
      <c r="P164" s="139"/>
      <c r="Q164" s="140">
        <v>3</v>
      </c>
      <c r="R164" s="139"/>
      <c r="S164" s="139"/>
      <c r="T164" s="139"/>
      <c r="U164" s="139"/>
      <c r="V164" s="139"/>
      <c r="W164" s="140">
        <v>1</v>
      </c>
      <c r="X164" s="140">
        <v>2</v>
      </c>
      <c r="Y164" s="140">
        <v>2</v>
      </c>
      <c r="Z164" s="140">
        <v>3</v>
      </c>
      <c r="AA164" s="140">
        <v>5</v>
      </c>
      <c r="AB164" s="140">
        <v>3</v>
      </c>
      <c r="AC164" s="140">
        <v>5</v>
      </c>
      <c r="AD164" s="140">
        <v>2</v>
      </c>
      <c r="AE164" s="140">
        <v>5</v>
      </c>
      <c r="AF164" s="140">
        <v>1</v>
      </c>
      <c r="AG164" s="140">
        <v>3</v>
      </c>
      <c r="AH164" s="140">
        <v>2</v>
      </c>
      <c r="AI164" s="139"/>
      <c r="AJ164" s="140">
        <v>1</v>
      </c>
      <c r="AK164" s="139"/>
      <c r="AL164" s="139"/>
      <c r="AM164" s="140">
        <v>1</v>
      </c>
      <c r="AN164" s="139"/>
      <c r="AO164" s="140">
        <v>5</v>
      </c>
      <c r="AP164" s="140">
        <v>5</v>
      </c>
      <c r="AQ164" s="140">
        <v>5</v>
      </c>
      <c r="AR164" s="140">
        <v>3</v>
      </c>
      <c r="AS164" s="140">
        <v>3</v>
      </c>
      <c r="AT164" s="140">
        <v>5</v>
      </c>
      <c r="AU164" s="140">
        <v>1</v>
      </c>
      <c r="AV164" s="140">
        <v>3</v>
      </c>
      <c r="AW164" s="140">
        <v>2</v>
      </c>
      <c r="AX164" s="140">
        <v>3</v>
      </c>
      <c r="AY164" s="140">
        <v>4</v>
      </c>
      <c r="AZ164" s="140">
        <v>4</v>
      </c>
      <c r="BA164" s="140">
        <v>5</v>
      </c>
      <c r="BB164" s="140">
        <v>2</v>
      </c>
      <c r="BC164" s="140">
        <v>3</v>
      </c>
      <c r="BD164" s="140">
        <v>4</v>
      </c>
      <c r="BE164" s="140">
        <v>4</v>
      </c>
      <c r="BF164" s="140">
        <v>4</v>
      </c>
      <c r="BG164" s="140">
        <v>2</v>
      </c>
      <c r="BH164" s="140">
        <v>2</v>
      </c>
      <c r="BI164" s="140">
        <v>3</v>
      </c>
      <c r="BJ164" s="140">
        <v>4</v>
      </c>
      <c r="BK164" s="140">
        <v>4</v>
      </c>
      <c r="BL164" s="140">
        <v>2</v>
      </c>
      <c r="BM164" s="139"/>
      <c r="BN164" s="139"/>
      <c r="BO164" s="139"/>
      <c r="BP164" s="139"/>
      <c r="BQ164" s="139"/>
      <c r="BR164" s="139"/>
      <c r="BS164" s="139"/>
      <c r="BT164" s="140">
        <v>4</v>
      </c>
      <c r="BU164" s="140" t="s">
        <v>404</v>
      </c>
      <c r="BV164" s="140" t="s">
        <v>405</v>
      </c>
    </row>
    <row r="165" spans="1:74" s="143" customFormat="1" ht="33.75" x14ac:dyDescent="0.25">
      <c r="A165" s="137">
        <v>80844145</v>
      </c>
      <c r="B165" s="137" t="s">
        <v>213</v>
      </c>
      <c r="C165" s="138">
        <v>44772.708807870367</v>
      </c>
      <c r="D165" s="140">
        <v>4</v>
      </c>
      <c r="E165" s="140">
        <v>2</v>
      </c>
      <c r="F165" s="140">
        <v>3</v>
      </c>
      <c r="G165" s="140">
        <v>2</v>
      </c>
      <c r="H165" s="140">
        <v>1</v>
      </c>
      <c r="I165" s="140">
        <v>1</v>
      </c>
      <c r="J165" s="140">
        <v>1</v>
      </c>
      <c r="K165" s="140">
        <v>1</v>
      </c>
      <c r="L165" s="139"/>
      <c r="M165" s="140">
        <v>1</v>
      </c>
      <c r="N165" s="140">
        <v>1</v>
      </c>
      <c r="O165" s="139"/>
      <c r="P165" s="139"/>
      <c r="Q165" s="140">
        <v>3</v>
      </c>
      <c r="R165" s="139"/>
      <c r="S165" s="140">
        <v>1</v>
      </c>
      <c r="T165" s="139"/>
      <c r="U165" s="139"/>
      <c r="V165" s="139"/>
      <c r="W165" s="139"/>
      <c r="X165" s="140">
        <v>1</v>
      </c>
      <c r="Y165" s="140">
        <v>2</v>
      </c>
      <c r="Z165" s="140">
        <v>3</v>
      </c>
      <c r="AA165" s="140">
        <v>3</v>
      </c>
      <c r="AB165" s="140">
        <v>3</v>
      </c>
      <c r="AC165" s="140">
        <v>5</v>
      </c>
      <c r="AD165" s="140">
        <v>1</v>
      </c>
      <c r="AE165" s="140">
        <v>3</v>
      </c>
      <c r="AF165" s="140">
        <v>1</v>
      </c>
      <c r="AG165" s="140">
        <v>2</v>
      </c>
      <c r="AH165" s="140">
        <v>2</v>
      </c>
      <c r="AI165" s="139"/>
      <c r="AJ165" s="140">
        <v>1</v>
      </c>
      <c r="AK165" s="139"/>
      <c r="AL165" s="140">
        <v>1</v>
      </c>
      <c r="AM165" s="140">
        <v>1</v>
      </c>
      <c r="AN165" s="139"/>
      <c r="AO165" s="140">
        <v>2</v>
      </c>
      <c r="AP165" s="140">
        <v>5</v>
      </c>
      <c r="AQ165" s="140">
        <v>4</v>
      </c>
      <c r="AR165" s="140">
        <v>4</v>
      </c>
      <c r="AS165" s="140">
        <v>4</v>
      </c>
      <c r="AT165" s="140">
        <v>5</v>
      </c>
      <c r="AU165" s="140">
        <v>3</v>
      </c>
      <c r="AV165" s="140">
        <v>3</v>
      </c>
      <c r="AW165" s="140">
        <v>2</v>
      </c>
      <c r="AX165" s="140">
        <v>5</v>
      </c>
      <c r="AY165" s="140">
        <v>1</v>
      </c>
      <c r="AZ165" s="140">
        <v>2</v>
      </c>
      <c r="BA165" s="140">
        <v>3</v>
      </c>
      <c r="BB165" s="140">
        <v>2</v>
      </c>
      <c r="BC165" s="140">
        <v>2</v>
      </c>
      <c r="BD165" s="140">
        <v>1</v>
      </c>
      <c r="BE165" s="140">
        <v>3</v>
      </c>
      <c r="BF165" s="140">
        <v>4</v>
      </c>
      <c r="BG165" s="140">
        <v>1</v>
      </c>
      <c r="BH165" s="140">
        <v>5</v>
      </c>
      <c r="BI165" s="140">
        <v>4</v>
      </c>
      <c r="BJ165" s="140">
        <v>3</v>
      </c>
      <c r="BK165" s="140">
        <v>3</v>
      </c>
      <c r="BL165" s="140">
        <v>2</v>
      </c>
      <c r="BM165" s="139"/>
      <c r="BN165" s="139"/>
      <c r="BO165" s="139"/>
      <c r="BP165" s="139"/>
      <c r="BQ165" s="139"/>
      <c r="BR165" s="139"/>
      <c r="BS165" s="139"/>
      <c r="BT165" s="140">
        <v>4</v>
      </c>
      <c r="BU165" s="140" t="s">
        <v>406</v>
      </c>
      <c r="BV165" s="140" t="s">
        <v>407</v>
      </c>
    </row>
    <row r="166" spans="1:74" s="143" customFormat="1" ht="45" x14ac:dyDescent="0.25">
      <c r="A166" s="137">
        <v>80845652</v>
      </c>
      <c r="B166" s="137" t="s">
        <v>208</v>
      </c>
      <c r="C166" s="138">
        <v>44772.764039351852</v>
      </c>
      <c r="D166" s="140">
        <v>2</v>
      </c>
      <c r="E166" s="140">
        <v>2</v>
      </c>
      <c r="F166" s="140">
        <v>4</v>
      </c>
      <c r="G166" s="140">
        <v>2</v>
      </c>
      <c r="H166" s="140">
        <v>1</v>
      </c>
      <c r="I166" s="139"/>
      <c r="J166" s="140">
        <v>1</v>
      </c>
      <c r="K166" s="139"/>
      <c r="L166" s="140">
        <v>1</v>
      </c>
      <c r="M166" s="140">
        <v>1</v>
      </c>
      <c r="N166" s="139"/>
      <c r="O166" s="139"/>
      <c r="P166" s="139"/>
      <c r="Q166" s="140">
        <v>2</v>
      </c>
      <c r="R166" s="139"/>
      <c r="S166" s="139"/>
      <c r="T166" s="139"/>
      <c r="U166" s="139"/>
      <c r="V166" s="139"/>
      <c r="W166" s="140">
        <v>1</v>
      </c>
      <c r="X166" s="140">
        <v>1</v>
      </c>
      <c r="Y166" s="140">
        <v>1</v>
      </c>
      <c r="Z166" s="140">
        <v>3</v>
      </c>
      <c r="AA166" s="140">
        <v>5</v>
      </c>
      <c r="AB166" s="140">
        <v>5</v>
      </c>
      <c r="AC166" s="140">
        <v>5</v>
      </c>
      <c r="AD166" s="140">
        <v>5</v>
      </c>
      <c r="AE166" s="140">
        <v>5</v>
      </c>
      <c r="AF166" s="140">
        <v>1</v>
      </c>
      <c r="AG166" s="140">
        <v>5</v>
      </c>
      <c r="AH166" s="140">
        <v>2</v>
      </c>
      <c r="AI166" s="139"/>
      <c r="AJ166" s="140">
        <v>1</v>
      </c>
      <c r="AK166" s="139"/>
      <c r="AL166" s="139"/>
      <c r="AM166" s="140">
        <v>1</v>
      </c>
      <c r="AN166" s="139"/>
      <c r="AO166" s="140">
        <v>1</v>
      </c>
      <c r="AP166" s="140">
        <v>1</v>
      </c>
      <c r="AQ166" s="140">
        <v>4</v>
      </c>
      <c r="AR166" s="140">
        <v>1</v>
      </c>
      <c r="AS166" s="140">
        <v>2</v>
      </c>
      <c r="AT166" s="140">
        <v>2</v>
      </c>
      <c r="AU166" s="140">
        <v>1</v>
      </c>
      <c r="AV166" s="140">
        <v>1</v>
      </c>
      <c r="AW166" s="140">
        <v>2</v>
      </c>
      <c r="AX166" s="140">
        <v>1</v>
      </c>
      <c r="AY166" s="140">
        <v>1</v>
      </c>
      <c r="AZ166" s="140">
        <v>1</v>
      </c>
      <c r="BA166" s="140">
        <v>4</v>
      </c>
      <c r="BB166" s="140">
        <v>1</v>
      </c>
      <c r="BC166" s="140">
        <v>1</v>
      </c>
      <c r="BD166" s="140">
        <v>2</v>
      </c>
      <c r="BE166" s="140">
        <v>3</v>
      </c>
      <c r="BF166" s="140">
        <v>3</v>
      </c>
      <c r="BG166" s="140">
        <v>2</v>
      </c>
      <c r="BH166" s="140">
        <v>2</v>
      </c>
      <c r="BI166" s="140">
        <v>5</v>
      </c>
      <c r="BJ166" s="140">
        <v>5</v>
      </c>
      <c r="BK166" s="140">
        <v>5</v>
      </c>
      <c r="BL166" s="140">
        <v>1</v>
      </c>
      <c r="BM166" s="139"/>
      <c r="BN166" s="139"/>
      <c r="BO166" s="140">
        <v>1</v>
      </c>
      <c r="BP166" s="139"/>
      <c r="BQ166" s="140">
        <v>1</v>
      </c>
      <c r="BR166" s="139"/>
      <c r="BS166" s="139"/>
      <c r="BT166" s="140">
        <v>2</v>
      </c>
      <c r="BU166" s="140" t="s">
        <v>408</v>
      </c>
      <c r="BV166" s="140" t="s">
        <v>219</v>
      </c>
    </row>
    <row r="167" spans="1:74" s="143" customFormat="1" x14ac:dyDescent="0.25">
      <c r="A167" s="137">
        <v>80845877</v>
      </c>
      <c r="B167" s="137" t="s">
        <v>208</v>
      </c>
      <c r="C167" s="138">
        <v>44772.772951388892</v>
      </c>
      <c r="D167" s="140">
        <v>3</v>
      </c>
      <c r="E167" s="140">
        <v>2</v>
      </c>
      <c r="F167" s="140">
        <v>4</v>
      </c>
      <c r="G167" s="140">
        <v>4</v>
      </c>
      <c r="H167" s="140">
        <v>1</v>
      </c>
      <c r="I167" s="139"/>
      <c r="J167" s="140">
        <v>1</v>
      </c>
      <c r="K167" s="140">
        <v>1</v>
      </c>
      <c r="L167" s="139"/>
      <c r="M167" s="139"/>
      <c r="N167" s="139"/>
      <c r="O167" s="139"/>
      <c r="P167" s="139"/>
      <c r="Q167" s="140">
        <v>2</v>
      </c>
      <c r="R167" s="139"/>
      <c r="S167" s="139"/>
      <c r="T167" s="139"/>
      <c r="U167" s="139"/>
      <c r="V167" s="139"/>
      <c r="W167" s="140">
        <v>1</v>
      </c>
      <c r="X167" s="140">
        <v>1</v>
      </c>
      <c r="Y167" s="140">
        <v>1</v>
      </c>
      <c r="Z167" s="140">
        <v>3</v>
      </c>
      <c r="AA167" s="140">
        <v>1</v>
      </c>
      <c r="AB167" s="140">
        <v>1</v>
      </c>
      <c r="AC167" s="140">
        <v>5</v>
      </c>
      <c r="AD167" s="140">
        <v>1</v>
      </c>
      <c r="AE167" s="140">
        <v>5</v>
      </c>
      <c r="AF167" s="140">
        <v>1</v>
      </c>
      <c r="AG167" s="140">
        <v>5</v>
      </c>
      <c r="AH167" s="140">
        <v>2</v>
      </c>
      <c r="AI167" s="139"/>
      <c r="AJ167" s="140">
        <v>1</v>
      </c>
      <c r="AK167" s="140">
        <v>1</v>
      </c>
      <c r="AL167" s="139"/>
      <c r="AM167" s="139"/>
      <c r="AN167" s="139"/>
      <c r="AO167" s="140">
        <v>1</v>
      </c>
      <c r="AP167" s="140">
        <v>1</v>
      </c>
      <c r="AQ167" s="140">
        <v>3</v>
      </c>
      <c r="AR167" s="140">
        <v>3</v>
      </c>
      <c r="AS167" s="140">
        <v>2</v>
      </c>
      <c r="AT167" s="140">
        <v>2</v>
      </c>
      <c r="AU167" s="140">
        <v>2</v>
      </c>
      <c r="AV167" s="140">
        <v>2</v>
      </c>
      <c r="AW167" s="140">
        <v>3</v>
      </c>
      <c r="AX167" s="140">
        <v>3</v>
      </c>
      <c r="AY167" s="140">
        <v>1</v>
      </c>
      <c r="AZ167" s="140">
        <v>1</v>
      </c>
      <c r="BA167" s="140">
        <v>4</v>
      </c>
      <c r="BB167" s="140">
        <v>2</v>
      </c>
      <c r="BC167" s="140">
        <v>2</v>
      </c>
      <c r="BD167" s="140">
        <v>2</v>
      </c>
      <c r="BE167" s="140">
        <v>3</v>
      </c>
      <c r="BF167" s="140">
        <v>2</v>
      </c>
      <c r="BG167" s="140">
        <v>1</v>
      </c>
      <c r="BH167" s="140">
        <v>3</v>
      </c>
      <c r="BI167" s="140">
        <v>5</v>
      </c>
      <c r="BJ167" s="140">
        <v>4</v>
      </c>
      <c r="BK167" s="140">
        <v>4</v>
      </c>
      <c r="BL167" s="140">
        <v>1</v>
      </c>
      <c r="BM167" s="140">
        <v>1</v>
      </c>
      <c r="BN167" s="139"/>
      <c r="BO167" s="140">
        <v>1</v>
      </c>
      <c r="BP167" s="139"/>
      <c r="BQ167" s="139"/>
      <c r="BR167" s="139"/>
      <c r="BS167" s="139"/>
      <c r="BT167" s="140">
        <v>3</v>
      </c>
      <c r="BU167" s="140" t="s">
        <v>409</v>
      </c>
      <c r="BV167" s="140" t="s">
        <v>219</v>
      </c>
    </row>
    <row r="168" spans="1:74" s="143" customFormat="1" ht="22.5" x14ac:dyDescent="0.25">
      <c r="A168" s="137">
        <v>80847285</v>
      </c>
      <c r="B168" s="137" t="s">
        <v>213</v>
      </c>
      <c r="C168" s="138">
        <v>44772.825914351852</v>
      </c>
      <c r="D168" s="140">
        <v>2</v>
      </c>
      <c r="E168" s="140">
        <v>2</v>
      </c>
      <c r="F168" s="140">
        <v>1</v>
      </c>
      <c r="G168" s="140">
        <v>2</v>
      </c>
      <c r="H168" s="139"/>
      <c r="I168" s="140">
        <v>1</v>
      </c>
      <c r="J168" s="140">
        <v>1</v>
      </c>
      <c r="K168" s="140">
        <v>1</v>
      </c>
      <c r="L168" s="139"/>
      <c r="M168" s="139"/>
      <c r="N168" s="139"/>
      <c r="O168" s="139"/>
      <c r="P168" s="140">
        <v>1</v>
      </c>
      <c r="Q168" s="140">
        <v>2</v>
      </c>
      <c r="R168" s="139"/>
      <c r="S168" s="139"/>
      <c r="T168" s="139"/>
      <c r="U168" s="139"/>
      <c r="V168" s="139"/>
      <c r="W168" s="140">
        <v>1</v>
      </c>
      <c r="X168" s="140">
        <v>2</v>
      </c>
      <c r="Y168" s="140">
        <v>1</v>
      </c>
      <c r="Z168" s="140">
        <v>3</v>
      </c>
      <c r="AA168" s="140">
        <v>4</v>
      </c>
      <c r="AB168" s="140">
        <v>5</v>
      </c>
      <c r="AC168" s="140">
        <v>5</v>
      </c>
      <c r="AD168" s="140">
        <v>2</v>
      </c>
      <c r="AE168" s="140">
        <v>5</v>
      </c>
      <c r="AF168" s="140">
        <v>1</v>
      </c>
      <c r="AG168" s="140">
        <v>5</v>
      </c>
      <c r="AH168" s="140">
        <v>1</v>
      </c>
      <c r="AI168" s="140">
        <v>2</v>
      </c>
      <c r="AJ168" s="140">
        <v>1</v>
      </c>
      <c r="AK168" s="139"/>
      <c r="AL168" s="140">
        <v>1</v>
      </c>
      <c r="AM168" s="139"/>
      <c r="AN168" s="139"/>
      <c r="AO168" s="140">
        <v>2</v>
      </c>
      <c r="AP168" s="140">
        <v>1</v>
      </c>
      <c r="AQ168" s="140">
        <v>2</v>
      </c>
      <c r="AR168" s="140">
        <v>4</v>
      </c>
      <c r="AS168" s="140">
        <v>3</v>
      </c>
      <c r="AT168" s="140">
        <v>4</v>
      </c>
      <c r="AU168" s="140">
        <v>2</v>
      </c>
      <c r="AV168" s="140">
        <v>2</v>
      </c>
      <c r="AW168" s="140">
        <v>2</v>
      </c>
      <c r="AX168" s="140">
        <v>3</v>
      </c>
      <c r="AY168" s="140">
        <v>3</v>
      </c>
      <c r="AZ168" s="140">
        <v>2</v>
      </c>
      <c r="BA168" s="140">
        <v>4</v>
      </c>
      <c r="BB168" s="140">
        <v>2</v>
      </c>
      <c r="BC168" s="140">
        <v>4</v>
      </c>
      <c r="BD168" s="140">
        <v>2</v>
      </c>
      <c r="BE168" s="140">
        <v>4</v>
      </c>
      <c r="BF168" s="140">
        <v>4</v>
      </c>
      <c r="BG168" s="140">
        <v>2</v>
      </c>
      <c r="BH168" s="140">
        <v>3</v>
      </c>
      <c r="BI168" s="140">
        <v>3</v>
      </c>
      <c r="BJ168" s="140">
        <v>4</v>
      </c>
      <c r="BK168" s="140">
        <v>5</v>
      </c>
      <c r="BL168" s="140">
        <v>2</v>
      </c>
      <c r="BM168" s="139"/>
      <c r="BN168" s="139"/>
      <c r="BO168" s="139"/>
      <c r="BP168" s="139"/>
      <c r="BQ168" s="139"/>
      <c r="BR168" s="139"/>
      <c r="BS168" s="139"/>
      <c r="BT168" s="140">
        <v>4</v>
      </c>
      <c r="BU168" s="140" t="s">
        <v>410</v>
      </c>
      <c r="BV168" s="140" t="s">
        <v>219</v>
      </c>
    </row>
    <row r="169" spans="1:74" s="143" customFormat="1" ht="22.5" x14ac:dyDescent="0.25">
      <c r="A169" s="137">
        <v>80847423</v>
      </c>
      <c r="B169" s="137" t="s">
        <v>213</v>
      </c>
      <c r="C169" s="138">
        <v>44772.830578703702</v>
      </c>
      <c r="D169" s="140">
        <v>3</v>
      </c>
      <c r="E169" s="140">
        <v>1</v>
      </c>
      <c r="F169" s="140">
        <v>2</v>
      </c>
      <c r="G169" s="140">
        <v>1</v>
      </c>
      <c r="H169" s="139"/>
      <c r="I169" s="139"/>
      <c r="J169" s="140">
        <v>1</v>
      </c>
      <c r="K169" s="139"/>
      <c r="L169" s="139"/>
      <c r="M169" s="140">
        <v>1</v>
      </c>
      <c r="N169" s="139"/>
      <c r="O169" s="139"/>
      <c r="P169" s="139"/>
      <c r="Q169" s="140">
        <v>1</v>
      </c>
      <c r="R169" s="140">
        <v>1</v>
      </c>
      <c r="S169" s="139"/>
      <c r="T169" s="139"/>
      <c r="U169" s="139"/>
      <c r="V169" s="139"/>
      <c r="W169" s="139"/>
      <c r="X169" s="140">
        <v>1</v>
      </c>
      <c r="Y169" s="140">
        <v>1</v>
      </c>
      <c r="Z169" s="140">
        <v>1</v>
      </c>
      <c r="AA169" s="140">
        <v>5</v>
      </c>
      <c r="AB169" s="140">
        <v>4</v>
      </c>
      <c r="AC169" s="140">
        <v>3</v>
      </c>
      <c r="AD169" s="140">
        <v>1</v>
      </c>
      <c r="AE169" s="140">
        <v>5</v>
      </c>
      <c r="AF169" s="140">
        <v>1</v>
      </c>
      <c r="AG169" s="140">
        <v>3</v>
      </c>
      <c r="AH169" s="140">
        <v>1</v>
      </c>
      <c r="AI169" s="140">
        <v>3</v>
      </c>
      <c r="AJ169" s="139"/>
      <c r="AK169" s="140">
        <v>1</v>
      </c>
      <c r="AL169" s="139"/>
      <c r="AM169" s="139"/>
      <c r="AN169" s="139"/>
      <c r="AO169" s="140">
        <v>2</v>
      </c>
      <c r="AP169" s="140">
        <v>1</v>
      </c>
      <c r="AQ169" s="140">
        <v>3</v>
      </c>
      <c r="AR169" s="140">
        <v>1</v>
      </c>
      <c r="AS169" s="140">
        <v>1</v>
      </c>
      <c r="AT169" s="140">
        <v>1</v>
      </c>
      <c r="AU169" s="140">
        <v>1</v>
      </c>
      <c r="AV169" s="140">
        <v>1</v>
      </c>
      <c r="AW169" s="140">
        <v>2</v>
      </c>
      <c r="AX169" s="140">
        <v>2</v>
      </c>
      <c r="AY169" s="140">
        <v>1</v>
      </c>
      <c r="AZ169" s="140">
        <v>1</v>
      </c>
      <c r="BA169" s="140">
        <v>3</v>
      </c>
      <c r="BB169" s="140">
        <v>1</v>
      </c>
      <c r="BC169" s="140">
        <v>3</v>
      </c>
      <c r="BD169" s="140">
        <v>1</v>
      </c>
      <c r="BE169" s="140">
        <v>1</v>
      </c>
      <c r="BF169" s="140">
        <v>1</v>
      </c>
      <c r="BG169" s="140">
        <v>1</v>
      </c>
      <c r="BH169" s="140">
        <v>1</v>
      </c>
      <c r="BI169" s="140">
        <v>1</v>
      </c>
      <c r="BJ169" s="140">
        <v>1</v>
      </c>
      <c r="BK169" s="140">
        <v>1</v>
      </c>
      <c r="BL169" s="140">
        <v>1</v>
      </c>
      <c r="BM169" s="139"/>
      <c r="BN169" s="139"/>
      <c r="BO169" s="139"/>
      <c r="BP169" s="139"/>
      <c r="BQ169" s="140">
        <v>1</v>
      </c>
      <c r="BR169" s="139"/>
      <c r="BS169" s="139"/>
      <c r="BT169" s="140">
        <v>2</v>
      </c>
      <c r="BU169" s="140" t="s">
        <v>411</v>
      </c>
      <c r="BV169" s="140" t="s">
        <v>209</v>
      </c>
    </row>
    <row r="170" spans="1:74" s="143" customFormat="1" ht="56.25" x14ac:dyDescent="0.25">
      <c r="A170" s="137">
        <v>80847601</v>
      </c>
      <c r="B170" s="137" t="s">
        <v>213</v>
      </c>
      <c r="C170" s="138">
        <v>44772.837256944447</v>
      </c>
      <c r="D170" s="140">
        <v>3</v>
      </c>
      <c r="E170" s="140">
        <v>1</v>
      </c>
      <c r="F170" s="140">
        <v>1</v>
      </c>
      <c r="G170" s="140">
        <v>2</v>
      </c>
      <c r="H170" s="140">
        <v>1</v>
      </c>
      <c r="I170" s="140">
        <v>1</v>
      </c>
      <c r="J170" s="139"/>
      <c r="K170" s="140">
        <v>1</v>
      </c>
      <c r="L170" s="139"/>
      <c r="M170" s="140">
        <v>1</v>
      </c>
      <c r="N170" s="139"/>
      <c r="O170" s="139"/>
      <c r="P170" s="139"/>
      <c r="Q170" s="140">
        <v>2</v>
      </c>
      <c r="R170" s="139"/>
      <c r="S170" s="139"/>
      <c r="T170" s="139"/>
      <c r="U170" s="139"/>
      <c r="V170" s="139"/>
      <c r="W170" s="140">
        <v>1</v>
      </c>
      <c r="X170" s="140">
        <v>1</v>
      </c>
      <c r="Y170" s="140">
        <v>1</v>
      </c>
      <c r="Z170" s="140">
        <v>1</v>
      </c>
      <c r="AA170" s="140">
        <v>4</v>
      </c>
      <c r="AB170" s="140">
        <v>4</v>
      </c>
      <c r="AC170" s="140">
        <v>5</v>
      </c>
      <c r="AD170" s="140">
        <v>3</v>
      </c>
      <c r="AE170" s="140">
        <v>5</v>
      </c>
      <c r="AF170" s="140">
        <v>3</v>
      </c>
      <c r="AG170" s="140">
        <v>5</v>
      </c>
      <c r="AH170" s="140">
        <v>2</v>
      </c>
      <c r="AI170" s="139"/>
      <c r="AJ170" s="139"/>
      <c r="AK170" s="139"/>
      <c r="AL170" s="140">
        <v>1</v>
      </c>
      <c r="AM170" s="139"/>
      <c r="AN170" s="139"/>
      <c r="AO170" s="140">
        <v>1</v>
      </c>
      <c r="AP170" s="140">
        <v>1</v>
      </c>
      <c r="AQ170" s="140">
        <v>4</v>
      </c>
      <c r="AR170" s="140">
        <v>1</v>
      </c>
      <c r="AS170" s="140">
        <v>1</v>
      </c>
      <c r="AT170" s="140">
        <v>1</v>
      </c>
      <c r="AU170" s="140">
        <v>1</v>
      </c>
      <c r="AV170" s="140">
        <v>1</v>
      </c>
      <c r="AW170" s="140">
        <v>2</v>
      </c>
      <c r="AX170" s="140">
        <v>3</v>
      </c>
      <c r="AY170" s="140">
        <v>5</v>
      </c>
      <c r="AZ170" s="140">
        <v>3</v>
      </c>
      <c r="BA170" s="140">
        <v>3</v>
      </c>
      <c r="BB170" s="140">
        <v>1</v>
      </c>
      <c r="BC170" s="140">
        <v>2</v>
      </c>
      <c r="BD170" s="140">
        <v>5</v>
      </c>
      <c r="BE170" s="140">
        <v>2</v>
      </c>
      <c r="BF170" s="140">
        <v>2</v>
      </c>
      <c r="BG170" s="140">
        <v>2</v>
      </c>
      <c r="BH170" s="140">
        <v>3</v>
      </c>
      <c r="BI170" s="140">
        <v>3</v>
      </c>
      <c r="BJ170" s="140">
        <v>3</v>
      </c>
      <c r="BK170" s="140">
        <v>3</v>
      </c>
      <c r="BL170" s="140">
        <v>2</v>
      </c>
      <c r="BM170" s="139"/>
      <c r="BN170" s="139"/>
      <c r="BO170" s="139"/>
      <c r="BP170" s="139"/>
      <c r="BQ170" s="139"/>
      <c r="BR170" s="139"/>
      <c r="BS170" s="139"/>
      <c r="BT170" s="140">
        <v>2</v>
      </c>
      <c r="BU170" s="140" t="s">
        <v>412</v>
      </c>
      <c r="BV170" s="140" t="s">
        <v>266</v>
      </c>
    </row>
    <row r="171" spans="1:74" s="143" customFormat="1" ht="22.5" x14ac:dyDescent="0.25">
      <c r="A171" s="137">
        <v>80847670</v>
      </c>
      <c r="B171" s="137" t="s">
        <v>213</v>
      </c>
      <c r="C171" s="138">
        <v>44772.840150462966</v>
      </c>
      <c r="D171" s="140">
        <v>4</v>
      </c>
      <c r="E171" s="140">
        <v>1</v>
      </c>
      <c r="F171" s="140">
        <v>2</v>
      </c>
      <c r="G171" s="140">
        <v>1</v>
      </c>
      <c r="H171" s="140">
        <v>1</v>
      </c>
      <c r="I171" s="139"/>
      <c r="J171" s="139"/>
      <c r="K171" s="139"/>
      <c r="L171" s="139"/>
      <c r="M171" s="139"/>
      <c r="N171" s="139"/>
      <c r="O171" s="139"/>
      <c r="P171" s="139"/>
      <c r="Q171" s="140">
        <v>1</v>
      </c>
      <c r="R171" s="140">
        <v>1</v>
      </c>
      <c r="S171" s="139"/>
      <c r="T171" s="139"/>
      <c r="U171" s="139"/>
      <c r="V171" s="139"/>
      <c r="W171" s="139"/>
      <c r="X171" s="140">
        <v>1</v>
      </c>
      <c r="Y171" s="140">
        <v>2</v>
      </c>
      <c r="Z171" s="140">
        <v>1</v>
      </c>
      <c r="AA171" s="140">
        <v>5</v>
      </c>
      <c r="AB171" s="140">
        <v>1</v>
      </c>
      <c r="AC171" s="140">
        <v>5</v>
      </c>
      <c r="AD171" s="140">
        <v>3</v>
      </c>
      <c r="AE171" s="140">
        <v>5</v>
      </c>
      <c r="AF171" s="140">
        <v>1</v>
      </c>
      <c r="AG171" s="140">
        <v>5</v>
      </c>
      <c r="AH171" s="140">
        <v>2</v>
      </c>
      <c r="AI171" s="139"/>
      <c r="AJ171" s="139"/>
      <c r="AK171" s="139"/>
      <c r="AL171" s="139"/>
      <c r="AM171" s="140">
        <v>1</v>
      </c>
      <c r="AN171" s="139"/>
      <c r="AO171" s="140">
        <v>1</v>
      </c>
      <c r="AP171" s="140">
        <v>1</v>
      </c>
      <c r="AQ171" s="140">
        <v>2</v>
      </c>
      <c r="AR171" s="140">
        <v>5</v>
      </c>
      <c r="AS171" s="140">
        <v>5</v>
      </c>
      <c r="AT171" s="140">
        <v>5</v>
      </c>
      <c r="AU171" s="140">
        <v>5</v>
      </c>
      <c r="AV171" s="140">
        <v>5</v>
      </c>
      <c r="AW171" s="140">
        <v>2</v>
      </c>
      <c r="AX171" s="140">
        <v>5</v>
      </c>
      <c r="AY171" s="140">
        <v>5</v>
      </c>
      <c r="AZ171" s="140">
        <v>5</v>
      </c>
      <c r="BA171" s="140">
        <v>1</v>
      </c>
      <c r="BB171" s="140">
        <v>5</v>
      </c>
      <c r="BC171" s="140">
        <v>5</v>
      </c>
      <c r="BD171" s="140">
        <v>5</v>
      </c>
      <c r="BE171" s="140">
        <v>5</v>
      </c>
      <c r="BF171" s="140">
        <v>5</v>
      </c>
      <c r="BG171" s="140">
        <v>5</v>
      </c>
      <c r="BH171" s="140">
        <v>5</v>
      </c>
      <c r="BI171" s="140">
        <v>5</v>
      </c>
      <c r="BJ171" s="140">
        <v>5</v>
      </c>
      <c r="BK171" s="140">
        <v>5</v>
      </c>
      <c r="BL171" s="140">
        <v>2</v>
      </c>
      <c r="BM171" s="139"/>
      <c r="BN171" s="139"/>
      <c r="BO171" s="139"/>
      <c r="BP171" s="139"/>
      <c r="BQ171" s="139"/>
      <c r="BR171" s="139"/>
      <c r="BS171" s="139"/>
      <c r="BT171" s="140">
        <v>1</v>
      </c>
      <c r="BU171" s="140" t="s">
        <v>413</v>
      </c>
      <c r="BV171" s="140" t="s">
        <v>221</v>
      </c>
    </row>
    <row r="172" spans="1:74" s="143" customFormat="1" ht="22.5" x14ac:dyDescent="0.25">
      <c r="A172" s="137">
        <v>80847765</v>
      </c>
      <c r="B172" s="137" t="s">
        <v>213</v>
      </c>
      <c r="C172" s="138">
        <v>44772.844305555554</v>
      </c>
      <c r="D172" s="140">
        <v>5</v>
      </c>
      <c r="E172" s="140">
        <v>1</v>
      </c>
      <c r="F172" s="140">
        <v>3</v>
      </c>
      <c r="G172" s="140">
        <v>2</v>
      </c>
      <c r="H172" s="140">
        <v>1</v>
      </c>
      <c r="I172" s="140">
        <v>1</v>
      </c>
      <c r="J172" s="140">
        <v>1</v>
      </c>
      <c r="K172" s="140">
        <v>1</v>
      </c>
      <c r="L172" s="139"/>
      <c r="M172" s="140">
        <v>1</v>
      </c>
      <c r="N172" s="139"/>
      <c r="O172" s="139"/>
      <c r="P172" s="139"/>
      <c r="Q172" s="140">
        <v>2</v>
      </c>
      <c r="R172" s="139"/>
      <c r="S172" s="139"/>
      <c r="T172" s="139"/>
      <c r="U172" s="139"/>
      <c r="V172" s="139"/>
      <c r="W172" s="140">
        <v>1</v>
      </c>
      <c r="X172" s="140">
        <v>1</v>
      </c>
      <c r="Y172" s="140">
        <v>1</v>
      </c>
      <c r="Z172" s="140">
        <v>1</v>
      </c>
      <c r="AA172" s="140">
        <v>5</v>
      </c>
      <c r="AB172" s="140">
        <v>3</v>
      </c>
      <c r="AC172" s="140">
        <v>5</v>
      </c>
      <c r="AD172" s="140">
        <v>1</v>
      </c>
      <c r="AE172" s="140">
        <v>5</v>
      </c>
      <c r="AF172" s="140">
        <v>1</v>
      </c>
      <c r="AG172" s="140">
        <v>5</v>
      </c>
      <c r="AH172" s="140">
        <v>1</v>
      </c>
      <c r="AI172" s="140">
        <v>2</v>
      </c>
      <c r="AJ172" s="139"/>
      <c r="AK172" s="139"/>
      <c r="AL172" s="140">
        <v>1</v>
      </c>
      <c r="AM172" s="139"/>
      <c r="AN172" s="139"/>
      <c r="AO172" s="140">
        <v>5</v>
      </c>
      <c r="AP172" s="140">
        <v>1</v>
      </c>
      <c r="AQ172" s="140">
        <v>3</v>
      </c>
      <c r="AR172" s="140">
        <v>5</v>
      </c>
      <c r="AS172" s="140">
        <v>1</v>
      </c>
      <c r="AT172" s="140">
        <v>3</v>
      </c>
      <c r="AU172" s="140">
        <v>1</v>
      </c>
      <c r="AV172" s="140">
        <v>1</v>
      </c>
      <c r="AW172" s="140">
        <v>1</v>
      </c>
      <c r="AX172" s="140">
        <v>4</v>
      </c>
      <c r="AY172" s="140">
        <v>1</v>
      </c>
      <c r="AZ172" s="140">
        <v>1</v>
      </c>
      <c r="BA172" s="140">
        <v>5</v>
      </c>
      <c r="BB172" s="140">
        <v>1</v>
      </c>
      <c r="BC172" s="140">
        <v>4</v>
      </c>
      <c r="BD172" s="140">
        <v>5</v>
      </c>
      <c r="BE172" s="140">
        <v>5</v>
      </c>
      <c r="BF172" s="140">
        <v>5</v>
      </c>
      <c r="BG172" s="140">
        <v>3</v>
      </c>
      <c r="BH172" s="140">
        <v>5</v>
      </c>
      <c r="BI172" s="140">
        <v>5</v>
      </c>
      <c r="BJ172" s="140">
        <v>5</v>
      </c>
      <c r="BK172" s="140">
        <v>4</v>
      </c>
      <c r="BL172" s="140">
        <v>1</v>
      </c>
      <c r="BM172" s="139"/>
      <c r="BN172" s="139"/>
      <c r="BO172" s="139"/>
      <c r="BP172" s="139"/>
      <c r="BQ172" s="140">
        <v>1</v>
      </c>
      <c r="BR172" s="139"/>
      <c r="BS172" s="139"/>
      <c r="BT172" s="140">
        <v>4</v>
      </c>
      <c r="BU172" s="140" t="s">
        <v>414</v>
      </c>
      <c r="BV172" s="140" t="s">
        <v>219</v>
      </c>
    </row>
    <row r="173" spans="1:74" s="143" customFormat="1" x14ac:dyDescent="0.25">
      <c r="A173" s="137">
        <v>80847901</v>
      </c>
      <c r="B173" s="137" t="s">
        <v>207</v>
      </c>
      <c r="C173" s="138">
        <v>44772.851018518515</v>
      </c>
      <c r="D173" s="140">
        <v>5</v>
      </c>
      <c r="E173" s="140">
        <v>2</v>
      </c>
      <c r="F173" s="140">
        <v>7</v>
      </c>
      <c r="G173" s="140">
        <v>1</v>
      </c>
      <c r="H173" s="140">
        <v>1</v>
      </c>
      <c r="I173" s="140">
        <v>1</v>
      </c>
      <c r="J173" s="140">
        <v>1</v>
      </c>
      <c r="K173" s="140">
        <v>1</v>
      </c>
      <c r="L173" s="139"/>
      <c r="M173" s="140">
        <v>1</v>
      </c>
      <c r="N173" s="139"/>
      <c r="O173" s="139"/>
      <c r="P173" s="140">
        <v>1</v>
      </c>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row>
    <row r="174" spans="1:74" s="143" customFormat="1" ht="22.5" x14ac:dyDescent="0.25">
      <c r="A174" s="137">
        <v>80848157</v>
      </c>
      <c r="B174" s="137" t="s">
        <v>208</v>
      </c>
      <c r="C174" s="138">
        <v>44772.863692129627</v>
      </c>
      <c r="D174" s="140">
        <v>5</v>
      </c>
      <c r="E174" s="140">
        <v>1</v>
      </c>
      <c r="F174" s="140">
        <v>2</v>
      </c>
      <c r="G174" s="140">
        <v>2</v>
      </c>
      <c r="H174" s="139"/>
      <c r="I174" s="139"/>
      <c r="J174" s="140">
        <v>1</v>
      </c>
      <c r="K174" s="139"/>
      <c r="L174" s="139"/>
      <c r="M174" s="139"/>
      <c r="N174" s="139"/>
      <c r="O174" s="139"/>
      <c r="P174" s="139"/>
      <c r="Q174" s="140">
        <v>3</v>
      </c>
      <c r="R174" s="139"/>
      <c r="S174" s="139"/>
      <c r="T174" s="139"/>
      <c r="U174" s="139"/>
      <c r="V174" s="139"/>
      <c r="W174" s="140">
        <v>1</v>
      </c>
      <c r="X174" s="140">
        <v>1</v>
      </c>
      <c r="Y174" s="140">
        <v>1</v>
      </c>
      <c r="Z174" s="140">
        <v>1</v>
      </c>
      <c r="AA174" s="140">
        <v>5</v>
      </c>
      <c r="AB174" s="140">
        <v>3</v>
      </c>
      <c r="AC174" s="140">
        <v>4</v>
      </c>
      <c r="AD174" s="140">
        <v>3</v>
      </c>
      <c r="AE174" s="140">
        <v>4</v>
      </c>
      <c r="AF174" s="140">
        <v>2</v>
      </c>
      <c r="AG174" s="140">
        <v>3</v>
      </c>
      <c r="AH174" s="140">
        <v>2</v>
      </c>
      <c r="AI174" s="139"/>
      <c r="AJ174" s="139"/>
      <c r="AK174" s="139"/>
      <c r="AL174" s="140">
        <v>1</v>
      </c>
      <c r="AM174" s="139"/>
      <c r="AN174" s="139"/>
      <c r="AO174" s="140">
        <v>2</v>
      </c>
      <c r="AP174" s="140">
        <v>2</v>
      </c>
      <c r="AQ174" s="140">
        <v>1</v>
      </c>
      <c r="AR174" s="140">
        <v>3</v>
      </c>
      <c r="AS174" s="140">
        <v>4</v>
      </c>
      <c r="AT174" s="140">
        <v>4</v>
      </c>
      <c r="AU174" s="140">
        <v>3</v>
      </c>
      <c r="AV174" s="140">
        <v>3</v>
      </c>
      <c r="AW174" s="140">
        <v>2</v>
      </c>
      <c r="AX174" s="140">
        <v>2</v>
      </c>
      <c r="AY174" s="140">
        <v>2</v>
      </c>
      <c r="AZ174" s="140">
        <v>2</v>
      </c>
      <c r="BA174" s="140">
        <v>3</v>
      </c>
      <c r="BB174" s="140">
        <v>2</v>
      </c>
      <c r="BC174" s="140">
        <v>3</v>
      </c>
      <c r="BD174" s="140">
        <v>2</v>
      </c>
      <c r="BE174" s="140">
        <v>2</v>
      </c>
      <c r="BF174" s="140">
        <v>2</v>
      </c>
      <c r="BG174" s="140">
        <v>2</v>
      </c>
      <c r="BH174" s="140">
        <v>1</v>
      </c>
      <c r="BI174" s="140">
        <v>2</v>
      </c>
      <c r="BJ174" s="140">
        <v>3</v>
      </c>
      <c r="BK174" s="140">
        <v>3</v>
      </c>
      <c r="BL174" s="140">
        <v>2</v>
      </c>
      <c r="BM174" s="139"/>
      <c r="BN174" s="139"/>
      <c r="BO174" s="139"/>
      <c r="BP174" s="139"/>
      <c r="BQ174" s="139"/>
      <c r="BR174" s="139"/>
      <c r="BS174" s="139"/>
      <c r="BT174" s="140">
        <v>3</v>
      </c>
      <c r="BU174" s="140" t="s">
        <v>415</v>
      </c>
      <c r="BV174" s="140" t="s">
        <v>221</v>
      </c>
    </row>
    <row r="175" spans="1:74" s="143" customFormat="1" ht="45" x14ac:dyDescent="0.25">
      <c r="A175" s="137">
        <v>80848357</v>
      </c>
      <c r="B175" s="137" t="s">
        <v>213</v>
      </c>
      <c r="C175" s="138">
        <v>44772.871886574074</v>
      </c>
      <c r="D175" s="140">
        <v>3</v>
      </c>
      <c r="E175" s="140">
        <v>2</v>
      </c>
      <c r="F175" s="140">
        <v>1</v>
      </c>
      <c r="G175" s="140">
        <v>2</v>
      </c>
      <c r="H175" s="139"/>
      <c r="I175" s="140">
        <v>1</v>
      </c>
      <c r="J175" s="139"/>
      <c r="K175" s="139"/>
      <c r="L175" s="139"/>
      <c r="M175" s="140">
        <v>1</v>
      </c>
      <c r="N175" s="139"/>
      <c r="O175" s="139"/>
      <c r="P175" s="139"/>
      <c r="Q175" s="140">
        <v>2</v>
      </c>
      <c r="R175" s="139"/>
      <c r="S175" s="139"/>
      <c r="T175" s="139"/>
      <c r="U175" s="139"/>
      <c r="V175" s="139"/>
      <c r="W175" s="140">
        <v>1</v>
      </c>
      <c r="X175" s="140">
        <v>1</v>
      </c>
      <c r="Y175" s="140">
        <v>2</v>
      </c>
      <c r="Z175" s="140">
        <v>3</v>
      </c>
      <c r="AA175" s="140">
        <v>5</v>
      </c>
      <c r="AB175" s="140">
        <v>3</v>
      </c>
      <c r="AC175" s="140">
        <v>5</v>
      </c>
      <c r="AD175" s="140">
        <v>2</v>
      </c>
      <c r="AE175" s="140">
        <v>5</v>
      </c>
      <c r="AF175" s="140">
        <v>2</v>
      </c>
      <c r="AG175" s="140">
        <v>5</v>
      </c>
      <c r="AH175" s="140">
        <v>2</v>
      </c>
      <c r="AI175" s="139"/>
      <c r="AJ175" s="139"/>
      <c r="AK175" s="139"/>
      <c r="AL175" s="139"/>
      <c r="AM175" s="140">
        <v>1</v>
      </c>
      <c r="AN175" s="139"/>
      <c r="AO175" s="140">
        <v>5</v>
      </c>
      <c r="AP175" s="140">
        <v>1</v>
      </c>
      <c r="AQ175" s="140">
        <v>3</v>
      </c>
      <c r="AR175" s="140">
        <v>1</v>
      </c>
      <c r="AS175" s="140">
        <v>3</v>
      </c>
      <c r="AT175" s="140">
        <v>2</v>
      </c>
      <c r="AU175" s="140">
        <v>1</v>
      </c>
      <c r="AV175" s="140">
        <v>1</v>
      </c>
      <c r="AW175" s="140">
        <v>2</v>
      </c>
      <c r="AX175" s="140">
        <v>1</v>
      </c>
      <c r="AY175" s="140">
        <v>2</v>
      </c>
      <c r="AZ175" s="140">
        <v>1</v>
      </c>
      <c r="BA175" s="140">
        <v>4</v>
      </c>
      <c r="BB175" s="140">
        <v>1</v>
      </c>
      <c r="BC175" s="140">
        <v>3</v>
      </c>
      <c r="BD175" s="140">
        <v>4</v>
      </c>
      <c r="BE175" s="140">
        <v>1</v>
      </c>
      <c r="BF175" s="140">
        <v>1</v>
      </c>
      <c r="BG175" s="140">
        <v>1</v>
      </c>
      <c r="BH175" s="140">
        <v>2</v>
      </c>
      <c r="BI175" s="140">
        <v>4</v>
      </c>
      <c r="BJ175" s="140">
        <v>5</v>
      </c>
      <c r="BK175" s="140">
        <v>5</v>
      </c>
      <c r="BL175" s="140">
        <v>2</v>
      </c>
      <c r="BM175" s="139"/>
      <c r="BN175" s="139"/>
      <c r="BO175" s="139"/>
      <c r="BP175" s="139"/>
      <c r="BQ175" s="139"/>
      <c r="BR175" s="139"/>
      <c r="BS175" s="139"/>
      <c r="BT175" s="140">
        <v>2</v>
      </c>
      <c r="BU175" s="140" t="s">
        <v>416</v>
      </c>
      <c r="BV175" s="140" t="s">
        <v>417</v>
      </c>
    </row>
    <row r="176" spans="1:74" s="143" customFormat="1" ht="22.5" x14ac:dyDescent="0.25">
      <c r="A176" s="137">
        <v>80848708</v>
      </c>
      <c r="B176" s="137" t="s">
        <v>213</v>
      </c>
      <c r="C176" s="138">
        <v>44772.887546296297</v>
      </c>
      <c r="D176" s="140">
        <v>4</v>
      </c>
      <c r="E176" s="140">
        <v>1</v>
      </c>
      <c r="F176" s="140">
        <v>2</v>
      </c>
      <c r="G176" s="140">
        <v>4</v>
      </c>
      <c r="H176" s="139"/>
      <c r="I176" s="140">
        <v>1</v>
      </c>
      <c r="J176" s="140">
        <v>1</v>
      </c>
      <c r="K176" s="139"/>
      <c r="L176" s="139"/>
      <c r="M176" s="140">
        <v>1</v>
      </c>
      <c r="N176" s="139"/>
      <c r="O176" s="139"/>
      <c r="P176" s="139"/>
      <c r="Q176" s="140">
        <v>3</v>
      </c>
      <c r="R176" s="139"/>
      <c r="S176" s="139"/>
      <c r="T176" s="139"/>
      <c r="U176" s="139"/>
      <c r="V176" s="139"/>
      <c r="W176" s="140">
        <v>1</v>
      </c>
      <c r="X176" s="140">
        <v>1</v>
      </c>
      <c r="Y176" s="140">
        <v>1</v>
      </c>
      <c r="Z176" s="140">
        <v>1</v>
      </c>
      <c r="AA176" s="140">
        <v>5</v>
      </c>
      <c r="AB176" s="140">
        <v>5</v>
      </c>
      <c r="AC176" s="140">
        <v>5</v>
      </c>
      <c r="AD176" s="140">
        <v>4</v>
      </c>
      <c r="AE176" s="140">
        <v>5</v>
      </c>
      <c r="AF176" s="140">
        <v>3</v>
      </c>
      <c r="AG176" s="140">
        <v>4</v>
      </c>
      <c r="AH176" s="140">
        <v>2</v>
      </c>
      <c r="AI176" s="139"/>
      <c r="AJ176" s="140">
        <v>1</v>
      </c>
      <c r="AK176" s="139"/>
      <c r="AL176" s="140">
        <v>1</v>
      </c>
      <c r="AM176" s="139"/>
      <c r="AN176" s="139"/>
      <c r="AO176" s="140">
        <v>1</v>
      </c>
      <c r="AP176" s="140">
        <v>2</v>
      </c>
      <c r="AQ176" s="140">
        <v>4</v>
      </c>
      <c r="AR176" s="140">
        <v>4</v>
      </c>
      <c r="AS176" s="140">
        <v>4</v>
      </c>
      <c r="AT176" s="140">
        <v>4</v>
      </c>
      <c r="AU176" s="140">
        <v>1</v>
      </c>
      <c r="AV176" s="140">
        <v>3</v>
      </c>
      <c r="AW176" s="140">
        <v>2</v>
      </c>
      <c r="AX176" s="140">
        <v>5</v>
      </c>
      <c r="AY176" s="140">
        <v>2</v>
      </c>
      <c r="AZ176" s="140">
        <v>2</v>
      </c>
      <c r="BA176" s="140">
        <v>4</v>
      </c>
      <c r="BB176" s="140">
        <v>3</v>
      </c>
      <c r="BC176" s="140">
        <v>4</v>
      </c>
      <c r="BD176" s="140">
        <v>2</v>
      </c>
      <c r="BE176" s="140">
        <v>2</v>
      </c>
      <c r="BF176" s="140">
        <v>3</v>
      </c>
      <c r="BG176" s="140">
        <v>3</v>
      </c>
      <c r="BH176" s="140">
        <v>4</v>
      </c>
      <c r="BI176" s="140">
        <v>4</v>
      </c>
      <c r="BJ176" s="140">
        <v>3</v>
      </c>
      <c r="BK176" s="140">
        <v>4</v>
      </c>
      <c r="BL176" s="140">
        <v>2</v>
      </c>
      <c r="BM176" s="139"/>
      <c r="BN176" s="139"/>
      <c r="BO176" s="139"/>
      <c r="BP176" s="139"/>
      <c r="BQ176" s="139"/>
      <c r="BR176" s="139"/>
      <c r="BS176" s="139"/>
      <c r="BT176" s="140">
        <v>3</v>
      </c>
      <c r="BU176" s="140" t="s">
        <v>418</v>
      </c>
      <c r="BV176" s="140" t="s">
        <v>419</v>
      </c>
    </row>
    <row r="177" spans="1:74" s="143" customFormat="1" x14ac:dyDescent="0.25">
      <c r="A177" s="137">
        <v>80849202</v>
      </c>
      <c r="B177" s="137" t="s">
        <v>213</v>
      </c>
      <c r="C177" s="138">
        <v>44772.908310185187</v>
      </c>
      <c r="D177" s="140">
        <v>5</v>
      </c>
      <c r="E177" s="140">
        <v>2</v>
      </c>
      <c r="F177" s="140">
        <v>2</v>
      </c>
      <c r="G177" s="140">
        <v>2</v>
      </c>
      <c r="H177" s="139"/>
      <c r="I177" s="139"/>
      <c r="J177" s="139"/>
      <c r="K177" s="139"/>
      <c r="L177" s="139"/>
      <c r="M177" s="140">
        <v>1</v>
      </c>
      <c r="N177" s="139"/>
      <c r="O177" s="139"/>
      <c r="P177" s="139"/>
      <c r="Q177" s="140">
        <v>2</v>
      </c>
      <c r="R177" s="139"/>
      <c r="S177" s="139"/>
      <c r="T177" s="139"/>
      <c r="U177" s="139"/>
      <c r="V177" s="139"/>
      <c r="W177" s="140">
        <v>1</v>
      </c>
      <c r="X177" s="140">
        <v>1</v>
      </c>
      <c r="Y177" s="140">
        <v>1</v>
      </c>
      <c r="Z177" s="140">
        <v>3</v>
      </c>
      <c r="AA177" s="140">
        <v>4</v>
      </c>
      <c r="AB177" s="140">
        <v>3</v>
      </c>
      <c r="AC177" s="140">
        <v>5</v>
      </c>
      <c r="AD177" s="140">
        <v>3</v>
      </c>
      <c r="AE177" s="140">
        <v>4</v>
      </c>
      <c r="AF177" s="140">
        <v>1</v>
      </c>
      <c r="AG177" s="140">
        <v>4</v>
      </c>
      <c r="AH177" s="140">
        <v>2</v>
      </c>
      <c r="AI177" s="139"/>
      <c r="AJ177" s="140">
        <v>1</v>
      </c>
      <c r="AK177" s="139"/>
      <c r="AL177" s="140">
        <v>1</v>
      </c>
      <c r="AM177" s="139"/>
      <c r="AN177" s="139"/>
      <c r="AO177" s="140">
        <v>3</v>
      </c>
      <c r="AP177" s="140">
        <v>2</v>
      </c>
      <c r="AQ177" s="140">
        <v>4</v>
      </c>
      <c r="AR177" s="140">
        <v>3</v>
      </c>
      <c r="AS177" s="140">
        <v>3</v>
      </c>
      <c r="AT177" s="140">
        <v>2</v>
      </c>
      <c r="AU177" s="140">
        <v>2</v>
      </c>
      <c r="AV177" s="140">
        <v>3</v>
      </c>
      <c r="AW177" s="140">
        <v>2</v>
      </c>
      <c r="AX177" s="140">
        <v>3</v>
      </c>
      <c r="AY177" s="140">
        <v>2</v>
      </c>
      <c r="AZ177" s="140">
        <v>2</v>
      </c>
      <c r="BA177" s="140">
        <v>3</v>
      </c>
      <c r="BB177" s="140">
        <v>1</v>
      </c>
      <c r="BC177" s="140">
        <v>1</v>
      </c>
      <c r="BD177" s="140">
        <v>2</v>
      </c>
      <c r="BE177" s="140">
        <v>2</v>
      </c>
      <c r="BF177" s="140">
        <v>3</v>
      </c>
      <c r="BG177" s="140">
        <v>2</v>
      </c>
      <c r="BH177" s="140">
        <v>2</v>
      </c>
      <c r="BI177" s="140">
        <v>3</v>
      </c>
      <c r="BJ177" s="140">
        <v>3</v>
      </c>
      <c r="BK177" s="140">
        <v>3</v>
      </c>
      <c r="BL177" s="140">
        <v>1</v>
      </c>
      <c r="BM177" s="140">
        <v>1</v>
      </c>
      <c r="BN177" s="139"/>
      <c r="BO177" s="140">
        <v>1</v>
      </c>
      <c r="BP177" s="140">
        <v>1</v>
      </c>
      <c r="BQ177" s="140">
        <v>1</v>
      </c>
      <c r="BR177" s="139"/>
      <c r="BS177" s="139"/>
      <c r="BT177" s="140">
        <v>3</v>
      </c>
      <c r="BU177" s="140" t="s">
        <v>420</v>
      </c>
      <c r="BV177" s="140" t="s">
        <v>421</v>
      </c>
    </row>
    <row r="178" spans="1:74" s="143" customFormat="1" x14ac:dyDescent="0.25">
      <c r="A178" s="137">
        <v>80849327</v>
      </c>
      <c r="B178" s="137" t="s">
        <v>213</v>
      </c>
      <c r="C178" s="138">
        <v>44772.913159722222</v>
      </c>
      <c r="D178" s="140">
        <v>4</v>
      </c>
      <c r="E178" s="140">
        <v>2</v>
      </c>
      <c r="F178" s="140">
        <v>2</v>
      </c>
      <c r="G178" s="140">
        <v>3</v>
      </c>
      <c r="H178" s="140">
        <v>1</v>
      </c>
      <c r="I178" s="140">
        <v>1</v>
      </c>
      <c r="J178" s="139"/>
      <c r="K178" s="140">
        <v>1</v>
      </c>
      <c r="L178" s="139"/>
      <c r="M178" s="139"/>
      <c r="N178" s="140">
        <v>1</v>
      </c>
      <c r="O178" s="139"/>
      <c r="P178" s="139"/>
      <c r="Q178" s="140">
        <v>2</v>
      </c>
      <c r="R178" s="139"/>
      <c r="S178" s="139"/>
      <c r="T178" s="139"/>
      <c r="U178" s="139"/>
      <c r="V178" s="140">
        <v>1</v>
      </c>
      <c r="W178" s="139"/>
      <c r="X178" s="140">
        <v>2</v>
      </c>
      <c r="Y178" s="140">
        <v>2</v>
      </c>
      <c r="Z178" s="140">
        <v>3</v>
      </c>
      <c r="AA178" s="140">
        <v>5</v>
      </c>
      <c r="AB178" s="140">
        <v>5</v>
      </c>
      <c r="AC178" s="140">
        <v>5</v>
      </c>
      <c r="AD178" s="140">
        <v>4</v>
      </c>
      <c r="AE178" s="140">
        <v>5</v>
      </c>
      <c r="AF178" s="140">
        <v>3</v>
      </c>
      <c r="AG178" s="140">
        <v>4</v>
      </c>
      <c r="AH178" s="140">
        <v>1</v>
      </c>
      <c r="AI178" s="140">
        <v>2</v>
      </c>
      <c r="AJ178" s="140">
        <v>1</v>
      </c>
      <c r="AK178" s="139"/>
      <c r="AL178" s="140">
        <v>1</v>
      </c>
      <c r="AM178" s="140">
        <v>1</v>
      </c>
      <c r="AN178" s="139"/>
      <c r="AO178" s="140">
        <v>1</v>
      </c>
      <c r="AP178" s="140">
        <v>5</v>
      </c>
      <c r="AQ178" s="140">
        <v>3</v>
      </c>
      <c r="AR178" s="140">
        <v>4</v>
      </c>
      <c r="AS178" s="140">
        <v>4</v>
      </c>
      <c r="AT178" s="140">
        <v>4</v>
      </c>
      <c r="AU178" s="140">
        <v>2</v>
      </c>
      <c r="AV178" s="140">
        <v>3</v>
      </c>
      <c r="AW178" s="140">
        <v>2</v>
      </c>
      <c r="AX178" s="140">
        <v>4</v>
      </c>
      <c r="AY178" s="140">
        <v>2</v>
      </c>
      <c r="AZ178" s="140">
        <v>2</v>
      </c>
      <c r="BA178" s="140">
        <v>5</v>
      </c>
      <c r="BB178" s="140">
        <v>2</v>
      </c>
      <c r="BC178" s="140">
        <v>5</v>
      </c>
      <c r="BD178" s="140">
        <v>3</v>
      </c>
      <c r="BE178" s="140">
        <v>3</v>
      </c>
      <c r="BF178" s="140">
        <v>3</v>
      </c>
      <c r="BG178" s="140">
        <v>2</v>
      </c>
      <c r="BH178" s="140">
        <v>3</v>
      </c>
      <c r="BI178" s="140">
        <v>4</v>
      </c>
      <c r="BJ178" s="140">
        <v>4</v>
      </c>
      <c r="BK178" s="140">
        <v>4</v>
      </c>
      <c r="BL178" s="140">
        <v>2</v>
      </c>
      <c r="BM178" s="139"/>
      <c r="BN178" s="139"/>
      <c r="BO178" s="139"/>
      <c r="BP178" s="139"/>
      <c r="BQ178" s="139"/>
      <c r="BR178" s="139"/>
      <c r="BS178" s="139"/>
      <c r="BT178" s="140">
        <v>4</v>
      </c>
      <c r="BU178" s="140" t="s">
        <v>422</v>
      </c>
      <c r="BV178" s="140" t="s">
        <v>221</v>
      </c>
    </row>
    <row r="179" spans="1:74" s="143" customFormat="1" x14ac:dyDescent="0.25">
      <c r="A179" s="137">
        <v>80849528</v>
      </c>
      <c r="B179" s="137" t="s">
        <v>213</v>
      </c>
      <c r="C179" s="138">
        <v>44772.921388888892</v>
      </c>
      <c r="D179" s="140">
        <v>2</v>
      </c>
      <c r="E179" s="140">
        <v>2</v>
      </c>
      <c r="F179" s="140">
        <v>2</v>
      </c>
      <c r="G179" s="140">
        <v>3</v>
      </c>
      <c r="H179" s="139"/>
      <c r="I179" s="140">
        <v>1</v>
      </c>
      <c r="J179" s="139"/>
      <c r="K179" s="139"/>
      <c r="L179" s="139"/>
      <c r="M179" s="140">
        <v>1</v>
      </c>
      <c r="N179" s="139"/>
      <c r="O179" s="140">
        <v>1</v>
      </c>
      <c r="P179" s="140">
        <v>1</v>
      </c>
      <c r="Q179" s="140">
        <v>3</v>
      </c>
      <c r="R179" s="139"/>
      <c r="S179" s="139"/>
      <c r="T179" s="139"/>
      <c r="U179" s="139"/>
      <c r="V179" s="139"/>
      <c r="W179" s="140">
        <v>1</v>
      </c>
      <c r="X179" s="140">
        <v>1</v>
      </c>
      <c r="Y179" s="140">
        <v>1</v>
      </c>
      <c r="Z179" s="140">
        <v>3</v>
      </c>
      <c r="AA179" s="140">
        <v>4</v>
      </c>
      <c r="AB179" s="140">
        <v>4</v>
      </c>
      <c r="AC179" s="140">
        <v>3</v>
      </c>
      <c r="AD179" s="140">
        <v>1</v>
      </c>
      <c r="AE179" s="140">
        <v>5</v>
      </c>
      <c r="AF179" s="140">
        <v>2</v>
      </c>
      <c r="AG179" s="140">
        <v>3</v>
      </c>
      <c r="AH179" s="140">
        <v>2</v>
      </c>
      <c r="AI179" s="139"/>
      <c r="AJ179" s="140">
        <v>1</v>
      </c>
      <c r="AK179" s="139"/>
      <c r="AL179" s="139"/>
      <c r="AM179" s="139"/>
      <c r="AN179" s="139"/>
      <c r="AO179" s="140">
        <v>5</v>
      </c>
      <c r="AP179" s="140">
        <v>2</v>
      </c>
      <c r="AQ179" s="140">
        <v>5</v>
      </c>
      <c r="AR179" s="140">
        <v>4</v>
      </c>
      <c r="AS179" s="140">
        <v>5</v>
      </c>
      <c r="AT179" s="140">
        <v>4</v>
      </c>
      <c r="AU179" s="140">
        <v>1</v>
      </c>
      <c r="AV179" s="140">
        <v>1</v>
      </c>
      <c r="AW179" s="140">
        <v>2</v>
      </c>
      <c r="AX179" s="140">
        <v>5</v>
      </c>
      <c r="AY179" s="140">
        <v>2</v>
      </c>
      <c r="AZ179" s="140">
        <v>3</v>
      </c>
      <c r="BA179" s="140">
        <v>5</v>
      </c>
      <c r="BB179" s="140">
        <v>5</v>
      </c>
      <c r="BC179" s="140">
        <v>5</v>
      </c>
      <c r="BD179" s="140">
        <v>4</v>
      </c>
      <c r="BE179" s="140">
        <v>5</v>
      </c>
      <c r="BF179" s="140">
        <v>4</v>
      </c>
      <c r="BG179" s="140">
        <v>4</v>
      </c>
      <c r="BH179" s="140">
        <v>3</v>
      </c>
      <c r="BI179" s="140">
        <v>4</v>
      </c>
      <c r="BJ179" s="140">
        <v>5</v>
      </c>
      <c r="BK179" s="140">
        <v>2</v>
      </c>
      <c r="BL179" s="140">
        <v>2</v>
      </c>
      <c r="BM179" s="139"/>
      <c r="BN179" s="139"/>
      <c r="BO179" s="139"/>
      <c r="BP179" s="139"/>
      <c r="BQ179" s="139"/>
      <c r="BR179" s="139"/>
      <c r="BS179" s="139"/>
      <c r="BT179" s="140">
        <v>4</v>
      </c>
      <c r="BU179" s="140" t="s">
        <v>423</v>
      </c>
      <c r="BV179" s="140" t="s">
        <v>219</v>
      </c>
    </row>
    <row r="180" spans="1:74" s="143" customFormat="1" ht="33.75" x14ac:dyDescent="0.25">
      <c r="A180" s="137">
        <v>80849811</v>
      </c>
      <c r="B180" s="137" t="s">
        <v>213</v>
      </c>
      <c r="C180" s="138">
        <v>44772.934467592589</v>
      </c>
      <c r="D180" s="140">
        <v>4</v>
      </c>
      <c r="E180" s="140">
        <v>1</v>
      </c>
      <c r="F180" s="140">
        <v>3</v>
      </c>
      <c r="G180" s="140">
        <v>2</v>
      </c>
      <c r="H180" s="140">
        <v>1</v>
      </c>
      <c r="I180" s="140">
        <v>1</v>
      </c>
      <c r="J180" s="140">
        <v>1</v>
      </c>
      <c r="K180" s="140">
        <v>1</v>
      </c>
      <c r="L180" s="139"/>
      <c r="M180" s="139"/>
      <c r="N180" s="139"/>
      <c r="O180" s="139"/>
      <c r="P180" s="139"/>
      <c r="Q180" s="140">
        <v>2</v>
      </c>
      <c r="R180" s="140">
        <v>1</v>
      </c>
      <c r="S180" s="140">
        <v>1</v>
      </c>
      <c r="T180" s="139"/>
      <c r="U180" s="139"/>
      <c r="V180" s="140">
        <v>1</v>
      </c>
      <c r="W180" s="139"/>
      <c r="X180" s="140">
        <v>1</v>
      </c>
      <c r="Y180" s="140">
        <v>1</v>
      </c>
      <c r="Z180" s="140">
        <v>1</v>
      </c>
      <c r="AA180" s="140">
        <v>5</v>
      </c>
      <c r="AB180" s="140">
        <v>5</v>
      </c>
      <c r="AC180" s="140">
        <v>5</v>
      </c>
      <c r="AD180" s="140">
        <v>5</v>
      </c>
      <c r="AE180" s="140">
        <v>5</v>
      </c>
      <c r="AF180" s="140">
        <v>3</v>
      </c>
      <c r="AG180" s="140">
        <v>4</v>
      </c>
      <c r="AH180" s="140">
        <v>1</v>
      </c>
      <c r="AI180" s="140">
        <v>1</v>
      </c>
      <c r="AJ180" s="139"/>
      <c r="AK180" s="139"/>
      <c r="AL180" s="140">
        <v>1</v>
      </c>
      <c r="AM180" s="140">
        <v>1</v>
      </c>
      <c r="AN180" s="139"/>
      <c r="AO180" s="140">
        <v>5</v>
      </c>
      <c r="AP180" s="140">
        <v>5</v>
      </c>
      <c r="AQ180" s="140">
        <v>4</v>
      </c>
      <c r="AR180" s="140">
        <v>3</v>
      </c>
      <c r="AS180" s="140">
        <v>3</v>
      </c>
      <c r="AT180" s="140">
        <v>3</v>
      </c>
      <c r="AU180" s="140">
        <v>3</v>
      </c>
      <c r="AV180" s="140">
        <v>3</v>
      </c>
      <c r="AW180" s="140">
        <v>2</v>
      </c>
      <c r="AX180" s="140">
        <v>5</v>
      </c>
      <c r="AY180" s="140">
        <v>3</v>
      </c>
      <c r="AZ180" s="140">
        <v>4</v>
      </c>
      <c r="BA180" s="140">
        <v>4</v>
      </c>
      <c r="BB180" s="140">
        <v>2</v>
      </c>
      <c r="BC180" s="140">
        <v>2</v>
      </c>
      <c r="BD180" s="140">
        <v>3</v>
      </c>
      <c r="BE180" s="140">
        <v>2</v>
      </c>
      <c r="BF180" s="140">
        <v>2</v>
      </c>
      <c r="BG180" s="140">
        <v>1</v>
      </c>
      <c r="BH180" s="140">
        <v>5</v>
      </c>
      <c r="BI180" s="140">
        <v>5</v>
      </c>
      <c r="BJ180" s="140">
        <v>5</v>
      </c>
      <c r="BK180" s="140">
        <v>5</v>
      </c>
      <c r="BL180" s="140">
        <v>1</v>
      </c>
      <c r="BM180" s="140">
        <v>1</v>
      </c>
      <c r="BN180" s="140">
        <v>1</v>
      </c>
      <c r="BO180" s="139"/>
      <c r="BP180" s="139"/>
      <c r="BQ180" s="139"/>
      <c r="BR180" s="139"/>
      <c r="BS180" s="139"/>
      <c r="BT180" s="140">
        <v>3</v>
      </c>
      <c r="BU180" s="140" t="s">
        <v>424</v>
      </c>
      <c r="BV180" s="140" t="s">
        <v>425</v>
      </c>
    </row>
    <row r="181" spans="1:74" s="143" customFormat="1" x14ac:dyDescent="0.25">
      <c r="A181" s="137">
        <v>80850250</v>
      </c>
      <c r="B181" s="137" t="s">
        <v>207</v>
      </c>
      <c r="C181" s="138">
        <v>44772.951342592591</v>
      </c>
      <c r="D181" s="140">
        <v>3</v>
      </c>
      <c r="E181" s="140">
        <v>1</v>
      </c>
      <c r="F181" s="140">
        <v>2</v>
      </c>
      <c r="G181" s="140">
        <v>2</v>
      </c>
      <c r="H181" s="140">
        <v>1</v>
      </c>
      <c r="I181" s="140">
        <v>1</v>
      </c>
      <c r="J181" s="140">
        <v>1</v>
      </c>
      <c r="K181" s="140">
        <v>1</v>
      </c>
      <c r="L181" s="139"/>
      <c r="M181" s="139"/>
      <c r="N181" s="140">
        <v>1</v>
      </c>
      <c r="O181" s="139"/>
      <c r="P181" s="140">
        <v>1</v>
      </c>
      <c r="Q181" s="140">
        <v>1</v>
      </c>
      <c r="R181" s="140">
        <v>1</v>
      </c>
      <c r="S181" s="140">
        <v>1</v>
      </c>
      <c r="T181" s="140">
        <v>1</v>
      </c>
      <c r="U181" s="139"/>
      <c r="V181" s="139"/>
      <c r="W181" s="139"/>
      <c r="X181" s="140">
        <v>1</v>
      </c>
      <c r="Y181" s="140">
        <v>2</v>
      </c>
      <c r="Z181" s="140">
        <v>1</v>
      </c>
      <c r="AA181" s="140">
        <v>5</v>
      </c>
      <c r="AB181" s="140">
        <v>5</v>
      </c>
      <c r="AC181" s="140">
        <v>5</v>
      </c>
      <c r="AD181" s="140">
        <v>5</v>
      </c>
      <c r="AE181" s="140">
        <v>5</v>
      </c>
      <c r="AF181" s="140">
        <v>3</v>
      </c>
      <c r="AG181" s="140">
        <v>5</v>
      </c>
      <c r="AH181" s="140">
        <v>2</v>
      </c>
      <c r="AI181" s="139"/>
      <c r="AJ181" s="139"/>
      <c r="AK181" s="139"/>
      <c r="AL181" s="139"/>
      <c r="AM181" s="139"/>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39"/>
      <c r="BI181" s="139"/>
      <c r="BJ181" s="139"/>
      <c r="BK181" s="139"/>
      <c r="BL181" s="139"/>
      <c r="BM181" s="139"/>
      <c r="BN181" s="139"/>
      <c r="BO181" s="139"/>
      <c r="BP181" s="139"/>
      <c r="BQ181" s="139"/>
      <c r="BR181" s="139"/>
      <c r="BS181" s="139"/>
      <c r="BT181" s="139"/>
      <c r="BU181" s="139"/>
      <c r="BV181" s="139"/>
    </row>
    <row r="182" spans="1:74" s="143" customFormat="1" ht="22.5" x14ac:dyDescent="0.25">
      <c r="A182" s="137">
        <v>80850416</v>
      </c>
      <c r="B182" s="137" t="s">
        <v>208</v>
      </c>
      <c r="C182" s="138">
        <v>44772.960127314815</v>
      </c>
      <c r="D182" s="140">
        <v>3</v>
      </c>
      <c r="E182" s="140">
        <v>1</v>
      </c>
      <c r="F182" s="140">
        <v>2</v>
      </c>
      <c r="G182" s="140">
        <v>2</v>
      </c>
      <c r="H182" s="139"/>
      <c r="I182" s="139"/>
      <c r="J182" s="140">
        <v>1</v>
      </c>
      <c r="K182" s="140">
        <v>1</v>
      </c>
      <c r="L182" s="139"/>
      <c r="M182" s="140">
        <v>1</v>
      </c>
      <c r="N182" s="139"/>
      <c r="O182" s="140">
        <v>1</v>
      </c>
      <c r="P182" s="139"/>
      <c r="Q182" s="140">
        <v>3</v>
      </c>
      <c r="R182" s="140">
        <v>1</v>
      </c>
      <c r="S182" s="140">
        <v>1</v>
      </c>
      <c r="T182" s="139"/>
      <c r="U182" s="139"/>
      <c r="V182" s="139"/>
      <c r="W182" s="139"/>
      <c r="X182" s="140">
        <v>2</v>
      </c>
      <c r="Y182" s="140">
        <v>2</v>
      </c>
      <c r="Z182" s="140">
        <v>1</v>
      </c>
      <c r="AA182" s="140">
        <v>3</v>
      </c>
      <c r="AB182" s="140">
        <v>2</v>
      </c>
      <c r="AC182" s="140">
        <v>2</v>
      </c>
      <c r="AD182" s="140">
        <v>4</v>
      </c>
      <c r="AE182" s="140">
        <v>5</v>
      </c>
      <c r="AF182" s="140">
        <v>1</v>
      </c>
      <c r="AG182" s="140">
        <v>5</v>
      </c>
      <c r="AH182" s="140">
        <v>2</v>
      </c>
      <c r="AI182" s="139"/>
      <c r="AJ182" s="140">
        <v>1</v>
      </c>
      <c r="AK182" s="139"/>
      <c r="AL182" s="139"/>
      <c r="AM182" s="140">
        <v>1</v>
      </c>
      <c r="AN182" s="139"/>
      <c r="AO182" s="140">
        <v>5</v>
      </c>
      <c r="AP182" s="140">
        <v>5</v>
      </c>
      <c r="AQ182" s="140">
        <v>5</v>
      </c>
      <c r="AR182" s="140">
        <v>4</v>
      </c>
      <c r="AS182" s="140">
        <v>4</v>
      </c>
      <c r="AT182" s="140">
        <v>5</v>
      </c>
      <c r="AU182" s="140">
        <v>2</v>
      </c>
      <c r="AV182" s="140">
        <v>2</v>
      </c>
      <c r="AW182" s="140">
        <v>2</v>
      </c>
      <c r="AX182" s="140">
        <v>5</v>
      </c>
      <c r="AY182" s="140">
        <v>3</v>
      </c>
      <c r="AZ182" s="140">
        <v>3</v>
      </c>
      <c r="BA182" s="140">
        <v>5</v>
      </c>
      <c r="BB182" s="140">
        <v>5</v>
      </c>
      <c r="BC182" s="140">
        <v>5</v>
      </c>
      <c r="BD182" s="140">
        <v>4</v>
      </c>
      <c r="BE182" s="140">
        <v>2</v>
      </c>
      <c r="BF182" s="140">
        <v>2</v>
      </c>
      <c r="BG182" s="140">
        <v>3</v>
      </c>
      <c r="BH182" s="140">
        <v>2</v>
      </c>
      <c r="BI182" s="140">
        <v>4</v>
      </c>
      <c r="BJ182" s="140">
        <v>5</v>
      </c>
      <c r="BK182" s="140">
        <v>2</v>
      </c>
      <c r="BL182" s="140">
        <v>2</v>
      </c>
      <c r="BM182" s="139"/>
      <c r="BN182" s="139"/>
      <c r="BO182" s="139"/>
      <c r="BP182" s="139"/>
      <c r="BQ182" s="139"/>
      <c r="BR182" s="139"/>
      <c r="BS182" s="139"/>
      <c r="BT182" s="140">
        <v>3</v>
      </c>
      <c r="BU182" s="140" t="s">
        <v>426</v>
      </c>
      <c r="BV182" s="140" t="s">
        <v>427</v>
      </c>
    </row>
    <row r="183" spans="1:74" s="143" customFormat="1" ht="45" x14ac:dyDescent="0.25">
      <c r="A183" s="137">
        <v>80850641</v>
      </c>
      <c r="B183" s="137" t="s">
        <v>213</v>
      </c>
      <c r="C183" s="138">
        <v>44772.972280092596</v>
      </c>
      <c r="D183" s="140">
        <v>3</v>
      </c>
      <c r="E183" s="140">
        <v>1</v>
      </c>
      <c r="F183" s="140">
        <v>2</v>
      </c>
      <c r="G183" s="140">
        <v>2</v>
      </c>
      <c r="H183" s="140">
        <v>1</v>
      </c>
      <c r="I183" s="140">
        <v>1</v>
      </c>
      <c r="J183" s="140">
        <v>1</v>
      </c>
      <c r="K183" s="140">
        <v>1</v>
      </c>
      <c r="L183" s="139"/>
      <c r="M183" s="140">
        <v>1</v>
      </c>
      <c r="N183" s="139"/>
      <c r="O183" s="139"/>
      <c r="P183" s="139"/>
      <c r="Q183" s="140">
        <v>3</v>
      </c>
      <c r="R183" s="139"/>
      <c r="S183" s="140">
        <v>1</v>
      </c>
      <c r="T183" s="139"/>
      <c r="U183" s="139"/>
      <c r="V183" s="139"/>
      <c r="W183" s="139"/>
      <c r="X183" s="140">
        <v>2</v>
      </c>
      <c r="Y183" s="140">
        <v>2</v>
      </c>
      <c r="Z183" s="140">
        <v>1</v>
      </c>
      <c r="AA183" s="140">
        <v>5</v>
      </c>
      <c r="AB183" s="140">
        <v>4</v>
      </c>
      <c r="AC183" s="140">
        <v>3</v>
      </c>
      <c r="AD183" s="140">
        <v>4</v>
      </c>
      <c r="AE183" s="140">
        <v>5</v>
      </c>
      <c r="AF183" s="140">
        <v>1</v>
      </c>
      <c r="AG183" s="140">
        <v>5</v>
      </c>
      <c r="AH183" s="140">
        <v>2</v>
      </c>
      <c r="AI183" s="139"/>
      <c r="AJ183" s="140">
        <v>1</v>
      </c>
      <c r="AK183" s="139"/>
      <c r="AL183" s="139"/>
      <c r="AM183" s="140">
        <v>1</v>
      </c>
      <c r="AN183" s="139"/>
      <c r="AO183" s="140">
        <v>1</v>
      </c>
      <c r="AP183" s="140">
        <v>2</v>
      </c>
      <c r="AQ183" s="140">
        <v>3</v>
      </c>
      <c r="AR183" s="140">
        <v>3</v>
      </c>
      <c r="AS183" s="140">
        <v>3</v>
      </c>
      <c r="AT183" s="140">
        <v>4</v>
      </c>
      <c r="AU183" s="140">
        <v>1</v>
      </c>
      <c r="AV183" s="140">
        <v>2</v>
      </c>
      <c r="AW183" s="140">
        <v>2</v>
      </c>
      <c r="AX183" s="140">
        <v>4</v>
      </c>
      <c r="AY183" s="140">
        <v>2</v>
      </c>
      <c r="AZ183" s="140">
        <v>3</v>
      </c>
      <c r="BA183" s="140">
        <v>3</v>
      </c>
      <c r="BB183" s="140">
        <v>2</v>
      </c>
      <c r="BC183" s="140">
        <v>5</v>
      </c>
      <c r="BD183" s="140">
        <v>3</v>
      </c>
      <c r="BE183" s="140">
        <v>2</v>
      </c>
      <c r="BF183" s="140">
        <v>3</v>
      </c>
      <c r="BG183" s="140">
        <v>2</v>
      </c>
      <c r="BH183" s="140">
        <v>2</v>
      </c>
      <c r="BI183" s="140">
        <v>4</v>
      </c>
      <c r="BJ183" s="140">
        <v>3</v>
      </c>
      <c r="BK183" s="140">
        <v>4</v>
      </c>
      <c r="BL183" s="140">
        <v>2</v>
      </c>
      <c r="BM183" s="139"/>
      <c r="BN183" s="139"/>
      <c r="BO183" s="139"/>
      <c r="BP183" s="139"/>
      <c r="BQ183" s="139"/>
      <c r="BR183" s="139"/>
      <c r="BS183" s="139"/>
      <c r="BT183" s="140">
        <v>3</v>
      </c>
      <c r="BU183" s="140" t="s">
        <v>428</v>
      </c>
      <c r="BV183" s="140" t="s">
        <v>219</v>
      </c>
    </row>
    <row r="184" spans="1:74" s="143" customFormat="1" x14ac:dyDescent="0.25">
      <c r="A184" s="137">
        <v>80850710</v>
      </c>
      <c r="B184" s="137" t="s">
        <v>213</v>
      </c>
      <c r="C184" s="138">
        <v>44772.975601851853</v>
      </c>
      <c r="D184" s="140">
        <v>5</v>
      </c>
      <c r="E184" s="140">
        <v>1</v>
      </c>
      <c r="F184" s="140">
        <v>2</v>
      </c>
      <c r="G184" s="140">
        <v>4</v>
      </c>
      <c r="H184" s="139"/>
      <c r="I184" s="139"/>
      <c r="J184" s="139"/>
      <c r="K184" s="139"/>
      <c r="L184" s="140">
        <v>1</v>
      </c>
      <c r="M184" s="139"/>
      <c r="N184" s="139"/>
      <c r="O184" s="139"/>
      <c r="P184" s="139"/>
      <c r="Q184" s="140">
        <v>2</v>
      </c>
      <c r="R184" s="139"/>
      <c r="S184" s="139"/>
      <c r="T184" s="139"/>
      <c r="U184" s="139"/>
      <c r="V184" s="139"/>
      <c r="W184" s="140">
        <v>1</v>
      </c>
      <c r="X184" s="140">
        <v>1</v>
      </c>
      <c r="Y184" s="140">
        <v>1</v>
      </c>
      <c r="Z184" s="140">
        <v>2</v>
      </c>
      <c r="AA184" s="140">
        <v>5</v>
      </c>
      <c r="AB184" s="140">
        <v>5</v>
      </c>
      <c r="AC184" s="140">
        <v>5</v>
      </c>
      <c r="AD184" s="140">
        <v>1</v>
      </c>
      <c r="AE184" s="140">
        <v>3</v>
      </c>
      <c r="AF184" s="140">
        <v>1</v>
      </c>
      <c r="AG184" s="140">
        <v>1</v>
      </c>
      <c r="AH184" s="140">
        <v>2</v>
      </c>
      <c r="AI184" s="139"/>
      <c r="AJ184" s="139"/>
      <c r="AK184" s="139"/>
      <c r="AL184" s="140">
        <v>1</v>
      </c>
      <c r="AM184" s="139"/>
      <c r="AN184" s="140">
        <v>1</v>
      </c>
      <c r="AO184" s="140">
        <v>5</v>
      </c>
      <c r="AP184" s="140">
        <v>2</v>
      </c>
      <c r="AQ184" s="140">
        <v>3</v>
      </c>
      <c r="AR184" s="140">
        <v>5</v>
      </c>
      <c r="AS184" s="140">
        <v>4</v>
      </c>
      <c r="AT184" s="140">
        <v>4</v>
      </c>
      <c r="AU184" s="140">
        <v>1</v>
      </c>
      <c r="AV184" s="140">
        <v>2</v>
      </c>
      <c r="AW184" s="140">
        <v>1</v>
      </c>
      <c r="AX184" s="140">
        <v>5</v>
      </c>
      <c r="AY184" s="140">
        <v>2</v>
      </c>
      <c r="AZ184" s="140">
        <v>2</v>
      </c>
      <c r="BA184" s="140">
        <v>3</v>
      </c>
      <c r="BB184" s="140">
        <v>3</v>
      </c>
      <c r="BC184" s="140">
        <v>3</v>
      </c>
      <c r="BD184" s="140">
        <v>1</v>
      </c>
      <c r="BE184" s="140">
        <v>1</v>
      </c>
      <c r="BF184" s="140">
        <v>3</v>
      </c>
      <c r="BG184" s="140">
        <v>1</v>
      </c>
      <c r="BH184" s="140">
        <v>1</v>
      </c>
      <c r="BI184" s="140">
        <v>3</v>
      </c>
      <c r="BJ184" s="140">
        <v>2</v>
      </c>
      <c r="BK184" s="140">
        <v>3</v>
      </c>
      <c r="BL184" s="140">
        <v>1</v>
      </c>
      <c r="BM184" s="139"/>
      <c r="BN184" s="140">
        <v>1</v>
      </c>
      <c r="BO184" s="139"/>
      <c r="BP184" s="139"/>
      <c r="BQ184" s="139"/>
      <c r="BR184" s="139"/>
      <c r="BS184" s="139"/>
      <c r="BT184" s="140">
        <v>3</v>
      </c>
      <c r="BU184" s="140" t="s">
        <v>429</v>
      </c>
      <c r="BV184" s="140" t="s">
        <v>430</v>
      </c>
    </row>
    <row r="185" spans="1:74" s="143" customFormat="1" x14ac:dyDescent="0.25">
      <c r="A185" s="137">
        <v>80850954</v>
      </c>
      <c r="B185" s="137" t="s">
        <v>213</v>
      </c>
      <c r="C185" s="138">
        <v>44772.990266203706</v>
      </c>
      <c r="D185" s="140">
        <v>3</v>
      </c>
      <c r="E185" s="140">
        <v>2</v>
      </c>
      <c r="F185" s="140">
        <v>2</v>
      </c>
      <c r="G185" s="140">
        <v>2</v>
      </c>
      <c r="H185" s="140">
        <v>1</v>
      </c>
      <c r="I185" s="140">
        <v>1</v>
      </c>
      <c r="J185" s="139"/>
      <c r="K185" s="139"/>
      <c r="L185" s="139"/>
      <c r="M185" s="140">
        <v>1</v>
      </c>
      <c r="N185" s="139"/>
      <c r="O185" s="139"/>
      <c r="P185" s="139"/>
      <c r="Q185" s="140">
        <v>1</v>
      </c>
      <c r="R185" s="139"/>
      <c r="S185" s="139"/>
      <c r="T185" s="139"/>
      <c r="U185" s="139"/>
      <c r="V185" s="139"/>
      <c r="W185" s="140">
        <v>1</v>
      </c>
      <c r="X185" s="140">
        <v>1</v>
      </c>
      <c r="Y185" s="140">
        <v>2</v>
      </c>
      <c r="Z185" s="140">
        <v>3</v>
      </c>
      <c r="AA185" s="140">
        <v>1</v>
      </c>
      <c r="AB185" s="140">
        <v>2</v>
      </c>
      <c r="AC185" s="140">
        <v>1</v>
      </c>
      <c r="AD185" s="140">
        <v>1</v>
      </c>
      <c r="AE185" s="140">
        <v>4</v>
      </c>
      <c r="AF185" s="140">
        <v>1</v>
      </c>
      <c r="AG185" s="140">
        <v>4</v>
      </c>
      <c r="AH185" s="140">
        <v>2</v>
      </c>
      <c r="AI185" s="139"/>
      <c r="AJ185" s="139"/>
      <c r="AK185" s="139"/>
      <c r="AL185" s="140">
        <v>1</v>
      </c>
      <c r="AM185" s="140">
        <v>1</v>
      </c>
      <c r="AN185" s="139"/>
      <c r="AO185" s="140">
        <v>5</v>
      </c>
      <c r="AP185" s="140">
        <v>4</v>
      </c>
      <c r="AQ185" s="140">
        <v>2</v>
      </c>
      <c r="AR185" s="140">
        <v>1</v>
      </c>
      <c r="AS185" s="140">
        <v>2</v>
      </c>
      <c r="AT185" s="140">
        <v>1</v>
      </c>
      <c r="AU185" s="140">
        <v>4</v>
      </c>
      <c r="AV185" s="140">
        <v>2</v>
      </c>
      <c r="AW185" s="140">
        <v>2</v>
      </c>
      <c r="AX185" s="140">
        <v>2</v>
      </c>
      <c r="AY185" s="140">
        <v>4</v>
      </c>
      <c r="AZ185" s="140">
        <v>1</v>
      </c>
      <c r="BA185" s="140">
        <v>3</v>
      </c>
      <c r="BB185" s="140">
        <v>1</v>
      </c>
      <c r="BC185" s="140">
        <v>2</v>
      </c>
      <c r="BD185" s="140">
        <v>2</v>
      </c>
      <c r="BE185" s="140">
        <v>2</v>
      </c>
      <c r="BF185" s="140">
        <v>3</v>
      </c>
      <c r="BG185" s="140">
        <v>1</v>
      </c>
      <c r="BH185" s="140">
        <v>1</v>
      </c>
      <c r="BI185" s="140">
        <v>3</v>
      </c>
      <c r="BJ185" s="140">
        <v>3</v>
      </c>
      <c r="BK185" s="140">
        <v>4</v>
      </c>
      <c r="BL185" s="140">
        <v>2</v>
      </c>
      <c r="BM185" s="139"/>
      <c r="BN185" s="139"/>
      <c r="BO185" s="139"/>
      <c r="BP185" s="139"/>
      <c r="BQ185" s="139"/>
      <c r="BR185" s="139"/>
      <c r="BS185" s="139"/>
      <c r="BT185" s="140">
        <v>1</v>
      </c>
      <c r="BU185" s="140" t="s">
        <v>431</v>
      </c>
      <c r="BV185" s="140" t="s">
        <v>221</v>
      </c>
    </row>
    <row r="186" spans="1:74" s="143" customFormat="1" ht="22.5" x14ac:dyDescent="0.25">
      <c r="A186" s="137">
        <v>80851079</v>
      </c>
      <c r="B186" s="137" t="s">
        <v>213</v>
      </c>
      <c r="C186" s="138">
        <v>44772.998090277775</v>
      </c>
      <c r="D186" s="140">
        <v>2</v>
      </c>
      <c r="E186" s="140">
        <v>1</v>
      </c>
      <c r="F186" s="140">
        <v>1</v>
      </c>
      <c r="G186" s="140">
        <v>1</v>
      </c>
      <c r="H186" s="140">
        <v>1</v>
      </c>
      <c r="I186" s="140">
        <v>1</v>
      </c>
      <c r="J186" s="140">
        <v>1</v>
      </c>
      <c r="K186" s="140">
        <v>1</v>
      </c>
      <c r="L186" s="139"/>
      <c r="M186" s="140">
        <v>1</v>
      </c>
      <c r="N186" s="139"/>
      <c r="O186" s="139"/>
      <c r="P186" s="139"/>
      <c r="Q186" s="140">
        <v>3</v>
      </c>
      <c r="R186" s="140">
        <v>1</v>
      </c>
      <c r="S186" s="140">
        <v>1</v>
      </c>
      <c r="T186" s="139"/>
      <c r="U186" s="139"/>
      <c r="V186" s="139"/>
      <c r="W186" s="139"/>
      <c r="X186" s="140">
        <v>2</v>
      </c>
      <c r="Y186" s="140">
        <v>2</v>
      </c>
      <c r="Z186" s="140">
        <v>1</v>
      </c>
      <c r="AA186" s="140">
        <v>5</v>
      </c>
      <c r="AB186" s="140">
        <v>1</v>
      </c>
      <c r="AC186" s="140">
        <v>3</v>
      </c>
      <c r="AD186" s="140">
        <v>4</v>
      </c>
      <c r="AE186" s="140">
        <v>5</v>
      </c>
      <c r="AF186" s="140">
        <v>1</v>
      </c>
      <c r="AG186" s="140">
        <v>5</v>
      </c>
      <c r="AH186" s="140">
        <v>1</v>
      </c>
      <c r="AI186" s="140">
        <v>3</v>
      </c>
      <c r="AJ186" s="140">
        <v>1</v>
      </c>
      <c r="AK186" s="139"/>
      <c r="AL186" s="139"/>
      <c r="AM186" s="140">
        <v>1</v>
      </c>
      <c r="AN186" s="139"/>
      <c r="AO186" s="140">
        <v>1</v>
      </c>
      <c r="AP186" s="140">
        <v>2</v>
      </c>
      <c r="AQ186" s="140">
        <v>3</v>
      </c>
      <c r="AR186" s="140">
        <v>1</v>
      </c>
      <c r="AS186" s="140">
        <v>1</v>
      </c>
      <c r="AT186" s="140">
        <v>1</v>
      </c>
      <c r="AU186" s="140">
        <v>1</v>
      </c>
      <c r="AV186" s="140">
        <v>1</v>
      </c>
      <c r="AW186" s="140">
        <v>1</v>
      </c>
      <c r="AX186" s="140">
        <v>5</v>
      </c>
      <c r="AY186" s="140">
        <v>1</v>
      </c>
      <c r="AZ186" s="140">
        <v>1</v>
      </c>
      <c r="BA186" s="140">
        <v>1</v>
      </c>
      <c r="BB186" s="140">
        <v>1</v>
      </c>
      <c r="BC186" s="140">
        <v>1</v>
      </c>
      <c r="BD186" s="140">
        <v>1</v>
      </c>
      <c r="BE186" s="140">
        <v>1</v>
      </c>
      <c r="BF186" s="140">
        <v>1</v>
      </c>
      <c r="BG186" s="140">
        <v>1</v>
      </c>
      <c r="BH186" s="140">
        <v>3</v>
      </c>
      <c r="BI186" s="140">
        <v>2</v>
      </c>
      <c r="BJ186" s="140">
        <v>4</v>
      </c>
      <c r="BK186" s="140">
        <v>5</v>
      </c>
      <c r="BL186" s="140">
        <v>1</v>
      </c>
      <c r="BM186" s="139"/>
      <c r="BN186" s="139"/>
      <c r="BO186" s="139"/>
      <c r="BP186" s="139"/>
      <c r="BQ186" s="140">
        <v>1</v>
      </c>
      <c r="BR186" s="139"/>
      <c r="BS186" s="139"/>
      <c r="BT186" s="140">
        <v>1</v>
      </c>
      <c r="BU186" s="140" t="s">
        <v>432</v>
      </c>
      <c r="BV186" s="140" t="s">
        <v>221</v>
      </c>
    </row>
    <row r="187" spans="1:74" s="143" customFormat="1" ht="22.5" x14ac:dyDescent="0.25">
      <c r="A187" s="137">
        <v>80851528</v>
      </c>
      <c r="B187" s="137" t="s">
        <v>213</v>
      </c>
      <c r="C187" s="138">
        <v>44773.012187499997</v>
      </c>
      <c r="D187" s="140">
        <v>2</v>
      </c>
      <c r="E187" s="140">
        <v>2</v>
      </c>
      <c r="F187" s="140">
        <v>1</v>
      </c>
      <c r="G187" s="140">
        <v>2</v>
      </c>
      <c r="H187" s="140">
        <v>1</v>
      </c>
      <c r="I187" s="140">
        <v>1</v>
      </c>
      <c r="J187" s="140">
        <v>1</v>
      </c>
      <c r="K187" s="140">
        <v>1</v>
      </c>
      <c r="L187" s="139"/>
      <c r="M187" s="140">
        <v>1</v>
      </c>
      <c r="N187" s="139"/>
      <c r="O187" s="139"/>
      <c r="P187" s="139"/>
      <c r="Q187" s="140">
        <v>2</v>
      </c>
      <c r="R187" s="139"/>
      <c r="S187" s="139"/>
      <c r="T187" s="139"/>
      <c r="U187" s="139"/>
      <c r="V187" s="139"/>
      <c r="W187" s="140">
        <v>1</v>
      </c>
      <c r="X187" s="140">
        <v>2</v>
      </c>
      <c r="Y187" s="140">
        <v>1</v>
      </c>
      <c r="Z187" s="140">
        <v>3</v>
      </c>
      <c r="AA187" s="140">
        <v>4</v>
      </c>
      <c r="AB187" s="140">
        <v>3</v>
      </c>
      <c r="AC187" s="140">
        <v>3</v>
      </c>
      <c r="AD187" s="140">
        <v>2</v>
      </c>
      <c r="AE187" s="140">
        <v>5</v>
      </c>
      <c r="AF187" s="140">
        <v>1</v>
      </c>
      <c r="AG187" s="140">
        <v>5</v>
      </c>
      <c r="AH187" s="140">
        <v>2</v>
      </c>
      <c r="AI187" s="139"/>
      <c r="AJ187" s="140">
        <v>1</v>
      </c>
      <c r="AK187" s="139"/>
      <c r="AL187" s="139"/>
      <c r="AM187" s="140">
        <v>1</v>
      </c>
      <c r="AN187" s="139"/>
      <c r="AO187" s="140">
        <v>1</v>
      </c>
      <c r="AP187" s="140">
        <v>1</v>
      </c>
      <c r="AQ187" s="140">
        <v>3</v>
      </c>
      <c r="AR187" s="140">
        <v>2</v>
      </c>
      <c r="AS187" s="140">
        <v>3</v>
      </c>
      <c r="AT187" s="140">
        <v>4</v>
      </c>
      <c r="AU187" s="140">
        <v>1</v>
      </c>
      <c r="AV187" s="140">
        <v>3</v>
      </c>
      <c r="AW187" s="140">
        <v>2</v>
      </c>
      <c r="AX187" s="140">
        <v>1</v>
      </c>
      <c r="AY187" s="140">
        <v>2</v>
      </c>
      <c r="AZ187" s="140">
        <v>2</v>
      </c>
      <c r="BA187" s="140">
        <v>3</v>
      </c>
      <c r="BB187" s="140">
        <v>4</v>
      </c>
      <c r="BC187" s="140">
        <v>3</v>
      </c>
      <c r="BD187" s="140">
        <v>2</v>
      </c>
      <c r="BE187" s="140">
        <v>3</v>
      </c>
      <c r="BF187" s="140">
        <v>3</v>
      </c>
      <c r="BG187" s="140">
        <v>1</v>
      </c>
      <c r="BH187" s="140">
        <v>2</v>
      </c>
      <c r="BI187" s="140">
        <v>5</v>
      </c>
      <c r="BJ187" s="140">
        <v>1</v>
      </c>
      <c r="BK187" s="140">
        <v>3</v>
      </c>
      <c r="BL187" s="140">
        <v>2</v>
      </c>
      <c r="BM187" s="139"/>
      <c r="BN187" s="139"/>
      <c r="BO187" s="139"/>
      <c r="BP187" s="139"/>
      <c r="BQ187" s="139"/>
      <c r="BR187" s="139"/>
      <c r="BS187" s="139"/>
      <c r="BT187" s="140">
        <v>3</v>
      </c>
      <c r="BU187" s="140" t="s">
        <v>433</v>
      </c>
      <c r="BV187" s="140" t="s">
        <v>434</v>
      </c>
    </row>
    <row r="188" spans="1:74" s="143" customFormat="1" x14ac:dyDescent="0.25">
      <c r="A188" s="137">
        <v>80854861</v>
      </c>
      <c r="B188" s="137" t="s">
        <v>213</v>
      </c>
      <c r="C188" s="138">
        <v>44773.166296296295</v>
      </c>
      <c r="D188" s="140">
        <v>5</v>
      </c>
      <c r="E188" s="140">
        <v>1</v>
      </c>
      <c r="F188" s="140">
        <v>2</v>
      </c>
      <c r="G188" s="140">
        <v>1</v>
      </c>
      <c r="H188" s="140">
        <v>1</v>
      </c>
      <c r="I188" s="139"/>
      <c r="J188" s="139"/>
      <c r="K188" s="139"/>
      <c r="L188" s="139"/>
      <c r="M188" s="139"/>
      <c r="N188" s="139"/>
      <c r="O188" s="139"/>
      <c r="P188" s="139"/>
      <c r="Q188" s="140">
        <v>2</v>
      </c>
      <c r="R188" s="139"/>
      <c r="S188" s="140">
        <v>1</v>
      </c>
      <c r="T188" s="139"/>
      <c r="U188" s="139"/>
      <c r="V188" s="139"/>
      <c r="W188" s="139"/>
      <c r="X188" s="140">
        <v>1</v>
      </c>
      <c r="Y188" s="140">
        <v>1</v>
      </c>
      <c r="Z188" s="140">
        <v>1</v>
      </c>
      <c r="AA188" s="140">
        <v>5</v>
      </c>
      <c r="AB188" s="140">
        <v>5</v>
      </c>
      <c r="AC188" s="140">
        <v>3</v>
      </c>
      <c r="AD188" s="140">
        <v>4</v>
      </c>
      <c r="AE188" s="140">
        <v>5</v>
      </c>
      <c r="AF188" s="140">
        <v>1</v>
      </c>
      <c r="AG188" s="140">
        <v>4</v>
      </c>
      <c r="AH188" s="140">
        <v>2</v>
      </c>
      <c r="AI188" s="139"/>
      <c r="AJ188" s="140">
        <v>1</v>
      </c>
      <c r="AK188" s="139"/>
      <c r="AL188" s="140">
        <v>1</v>
      </c>
      <c r="AM188" s="139"/>
      <c r="AN188" s="139"/>
      <c r="AO188" s="140">
        <v>1</v>
      </c>
      <c r="AP188" s="140">
        <v>1</v>
      </c>
      <c r="AQ188" s="140">
        <v>5</v>
      </c>
      <c r="AR188" s="140">
        <v>1</v>
      </c>
      <c r="AS188" s="140">
        <v>1</v>
      </c>
      <c r="AT188" s="140">
        <v>4</v>
      </c>
      <c r="AU188" s="140">
        <v>2</v>
      </c>
      <c r="AV188" s="140">
        <v>2</v>
      </c>
      <c r="AW188" s="140">
        <v>3</v>
      </c>
      <c r="AX188" s="140">
        <v>3</v>
      </c>
      <c r="AY188" s="140">
        <v>4</v>
      </c>
      <c r="AZ188" s="140">
        <v>3</v>
      </c>
      <c r="BA188" s="140">
        <v>4</v>
      </c>
      <c r="BB188" s="140">
        <v>2</v>
      </c>
      <c r="BC188" s="140">
        <v>2</v>
      </c>
      <c r="BD188" s="140">
        <v>3</v>
      </c>
      <c r="BE188" s="140">
        <v>2</v>
      </c>
      <c r="BF188" s="140">
        <v>3</v>
      </c>
      <c r="BG188" s="140">
        <v>1</v>
      </c>
      <c r="BH188" s="140">
        <v>2</v>
      </c>
      <c r="BI188" s="140">
        <v>4</v>
      </c>
      <c r="BJ188" s="140">
        <v>4</v>
      </c>
      <c r="BK188" s="140">
        <v>2</v>
      </c>
      <c r="BL188" s="140">
        <v>2</v>
      </c>
      <c r="BM188" s="139"/>
      <c r="BN188" s="139"/>
      <c r="BO188" s="139"/>
      <c r="BP188" s="139"/>
      <c r="BQ188" s="139"/>
      <c r="BR188" s="139"/>
      <c r="BS188" s="139"/>
      <c r="BT188" s="140">
        <v>2</v>
      </c>
      <c r="BU188" s="140" t="s">
        <v>435</v>
      </c>
      <c r="BV188" s="140" t="s">
        <v>436</v>
      </c>
    </row>
    <row r="189" spans="1:74" s="143" customFormat="1" ht="56.25" x14ac:dyDescent="0.25">
      <c r="A189" s="137">
        <v>80857666</v>
      </c>
      <c r="B189" s="137" t="s">
        <v>213</v>
      </c>
      <c r="C189" s="138">
        <v>44773.287118055552</v>
      </c>
      <c r="D189" s="140">
        <v>2</v>
      </c>
      <c r="E189" s="140">
        <v>1</v>
      </c>
      <c r="F189" s="140">
        <v>1</v>
      </c>
      <c r="G189" s="140">
        <v>2</v>
      </c>
      <c r="H189" s="139"/>
      <c r="I189" s="140">
        <v>1</v>
      </c>
      <c r="J189" s="140">
        <v>1</v>
      </c>
      <c r="K189" s="139"/>
      <c r="L189" s="139"/>
      <c r="M189" s="139"/>
      <c r="N189" s="139"/>
      <c r="O189" s="139"/>
      <c r="P189" s="139"/>
      <c r="Q189" s="140">
        <v>1</v>
      </c>
      <c r="R189" s="139"/>
      <c r="S189" s="140">
        <v>1</v>
      </c>
      <c r="T189" s="139"/>
      <c r="U189" s="139"/>
      <c r="V189" s="139"/>
      <c r="W189" s="139"/>
      <c r="X189" s="140">
        <v>1</v>
      </c>
      <c r="Y189" s="140">
        <v>1</v>
      </c>
      <c r="Z189" s="140">
        <v>1</v>
      </c>
      <c r="AA189" s="140">
        <v>4</v>
      </c>
      <c r="AB189" s="140">
        <v>3</v>
      </c>
      <c r="AC189" s="140">
        <v>5</v>
      </c>
      <c r="AD189" s="140">
        <v>5</v>
      </c>
      <c r="AE189" s="140">
        <v>5</v>
      </c>
      <c r="AF189" s="140">
        <v>2</v>
      </c>
      <c r="AG189" s="140">
        <v>5</v>
      </c>
      <c r="AH189" s="140">
        <v>2</v>
      </c>
      <c r="AI189" s="139"/>
      <c r="AJ189" s="140">
        <v>1</v>
      </c>
      <c r="AK189" s="139"/>
      <c r="AL189" s="140">
        <v>1</v>
      </c>
      <c r="AM189" s="140">
        <v>1</v>
      </c>
      <c r="AN189" s="139"/>
      <c r="AO189" s="140">
        <v>1</v>
      </c>
      <c r="AP189" s="140">
        <v>2</v>
      </c>
      <c r="AQ189" s="140">
        <v>3</v>
      </c>
      <c r="AR189" s="140">
        <v>3</v>
      </c>
      <c r="AS189" s="140">
        <v>2</v>
      </c>
      <c r="AT189" s="140">
        <v>4</v>
      </c>
      <c r="AU189" s="140">
        <v>2</v>
      </c>
      <c r="AV189" s="140">
        <v>1</v>
      </c>
      <c r="AW189" s="140">
        <v>2</v>
      </c>
      <c r="AX189" s="140">
        <v>5</v>
      </c>
      <c r="AY189" s="140">
        <v>3</v>
      </c>
      <c r="AZ189" s="140">
        <v>2</v>
      </c>
      <c r="BA189" s="140">
        <v>3</v>
      </c>
      <c r="BB189" s="140">
        <v>2</v>
      </c>
      <c r="BC189" s="140">
        <v>3</v>
      </c>
      <c r="BD189" s="140">
        <v>2</v>
      </c>
      <c r="BE189" s="140">
        <v>2</v>
      </c>
      <c r="BF189" s="140">
        <v>2</v>
      </c>
      <c r="BG189" s="140">
        <v>1</v>
      </c>
      <c r="BH189" s="140">
        <v>2</v>
      </c>
      <c r="BI189" s="140">
        <v>4</v>
      </c>
      <c r="BJ189" s="140">
        <v>5</v>
      </c>
      <c r="BK189" s="140">
        <v>2</v>
      </c>
      <c r="BL189" s="140">
        <v>1</v>
      </c>
      <c r="BM189" s="140">
        <v>1</v>
      </c>
      <c r="BN189" s="140">
        <v>1</v>
      </c>
      <c r="BO189" s="140">
        <v>1</v>
      </c>
      <c r="BP189" s="139"/>
      <c r="BQ189" s="139"/>
      <c r="BR189" s="139"/>
      <c r="BS189" s="139"/>
      <c r="BT189" s="140">
        <v>2</v>
      </c>
      <c r="BU189" s="140" t="s">
        <v>437</v>
      </c>
      <c r="BV189" s="140" t="s">
        <v>343</v>
      </c>
    </row>
    <row r="190" spans="1:74" s="143" customFormat="1" ht="33.75" x14ac:dyDescent="0.25">
      <c r="A190" s="137">
        <v>80857772</v>
      </c>
      <c r="B190" s="137" t="s">
        <v>213</v>
      </c>
      <c r="C190" s="138">
        <v>44773.291006944448</v>
      </c>
      <c r="D190" s="140">
        <v>5</v>
      </c>
      <c r="E190" s="140">
        <v>2</v>
      </c>
      <c r="F190" s="140">
        <v>2</v>
      </c>
      <c r="G190" s="140">
        <v>1</v>
      </c>
      <c r="H190" s="140">
        <v>1</v>
      </c>
      <c r="I190" s="140">
        <v>1</v>
      </c>
      <c r="J190" s="140">
        <v>1</v>
      </c>
      <c r="K190" s="140">
        <v>1</v>
      </c>
      <c r="L190" s="140">
        <v>1</v>
      </c>
      <c r="M190" s="139"/>
      <c r="N190" s="139"/>
      <c r="O190" s="139"/>
      <c r="P190" s="140">
        <v>1</v>
      </c>
      <c r="Q190" s="140">
        <v>2</v>
      </c>
      <c r="R190" s="139"/>
      <c r="S190" s="139"/>
      <c r="T190" s="139"/>
      <c r="U190" s="139"/>
      <c r="V190" s="139"/>
      <c r="W190" s="140">
        <v>1</v>
      </c>
      <c r="X190" s="140">
        <v>2</v>
      </c>
      <c r="Y190" s="140">
        <v>2</v>
      </c>
      <c r="Z190" s="140">
        <v>3</v>
      </c>
      <c r="AA190" s="140">
        <v>5</v>
      </c>
      <c r="AB190" s="140">
        <v>1</v>
      </c>
      <c r="AC190" s="140">
        <v>5</v>
      </c>
      <c r="AD190" s="140">
        <v>1</v>
      </c>
      <c r="AE190" s="140">
        <v>5</v>
      </c>
      <c r="AF190" s="140">
        <v>4</v>
      </c>
      <c r="AG190" s="140">
        <v>5</v>
      </c>
      <c r="AH190" s="140">
        <v>2</v>
      </c>
      <c r="AI190" s="139"/>
      <c r="AJ190" s="140">
        <v>1</v>
      </c>
      <c r="AK190" s="139"/>
      <c r="AL190" s="140">
        <v>1</v>
      </c>
      <c r="AM190" s="139"/>
      <c r="AN190" s="139"/>
      <c r="AO190" s="140">
        <v>1</v>
      </c>
      <c r="AP190" s="140">
        <v>1</v>
      </c>
      <c r="AQ190" s="140">
        <v>2</v>
      </c>
      <c r="AR190" s="140">
        <v>1</v>
      </c>
      <c r="AS190" s="140">
        <v>1</v>
      </c>
      <c r="AT190" s="140">
        <v>5</v>
      </c>
      <c r="AU190" s="140">
        <v>1</v>
      </c>
      <c r="AV190" s="140">
        <v>1</v>
      </c>
      <c r="AW190" s="140">
        <v>3</v>
      </c>
      <c r="AX190" s="140">
        <v>4</v>
      </c>
      <c r="AY190" s="140">
        <v>1</v>
      </c>
      <c r="AZ190" s="140">
        <v>2</v>
      </c>
      <c r="BA190" s="140">
        <v>4</v>
      </c>
      <c r="BB190" s="140">
        <v>3</v>
      </c>
      <c r="BC190" s="140">
        <v>1</v>
      </c>
      <c r="BD190" s="140">
        <v>1</v>
      </c>
      <c r="BE190" s="140">
        <v>1</v>
      </c>
      <c r="BF190" s="140">
        <v>1</v>
      </c>
      <c r="BG190" s="140">
        <v>1</v>
      </c>
      <c r="BH190" s="140">
        <v>1</v>
      </c>
      <c r="BI190" s="140">
        <v>1</v>
      </c>
      <c r="BJ190" s="140">
        <v>1</v>
      </c>
      <c r="BK190" s="140">
        <v>1</v>
      </c>
      <c r="BL190" s="140">
        <v>2</v>
      </c>
      <c r="BM190" s="139"/>
      <c r="BN190" s="139"/>
      <c r="BO190" s="139"/>
      <c r="BP190" s="139"/>
      <c r="BQ190" s="139"/>
      <c r="BR190" s="139"/>
      <c r="BS190" s="139"/>
      <c r="BT190" s="140">
        <v>1</v>
      </c>
      <c r="BU190" s="140" t="s">
        <v>438</v>
      </c>
      <c r="BV190" s="140" t="s">
        <v>439</v>
      </c>
    </row>
    <row r="191" spans="1:74" s="143" customFormat="1" x14ac:dyDescent="0.25">
      <c r="A191" s="137">
        <v>80858226</v>
      </c>
      <c r="B191" s="137" t="s">
        <v>213</v>
      </c>
      <c r="C191" s="138">
        <v>44773.305763888886</v>
      </c>
      <c r="D191" s="140">
        <v>1</v>
      </c>
      <c r="E191" s="140">
        <v>1</v>
      </c>
      <c r="F191" s="140">
        <v>1</v>
      </c>
      <c r="G191" s="140">
        <v>1</v>
      </c>
      <c r="H191" s="139"/>
      <c r="I191" s="139"/>
      <c r="J191" s="139"/>
      <c r="K191" s="139"/>
      <c r="L191" s="139"/>
      <c r="M191" s="140">
        <v>1</v>
      </c>
      <c r="N191" s="139"/>
      <c r="O191" s="139"/>
      <c r="P191" s="139"/>
      <c r="Q191" s="140">
        <v>2</v>
      </c>
      <c r="R191" s="140">
        <v>1</v>
      </c>
      <c r="S191" s="140">
        <v>1</v>
      </c>
      <c r="T191" s="139"/>
      <c r="U191" s="139"/>
      <c r="V191" s="139"/>
      <c r="W191" s="139"/>
      <c r="X191" s="140">
        <v>1</v>
      </c>
      <c r="Y191" s="140">
        <v>1</v>
      </c>
      <c r="Z191" s="140">
        <v>1</v>
      </c>
      <c r="AA191" s="140">
        <v>5</v>
      </c>
      <c r="AB191" s="140">
        <v>5</v>
      </c>
      <c r="AC191" s="140">
        <v>5</v>
      </c>
      <c r="AD191" s="140">
        <v>4</v>
      </c>
      <c r="AE191" s="140">
        <v>5</v>
      </c>
      <c r="AF191" s="140">
        <v>1</v>
      </c>
      <c r="AG191" s="140">
        <v>5</v>
      </c>
      <c r="AH191" s="140">
        <v>2</v>
      </c>
      <c r="AI191" s="139"/>
      <c r="AJ191" s="140">
        <v>1</v>
      </c>
      <c r="AK191" s="139"/>
      <c r="AL191" s="140">
        <v>1</v>
      </c>
      <c r="AM191" s="139"/>
      <c r="AN191" s="139"/>
      <c r="AO191" s="140">
        <v>1</v>
      </c>
      <c r="AP191" s="140">
        <v>2</v>
      </c>
      <c r="AQ191" s="140">
        <v>3</v>
      </c>
      <c r="AR191" s="140">
        <v>3</v>
      </c>
      <c r="AS191" s="140">
        <v>3</v>
      </c>
      <c r="AT191" s="140">
        <v>4</v>
      </c>
      <c r="AU191" s="140">
        <v>2</v>
      </c>
      <c r="AV191" s="140">
        <v>3</v>
      </c>
      <c r="AW191" s="140">
        <v>3</v>
      </c>
      <c r="AX191" s="140">
        <v>5</v>
      </c>
      <c r="AY191" s="140">
        <v>2</v>
      </c>
      <c r="AZ191" s="140">
        <v>3</v>
      </c>
      <c r="BA191" s="140">
        <v>5</v>
      </c>
      <c r="BB191" s="140">
        <v>2</v>
      </c>
      <c r="BC191" s="140">
        <v>2</v>
      </c>
      <c r="BD191" s="140">
        <v>2</v>
      </c>
      <c r="BE191" s="140">
        <v>5</v>
      </c>
      <c r="BF191" s="140">
        <v>2</v>
      </c>
      <c r="BG191" s="140">
        <v>2</v>
      </c>
      <c r="BH191" s="140">
        <v>4</v>
      </c>
      <c r="BI191" s="140">
        <v>3</v>
      </c>
      <c r="BJ191" s="140">
        <v>1</v>
      </c>
      <c r="BK191" s="140">
        <v>1</v>
      </c>
      <c r="BL191" s="140">
        <v>2</v>
      </c>
      <c r="BM191" s="139"/>
      <c r="BN191" s="139"/>
      <c r="BO191" s="139"/>
      <c r="BP191" s="139"/>
      <c r="BQ191" s="139"/>
      <c r="BR191" s="139"/>
      <c r="BS191" s="139"/>
      <c r="BT191" s="140">
        <v>4</v>
      </c>
      <c r="BU191" s="140" t="s">
        <v>440</v>
      </c>
      <c r="BV191" s="140" t="s">
        <v>441</v>
      </c>
    </row>
    <row r="192" spans="1:74" s="143" customFormat="1" x14ac:dyDescent="0.25">
      <c r="A192" s="137">
        <v>80859026</v>
      </c>
      <c r="B192" s="137" t="s">
        <v>207</v>
      </c>
      <c r="C192" s="138">
        <v>44773.332928240743</v>
      </c>
      <c r="D192" s="140">
        <v>4</v>
      </c>
      <c r="E192" s="140">
        <v>1</v>
      </c>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39"/>
      <c r="BB192" s="139"/>
      <c r="BC192" s="139"/>
      <c r="BD192" s="139"/>
      <c r="BE192" s="139"/>
      <c r="BF192" s="139"/>
      <c r="BG192" s="139"/>
      <c r="BH192" s="139"/>
      <c r="BI192" s="139"/>
      <c r="BJ192" s="139"/>
      <c r="BK192" s="139"/>
      <c r="BL192" s="139"/>
      <c r="BM192" s="139"/>
      <c r="BN192" s="139"/>
      <c r="BO192" s="139"/>
      <c r="BP192" s="139"/>
      <c r="BQ192" s="139"/>
      <c r="BR192" s="139"/>
      <c r="BS192" s="139"/>
      <c r="BT192" s="139"/>
      <c r="BU192" s="139"/>
      <c r="BV192" s="139"/>
    </row>
    <row r="193" spans="1:74" s="143" customFormat="1" x14ac:dyDescent="0.25">
      <c r="A193" s="137">
        <v>80859562</v>
      </c>
      <c r="B193" s="137" t="s">
        <v>213</v>
      </c>
      <c r="C193" s="138">
        <v>44773.348958333336</v>
      </c>
      <c r="D193" s="140">
        <v>4</v>
      </c>
      <c r="E193" s="140">
        <v>1</v>
      </c>
      <c r="F193" s="140">
        <v>3</v>
      </c>
      <c r="G193" s="140">
        <v>3</v>
      </c>
      <c r="H193" s="139"/>
      <c r="I193" s="140">
        <v>1</v>
      </c>
      <c r="J193" s="140">
        <v>1</v>
      </c>
      <c r="K193" s="140">
        <v>1</v>
      </c>
      <c r="L193" s="139"/>
      <c r="M193" s="140">
        <v>1</v>
      </c>
      <c r="N193" s="139"/>
      <c r="O193" s="139"/>
      <c r="P193" s="139"/>
      <c r="Q193" s="140">
        <v>2</v>
      </c>
      <c r="R193" s="140">
        <v>1</v>
      </c>
      <c r="S193" s="140">
        <v>1</v>
      </c>
      <c r="T193" s="139"/>
      <c r="U193" s="139"/>
      <c r="V193" s="140">
        <v>1</v>
      </c>
      <c r="W193" s="139"/>
      <c r="X193" s="140">
        <v>1</v>
      </c>
      <c r="Y193" s="140">
        <v>1</v>
      </c>
      <c r="Z193" s="140">
        <v>1</v>
      </c>
      <c r="AA193" s="140">
        <v>3</v>
      </c>
      <c r="AB193" s="140">
        <v>2</v>
      </c>
      <c r="AC193" s="140">
        <v>4</v>
      </c>
      <c r="AD193" s="140">
        <v>4</v>
      </c>
      <c r="AE193" s="140">
        <v>5</v>
      </c>
      <c r="AF193" s="140">
        <v>1</v>
      </c>
      <c r="AG193" s="140">
        <v>4</v>
      </c>
      <c r="AH193" s="140">
        <v>1</v>
      </c>
      <c r="AI193" s="140">
        <v>1</v>
      </c>
      <c r="AJ193" s="140">
        <v>1</v>
      </c>
      <c r="AK193" s="139"/>
      <c r="AL193" s="139"/>
      <c r="AM193" s="139"/>
      <c r="AN193" s="139"/>
      <c r="AO193" s="140">
        <v>1</v>
      </c>
      <c r="AP193" s="140">
        <v>2</v>
      </c>
      <c r="AQ193" s="140">
        <v>2</v>
      </c>
      <c r="AR193" s="140">
        <v>3</v>
      </c>
      <c r="AS193" s="140">
        <v>3</v>
      </c>
      <c r="AT193" s="140">
        <v>3</v>
      </c>
      <c r="AU193" s="140">
        <v>1</v>
      </c>
      <c r="AV193" s="140">
        <v>2</v>
      </c>
      <c r="AW193" s="140">
        <v>2</v>
      </c>
      <c r="AX193" s="140">
        <v>2</v>
      </c>
      <c r="AY193" s="140">
        <v>1</v>
      </c>
      <c r="AZ193" s="140">
        <v>1</v>
      </c>
      <c r="BA193" s="140">
        <v>4</v>
      </c>
      <c r="BB193" s="140">
        <v>2</v>
      </c>
      <c r="BC193" s="140">
        <v>2</v>
      </c>
      <c r="BD193" s="140">
        <v>3</v>
      </c>
      <c r="BE193" s="140">
        <v>3</v>
      </c>
      <c r="BF193" s="140">
        <v>3</v>
      </c>
      <c r="BG193" s="140">
        <v>2</v>
      </c>
      <c r="BH193" s="140">
        <v>4</v>
      </c>
      <c r="BI193" s="140">
        <v>3</v>
      </c>
      <c r="BJ193" s="140">
        <v>3</v>
      </c>
      <c r="BK193" s="140">
        <v>2</v>
      </c>
      <c r="BL193" s="140">
        <v>2</v>
      </c>
      <c r="BM193" s="139"/>
      <c r="BN193" s="139"/>
      <c r="BO193" s="139"/>
      <c r="BP193" s="139"/>
      <c r="BQ193" s="139"/>
      <c r="BR193" s="139"/>
      <c r="BS193" s="139"/>
      <c r="BT193" s="140">
        <v>3</v>
      </c>
      <c r="BU193" s="140" t="s">
        <v>442</v>
      </c>
      <c r="BV193" s="140" t="s">
        <v>370</v>
      </c>
    </row>
    <row r="194" spans="1:74" s="143" customFormat="1" ht="22.5" x14ac:dyDescent="0.25">
      <c r="A194" s="137">
        <v>80859582</v>
      </c>
      <c r="B194" s="137" t="s">
        <v>213</v>
      </c>
      <c r="C194" s="138">
        <v>44773.349560185183</v>
      </c>
      <c r="D194" s="140">
        <v>5</v>
      </c>
      <c r="E194" s="140">
        <v>2</v>
      </c>
      <c r="F194" s="140">
        <v>2</v>
      </c>
      <c r="G194" s="140">
        <v>1</v>
      </c>
      <c r="H194" s="140">
        <v>1</v>
      </c>
      <c r="I194" s="140">
        <v>1</v>
      </c>
      <c r="J194" s="139"/>
      <c r="K194" s="140">
        <v>1</v>
      </c>
      <c r="L194" s="139"/>
      <c r="M194" s="140">
        <v>1</v>
      </c>
      <c r="N194" s="139"/>
      <c r="O194" s="139"/>
      <c r="P194" s="139"/>
      <c r="Q194" s="140">
        <v>1</v>
      </c>
      <c r="R194" s="139"/>
      <c r="S194" s="140">
        <v>1</v>
      </c>
      <c r="T194" s="139"/>
      <c r="U194" s="139"/>
      <c r="V194" s="139"/>
      <c r="W194" s="139"/>
      <c r="X194" s="140">
        <v>1</v>
      </c>
      <c r="Y194" s="140">
        <v>2</v>
      </c>
      <c r="Z194" s="140">
        <v>3</v>
      </c>
      <c r="AA194" s="140">
        <v>5</v>
      </c>
      <c r="AB194" s="140">
        <v>3</v>
      </c>
      <c r="AC194" s="140">
        <v>5</v>
      </c>
      <c r="AD194" s="140">
        <v>1</v>
      </c>
      <c r="AE194" s="140">
        <v>5</v>
      </c>
      <c r="AF194" s="140">
        <v>5</v>
      </c>
      <c r="AG194" s="140">
        <v>5</v>
      </c>
      <c r="AH194" s="140">
        <v>2</v>
      </c>
      <c r="AI194" s="139"/>
      <c r="AJ194" s="140">
        <v>1</v>
      </c>
      <c r="AK194" s="139"/>
      <c r="AL194" s="139"/>
      <c r="AM194" s="140">
        <v>1</v>
      </c>
      <c r="AN194" s="139"/>
      <c r="AO194" s="140">
        <v>1</v>
      </c>
      <c r="AP194" s="140">
        <v>1</v>
      </c>
      <c r="AQ194" s="140">
        <v>4</v>
      </c>
      <c r="AR194" s="140">
        <v>1</v>
      </c>
      <c r="AS194" s="140">
        <v>1</v>
      </c>
      <c r="AT194" s="140">
        <v>2</v>
      </c>
      <c r="AU194" s="140">
        <v>1</v>
      </c>
      <c r="AV194" s="140">
        <v>1</v>
      </c>
      <c r="AW194" s="140">
        <v>3</v>
      </c>
      <c r="AX194" s="140">
        <v>2</v>
      </c>
      <c r="AY194" s="140">
        <v>1</v>
      </c>
      <c r="AZ194" s="140">
        <v>1</v>
      </c>
      <c r="BA194" s="140">
        <v>2</v>
      </c>
      <c r="BB194" s="140">
        <v>1</v>
      </c>
      <c r="BC194" s="140">
        <v>1</v>
      </c>
      <c r="BD194" s="140">
        <v>1</v>
      </c>
      <c r="BE194" s="140">
        <v>1</v>
      </c>
      <c r="BF194" s="140">
        <v>1</v>
      </c>
      <c r="BG194" s="140">
        <v>1</v>
      </c>
      <c r="BH194" s="140">
        <v>5</v>
      </c>
      <c r="BI194" s="140">
        <v>5</v>
      </c>
      <c r="BJ194" s="140">
        <v>5</v>
      </c>
      <c r="BK194" s="140">
        <v>5</v>
      </c>
      <c r="BL194" s="140">
        <v>2</v>
      </c>
      <c r="BM194" s="139"/>
      <c r="BN194" s="139"/>
      <c r="BO194" s="139"/>
      <c r="BP194" s="139"/>
      <c r="BQ194" s="139"/>
      <c r="BR194" s="139"/>
      <c r="BS194" s="139"/>
      <c r="BT194" s="140">
        <v>2</v>
      </c>
      <c r="BU194" s="140" t="s">
        <v>443</v>
      </c>
      <c r="BV194" s="140" t="s">
        <v>407</v>
      </c>
    </row>
    <row r="195" spans="1:74" s="143" customFormat="1" x14ac:dyDescent="0.25">
      <c r="A195" s="137">
        <v>80859618</v>
      </c>
      <c r="B195" s="137" t="s">
        <v>213</v>
      </c>
      <c r="C195" s="138">
        <v>44773.350416666668</v>
      </c>
      <c r="D195" s="140">
        <v>3</v>
      </c>
      <c r="E195" s="140">
        <v>2</v>
      </c>
      <c r="F195" s="140">
        <v>2</v>
      </c>
      <c r="G195" s="140">
        <v>1</v>
      </c>
      <c r="H195" s="139"/>
      <c r="I195" s="140">
        <v>1</v>
      </c>
      <c r="J195" s="139"/>
      <c r="K195" s="140">
        <v>1</v>
      </c>
      <c r="L195" s="139"/>
      <c r="M195" s="140">
        <v>1</v>
      </c>
      <c r="N195" s="139"/>
      <c r="O195" s="139"/>
      <c r="P195" s="139"/>
      <c r="Q195" s="140">
        <v>2</v>
      </c>
      <c r="R195" s="139"/>
      <c r="S195" s="139"/>
      <c r="T195" s="139"/>
      <c r="U195" s="139"/>
      <c r="V195" s="139"/>
      <c r="W195" s="140">
        <v>1</v>
      </c>
      <c r="X195" s="140">
        <v>1</v>
      </c>
      <c r="Y195" s="140">
        <v>1</v>
      </c>
      <c r="Z195" s="140">
        <v>3</v>
      </c>
      <c r="AA195" s="140">
        <v>3</v>
      </c>
      <c r="AB195" s="140">
        <v>3</v>
      </c>
      <c r="AC195" s="140">
        <v>4</v>
      </c>
      <c r="AD195" s="140">
        <v>3</v>
      </c>
      <c r="AE195" s="140">
        <v>5</v>
      </c>
      <c r="AF195" s="140">
        <v>2</v>
      </c>
      <c r="AG195" s="140">
        <v>5</v>
      </c>
      <c r="AH195" s="140">
        <v>2</v>
      </c>
      <c r="AI195" s="139"/>
      <c r="AJ195" s="139"/>
      <c r="AK195" s="139"/>
      <c r="AL195" s="140">
        <v>1</v>
      </c>
      <c r="AM195" s="140">
        <v>1</v>
      </c>
      <c r="AN195" s="139"/>
      <c r="AO195" s="140">
        <v>1</v>
      </c>
      <c r="AP195" s="140">
        <v>1</v>
      </c>
      <c r="AQ195" s="140">
        <v>4</v>
      </c>
      <c r="AR195" s="140">
        <v>3</v>
      </c>
      <c r="AS195" s="140">
        <v>3</v>
      </c>
      <c r="AT195" s="140">
        <v>3</v>
      </c>
      <c r="AU195" s="140">
        <v>1</v>
      </c>
      <c r="AV195" s="140">
        <v>2</v>
      </c>
      <c r="AW195" s="140">
        <v>2</v>
      </c>
      <c r="AX195" s="140">
        <v>3</v>
      </c>
      <c r="AY195" s="140">
        <v>2</v>
      </c>
      <c r="AZ195" s="140">
        <v>2</v>
      </c>
      <c r="BA195" s="140">
        <v>3</v>
      </c>
      <c r="BB195" s="140">
        <v>2</v>
      </c>
      <c r="BC195" s="140">
        <v>3</v>
      </c>
      <c r="BD195" s="140">
        <v>2</v>
      </c>
      <c r="BE195" s="140">
        <v>2</v>
      </c>
      <c r="BF195" s="140">
        <v>2</v>
      </c>
      <c r="BG195" s="140">
        <v>2</v>
      </c>
      <c r="BH195" s="140">
        <v>4</v>
      </c>
      <c r="BI195" s="140">
        <v>4</v>
      </c>
      <c r="BJ195" s="140">
        <v>4</v>
      </c>
      <c r="BK195" s="140">
        <v>5</v>
      </c>
      <c r="BL195" s="140">
        <v>1</v>
      </c>
      <c r="BM195" s="139"/>
      <c r="BN195" s="139"/>
      <c r="BO195" s="139"/>
      <c r="BP195" s="139"/>
      <c r="BQ195" s="140">
        <v>1</v>
      </c>
      <c r="BR195" s="139"/>
      <c r="BS195" s="140">
        <v>1</v>
      </c>
      <c r="BT195" s="140">
        <v>3</v>
      </c>
      <c r="BU195" s="140" t="s">
        <v>444</v>
      </c>
      <c r="BV195" s="140" t="s">
        <v>221</v>
      </c>
    </row>
    <row r="196" spans="1:74" s="143" customFormat="1" ht="45" x14ac:dyDescent="0.25">
      <c r="A196" s="137">
        <v>80859747</v>
      </c>
      <c r="B196" s="137" t="s">
        <v>213</v>
      </c>
      <c r="C196" s="138">
        <v>44773.35428240741</v>
      </c>
      <c r="D196" s="140">
        <v>4</v>
      </c>
      <c r="E196" s="140">
        <v>1</v>
      </c>
      <c r="F196" s="140">
        <v>2</v>
      </c>
      <c r="G196" s="140">
        <v>3</v>
      </c>
      <c r="H196" s="139"/>
      <c r="I196" s="139"/>
      <c r="J196" s="139"/>
      <c r="K196" s="139"/>
      <c r="L196" s="139"/>
      <c r="M196" s="140">
        <v>1</v>
      </c>
      <c r="N196" s="139"/>
      <c r="O196" s="139"/>
      <c r="P196" s="139"/>
      <c r="Q196" s="140">
        <v>2</v>
      </c>
      <c r="R196" s="140">
        <v>1</v>
      </c>
      <c r="S196" s="140">
        <v>1</v>
      </c>
      <c r="T196" s="139"/>
      <c r="U196" s="139"/>
      <c r="V196" s="139"/>
      <c r="W196" s="139"/>
      <c r="X196" s="140">
        <v>1</v>
      </c>
      <c r="Y196" s="140">
        <v>1</v>
      </c>
      <c r="Z196" s="140">
        <v>1</v>
      </c>
      <c r="AA196" s="140">
        <v>5</v>
      </c>
      <c r="AB196" s="140">
        <v>4</v>
      </c>
      <c r="AC196" s="140">
        <v>5</v>
      </c>
      <c r="AD196" s="140">
        <v>5</v>
      </c>
      <c r="AE196" s="140">
        <v>5</v>
      </c>
      <c r="AF196" s="140">
        <v>1</v>
      </c>
      <c r="AG196" s="140">
        <v>5</v>
      </c>
      <c r="AH196" s="140">
        <v>2</v>
      </c>
      <c r="AI196" s="139"/>
      <c r="AJ196" s="140">
        <v>1</v>
      </c>
      <c r="AK196" s="139"/>
      <c r="AL196" s="140">
        <v>1</v>
      </c>
      <c r="AM196" s="139"/>
      <c r="AN196" s="140">
        <v>1</v>
      </c>
      <c r="AO196" s="140">
        <v>2</v>
      </c>
      <c r="AP196" s="140">
        <v>2</v>
      </c>
      <c r="AQ196" s="140">
        <v>3</v>
      </c>
      <c r="AR196" s="140">
        <v>1</v>
      </c>
      <c r="AS196" s="140">
        <v>3</v>
      </c>
      <c r="AT196" s="140">
        <v>4</v>
      </c>
      <c r="AU196" s="140">
        <v>1</v>
      </c>
      <c r="AV196" s="140">
        <v>2</v>
      </c>
      <c r="AW196" s="140">
        <v>2</v>
      </c>
      <c r="AX196" s="140">
        <v>4</v>
      </c>
      <c r="AY196" s="140">
        <v>1</v>
      </c>
      <c r="AZ196" s="140">
        <v>1</v>
      </c>
      <c r="BA196" s="140">
        <v>4</v>
      </c>
      <c r="BB196" s="140">
        <v>3</v>
      </c>
      <c r="BC196" s="140">
        <v>3</v>
      </c>
      <c r="BD196" s="140">
        <v>1</v>
      </c>
      <c r="BE196" s="140">
        <v>3</v>
      </c>
      <c r="BF196" s="140">
        <v>3</v>
      </c>
      <c r="BG196" s="140">
        <v>2</v>
      </c>
      <c r="BH196" s="140">
        <v>5</v>
      </c>
      <c r="BI196" s="140">
        <v>5</v>
      </c>
      <c r="BJ196" s="140">
        <v>5</v>
      </c>
      <c r="BK196" s="140">
        <v>4</v>
      </c>
      <c r="BL196" s="140">
        <v>2</v>
      </c>
      <c r="BM196" s="139"/>
      <c r="BN196" s="139"/>
      <c r="BO196" s="139"/>
      <c r="BP196" s="139"/>
      <c r="BQ196" s="139"/>
      <c r="BR196" s="139"/>
      <c r="BS196" s="139"/>
      <c r="BT196" s="140">
        <v>3</v>
      </c>
      <c r="BU196" s="140" t="s">
        <v>445</v>
      </c>
      <c r="BV196" s="140" t="s">
        <v>221</v>
      </c>
    </row>
    <row r="197" spans="1:74" s="143" customFormat="1" x14ac:dyDescent="0.25">
      <c r="A197" s="137">
        <v>80860032</v>
      </c>
      <c r="B197" s="137" t="s">
        <v>213</v>
      </c>
      <c r="C197" s="138">
        <v>44773.362268518518</v>
      </c>
      <c r="D197" s="140">
        <v>5</v>
      </c>
      <c r="E197" s="140">
        <v>2</v>
      </c>
      <c r="F197" s="140">
        <v>2</v>
      </c>
      <c r="G197" s="140">
        <v>1</v>
      </c>
      <c r="H197" s="140">
        <v>1</v>
      </c>
      <c r="I197" s="140">
        <v>1</v>
      </c>
      <c r="J197" s="140">
        <v>1</v>
      </c>
      <c r="K197" s="139"/>
      <c r="L197" s="139"/>
      <c r="M197" s="140">
        <v>1</v>
      </c>
      <c r="N197" s="139"/>
      <c r="O197" s="139"/>
      <c r="P197" s="139"/>
      <c r="Q197" s="140">
        <v>3</v>
      </c>
      <c r="R197" s="139"/>
      <c r="S197" s="139"/>
      <c r="T197" s="139"/>
      <c r="U197" s="139"/>
      <c r="V197" s="139"/>
      <c r="W197" s="140">
        <v>1</v>
      </c>
      <c r="X197" s="140">
        <v>1</v>
      </c>
      <c r="Y197" s="140">
        <v>2</v>
      </c>
      <c r="Z197" s="140">
        <v>3</v>
      </c>
      <c r="AA197" s="140">
        <v>5</v>
      </c>
      <c r="AB197" s="140">
        <v>4</v>
      </c>
      <c r="AC197" s="140">
        <v>5</v>
      </c>
      <c r="AD197" s="140">
        <v>3</v>
      </c>
      <c r="AE197" s="140">
        <v>5</v>
      </c>
      <c r="AF197" s="140">
        <v>3</v>
      </c>
      <c r="AG197" s="140">
        <v>5</v>
      </c>
      <c r="AH197" s="140">
        <v>2</v>
      </c>
      <c r="AI197" s="139"/>
      <c r="AJ197" s="139"/>
      <c r="AK197" s="139"/>
      <c r="AL197" s="140">
        <v>1</v>
      </c>
      <c r="AM197" s="139"/>
      <c r="AN197" s="139"/>
      <c r="AO197" s="140">
        <v>2</v>
      </c>
      <c r="AP197" s="140">
        <v>2</v>
      </c>
      <c r="AQ197" s="140">
        <v>4</v>
      </c>
      <c r="AR197" s="140">
        <v>3</v>
      </c>
      <c r="AS197" s="140">
        <v>4</v>
      </c>
      <c r="AT197" s="140">
        <v>3</v>
      </c>
      <c r="AU197" s="140">
        <v>2</v>
      </c>
      <c r="AV197" s="140">
        <v>2</v>
      </c>
      <c r="AW197" s="140">
        <v>3</v>
      </c>
      <c r="AX197" s="140">
        <v>5</v>
      </c>
      <c r="AY197" s="140">
        <v>5</v>
      </c>
      <c r="AZ197" s="140">
        <v>2</v>
      </c>
      <c r="BA197" s="140">
        <v>5</v>
      </c>
      <c r="BB197" s="140">
        <v>1</v>
      </c>
      <c r="BC197" s="140">
        <v>1</v>
      </c>
      <c r="BD197" s="140">
        <v>1</v>
      </c>
      <c r="BE197" s="140">
        <v>1</v>
      </c>
      <c r="BF197" s="140">
        <v>1</v>
      </c>
      <c r="BG197" s="140">
        <v>1</v>
      </c>
      <c r="BH197" s="140">
        <v>5</v>
      </c>
      <c r="BI197" s="140">
        <v>5</v>
      </c>
      <c r="BJ197" s="140">
        <v>5</v>
      </c>
      <c r="BK197" s="140">
        <v>5</v>
      </c>
      <c r="BL197" s="140">
        <v>2</v>
      </c>
      <c r="BM197" s="139"/>
      <c r="BN197" s="139"/>
      <c r="BO197" s="139"/>
      <c r="BP197" s="139"/>
      <c r="BQ197" s="139"/>
      <c r="BR197" s="139"/>
      <c r="BS197" s="139"/>
      <c r="BT197" s="140">
        <v>4</v>
      </c>
      <c r="BU197" s="140" t="s">
        <v>446</v>
      </c>
      <c r="BV197" s="140" t="s">
        <v>283</v>
      </c>
    </row>
    <row r="198" spans="1:74" s="143" customFormat="1" ht="56.25" x14ac:dyDescent="0.25">
      <c r="A198" s="137">
        <v>80861917</v>
      </c>
      <c r="B198" s="137" t="s">
        <v>213</v>
      </c>
      <c r="C198" s="138">
        <v>44773.396851851852</v>
      </c>
      <c r="D198" s="140">
        <v>2</v>
      </c>
      <c r="E198" s="140">
        <v>2</v>
      </c>
      <c r="F198" s="140">
        <v>1</v>
      </c>
      <c r="G198" s="140">
        <v>2</v>
      </c>
      <c r="H198" s="140">
        <v>1</v>
      </c>
      <c r="I198" s="140">
        <v>1</v>
      </c>
      <c r="J198" s="140">
        <v>1</v>
      </c>
      <c r="K198" s="140">
        <v>1</v>
      </c>
      <c r="L198" s="140">
        <v>1</v>
      </c>
      <c r="M198" s="139"/>
      <c r="N198" s="139"/>
      <c r="O198" s="139"/>
      <c r="P198" s="139"/>
      <c r="Q198" s="140">
        <v>2</v>
      </c>
      <c r="R198" s="140">
        <v>1</v>
      </c>
      <c r="S198" s="139"/>
      <c r="T198" s="139"/>
      <c r="U198" s="139"/>
      <c r="V198" s="139"/>
      <c r="W198" s="139"/>
      <c r="X198" s="140">
        <v>1</v>
      </c>
      <c r="Y198" s="140">
        <v>2</v>
      </c>
      <c r="Z198" s="140">
        <v>3</v>
      </c>
      <c r="AA198" s="140">
        <v>5</v>
      </c>
      <c r="AB198" s="140">
        <v>2</v>
      </c>
      <c r="AC198" s="140">
        <v>4</v>
      </c>
      <c r="AD198" s="140">
        <v>2</v>
      </c>
      <c r="AE198" s="140">
        <v>5</v>
      </c>
      <c r="AF198" s="140">
        <v>2</v>
      </c>
      <c r="AG198" s="140">
        <v>4</v>
      </c>
      <c r="AH198" s="140">
        <v>2</v>
      </c>
      <c r="AI198" s="139"/>
      <c r="AJ198" s="140">
        <v>1</v>
      </c>
      <c r="AK198" s="139"/>
      <c r="AL198" s="139"/>
      <c r="AM198" s="140">
        <v>1</v>
      </c>
      <c r="AN198" s="139"/>
      <c r="AO198" s="140">
        <v>2</v>
      </c>
      <c r="AP198" s="140">
        <v>1</v>
      </c>
      <c r="AQ198" s="140">
        <v>3</v>
      </c>
      <c r="AR198" s="140">
        <v>3</v>
      </c>
      <c r="AS198" s="140">
        <v>3</v>
      </c>
      <c r="AT198" s="140">
        <v>3</v>
      </c>
      <c r="AU198" s="140">
        <v>1</v>
      </c>
      <c r="AV198" s="140">
        <v>2</v>
      </c>
      <c r="AW198" s="140">
        <v>2</v>
      </c>
      <c r="AX198" s="140">
        <v>3</v>
      </c>
      <c r="AY198" s="140">
        <v>1</v>
      </c>
      <c r="AZ198" s="140">
        <v>1</v>
      </c>
      <c r="BA198" s="140">
        <v>4</v>
      </c>
      <c r="BB198" s="140">
        <v>2</v>
      </c>
      <c r="BC198" s="140">
        <v>2</v>
      </c>
      <c r="BD198" s="140">
        <v>2</v>
      </c>
      <c r="BE198" s="140">
        <v>2</v>
      </c>
      <c r="BF198" s="140">
        <v>3</v>
      </c>
      <c r="BG198" s="140">
        <v>1</v>
      </c>
      <c r="BH198" s="140">
        <v>3</v>
      </c>
      <c r="BI198" s="140">
        <v>3</v>
      </c>
      <c r="BJ198" s="140">
        <v>4</v>
      </c>
      <c r="BK198" s="140">
        <v>3</v>
      </c>
      <c r="BL198" s="140">
        <v>2</v>
      </c>
      <c r="BM198" s="139"/>
      <c r="BN198" s="139"/>
      <c r="BO198" s="139"/>
      <c r="BP198" s="139"/>
      <c r="BQ198" s="139"/>
      <c r="BR198" s="139"/>
      <c r="BS198" s="139"/>
      <c r="BT198" s="140">
        <v>3</v>
      </c>
      <c r="BU198" s="140" t="s">
        <v>447</v>
      </c>
      <c r="BV198" s="140" t="s">
        <v>448</v>
      </c>
    </row>
    <row r="199" spans="1:74" s="143" customFormat="1" x14ac:dyDescent="0.25">
      <c r="A199" s="137">
        <v>80862075</v>
      </c>
      <c r="B199" s="137" t="s">
        <v>207</v>
      </c>
      <c r="C199" s="138">
        <v>44773.400555555556</v>
      </c>
      <c r="D199" s="140">
        <v>2</v>
      </c>
      <c r="E199" s="140">
        <v>1</v>
      </c>
      <c r="F199" s="140">
        <v>3</v>
      </c>
      <c r="G199" s="140">
        <v>2</v>
      </c>
      <c r="H199" s="140">
        <v>1</v>
      </c>
      <c r="I199" s="140">
        <v>1</v>
      </c>
      <c r="J199" s="140">
        <v>1</v>
      </c>
      <c r="K199" s="140">
        <v>1</v>
      </c>
      <c r="L199" s="139"/>
      <c r="M199" s="140">
        <v>1</v>
      </c>
      <c r="N199" s="139"/>
      <c r="O199" s="139"/>
      <c r="P199" s="139"/>
      <c r="Q199" s="140">
        <v>2</v>
      </c>
      <c r="R199" s="140">
        <v>1</v>
      </c>
      <c r="S199" s="139"/>
      <c r="T199" s="139"/>
      <c r="U199" s="139"/>
      <c r="V199" s="139"/>
      <c r="W199" s="139"/>
      <c r="X199" s="140">
        <v>1</v>
      </c>
      <c r="Y199" s="140">
        <v>1</v>
      </c>
      <c r="Z199" s="140">
        <v>1</v>
      </c>
      <c r="AA199" s="140">
        <v>5</v>
      </c>
      <c r="AB199" s="140">
        <v>3</v>
      </c>
      <c r="AC199" s="140">
        <v>5</v>
      </c>
      <c r="AD199" s="140">
        <v>5</v>
      </c>
      <c r="AE199" s="140">
        <v>5</v>
      </c>
      <c r="AF199" s="140">
        <v>5</v>
      </c>
      <c r="AG199" s="140">
        <v>4</v>
      </c>
      <c r="AH199" s="140">
        <v>1</v>
      </c>
      <c r="AI199" s="140">
        <v>1</v>
      </c>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c r="BF199" s="139"/>
      <c r="BG199" s="139"/>
      <c r="BH199" s="139"/>
      <c r="BI199" s="139"/>
      <c r="BJ199" s="139"/>
      <c r="BK199" s="139"/>
      <c r="BL199" s="139"/>
      <c r="BM199" s="139"/>
      <c r="BN199" s="139"/>
      <c r="BO199" s="139"/>
      <c r="BP199" s="139"/>
      <c r="BQ199" s="139"/>
      <c r="BR199" s="139"/>
      <c r="BS199" s="139"/>
      <c r="BT199" s="139"/>
      <c r="BU199" s="139"/>
      <c r="BV199" s="139"/>
    </row>
    <row r="200" spans="1:74" s="143" customFormat="1" ht="33.75" x14ac:dyDescent="0.25">
      <c r="A200" s="137">
        <v>80862401</v>
      </c>
      <c r="B200" s="137" t="s">
        <v>213</v>
      </c>
      <c r="C200" s="138">
        <v>44773.407523148147</v>
      </c>
      <c r="D200" s="140">
        <v>3</v>
      </c>
      <c r="E200" s="140">
        <v>1</v>
      </c>
      <c r="F200" s="140">
        <v>2</v>
      </c>
      <c r="G200" s="140">
        <v>2</v>
      </c>
      <c r="H200" s="140">
        <v>1</v>
      </c>
      <c r="I200" s="140">
        <v>1</v>
      </c>
      <c r="J200" s="140">
        <v>1</v>
      </c>
      <c r="K200" s="140">
        <v>1</v>
      </c>
      <c r="L200" s="139"/>
      <c r="M200" s="140">
        <v>1</v>
      </c>
      <c r="N200" s="139"/>
      <c r="O200" s="140">
        <v>1</v>
      </c>
      <c r="P200" s="140">
        <v>1</v>
      </c>
      <c r="Q200" s="140">
        <v>3</v>
      </c>
      <c r="R200" s="140">
        <v>1</v>
      </c>
      <c r="S200" s="140">
        <v>1</v>
      </c>
      <c r="T200" s="139"/>
      <c r="U200" s="139"/>
      <c r="V200" s="139"/>
      <c r="W200" s="139"/>
      <c r="X200" s="140">
        <v>2</v>
      </c>
      <c r="Y200" s="140">
        <v>2</v>
      </c>
      <c r="Z200" s="140">
        <v>2</v>
      </c>
      <c r="AA200" s="140">
        <v>5</v>
      </c>
      <c r="AB200" s="140">
        <v>1</v>
      </c>
      <c r="AC200" s="140">
        <v>4</v>
      </c>
      <c r="AD200" s="140">
        <v>3</v>
      </c>
      <c r="AE200" s="140">
        <v>4</v>
      </c>
      <c r="AF200" s="140">
        <v>1</v>
      </c>
      <c r="AG200" s="140">
        <v>4</v>
      </c>
      <c r="AH200" s="140">
        <v>2</v>
      </c>
      <c r="AI200" s="139"/>
      <c r="AJ200" s="140">
        <v>1</v>
      </c>
      <c r="AK200" s="139"/>
      <c r="AL200" s="140">
        <v>1</v>
      </c>
      <c r="AM200" s="139"/>
      <c r="AN200" s="139"/>
      <c r="AO200" s="140">
        <v>5</v>
      </c>
      <c r="AP200" s="140">
        <v>2</v>
      </c>
      <c r="AQ200" s="140">
        <v>4</v>
      </c>
      <c r="AR200" s="140">
        <v>5</v>
      </c>
      <c r="AS200" s="140">
        <v>4</v>
      </c>
      <c r="AT200" s="140">
        <v>4</v>
      </c>
      <c r="AU200" s="140">
        <v>3</v>
      </c>
      <c r="AV200" s="140">
        <v>5</v>
      </c>
      <c r="AW200" s="140">
        <v>2</v>
      </c>
      <c r="AX200" s="140">
        <v>4</v>
      </c>
      <c r="AY200" s="140">
        <v>4</v>
      </c>
      <c r="AZ200" s="140">
        <v>3</v>
      </c>
      <c r="BA200" s="140">
        <v>3</v>
      </c>
      <c r="BB200" s="140">
        <v>1</v>
      </c>
      <c r="BC200" s="140">
        <v>2</v>
      </c>
      <c r="BD200" s="140">
        <v>3</v>
      </c>
      <c r="BE200" s="140">
        <v>1</v>
      </c>
      <c r="BF200" s="140">
        <v>2</v>
      </c>
      <c r="BG200" s="140">
        <v>4</v>
      </c>
      <c r="BH200" s="140">
        <v>1</v>
      </c>
      <c r="BI200" s="140">
        <v>5</v>
      </c>
      <c r="BJ200" s="140">
        <v>4</v>
      </c>
      <c r="BK200" s="140">
        <v>3</v>
      </c>
      <c r="BL200" s="140">
        <v>2</v>
      </c>
      <c r="BM200" s="139"/>
      <c r="BN200" s="139"/>
      <c r="BO200" s="139"/>
      <c r="BP200" s="139"/>
      <c r="BQ200" s="139"/>
      <c r="BR200" s="139"/>
      <c r="BS200" s="139"/>
      <c r="BT200" s="140">
        <v>4</v>
      </c>
      <c r="BU200" s="140" t="s">
        <v>449</v>
      </c>
      <c r="BV200" s="140" t="s">
        <v>219</v>
      </c>
    </row>
    <row r="201" spans="1:74" s="143" customFormat="1" ht="22.5" x14ac:dyDescent="0.25">
      <c r="A201" s="137">
        <v>80863263</v>
      </c>
      <c r="B201" s="137" t="s">
        <v>213</v>
      </c>
      <c r="C201" s="138">
        <v>44773.430995370371</v>
      </c>
      <c r="D201" s="140">
        <v>4</v>
      </c>
      <c r="E201" s="140">
        <v>1</v>
      </c>
      <c r="F201" s="140">
        <v>2</v>
      </c>
      <c r="G201" s="140">
        <v>1</v>
      </c>
      <c r="H201" s="139"/>
      <c r="I201" s="139"/>
      <c r="J201" s="140">
        <v>1</v>
      </c>
      <c r="K201" s="140">
        <v>1</v>
      </c>
      <c r="L201" s="139"/>
      <c r="M201" s="139"/>
      <c r="N201" s="139"/>
      <c r="O201" s="140">
        <v>1</v>
      </c>
      <c r="P201" s="139"/>
      <c r="Q201" s="140">
        <v>3</v>
      </c>
      <c r="R201" s="139"/>
      <c r="S201" s="139"/>
      <c r="T201" s="139"/>
      <c r="U201" s="139"/>
      <c r="V201" s="139"/>
      <c r="W201" s="140">
        <v>1</v>
      </c>
      <c r="X201" s="140">
        <v>2</v>
      </c>
      <c r="Y201" s="140">
        <v>2</v>
      </c>
      <c r="Z201" s="140">
        <v>1</v>
      </c>
      <c r="AA201" s="140">
        <v>3</v>
      </c>
      <c r="AB201" s="140">
        <v>4</v>
      </c>
      <c r="AC201" s="140">
        <v>4</v>
      </c>
      <c r="AD201" s="140">
        <v>4</v>
      </c>
      <c r="AE201" s="140">
        <v>5</v>
      </c>
      <c r="AF201" s="140">
        <v>1</v>
      </c>
      <c r="AG201" s="140">
        <v>1</v>
      </c>
      <c r="AH201" s="140">
        <v>1</v>
      </c>
      <c r="AI201" s="140">
        <v>4</v>
      </c>
      <c r="AJ201" s="139"/>
      <c r="AK201" s="139"/>
      <c r="AL201" s="140">
        <v>1</v>
      </c>
      <c r="AM201" s="139"/>
      <c r="AN201" s="139"/>
      <c r="AO201" s="140">
        <v>1</v>
      </c>
      <c r="AP201" s="140">
        <v>1</v>
      </c>
      <c r="AQ201" s="140">
        <v>1</v>
      </c>
      <c r="AR201" s="140">
        <v>1</v>
      </c>
      <c r="AS201" s="140">
        <v>2</v>
      </c>
      <c r="AT201" s="140">
        <v>1</v>
      </c>
      <c r="AU201" s="140">
        <v>3</v>
      </c>
      <c r="AV201" s="140">
        <v>3</v>
      </c>
      <c r="AW201" s="140">
        <v>2</v>
      </c>
      <c r="AX201" s="140">
        <v>4</v>
      </c>
      <c r="AY201" s="140">
        <v>1</v>
      </c>
      <c r="AZ201" s="140">
        <v>1</v>
      </c>
      <c r="BA201" s="140">
        <v>4</v>
      </c>
      <c r="BB201" s="140">
        <v>1</v>
      </c>
      <c r="BC201" s="140">
        <v>2</v>
      </c>
      <c r="BD201" s="140">
        <v>2</v>
      </c>
      <c r="BE201" s="140">
        <v>4</v>
      </c>
      <c r="BF201" s="140">
        <v>5</v>
      </c>
      <c r="BG201" s="140">
        <v>2</v>
      </c>
      <c r="BH201" s="140">
        <v>4</v>
      </c>
      <c r="BI201" s="140">
        <v>4</v>
      </c>
      <c r="BJ201" s="140">
        <v>4</v>
      </c>
      <c r="BK201" s="140">
        <v>4</v>
      </c>
      <c r="BL201" s="140">
        <v>2</v>
      </c>
      <c r="BM201" s="139"/>
      <c r="BN201" s="139"/>
      <c r="BO201" s="139"/>
      <c r="BP201" s="139"/>
      <c r="BQ201" s="139"/>
      <c r="BR201" s="139"/>
      <c r="BS201" s="139"/>
      <c r="BT201" s="140">
        <v>3</v>
      </c>
      <c r="BU201" s="140" t="s">
        <v>450</v>
      </c>
      <c r="BV201" s="140" t="s">
        <v>451</v>
      </c>
    </row>
    <row r="202" spans="1:74" s="143" customFormat="1" ht="33.75" x14ac:dyDescent="0.25">
      <c r="A202" s="137">
        <v>80863712</v>
      </c>
      <c r="B202" s="137" t="s">
        <v>213</v>
      </c>
      <c r="C202" s="138">
        <v>44773.444374999999</v>
      </c>
      <c r="D202" s="140">
        <v>5</v>
      </c>
      <c r="E202" s="140">
        <v>2</v>
      </c>
      <c r="F202" s="140">
        <v>3</v>
      </c>
      <c r="G202" s="140">
        <v>1</v>
      </c>
      <c r="H202" s="140">
        <v>1</v>
      </c>
      <c r="I202" s="140">
        <v>1</v>
      </c>
      <c r="J202" s="140">
        <v>1</v>
      </c>
      <c r="K202" s="139"/>
      <c r="L202" s="139"/>
      <c r="M202" s="140">
        <v>1</v>
      </c>
      <c r="N202" s="139"/>
      <c r="O202" s="139"/>
      <c r="P202" s="139"/>
      <c r="Q202" s="140">
        <v>2</v>
      </c>
      <c r="R202" s="139"/>
      <c r="S202" s="139"/>
      <c r="T202" s="139"/>
      <c r="U202" s="139"/>
      <c r="V202" s="139"/>
      <c r="W202" s="140">
        <v>1</v>
      </c>
      <c r="X202" s="140">
        <v>1</v>
      </c>
      <c r="Y202" s="140">
        <v>1</v>
      </c>
      <c r="Z202" s="140">
        <v>3</v>
      </c>
      <c r="AA202" s="140">
        <v>4</v>
      </c>
      <c r="AB202" s="140">
        <v>3</v>
      </c>
      <c r="AC202" s="140">
        <v>3</v>
      </c>
      <c r="AD202" s="140">
        <v>1</v>
      </c>
      <c r="AE202" s="140">
        <v>5</v>
      </c>
      <c r="AF202" s="140">
        <v>1</v>
      </c>
      <c r="AG202" s="140">
        <v>5</v>
      </c>
      <c r="AH202" s="140">
        <v>2</v>
      </c>
      <c r="AI202" s="139"/>
      <c r="AJ202" s="140">
        <v>1</v>
      </c>
      <c r="AK202" s="139"/>
      <c r="AL202" s="139"/>
      <c r="AM202" s="140">
        <v>1</v>
      </c>
      <c r="AN202" s="139"/>
      <c r="AO202" s="140">
        <v>1</v>
      </c>
      <c r="AP202" s="140">
        <v>1</v>
      </c>
      <c r="AQ202" s="140">
        <v>4</v>
      </c>
      <c r="AR202" s="140">
        <v>2</v>
      </c>
      <c r="AS202" s="140">
        <v>4</v>
      </c>
      <c r="AT202" s="140">
        <v>4</v>
      </c>
      <c r="AU202" s="140">
        <v>2</v>
      </c>
      <c r="AV202" s="140">
        <v>2</v>
      </c>
      <c r="AW202" s="140">
        <v>2</v>
      </c>
      <c r="AX202" s="140">
        <v>2</v>
      </c>
      <c r="AY202" s="140">
        <v>2</v>
      </c>
      <c r="AZ202" s="140">
        <v>1</v>
      </c>
      <c r="BA202" s="140">
        <v>4</v>
      </c>
      <c r="BB202" s="140">
        <v>1</v>
      </c>
      <c r="BC202" s="140">
        <v>2</v>
      </c>
      <c r="BD202" s="140">
        <v>3</v>
      </c>
      <c r="BE202" s="140">
        <v>4</v>
      </c>
      <c r="BF202" s="140">
        <v>3</v>
      </c>
      <c r="BG202" s="140">
        <v>3</v>
      </c>
      <c r="BH202" s="140">
        <v>2</v>
      </c>
      <c r="BI202" s="140">
        <v>3</v>
      </c>
      <c r="BJ202" s="140">
        <v>2</v>
      </c>
      <c r="BK202" s="140">
        <v>4</v>
      </c>
      <c r="BL202" s="140">
        <v>2</v>
      </c>
      <c r="BM202" s="139"/>
      <c r="BN202" s="139"/>
      <c r="BO202" s="139"/>
      <c r="BP202" s="139"/>
      <c r="BQ202" s="139"/>
      <c r="BR202" s="139"/>
      <c r="BS202" s="139"/>
      <c r="BT202" s="140">
        <v>3</v>
      </c>
      <c r="BU202" s="140" t="s">
        <v>452</v>
      </c>
      <c r="BV202" s="140" t="s">
        <v>453</v>
      </c>
    </row>
    <row r="203" spans="1:74" s="143" customFormat="1" x14ac:dyDescent="0.25">
      <c r="A203" s="137">
        <v>80865016</v>
      </c>
      <c r="B203" s="137" t="s">
        <v>213</v>
      </c>
      <c r="C203" s="138">
        <v>44773.480231481481</v>
      </c>
      <c r="D203" s="140">
        <v>2</v>
      </c>
      <c r="E203" s="140">
        <v>2</v>
      </c>
      <c r="F203" s="140">
        <v>1</v>
      </c>
      <c r="G203" s="140">
        <v>2</v>
      </c>
      <c r="H203" s="140">
        <v>1</v>
      </c>
      <c r="I203" s="140">
        <v>1</v>
      </c>
      <c r="J203" s="140">
        <v>1</v>
      </c>
      <c r="K203" s="140">
        <v>1</v>
      </c>
      <c r="L203" s="139"/>
      <c r="M203" s="140">
        <v>1</v>
      </c>
      <c r="N203" s="140">
        <v>1</v>
      </c>
      <c r="O203" s="139"/>
      <c r="P203" s="140">
        <v>1</v>
      </c>
      <c r="Q203" s="140">
        <v>3</v>
      </c>
      <c r="R203" s="139"/>
      <c r="S203" s="139"/>
      <c r="T203" s="139"/>
      <c r="U203" s="139"/>
      <c r="V203" s="139"/>
      <c r="W203" s="140">
        <v>1</v>
      </c>
      <c r="X203" s="140">
        <v>2</v>
      </c>
      <c r="Y203" s="140">
        <v>2</v>
      </c>
      <c r="Z203" s="140">
        <v>3</v>
      </c>
      <c r="AA203" s="140">
        <v>5</v>
      </c>
      <c r="AB203" s="140">
        <v>2</v>
      </c>
      <c r="AC203" s="140">
        <v>2</v>
      </c>
      <c r="AD203" s="140">
        <v>1</v>
      </c>
      <c r="AE203" s="140">
        <v>1</v>
      </c>
      <c r="AF203" s="140">
        <v>1</v>
      </c>
      <c r="AG203" s="140">
        <v>5</v>
      </c>
      <c r="AH203" s="140">
        <v>2</v>
      </c>
      <c r="AI203" s="139"/>
      <c r="AJ203" s="140">
        <v>1</v>
      </c>
      <c r="AK203" s="139"/>
      <c r="AL203" s="139"/>
      <c r="AM203" s="140">
        <v>1</v>
      </c>
      <c r="AN203" s="139"/>
      <c r="AO203" s="140">
        <v>2</v>
      </c>
      <c r="AP203" s="140">
        <v>1</v>
      </c>
      <c r="AQ203" s="140">
        <v>5</v>
      </c>
      <c r="AR203" s="140">
        <v>2</v>
      </c>
      <c r="AS203" s="140">
        <v>2</v>
      </c>
      <c r="AT203" s="140">
        <v>4</v>
      </c>
      <c r="AU203" s="140">
        <v>1</v>
      </c>
      <c r="AV203" s="140">
        <v>1</v>
      </c>
      <c r="AW203" s="140">
        <v>2</v>
      </c>
      <c r="AX203" s="140">
        <v>2</v>
      </c>
      <c r="AY203" s="140">
        <v>1</v>
      </c>
      <c r="AZ203" s="140">
        <v>2</v>
      </c>
      <c r="BA203" s="140">
        <v>3</v>
      </c>
      <c r="BB203" s="140">
        <v>1</v>
      </c>
      <c r="BC203" s="140">
        <v>4</v>
      </c>
      <c r="BD203" s="140">
        <v>1</v>
      </c>
      <c r="BE203" s="140">
        <v>5</v>
      </c>
      <c r="BF203" s="140">
        <v>5</v>
      </c>
      <c r="BG203" s="140">
        <v>3</v>
      </c>
      <c r="BH203" s="140">
        <v>4</v>
      </c>
      <c r="BI203" s="140">
        <v>5</v>
      </c>
      <c r="BJ203" s="140">
        <v>5</v>
      </c>
      <c r="BK203" s="140">
        <v>1</v>
      </c>
      <c r="BL203" s="140">
        <v>2</v>
      </c>
      <c r="BM203" s="139"/>
      <c r="BN203" s="139"/>
      <c r="BO203" s="139"/>
      <c r="BP203" s="139"/>
      <c r="BQ203" s="139"/>
      <c r="BR203" s="139"/>
      <c r="BS203" s="139"/>
      <c r="BT203" s="140">
        <v>3</v>
      </c>
      <c r="BU203" s="140" t="s">
        <v>454</v>
      </c>
      <c r="BV203" s="140" t="s">
        <v>455</v>
      </c>
    </row>
    <row r="204" spans="1:74" s="143" customFormat="1" ht="33.75" x14ac:dyDescent="0.25">
      <c r="A204" s="137">
        <v>80866975</v>
      </c>
      <c r="B204" s="137" t="s">
        <v>213</v>
      </c>
      <c r="C204" s="138">
        <v>44773.53329861111</v>
      </c>
      <c r="D204" s="140">
        <v>2</v>
      </c>
      <c r="E204" s="140">
        <v>2</v>
      </c>
      <c r="F204" s="140">
        <v>1</v>
      </c>
      <c r="G204" s="140">
        <v>2</v>
      </c>
      <c r="H204" s="139"/>
      <c r="I204" s="140">
        <v>1</v>
      </c>
      <c r="J204" s="139"/>
      <c r="K204" s="139"/>
      <c r="L204" s="139"/>
      <c r="M204" s="140">
        <v>1</v>
      </c>
      <c r="N204" s="139"/>
      <c r="O204" s="139"/>
      <c r="P204" s="139"/>
      <c r="Q204" s="140">
        <v>3</v>
      </c>
      <c r="R204" s="139"/>
      <c r="S204" s="139"/>
      <c r="T204" s="139"/>
      <c r="U204" s="139"/>
      <c r="V204" s="139"/>
      <c r="W204" s="140">
        <v>1</v>
      </c>
      <c r="X204" s="140">
        <v>1</v>
      </c>
      <c r="Y204" s="140">
        <v>2</v>
      </c>
      <c r="Z204" s="140">
        <v>3</v>
      </c>
      <c r="AA204" s="140">
        <v>4</v>
      </c>
      <c r="AB204" s="140">
        <v>3</v>
      </c>
      <c r="AC204" s="140">
        <v>2</v>
      </c>
      <c r="AD204" s="140">
        <v>3</v>
      </c>
      <c r="AE204" s="140">
        <v>5</v>
      </c>
      <c r="AF204" s="140">
        <v>1</v>
      </c>
      <c r="AG204" s="140">
        <v>1</v>
      </c>
      <c r="AH204" s="140">
        <v>2</v>
      </c>
      <c r="AI204" s="139"/>
      <c r="AJ204" s="139"/>
      <c r="AK204" s="139"/>
      <c r="AL204" s="139"/>
      <c r="AM204" s="140">
        <v>1</v>
      </c>
      <c r="AN204" s="139"/>
      <c r="AO204" s="140">
        <v>5</v>
      </c>
      <c r="AP204" s="140">
        <v>2</v>
      </c>
      <c r="AQ204" s="140">
        <v>4</v>
      </c>
      <c r="AR204" s="140">
        <v>1</v>
      </c>
      <c r="AS204" s="140">
        <v>1</v>
      </c>
      <c r="AT204" s="140">
        <v>2</v>
      </c>
      <c r="AU204" s="140">
        <v>2</v>
      </c>
      <c r="AV204" s="140">
        <v>2</v>
      </c>
      <c r="AW204" s="140">
        <v>2</v>
      </c>
      <c r="AX204" s="140">
        <v>1</v>
      </c>
      <c r="AY204" s="140">
        <v>1</v>
      </c>
      <c r="AZ204" s="140">
        <v>1</v>
      </c>
      <c r="BA204" s="140">
        <v>2</v>
      </c>
      <c r="BB204" s="140">
        <v>2</v>
      </c>
      <c r="BC204" s="140">
        <v>2</v>
      </c>
      <c r="BD204" s="140">
        <v>2</v>
      </c>
      <c r="BE204" s="140">
        <v>2</v>
      </c>
      <c r="BF204" s="140">
        <v>2</v>
      </c>
      <c r="BG204" s="140">
        <v>2</v>
      </c>
      <c r="BH204" s="140">
        <v>3</v>
      </c>
      <c r="BI204" s="140">
        <v>4</v>
      </c>
      <c r="BJ204" s="140">
        <v>4</v>
      </c>
      <c r="BK204" s="140">
        <v>4</v>
      </c>
      <c r="BL204" s="140">
        <v>2</v>
      </c>
      <c r="BM204" s="139"/>
      <c r="BN204" s="139"/>
      <c r="BO204" s="139"/>
      <c r="BP204" s="139"/>
      <c r="BQ204" s="139"/>
      <c r="BR204" s="139"/>
      <c r="BS204" s="139"/>
      <c r="BT204" s="140">
        <v>3</v>
      </c>
      <c r="BU204" s="140" t="s">
        <v>456</v>
      </c>
      <c r="BV204" s="140" t="s">
        <v>283</v>
      </c>
    </row>
    <row r="205" spans="1:74" s="143" customFormat="1" ht="33.75" x14ac:dyDescent="0.25">
      <c r="A205" s="137">
        <v>80867331</v>
      </c>
      <c r="B205" s="137" t="s">
        <v>213</v>
      </c>
      <c r="C205" s="138">
        <v>44773.542314814818</v>
      </c>
      <c r="D205" s="140">
        <v>3</v>
      </c>
      <c r="E205" s="140">
        <v>1</v>
      </c>
      <c r="F205" s="140">
        <v>2</v>
      </c>
      <c r="G205" s="140">
        <v>3</v>
      </c>
      <c r="H205" s="140">
        <v>1</v>
      </c>
      <c r="I205" s="140">
        <v>1</v>
      </c>
      <c r="J205" s="140">
        <v>1</v>
      </c>
      <c r="K205" s="140">
        <v>1</v>
      </c>
      <c r="L205" s="139"/>
      <c r="M205" s="139"/>
      <c r="N205" s="139"/>
      <c r="O205" s="139"/>
      <c r="P205" s="139"/>
      <c r="Q205" s="140">
        <v>3</v>
      </c>
      <c r="R205" s="139"/>
      <c r="S205" s="139"/>
      <c r="T205" s="139"/>
      <c r="U205" s="139"/>
      <c r="V205" s="139"/>
      <c r="W205" s="140">
        <v>1</v>
      </c>
      <c r="X205" s="140">
        <v>2</v>
      </c>
      <c r="Y205" s="140">
        <v>2</v>
      </c>
      <c r="Z205" s="140">
        <v>1</v>
      </c>
      <c r="AA205" s="140">
        <v>4</v>
      </c>
      <c r="AB205" s="140">
        <v>3</v>
      </c>
      <c r="AC205" s="140">
        <v>4</v>
      </c>
      <c r="AD205" s="140">
        <v>3</v>
      </c>
      <c r="AE205" s="140">
        <v>3</v>
      </c>
      <c r="AF205" s="140">
        <v>2</v>
      </c>
      <c r="AG205" s="140">
        <v>3</v>
      </c>
      <c r="AH205" s="140">
        <v>2</v>
      </c>
      <c r="AI205" s="139"/>
      <c r="AJ205" s="140">
        <v>1</v>
      </c>
      <c r="AK205" s="139"/>
      <c r="AL205" s="140">
        <v>1</v>
      </c>
      <c r="AM205" s="139"/>
      <c r="AN205" s="139"/>
      <c r="AO205" s="140">
        <v>2</v>
      </c>
      <c r="AP205" s="140">
        <v>5</v>
      </c>
      <c r="AQ205" s="140">
        <v>5</v>
      </c>
      <c r="AR205" s="140">
        <v>4</v>
      </c>
      <c r="AS205" s="140">
        <v>4</v>
      </c>
      <c r="AT205" s="140">
        <v>4</v>
      </c>
      <c r="AU205" s="140">
        <v>3</v>
      </c>
      <c r="AV205" s="140">
        <v>3</v>
      </c>
      <c r="AW205" s="140">
        <v>2</v>
      </c>
      <c r="AX205" s="140">
        <v>4</v>
      </c>
      <c r="AY205" s="140">
        <v>3</v>
      </c>
      <c r="AZ205" s="140">
        <v>3</v>
      </c>
      <c r="BA205" s="140">
        <v>4</v>
      </c>
      <c r="BB205" s="140">
        <v>3</v>
      </c>
      <c r="BC205" s="140">
        <v>2</v>
      </c>
      <c r="BD205" s="140">
        <v>2</v>
      </c>
      <c r="BE205" s="140">
        <v>3</v>
      </c>
      <c r="BF205" s="140">
        <v>4</v>
      </c>
      <c r="BG205" s="140">
        <v>3</v>
      </c>
      <c r="BH205" s="140">
        <v>1</v>
      </c>
      <c r="BI205" s="140">
        <v>1</v>
      </c>
      <c r="BJ205" s="140">
        <v>3</v>
      </c>
      <c r="BK205" s="140">
        <v>2</v>
      </c>
      <c r="BL205" s="140">
        <v>2</v>
      </c>
      <c r="BM205" s="139"/>
      <c r="BN205" s="139"/>
      <c r="BO205" s="139"/>
      <c r="BP205" s="139"/>
      <c r="BQ205" s="139"/>
      <c r="BR205" s="139"/>
      <c r="BS205" s="139"/>
      <c r="BT205" s="140">
        <v>4</v>
      </c>
      <c r="BU205" s="140" t="s">
        <v>457</v>
      </c>
      <c r="BV205" s="140" t="s">
        <v>458</v>
      </c>
    </row>
    <row r="206" spans="1:74" s="143" customFormat="1" ht="22.5" x14ac:dyDescent="0.25">
      <c r="A206" s="137">
        <v>80868208</v>
      </c>
      <c r="B206" s="137" t="s">
        <v>213</v>
      </c>
      <c r="C206" s="138">
        <v>44773.563645833332</v>
      </c>
      <c r="D206" s="140">
        <v>4</v>
      </c>
      <c r="E206" s="140">
        <v>1</v>
      </c>
      <c r="F206" s="140">
        <v>2</v>
      </c>
      <c r="G206" s="140">
        <v>1</v>
      </c>
      <c r="H206" s="140">
        <v>1</v>
      </c>
      <c r="I206" s="140">
        <v>1</v>
      </c>
      <c r="J206" s="140">
        <v>1</v>
      </c>
      <c r="K206" s="139"/>
      <c r="L206" s="139"/>
      <c r="M206" s="140">
        <v>1</v>
      </c>
      <c r="N206" s="140">
        <v>1</v>
      </c>
      <c r="O206" s="139"/>
      <c r="P206" s="139"/>
      <c r="Q206" s="140">
        <v>2</v>
      </c>
      <c r="R206" s="140">
        <v>1</v>
      </c>
      <c r="S206" s="140">
        <v>1</v>
      </c>
      <c r="T206" s="140">
        <v>1</v>
      </c>
      <c r="U206" s="140">
        <v>1</v>
      </c>
      <c r="V206" s="140">
        <v>1</v>
      </c>
      <c r="W206" s="139"/>
      <c r="X206" s="140">
        <v>1</v>
      </c>
      <c r="Y206" s="140">
        <v>1</v>
      </c>
      <c r="Z206" s="140">
        <v>1</v>
      </c>
      <c r="AA206" s="140">
        <v>5</v>
      </c>
      <c r="AB206" s="140">
        <v>3</v>
      </c>
      <c r="AC206" s="140">
        <v>3</v>
      </c>
      <c r="AD206" s="140">
        <v>5</v>
      </c>
      <c r="AE206" s="140">
        <v>5</v>
      </c>
      <c r="AF206" s="140">
        <v>2</v>
      </c>
      <c r="AG206" s="140">
        <v>5</v>
      </c>
      <c r="AH206" s="140">
        <v>1</v>
      </c>
      <c r="AI206" s="140">
        <v>2</v>
      </c>
      <c r="AJ206" s="140">
        <v>1</v>
      </c>
      <c r="AK206" s="139"/>
      <c r="AL206" s="139"/>
      <c r="AM206" s="140">
        <v>1</v>
      </c>
      <c r="AN206" s="139"/>
      <c r="AO206" s="140">
        <v>5</v>
      </c>
      <c r="AP206" s="140">
        <v>5</v>
      </c>
      <c r="AQ206" s="140">
        <v>5</v>
      </c>
      <c r="AR206" s="140">
        <v>3</v>
      </c>
      <c r="AS206" s="140">
        <v>3</v>
      </c>
      <c r="AT206" s="140">
        <v>4</v>
      </c>
      <c r="AU206" s="140">
        <v>1</v>
      </c>
      <c r="AV206" s="140">
        <v>3</v>
      </c>
      <c r="AW206" s="140">
        <v>3</v>
      </c>
      <c r="AX206" s="140">
        <v>5</v>
      </c>
      <c r="AY206" s="140">
        <v>2</v>
      </c>
      <c r="AZ206" s="140">
        <v>1</v>
      </c>
      <c r="BA206" s="140">
        <v>2</v>
      </c>
      <c r="BB206" s="140">
        <v>1</v>
      </c>
      <c r="BC206" s="140">
        <v>1</v>
      </c>
      <c r="BD206" s="140">
        <v>2</v>
      </c>
      <c r="BE206" s="140">
        <v>2</v>
      </c>
      <c r="BF206" s="140">
        <v>2</v>
      </c>
      <c r="BG206" s="140">
        <v>1</v>
      </c>
      <c r="BH206" s="140">
        <v>1</v>
      </c>
      <c r="BI206" s="140">
        <v>2</v>
      </c>
      <c r="BJ206" s="140">
        <v>3</v>
      </c>
      <c r="BK206" s="140">
        <v>3</v>
      </c>
      <c r="BL206" s="140">
        <v>1</v>
      </c>
      <c r="BM206" s="140">
        <v>1</v>
      </c>
      <c r="BN206" s="140">
        <v>1</v>
      </c>
      <c r="BO206" s="139"/>
      <c r="BP206" s="140">
        <v>1</v>
      </c>
      <c r="BQ206" s="139"/>
      <c r="BR206" s="139"/>
      <c r="BS206" s="139"/>
      <c r="BT206" s="140">
        <v>2</v>
      </c>
      <c r="BU206" s="140" t="s">
        <v>459</v>
      </c>
      <c r="BV206" s="140" t="s">
        <v>460</v>
      </c>
    </row>
    <row r="207" spans="1:74" s="143" customFormat="1" x14ac:dyDescent="0.25">
      <c r="A207" s="137">
        <v>80868592</v>
      </c>
      <c r="B207" s="137" t="s">
        <v>207</v>
      </c>
      <c r="C207" s="138">
        <v>44773.575046296297</v>
      </c>
      <c r="D207" s="140">
        <v>4</v>
      </c>
      <c r="E207" s="140">
        <v>1</v>
      </c>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39"/>
      <c r="AL207" s="139"/>
      <c r="AM207" s="139"/>
      <c r="AN207" s="139"/>
      <c r="AO207" s="139"/>
      <c r="AP207" s="139"/>
      <c r="AQ207" s="139"/>
      <c r="AR207" s="139"/>
      <c r="AS207" s="139"/>
      <c r="AT207" s="139"/>
      <c r="AU207" s="139"/>
      <c r="AV207" s="139"/>
      <c r="AW207" s="139"/>
      <c r="AX207" s="139"/>
      <c r="AY207" s="139"/>
      <c r="AZ207" s="139"/>
      <c r="BA207" s="139"/>
      <c r="BB207" s="139"/>
      <c r="BC207" s="139"/>
      <c r="BD207" s="139"/>
      <c r="BE207" s="139"/>
      <c r="BF207" s="139"/>
      <c r="BG207" s="139"/>
      <c r="BH207" s="139"/>
      <c r="BI207" s="139"/>
      <c r="BJ207" s="139"/>
      <c r="BK207" s="139"/>
      <c r="BL207" s="139"/>
      <c r="BM207" s="139"/>
      <c r="BN207" s="139"/>
      <c r="BO207" s="139"/>
      <c r="BP207" s="139"/>
      <c r="BQ207" s="139"/>
      <c r="BR207" s="139"/>
      <c r="BS207" s="139"/>
      <c r="BT207" s="139"/>
      <c r="BU207" s="139"/>
      <c r="BV207" s="139"/>
    </row>
    <row r="208" spans="1:74" s="143" customFormat="1" ht="22.5" x14ac:dyDescent="0.25">
      <c r="A208" s="137">
        <v>80868867</v>
      </c>
      <c r="B208" s="137" t="s">
        <v>213</v>
      </c>
      <c r="C208" s="138">
        <v>44773.583078703705</v>
      </c>
      <c r="D208" s="140">
        <v>2</v>
      </c>
      <c r="E208" s="140">
        <v>1</v>
      </c>
      <c r="F208" s="140">
        <v>1</v>
      </c>
      <c r="G208" s="140">
        <v>1</v>
      </c>
      <c r="H208" s="140">
        <v>1</v>
      </c>
      <c r="I208" s="140">
        <v>1</v>
      </c>
      <c r="J208" s="139"/>
      <c r="K208" s="139"/>
      <c r="L208" s="139"/>
      <c r="M208" s="139"/>
      <c r="N208" s="140">
        <v>1</v>
      </c>
      <c r="O208" s="139"/>
      <c r="P208" s="139"/>
      <c r="Q208" s="140">
        <v>2</v>
      </c>
      <c r="R208" s="140">
        <v>1</v>
      </c>
      <c r="S208" s="140">
        <v>1</v>
      </c>
      <c r="T208" s="139"/>
      <c r="U208" s="139"/>
      <c r="V208" s="140">
        <v>1</v>
      </c>
      <c r="W208" s="139"/>
      <c r="X208" s="140">
        <v>1</v>
      </c>
      <c r="Y208" s="140">
        <v>2</v>
      </c>
      <c r="Z208" s="140">
        <v>1</v>
      </c>
      <c r="AA208" s="140">
        <v>5</v>
      </c>
      <c r="AB208" s="140">
        <v>5</v>
      </c>
      <c r="AC208" s="140">
        <v>4</v>
      </c>
      <c r="AD208" s="140">
        <v>5</v>
      </c>
      <c r="AE208" s="140">
        <v>4</v>
      </c>
      <c r="AF208" s="140">
        <v>3</v>
      </c>
      <c r="AG208" s="140">
        <v>5</v>
      </c>
      <c r="AH208" s="140">
        <v>1</v>
      </c>
      <c r="AI208" s="140">
        <v>4</v>
      </c>
      <c r="AJ208" s="139"/>
      <c r="AK208" s="139"/>
      <c r="AL208" s="140">
        <v>1</v>
      </c>
      <c r="AM208" s="140">
        <v>1</v>
      </c>
      <c r="AN208" s="139"/>
      <c r="AO208" s="140">
        <v>1</v>
      </c>
      <c r="AP208" s="140">
        <v>2</v>
      </c>
      <c r="AQ208" s="140">
        <v>5</v>
      </c>
      <c r="AR208" s="140">
        <v>3</v>
      </c>
      <c r="AS208" s="140">
        <v>3</v>
      </c>
      <c r="AT208" s="140">
        <v>2</v>
      </c>
      <c r="AU208" s="140">
        <v>2</v>
      </c>
      <c r="AV208" s="140">
        <v>1</v>
      </c>
      <c r="AW208" s="140">
        <v>3</v>
      </c>
      <c r="AX208" s="140">
        <v>4</v>
      </c>
      <c r="AY208" s="140">
        <v>5</v>
      </c>
      <c r="AZ208" s="140">
        <v>2</v>
      </c>
      <c r="BA208" s="140">
        <v>5</v>
      </c>
      <c r="BB208" s="140">
        <v>4</v>
      </c>
      <c r="BC208" s="140">
        <v>3</v>
      </c>
      <c r="BD208" s="140">
        <v>4</v>
      </c>
      <c r="BE208" s="140">
        <v>3</v>
      </c>
      <c r="BF208" s="140">
        <v>3</v>
      </c>
      <c r="BG208" s="140">
        <v>1</v>
      </c>
      <c r="BH208" s="140">
        <v>2</v>
      </c>
      <c r="BI208" s="140">
        <v>5</v>
      </c>
      <c r="BJ208" s="140">
        <v>5</v>
      </c>
      <c r="BK208" s="140">
        <v>4</v>
      </c>
      <c r="BL208" s="140">
        <v>1</v>
      </c>
      <c r="BM208" s="139"/>
      <c r="BN208" s="139"/>
      <c r="BO208" s="140">
        <v>1</v>
      </c>
      <c r="BP208" s="139"/>
      <c r="BQ208" s="139"/>
      <c r="BR208" s="139"/>
      <c r="BS208" s="139"/>
      <c r="BT208" s="140">
        <v>3</v>
      </c>
      <c r="BU208" s="140" t="s">
        <v>461</v>
      </c>
      <c r="BV208" s="140" t="s">
        <v>462</v>
      </c>
    </row>
    <row r="209" spans="1:74" s="143" customFormat="1" x14ac:dyDescent="0.25">
      <c r="A209" s="137">
        <v>80869487</v>
      </c>
      <c r="B209" s="137" t="s">
        <v>213</v>
      </c>
      <c r="C209" s="138">
        <v>44773.599710648145</v>
      </c>
      <c r="D209" s="140">
        <v>4</v>
      </c>
      <c r="E209" s="140">
        <v>1</v>
      </c>
      <c r="F209" s="140">
        <v>3</v>
      </c>
      <c r="G209" s="140">
        <v>1</v>
      </c>
      <c r="H209" s="140">
        <v>1</v>
      </c>
      <c r="I209" s="140">
        <v>1</v>
      </c>
      <c r="J209" s="140">
        <v>1</v>
      </c>
      <c r="K209" s="140">
        <v>1</v>
      </c>
      <c r="L209" s="140">
        <v>1</v>
      </c>
      <c r="M209" s="140">
        <v>1</v>
      </c>
      <c r="N209" s="140">
        <v>1</v>
      </c>
      <c r="O209" s="139"/>
      <c r="P209" s="139"/>
      <c r="Q209" s="140">
        <v>1</v>
      </c>
      <c r="R209" s="139"/>
      <c r="S209" s="140">
        <v>1</v>
      </c>
      <c r="T209" s="139"/>
      <c r="U209" s="140">
        <v>1</v>
      </c>
      <c r="V209" s="139"/>
      <c r="W209" s="139"/>
      <c r="X209" s="140">
        <v>1</v>
      </c>
      <c r="Y209" s="140">
        <v>2</v>
      </c>
      <c r="Z209" s="140">
        <v>1</v>
      </c>
      <c r="AA209" s="140">
        <v>5</v>
      </c>
      <c r="AB209" s="140">
        <v>1</v>
      </c>
      <c r="AC209" s="140">
        <v>5</v>
      </c>
      <c r="AD209" s="140">
        <v>4</v>
      </c>
      <c r="AE209" s="140">
        <v>3</v>
      </c>
      <c r="AF209" s="140">
        <v>2</v>
      </c>
      <c r="AG209" s="140">
        <v>5</v>
      </c>
      <c r="AH209" s="140">
        <v>1</v>
      </c>
      <c r="AI209" s="140">
        <v>1</v>
      </c>
      <c r="AJ209" s="139"/>
      <c r="AK209" s="139"/>
      <c r="AL209" s="139"/>
      <c r="AM209" s="140">
        <v>1</v>
      </c>
      <c r="AN209" s="139"/>
      <c r="AO209" s="140">
        <v>1</v>
      </c>
      <c r="AP209" s="140">
        <v>1</v>
      </c>
      <c r="AQ209" s="140">
        <v>4</v>
      </c>
      <c r="AR209" s="140">
        <v>2</v>
      </c>
      <c r="AS209" s="140">
        <v>2</v>
      </c>
      <c r="AT209" s="140">
        <v>2</v>
      </c>
      <c r="AU209" s="140">
        <v>1</v>
      </c>
      <c r="AV209" s="140">
        <v>1</v>
      </c>
      <c r="AW209" s="140">
        <v>3</v>
      </c>
      <c r="AX209" s="140">
        <v>2</v>
      </c>
      <c r="AY209" s="140">
        <v>2</v>
      </c>
      <c r="AZ209" s="140">
        <v>2</v>
      </c>
      <c r="BA209" s="140">
        <v>2</v>
      </c>
      <c r="BB209" s="140">
        <v>2</v>
      </c>
      <c r="BC209" s="140">
        <v>2</v>
      </c>
      <c r="BD209" s="140">
        <v>2</v>
      </c>
      <c r="BE209" s="140">
        <v>2</v>
      </c>
      <c r="BF209" s="140">
        <v>2</v>
      </c>
      <c r="BG209" s="140">
        <v>2</v>
      </c>
      <c r="BH209" s="140">
        <v>5</v>
      </c>
      <c r="BI209" s="140">
        <v>5</v>
      </c>
      <c r="BJ209" s="140">
        <v>5</v>
      </c>
      <c r="BK209" s="140">
        <v>5</v>
      </c>
      <c r="BL209" s="140">
        <v>2</v>
      </c>
      <c r="BM209" s="139"/>
      <c r="BN209" s="139"/>
      <c r="BO209" s="139"/>
      <c r="BP209" s="139"/>
      <c r="BQ209" s="139"/>
      <c r="BR209" s="139"/>
      <c r="BS209" s="139"/>
      <c r="BT209" s="140">
        <v>2</v>
      </c>
      <c r="BU209" s="140" t="s">
        <v>463</v>
      </c>
      <c r="BV209" s="140" t="s">
        <v>283</v>
      </c>
    </row>
    <row r="210" spans="1:74" s="143" customFormat="1" ht="22.5" x14ac:dyDescent="0.25">
      <c r="A210" s="137">
        <v>80870178</v>
      </c>
      <c r="B210" s="137" t="s">
        <v>213</v>
      </c>
      <c r="C210" s="138">
        <v>44773.621122685188</v>
      </c>
      <c r="D210" s="140">
        <v>2</v>
      </c>
      <c r="E210" s="140">
        <v>1</v>
      </c>
      <c r="F210" s="140">
        <v>4</v>
      </c>
      <c r="G210" s="140">
        <v>2</v>
      </c>
      <c r="H210" s="140">
        <v>1</v>
      </c>
      <c r="I210" s="140">
        <v>1</v>
      </c>
      <c r="J210" s="140">
        <v>1</v>
      </c>
      <c r="K210" s="140">
        <v>1</v>
      </c>
      <c r="L210" s="139"/>
      <c r="M210" s="140">
        <v>1</v>
      </c>
      <c r="N210" s="139"/>
      <c r="O210" s="139"/>
      <c r="P210" s="139"/>
      <c r="Q210" s="140">
        <v>1</v>
      </c>
      <c r="R210" s="140">
        <v>1</v>
      </c>
      <c r="S210" s="140">
        <v>1</v>
      </c>
      <c r="T210" s="139"/>
      <c r="U210" s="139"/>
      <c r="V210" s="140">
        <v>1</v>
      </c>
      <c r="W210" s="139"/>
      <c r="X210" s="140">
        <v>1</v>
      </c>
      <c r="Y210" s="140">
        <v>1</v>
      </c>
      <c r="Z210" s="140">
        <v>1</v>
      </c>
      <c r="AA210" s="140">
        <v>5</v>
      </c>
      <c r="AB210" s="140">
        <v>4</v>
      </c>
      <c r="AC210" s="140">
        <v>5</v>
      </c>
      <c r="AD210" s="140">
        <v>5</v>
      </c>
      <c r="AE210" s="140">
        <v>5</v>
      </c>
      <c r="AF210" s="140">
        <v>2</v>
      </c>
      <c r="AG210" s="140">
        <v>5</v>
      </c>
      <c r="AH210" s="140">
        <v>1</v>
      </c>
      <c r="AI210" s="140">
        <v>2</v>
      </c>
      <c r="AJ210" s="139"/>
      <c r="AK210" s="139"/>
      <c r="AL210" s="140">
        <v>1</v>
      </c>
      <c r="AM210" s="139"/>
      <c r="AN210" s="140">
        <v>1</v>
      </c>
      <c r="AO210" s="140">
        <v>1</v>
      </c>
      <c r="AP210" s="140">
        <v>2</v>
      </c>
      <c r="AQ210" s="140">
        <v>3</v>
      </c>
      <c r="AR210" s="140">
        <v>1</v>
      </c>
      <c r="AS210" s="140">
        <v>1</v>
      </c>
      <c r="AT210" s="140">
        <v>2</v>
      </c>
      <c r="AU210" s="140">
        <v>1</v>
      </c>
      <c r="AV210" s="140">
        <v>1</v>
      </c>
      <c r="AW210" s="140">
        <v>3</v>
      </c>
      <c r="AX210" s="140">
        <v>4</v>
      </c>
      <c r="AY210" s="140">
        <v>5</v>
      </c>
      <c r="AZ210" s="140">
        <v>4</v>
      </c>
      <c r="BA210" s="140">
        <v>4</v>
      </c>
      <c r="BB210" s="140">
        <v>2</v>
      </c>
      <c r="BC210" s="140">
        <v>2</v>
      </c>
      <c r="BD210" s="140">
        <v>2</v>
      </c>
      <c r="BE210" s="140">
        <v>2</v>
      </c>
      <c r="BF210" s="140">
        <v>2</v>
      </c>
      <c r="BG210" s="140">
        <v>1</v>
      </c>
      <c r="BH210" s="140">
        <v>4</v>
      </c>
      <c r="BI210" s="140">
        <v>5</v>
      </c>
      <c r="BJ210" s="140">
        <v>5</v>
      </c>
      <c r="BK210" s="140">
        <v>4</v>
      </c>
      <c r="BL210" s="140">
        <v>1</v>
      </c>
      <c r="BM210" s="140">
        <v>1</v>
      </c>
      <c r="BN210" s="139"/>
      <c r="BO210" s="139"/>
      <c r="BP210" s="139"/>
      <c r="BQ210" s="139"/>
      <c r="BR210" s="139"/>
      <c r="BS210" s="139"/>
      <c r="BT210" s="140">
        <v>3</v>
      </c>
      <c r="BU210" s="140" t="s">
        <v>464</v>
      </c>
      <c r="BV210" s="140" t="s">
        <v>465</v>
      </c>
    </row>
    <row r="211" spans="1:74" s="143" customFormat="1" ht="33.75" x14ac:dyDescent="0.25">
      <c r="A211" s="137">
        <v>80870229</v>
      </c>
      <c r="B211" s="137" t="s">
        <v>213</v>
      </c>
      <c r="C211" s="138">
        <v>44773.622696759259</v>
      </c>
      <c r="D211" s="140">
        <v>3</v>
      </c>
      <c r="E211" s="140">
        <v>2</v>
      </c>
      <c r="F211" s="140">
        <v>1</v>
      </c>
      <c r="G211" s="140">
        <v>1</v>
      </c>
      <c r="H211" s="140">
        <v>1</v>
      </c>
      <c r="I211" s="140">
        <v>1</v>
      </c>
      <c r="J211" s="140">
        <v>1</v>
      </c>
      <c r="K211" s="140">
        <v>1</v>
      </c>
      <c r="L211" s="139"/>
      <c r="M211" s="140">
        <v>1</v>
      </c>
      <c r="N211" s="139"/>
      <c r="O211" s="140">
        <v>1</v>
      </c>
      <c r="P211" s="139"/>
      <c r="Q211" s="140">
        <v>2</v>
      </c>
      <c r="R211" s="139"/>
      <c r="S211" s="139"/>
      <c r="T211" s="139"/>
      <c r="U211" s="139"/>
      <c r="V211" s="139"/>
      <c r="W211" s="140">
        <v>1</v>
      </c>
      <c r="X211" s="140">
        <v>1</v>
      </c>
      <c r="Y211" s="140">
        <v>1</v>
      </c>
      <c r="Z211" s="140">
        <v>3</v>
      </c>
      <c r="AA211" s="140">
        <v>5</v>
      </c>
      <c r="AB211" s="140">
        <v>3</v>
      </c>
      <c r="AC211" s="140">
        <v>5</v>
      </c>
      <c r="AD211" s="140">
        <v>3</v>
      </c>
      <c r="AE211" s="140">
        <v>5</v>
      </c>
      <c r="AF211" s="140">
        <v>1</v>
      </c>
      <c r="AG211" s="140">
        <v>5</v>
      </c>
      <c r="AH211" s="140">
        <v>2</v>
      </c>
      <c r="AI211" s="139"/>
      <c r="AJ211" s="140">
        <v>1</v>
      </c>
      <c r="AK211" s="139"/>
      <c r="AL211" s="140">
        <v>1</v>
      </c>
      <c r="AM211" s="140">
        <v>1</v>
      </c>
      <c r="AN211" s="139"/>
      <c r="AO211" s="140">
        <v>4</v>
      </c>
      <c r="AP211" s="140">
        <v>1</v>
      </c>
      <c r="AQ211" s="140">
        <v>4</v>
      </c>
      <c r="AR211" s="140">
        <v>1</v>
      </c>
      <c r="AS211" s="140">
        <v>3</v>
      </c>
      <c r="AT211" s="140">
        <v>3</v>
      </c>
      <c r="AU211" s="140">
        <v>4</v>
      </c>
      <c r="AV211" s="140">
        <v>4</v>
      </c>
      <c r="AW211" s="140">
        <v>3</v>
      </c>
      <c r="AX211" s="140">
        <v>4</v>
      </c>
      <c r="AY211" s="140">
        <v>1</v>
      </c>
      <c r="AZ211" s="140">
        <v>1</v>
      </c>
      <c r="BA211" s="140">
        <v>4</v>
      </c>
      <c r="BB211" s="140">
        <v>2</v>
      </c>
      <c r="BC211" s="140">
        <v>2</v>
      </c>
      <c r="BD211" s="140">
        <v>2</v>
      </c>
      <c r="BE211" s="140">
        <v>3</v>
      </c>
      <c r="BF211" s="140">
        <v>1</v>
      </c>
      <c r="BG211" s="140">
        <v>1</v>
      </c>
      <c r="BH211" s="140">
        <v>4</v>
      </c>
      <c r="BI211" s="140">
        <v>5</v>
      </c>
      <c r="BJ211" s="140">
        <v>5</v>
      </c>
      <c r="BK211" s="140">
        <v>5</v>
      </c>
      <c r="BL211" s="140">
        <v>2</v>
      </c>
      <c r="BM211" s="139"/>
      <c r="BN211" s="139"/>
      <c r="BO211" s="139"/>
      <c r="BP211" s="139"/>
      <c r="BQ211" s="139"/>
      <c r="BR211" s="139"/>
      <c r="BS211" s="139"/>
      <c r="BT211" s="140">
        <v>4</v>
      </c>
      <c r="BU211" s="140" t="s">
        <v>466</v>
      </c>
      <c r="BV211" s="140" t="s">
        <v>219</v>
      </c>
    </row>
    <row r="212" spans="1:74" s="143" customFormat="1" ht="22.5" x14ac:dyDescent="0.25">
      <c r="A212" s="137">
        <v>80870805</v>
      </c>
      <c r="B212" s="137" t="s">
        <v>213</v>
      </c>
      <c r="C212" s="138">
        <v>44773.640081018515</v>
      </c>
      <c r="D212" s="140">
        <v>3</v>
      </c>
      <c r="E212" s="140">
        <v>1</v>
      </c>
      <c r="F212" s="140">
        <v>2</v>
      </c>
      <c r="G212" s="140">
        <v>2</v>
      </c>
      <c r="H212" s="139"/>
      <c r="I212" s="140">
        <v>1</v>
      </c>
      <c r="J212" s="140">
        <v>1</v>
      </c>
      <c r="K212" s="139"/>
      <c r="L212" s="139"/>
      <c r="M212" s="139"/>
      <c r="N212" s="139"/>
      <c r="O212" s="139"/>
      <c r="P212" s="139"/>
      <c r="Q212" s="140">
        <v>3</v>
      </c>
      <c r="R212" s="139"/>
      <c r="S212" s="140">
        <v>1</v>
      </c>
      <c r="T212" s="140">
        <v>1</v>
      </c>
      <c r="U212" s="139"/>
      <c r="V212" s="139"/>
      <c r="W212" s="139"/>
      <c r="X212" s="140">
        <v>2</v>
      </c>
      <c r="Y212" s="140">
        <v>1</v>
      </c>
      <c r="Z212" s="140">
        <v>1</v>
      </c>
      <c r="AA212" s="140">
        <v>5</v>
      </c>
      <c r="AB212" s="140">
        <v>3</v>
      </c>
      <c r="AC212" s="140">
        <v>3</v>
      </c>
      <c r="AD212" s="140">
        <v>3</v>
      </c>
      <c r="AE212" s="140">
        <v>5</v>
      </c>
      <c r="AF212" s="140">
        <v>1</v>
      </c>
      <c r="AG212" s="140">
        <v>4</v>
      </c>
      <c r="AH212" s="140">
        <v>2</v>
      </c>
      <c r="AI212" s="139"/>
      <c r="AJ212" s="139"/>
      <c r="AK212" s="140">
        <v>1</v>
      </c>
      <c r="AL212" s="140">
        <v>1</v>
      </c>
      <c r="AM212" s="139"/>
      <c r="AN212" s="139"/>
      <c r="AO212" s="140">
        <v>1</v>
      </c>
      <c r="AP212" s="140">
        <v>3</v>
      </c>
      <c r="AQ212" s="140">
        <v>3</v>
      </c>
      <c r="AR212" s="140">
        <v>3</v>
      </c>
      <c r="AS212" s="140">
        <v>4</v>
      </c>
      <c r="AT212" s="140">
        <v>4</v>
      </c>
      <c r="AU212" s="140">
        <v>3</v>
      </c>
      <c r="AV212" s="140">
        <v>3</v>
      </c>
      <c r="AW212" s="140">
        <v>2</v>
      </c>
      <c r="AX212" s="140">
        <v>3</v>
      </c>
      <c r="AY212" s="140">
        <v>3</v>
      </c>
      <c r="AZ212" s="140">
        <v>1</v>
      </c>
      <c r="BA212" s="140">
        <v>4</v>
      </c>
      <c r="BB212" s="140">
        <v>4</v>
      </c>
      <c r="BC212" s="140">
        <v>3</v>
      </c>
      <c r="BD212" s="140">
        <v>2</v>
      </c>
      <c r="BE212" s="140">
        <v>2</v>
      </c>
      <c r="BF212" s="140">
        <v>2</v>
      </c>
      <c r="BG212" s="140">
        <v>2</v>
      </c>
      <c r="BH212" s="140">
        <v>3</v>
      </c>
      <c r="BI212" s="140">
        <v>4</v>
      </c>
      <c r="BJ212" s="140">
        <v>2</v>
      </c>
      <c r="BK212" s="140">
        <v>2</v>
      </c>
      <c r="BL212" s="140">
        <v>2</v>
      </c>
      <c r="BM212" s="139"/>
      <c r="BN212" s="139"/>
      <c r="BO212" s="139"/>
      <c r="BP212" s="139"/>
      <c r="BQ212" s="139"/>
      <c r="BR212" s="139"/>
      <c r="BS212" s="139"/>
      <c r="BT212" s="140">
        <v>3</v>
      </c>
      <c r="BU212" s="140" t="s">
        <v>467</v>
      </c>
      <c r="BV212" s="140" t="s">
        <v>468</v>
      </c>
    </row>
    <row r="213" spans="1:74" s="143" customFormat="1" x14ac:dyDescent="0.25">
      <c r="A213" s="137">
        <v>80872348</v>
      </c>
      <c r="B213" s="137" t="s">
        <v>207</v>
      </c>
      <c r="C213" s="138">
        <v>44773.702708333331</v>
      </c>
      <c r="D213" s="140">
        <v>3</v>
      </c>
      <c r="E213" s="140">
        <v>2</v>
      </c>
      <c r="F213" s="140">
        <v>1</v>
      </c>
      <c r="G213" s="140">
        <v>2</v>
      </c>
      <c r="H213" s="140">
        <v>1</v>
      </c>
      <c r="I213" s="140">
        <v>1</v>
      </c>
      <c r="J213" s="140">
        <v>1</v>
      </c>
      <c r="K213" s="140">
        <v>1</v>
      </c>
      <c r="L213" s="139"/>
      <c r="M213" s="140">
        <v>1</v>
      </c>
      <c r="N213" s="139"/>
      <c r="O213" s="139"/>
      <c r="P213" s="140">
        <v>1</v>
      </c>
      <c r="Q213" s="140">
        <v>1</v>
      </c>
      <c r="R213" s="139"/>
      <c r="S213" s="139"/>
      <c r="T213" s="139"/>
      <c r="U213" s="139"/>
      <c r="V213" s="140">
        <v>1</v>
      </c>
      <c r="W213" s="139"/>
      <c r="X213" s="140">
        <v>1</v>
      </c>
      <c r="Y213" s="140">
        <v>2</v>
      </c>
      <c r="Z213" s="140">
        <v>1</v>
      </c>
      <c r="AA213" s="140">
        <v>5</v>
      </c>
      <c r="AB213" s="140">
        <v>4</v>
      </c>
      <c r="AC213" s="140">
        <v>5</v>
      </c>
      <c r="AD213" s="140">
        <v>5</v>
      </c>
      <c r="AE213" s="140">
        <v>5</v>
      </c>
      <c r="AF213" s="140">
        <v>5</v>
      </c>
      <c r="AG213" s="140">
        <v>5</v>
      </c>
      <c r="AH213" s="140">
        <v>1</v>
      </c>
      <c r="AI213" s="140">
        <v>1</v>
      </c>
      <c r="AJ213" s="139"/>
      <c r="AK213" s="139"/>
      <c r="AL213" s="139"/>
      <c r="AM213" s="139"/>
      <c r="AN213" s="139"/>
      <c r="AO213" s="139"/>
      <c r="AP213" s="139"/>
      <c r="AQ213" s="139"/>
      <c r="AR213" s="139"/>
      <c r="AS213" s="139"/>
      <c r="AT213" s="139"/>
      <c r="AU213" s="139"/>
      <c r="AV213" s="139"/>
      <c r="AW213" s="139"/>
      <c r="AX213" s="139"/>
      <c r="AY213" s="139"/>
      <c r="AZ213" s="139"/>
      <c r="BA213" s="139"/>
      <c r="BB213" s="139"/>
      <c r="BC213" s="139"/>
      <c r="BD213" s="139"/>
      <c r="BE213" s="139"/>
      <c r="BF213" s="139"/>
      <c r="BG213" s="139"/>
      <c r="BH213" s="139"/>
      <c r="BI213" s="139"/>
      <c r="BJ213" s="139"/>
      <c r="BK213" s="139"/>
      <c r="BL213" s="139"/>
      <c r="BM213" s="139"/>
      <c r="BN213" s="139"/>
      <c r="BO213" s="139"/>
      <c r="BP213" s="139"/>
      <c r="BQ213" s="139"/>
      <c r="BR213" s="139"/>
      <c r="BS213" s="139"/>
      <c r="BT213" s="139"/>
      <c r="BU213" s="139"/>
      <c r="BV213" s="139"/>
    </row>
    <row r="214" spans="1:74" s="143" customFormat="1" x14ac:dyDescent="0.25">
      <c r="A214" s="137">
        <v>80872409</v>
      </c>
      <c r="B214" s="137" t="s">
        <v>213</v>
      </c>
      <c r="C214" s="138">
        <v>44773.705104166664</v>
      </c>
      <c r="D214" s="140">
        <v>2</v>
      </c>
      <c r="E214" s="140">
        <v>2</v>
      </c>
      <c r="F214" s="140">
        <v>1</v>
      </c>
      <c r="G214" s="140">
        <v>1</v>
      </c>
      <c r="H214" s="140">
        <v>1</v>
      </c>
      <c r="I214" s="140">
        <v>1</v>
      </c>
      <c r="J214" s="140">
        <v>1</v>
      </c>
      <c r="K214" s="140">
        <v>1</v>
      </c>
      <c r="L214" s="139"/>
      <c r="M214" s="140">
        <v>1</v>
      </c>
      <c r="N214" s="139"/>
      <c r="O214" s="139"/>
      <c r="P214" s="139"/>
      <c r="Q214" s="140">
        <v>2</v>
      </c>
      <c r="R214" s="139"/>
      <c r="S214" s="139"/>
      <c r="T214" s="139"/>
      <c r="U214" s="139"/>
      <c r="V214" s="139"/>
      <c r="W214" s="140">
        <v>1</v>
      </c>
      <c r="X214" s="140">
        <v>1</v>
      </c>
      <c r="Y214" s="140">
        <v>1</v>
      </c>
      <c r="Z214" s="140">
        <v>3</v>
      </c>
      <c r="AA214" s="140">
        <v>5</v>
      </c>
      <c r="AB214" s="140">
        <v>3</v>
      </c>
      <c r="AC214" s="140">
        <v>4</v>
      </c>
      <c r="AD214" s="140">
        <v>3</v>
      </c>
      <c r="AE214" s="140">
        <v>5</v>
      </c>
      <c r="AF214" s="140">
        <v>1</v>
      </c>
      <c r="AG214" s="140">
        <v>5</v>
      </c>
      <c r="AH214" s="140">
        <v>2</v>
      </c>
      <c r="AI214" s="139"/>
      <c r="AJ214" s="140">
        <v>1</v>
      </c>
      <c r="AK214" s="139"/>
      <c r="AL214" s="140">
        <v>1</v>
      </c>
      <c r="AM214" s="140">
        <v>1</v>
      </c>
      <c r="AN214" s="139"/>
      <c r="AO214" s="140">
        <v>5</v>
      </c>
      <c r="AP214" s="140">
        <v>3</v>
      </c>
      <c r="AQ214" s="140">
        <v>5</v>
      </c>
      <c r="AR214" s="140">
        <v>3</v>
      </c>
      <c r="AS214" s="140">
        <v>3</v>
      </c>
      <c r="AT214" s="140">
        <v>3</v>
      </c>
      <c r="AU214" s="140">
        <v>2</v>
      </c>
      <c r="AV214" s="140">
        <v>3</v>
      </c>
      <c r="AW214" s="140">
        <v>2</v>
      </c>
      <c r="AX214" s="140">
        <v>2</v>
      </c>
      <c r="AY214" s="140">
        <v>1</v>
      </c>
      <c r="AZ214" s="140">
        <v>1</v>
      </c>
      <c r="BA214" s="140">
        <v>4</v>
      </c>
      <c r="BB214" s="140">
        <v>2</v>
      </c>
      <c r="BC214" s="140">
        <v>3</v>
      </c>
      <c r="BD214" s="140">
        <v>2</v>
      </c>
      <c r="BE214" s="140">
        <v>3</v>
      </c>
      <c r="BF214" s="140">
        <v>3</v>
      </c>
      <c r="BG214" s="140">
        <v>3</v>
      </c>
      <c r="BH214" s="140">
        <v>2</v>
      </c>
      <c r="BI214" s="140">
        <v>2</v>
      </c>
      <c r="BJ214" s="140">
        <v>2</v>
      </c>
      <c r="BK214" s="140">
        <v>4</v>
      </c>
      <c r="BL214" s="140">
        <v>2</v>
      </c>
      <c r="BM214" s="139"/>
      <c r="BN214" s="139"/>
      <c r="BO214" s="139"/>
      <c r="BP214" s="139"/>
      <c r="BQ214" s="139"/>
      <c r="BR214" s="139"/>
      <c r="BS214" s="139"/>
      <c r="BT214" s="140">
        <v>3</v>
      </c>
      <c r="BU214" s="140" t="s">
        <v>469</v>
      </c>
      <c r="BV214" s="140" t="s">
        <v>221</v>
      </c>
    </row>
    <row r="215" spans="1:74" s="143" customFormat="1" ht="22.5" x14ac:dyDescent="0.25">
      <c r="A215" s="137">
        <v>80872583</v>
      </c>
      <c r="B215" s="137" t="s">
        <v>213</v>
      </c>
      <c r="C215" s="138">
        <v>44773.711435185185</v>
      </c>
      <c r="D215" s="140">
        <v>4</v>
      </c>
      <c r="E215" s="140">
        <v>2</v>
      </c>
      <c r="F215" s="140">
        <v>1</v>
      </c>
      <c r="G215" s="140">
        <v>1</v>
      </c>
      <c r="H215" s="139"/>
      <c r="I215" s="140">
        <v>1</v>
      </c>
      <c r="J215" s="139"/>
      <c r="K215" s="139"/>
      <c r="L215" s="139"/>
      <c r="M215" s="139"/>
      <c r="N215" s="139"/>
      <c r="O215" s="139"/>
      <c r="P215" s="139"/>
      <c r="Q215" s="140">
        <v>2</v>
      </c>
      <c r="R215" s="139"/>
      <c r="S215" s="139"/>
      <c r="T215" s="139"/>
      <c r="U215" s="139"/>
      <c r="V215" s="139"/>
      <c r="W215" s="140">
        <v>1</v>
      </c>
      <c r="X215" s="140">
        <v>1</v>
      </c>
      <c r="Y215" s="140">
        <v>2</v>
      </c>
      <c r="Z215" s="140">
        <v>3</v>
      </c>
      <c r="AA215" s="140">
        <v>5</v>
      </c>
      <c r="AB215" s="140">
        <v>2</v>
      </c>
      <c r="AC215" s="140">
        <v>5</v>
      </c>
      <c r="AD215" s="140">
        <v>2</v>
      </c>
      <c r="AE215" s="140">
        <v>5</v>
      </c>
      <c r="AF215" s="140">
        <v>5</v>
      </c>
      <c r="AG215" s="140">
        <v>5</v>
      </c>
      <c r="AH215" s="140">
        <v>2</v>
      </c>
      <c r="AI215" s="139"/>
      <c r="AJ215" s="139"/>
      <c r="AK215" s="139"/>
      <c r="AL215" s="139"/>
      <c r="AM215" s="140">
        <v>1</v>
      </c>
      <c r="AN215" s="139"/>
      <c r="AO215" s="140">
        <v>3</v>
      </c>
      <c r="AP215" s="140">
        <v>2</v>
      </c>
      <c r="AQ215" s="140">
        <v>3</v>
      </c>
      <c r="AR215" s="140">
        <v>1</v>
      </c>
      <c r="AS215" s="140">
        <v>1</v>
      </c>
      <c r="AT215" s="140">
        <v>2</v>
      </c>
      <c r="AU215" s="140">
        <v>1</v>
      </c>
      <c r="AV215" s="140">
        <v>1</v>
      </c>
      <c r="AW215" s="140">
        <v>2</v>
      </c>
      <c r="AX215" s="140">
        <v>1</v>
      </c>
      <c r="AY215" s="140">
        <v>1</v>
      </c>
      <c r="AZ215" s="140">
        <v>1</v>
      </c>
      <c r="BA215" s="140">
        <v>3</v>
      </c>
      <c r="BB215" s="140">
        <v>1</v>
      </c>
      <c r="BC215" s="140">
        <v>3</v>
      </c>
      <c r="BD215" s="140">
        <v>3</v>
      </c>
      <c r="BE215" s="140">
        <v>5</v>
      </c>
      <c r="BF215" s="140">
        <v>5</v>
      </c>
      <c r="BG215" s="140">
        <v>5</v>
      </c>
      <c r="BH215" s="140">
        <v>5</v>
      </c>
      <c r="BI215" s="140">
        <v>5</v>
      </c>
      <c r="BJ215" s="140">
        <v>5</v>
      </c>
      <c r="BK215" s="140">
        <v>4</v>
      </c>
      <c r="BL215" s="140">
        <v>2</v>
      </c>
      <c r="BM215" s="139"/>
      <c r="BN215" s="139"/>
      <c r="BO215" s="139"/>
      <c r="BP215" s="139"/>
      <c r="BQ215" s="139"/>
      <c r="BR215" s="139"/>
      <c r="BS215" s="139"/>
      <c r="BT215" s="140">
        <v>2</v>
      </c>
      <c r="BU215" s="140" t="s">
        <v>470</v>
      </c>
      <c r="BV215" s="140" t="s">
        <v>283</v>
      </c>
    </row>
    <row r="216" spans="1:74" s="143" customFormat="1" x14ac:dyDescent="0.25">
      <c r="A216" s="137">
        <v>80872702</v>
      </c>
      <c r="B216" s="137" t="s">
        <v>213</v>
      </c>
      <c r="C216" s="138">
        <v>44773.714861111112</v>
      </c>
      <c r="D216" s="140">
        <v>2</v>
      </c>
      <c r="E216" s="140">
        <v>2</v>
      </c>
      <c r="F216" s="140">
        <v>1</v>
      </c>
      <c r="G216" s="140">
        <v>1</v>
      </c>
      <c r="H216" s="140">
        <v>1</v>
      </c>
      <c r="I216" s="140">
        <v>1</v>
      </c>
      <c r="J216" s="140">
        <v>1</v>
      </c>
      <c r="K216" s="140">
        <v>1</v>
      </c>
      <c r="L216" s="139"/>
      <c r="M216" s="140">
        <v>1</v>
      </c>
      <c r="N216" s="139"/>
      <c r="O216" s="139"/>
      <c r="P216" s="140">
        <v>1</v>
      </c>
      <c r="Q216" s="140">
        <v>1</v>
      </c>
      <c r="R216" s="140">
        <v>1</v>
      </c>
      <c r="S216" s="139"/>
      <c r="T216" s="139"/>
      <c r="U216" s="139"/>
      <c r="V216" s="140">
        <v>1</v>
      </c>
      <c r="W216" s="139"/>
      <c r="X216" s="140">
        <v>1</v>
      </c>
      <c r="Y216" s="140">
        <v>1</v>
      </c>
      <c r="Z216" s="140">
        <v>3</v>
      </c>
      <c r="AA216" s="140">
        <v>5</v>
      </c>
      <c r="AB216" s="140">
        <v>5</v>
      </c>
      <c r="AC216" s="140">
        <v>5</v>
      </c>
      <c r="AD216" s="140">
        <v>5</v>
      </c>
      <c r="AE216" s="140">
        <v>5</v>
      </c>
      <c r="AF216" s="140">
        <v>5</v>
      </c>
      <c r="AG216" s="140">
        <v>5</v>
      </c>
      <c r="AH216" s="140">
        <v>2</v>
      </c>
      <c r="AI216" s="139"/>
      <c r="AJ216" s="139"/>
      <c r="AK216" s="140">
        <v>1</v>
      </c>
      <c r="AL216" s="139"/>
      <c r="AM216" s="140">
        <v>1</v>
      </c>
      <c r="AN216" s="139"/>
      <c r="AO216" s="140">
        <v>1</v>
      </c>
      <c r="AP216" s="140">
        <v>5</v>
      </c>
      <c r="AQ216" s="140">
        <v>3</v>
      </c>
      <c r="AR216" s="140">
        <v>2</v>
      </c>
      <c r="AS216" s="140">
        <v>3</v>
      </c>
      <c r="AT216" s="140">
        <v>3</v>
      </c>
      <c r="AU216" s="140">
        <v>3</v>
      </c>
      <c r="AV216" s="140">
        <v>1</v>
      </c>
      <c r="AW216" s="140">
        <v>2</v>
      </c>
      <c r="AX216" s="140">
        <v>5</v>
      </c>
      <c r="AY216" s="140">
        <v>3</v>
      </c>
      <c r="AZ216" s="140">
        <v>3</v>
      </c>
      <c r="BA216" s="140">
        <v>4</v>
      </c>
      <c r="BB216" s="140">
        <v>4</v>
      </c>
      <c r="BC216" s="140">
        <v>4</v>
      </c>
      <c r="BD216" s="140">
        <v>4</v>
      </c>
      <c r="BE216" s="140">
        <v>3</v>
      </c>
      <c r="BF216" s="140">
        <v>2</v>
      </c>
      <c r="BG216" s="140">
        <v>1</v>
      </c>
      <c r="BH216" s="140">
        <v>5</v>
      </c>
      <c r="BI216" s="140">
        <v>5</v>
      </c>
      <c r="BJ216" s="140">
        <v>5</v>
      </c>
      <c r="BK216" s="140">
        <v>5</v>
      </c>
      <c r="BL216" s="140">
        <v>2</v>
      </c>
      <c r="BM216" s="139"/>
      <c r="BN216" s="139"/>
      <c r="BO216" s="139"/>
      <c r="BP216" s="139"/>
      <c r="BQ216" s="139"/>
      <c r="BR216" s="139"/>
      <c r="BS216" s="139"/>
      <c r="BT216" s="140">
        <v>4</v>
      </c>
      <c r="BU216" s="140" t="s">
        <v>471</v>
      </c>
      <c r="BV216" s="140" t="s">
        <v>271</v>
      </c>
    </row>
    <row r="217" spans="1:74" s="143" customFormat="1" ht="101.25" x14ac:dyDescent="0.25">
      <c r="A217" s="137">
        <v>80872914</v>
      </c>
      <c r="B217" s="137" t="s">
        <v>213</v>
      </c>
      <c r="C217" s="138">
        <v>44773.723229166666</v>
      </c>
      <c r="D217" s="140">
        <v>3</v>
      </c>
      <c r="E217" s="140">
        <v>1</v>
      </c>
      <c r="F217" s="140">
        <v>4</v>
      </c>
      <c r="G217" s="140">
        <v>1</v>
      </c>
      <c r="H217" s="140">
        <v>1</v>
      </c>
      <c r="I217" s="140">
        <v>1</v>
      </c>
      <c r="J217" s="140">
        <v>1</v>
      </c>
      <c r="K217" s="140">
        <v>1</v>
      </c>
      <c r="L217" s="139"/>
      <c r="M217" s="140">
        <v>1</v>
      </c>
      <c r="N217" s="139"/>
      <c r="O217" s="139"/>
      <c r="P217" s="139"/>
      <c r="Q217" s="140">
        <v>2</v>
      </c>
      <c r="R217" s="140">
        <v>1</v>
      </c>
      <c r="S217" s="140">
        <v>1</v>
      </c>
      <c r="T217" s="139"/>
      <c r="U217" s="139"/>
      <c r="V217" s="139"/>
      <c r="W217" s="139"/>
      <c r="X217" s="140">
        <v>1</v>
      </c>
      <c r="Y217" s="140">
        <v>1</v>
      </c>
      <c r="Z217" s="140">
        <v>1</v>
      </c>
      <c r="AA217" s="140">
        <v>5</v>
      </c>
      <c r="AB217" s="140">
        <v>5</v>
      </c>
      <c r="AC217" s="140">
        <v>5</v>
      </c>
      <c r="AD217" s="140">
        <v>2</v>
      </c>
      <c r="AE217" s="140">
        <v>5</v>
      </c>
      <c r="AF217" s="140">
        <v>4</v>
      </c>
      <c r="AG217" s="140">
        <v>4</v>
      </c>
      <c r="AH217" s="140">
        <v>1</v>
      </c>
      <c r="AI217" s="140">
        <v>2</v>
      </c>
      <c r="AJ217" s="140">
        <v>1</v>
      </c>
      <c r="AK217" s="139"/>
      <c r="AL217" s="140">
        <v>1</v>
      </c>
      <c r="AM217" s="139"/>
      <c r="AN217" s="139"/>
      <c r="AO217" s="140">
        <v>1</v>
      </c>
      <c r="AP217" s="140">
        <v>1</v>
      </c>
      <c r="AQ217" s="140">
        <v>4</v>
      </c>
      <c r="AR217" s="140">
        <v>3</v>
      </c>
      <c r="AS217" s="140">
        <v>3</v>
      </c>
      <c r="AT217" s="140">
        <v>2</v>
      </c>
      <c r="AU217" s="140">
        <v>2</v>
      </c>
      <c r="AV217" s="140">
        <v>3</v>
      </c>
      <c r="AW217" s="140">
        <v>2</v>
      </c>
      <c r="AX217" s="140">
        <v>3</v>
      </c>
      <c r="AY217" s="140">
        <v>2</v>
      </c>
      <c r="AZ217" s="140">
        <v>2</v>
      </c>
      <c r="BA217" s="140">
        <v>3</v>
      </c>
      <c r="BB217" s="140">
        <v>2</v>
      </c>
      <c r="BC217" s="140">
        <v>4</v>
      </c>
      <c r="BD217" s="140">
        <v>3</v>
      </c>
      <c r="BE217" s="140">
        <v>1</v>
      </c>
      <c r="BF217" s="140">
        <v>1</v>
      </c>
      <c r="BG217" s="140">
        <v>1</v>
      </c>
      <c r="BH217" s="140">
        <v>5</v>
      </c>
      <c r="BI217" s="140">
        <v>5</v>
      </c>
      <c r="BJ217" s="140">
        <v>4</v>
      </c>
      <c r="BK217" s="140">
        <v>5</v>
      </c>
      <c r="BL217" s="140">
        <v>1</v>
      </c>
      <c r="BM217" s="139"/>
      <c r="BN217" s="139"/>
      <c r="BO217" s="139"/>
      <c r="BP217" s="139"/>
      <c r="BQ217" s="140">
        <v>1</v>
      </c>
      <c r="BR217" s="139"/>
      <c r="BS217" s="139"/>
      <c r="BT217" s="140">
        <v>3</v>
      </c>
      <c r="BU217" s="140" t="s">
        <v>472</v>
      </c>
      <c r="BV217" s="140" t="s">
        <v>209</v>
      </c>
    </row>
    <row r="218" spans="1:74" s="143" customFormat="1" x14ac:dyDescent="0.25">
      <c r="A218" s="137">
        <v>80873377</v>
      </c>
      <c r="B218" s="137" t="s">
        <v>207</v>
      </c>
      <c r="C218" s="138">
        <v>44773.743506944447</v>
      </c>
      <c r="D218" s="140">
        <v>2</v>
      </c>
      <c r="E218" s="140">
        <v>2</v>
      </c>
      <c r="F218" s="140">
        <v>1</v>
      </c>
      <c r="G218" s="140">
        <v>3</v>
      </c>
      <c r="H218" s="139"/>
      <c r="I218" s="140">
        <v>1</v>
      </c>
      <c r="J218" s="140">
        <v>1</v>
      </c>
      <c r="K218" s="140">
        <v>1</v>
      </c>
      <c r="L218" s="139"/>
      <c r="M218" s="140">
        <v>1</v>
      </c>
      <c r="N218" s="139"/>
      <c r="O218" s="139"/>
      <c r="P218" s="140">
        <v>1</v>
      </c>
      <c r="Q218" s="140">
        <v>2</v>
      </c>
      <c r="R218" s="139"/>
      <c r="S218" s="139"/>
      <c r="T218" s="139"/>
      <c r="U218" s="139"/>
      <c r="V218" s="139"/>
      <c r="W218" s="140">
        <v>1</v>
      </c>
      <c r="X218" s="140">
        <v>1</v>
      </c>
      <c r="Y218" s="140">
        <v>1</v>
      </c>
      <c r="Z218" s="140">
        <v>3</v>
      </c>
      <c r="AA218" s="140">
        <v>3</v>
      </c>
      <c r="AB218" s="140">
        <v>3</v>
      </c>
      <c r="AC218" s="140">
        <v>5</v>
      </c>
      <c r="AD218" s="140">
        <v>1</v>
      </c>
      <c r="AE218" s="140">
        <v>5</v>
      </c>
      <c r="AF218" s="140">
        <v>1</v>
      </c>
      <c r="AG218" s="140">
        <v>5</v>
      </c>
      <c r="AH218" s="140">
        <v>2</v>
      </c>
      <c r="AI218" s="139"/>
      <c r="AJ218" s="140">
        <v>1</v>
      </c>
      <c r="AK218" s="139"/>
      <c r="AL218" s="140">
        <v>1</v>
      </c>
      <c r="AM218" s="140">
        <v>1</v>
      </c>
      <c r="AN218" s="139"/>
      <c r="AO218" s="140">
        <v>1</v>
      </c>
      <c r="AP218" s="140">
        <v>3</v>
      </c>
      <c r="AQ218" s="140">
        <v>2</v>
      </c>
      <c r="AR218" s="140">
        <v>3</v>
      </c>
      <c r="AS218" s="140">
        <v>3</v>
      </c>
      <c r="AT218" s="140">
        <v>3</v>
      </c>
      <c r="AU218" s="140">
        <v>1</v>
      </c>
      <c r="AV218" s="140">
        <v>2</v>
      </c>
      <c r="AW218" s="140">
        <v>2</v>
      </c>
      <c r="AX218" s="140">
        <v>3</v>
      </c>
      <c r="AY218" s="140">
        <v>1</v>
      </c>
      <c r="AZ218" s="140">
        <v>2</v>
      </c>
      <c r="BA218" s="140">
        <v>3</v>
      </c>
      <c r="BB218" s="140">
        <v>1</v>
      </c>
      <c r="BC218" s="140">
        <v>2</v>
      </c>
      <c r="BD218" s="140">
        <v>2</v>
      </c>
      <c r="BE218" s="140">
        <v>3</v>
      </c>
      <c r="BF218" s="140">
        <v>3</v>
      </c>
      <c r="BG218" s="140">
        <v>1</v>
      </c>
      <c r="BH218" s="140">
        <v>3</v>
      </c>
      <c r="BI218" s="140">
        <v>3</v>
      </c>
      <c r="BJ218" s="140">
        <v>2</v>
      </c>
      <c r="BK218" s="140">
        <v>2</v>
      </c>
      <c r="BL218" s="140">
        <v>1</v>
      </c>
      <c r="BM218" s="139"/>
      <c r="BN218" s="139"/>
      <c r="BO218" s="139"/>
      <c r="BP218" s="139"/>
      <c r="BQ218" s="139"/>
      <c r="BR218" s="139"/>
      <c r="BS218" s="139"/>
      <c r="BT218" s="139"/>
      <c r="BU218" s="139"/>
      <c r="BV218" s="139"/>
    </row>
    <row r="219" spans="1:74" s="143" customFormat="1" x14ac:dyDescent="0.25">
      <c r="A219" s="137">
        <v>80873499</v>
      </c>
      <c r="B219" s="137" t="s">
        <v>213</v>
      </c>
      <c r="C219" s="138">
        <v>44773.748749999999</v>
      </c>
      <c r="D219" s="140">
        <v>4</v>
      </c>
      <c r="E219" s="140">
        <v>1</v>
      </c>
      <c r="F219" s="140">
        <v>2</v>
      </c>
      <c r="G219" s="140">
        <v>2</v>
      </c>
      <c r="H219" s="139"/>
      <c r="I219" s="140">
        <v>1</v>
      </c>
      <c r="J219" s="139"/>
      <c r="K219" s="140">
        <v>1</v>
      </c>
      <c r="L219" s="140">
        <v>1</v>
      </c>
      <c r="M219" s="140">
        <v>1</v>
      </c>
      <c r="N219" s="139"/>
      <c r="O219" s="139"/>
      <c r="P219" s="139"/>
      <c r="Q219" s="140">
        <v>2</v>
      </c>
      <c r="R219" s="140">
        <v>1</v>
      </c>
      <c r="S219" s="140">
        <v>1</v>
      </c>
      <c r="T219" s="139"/>
      <c r="U219" s="139"/>
      <c r="V219" s="139"/>
      <c r="W219" s="139"/>
      <c r="X219" s="140">
        <v>1</v>
      </c>
      <c r="Y219" s="140">
        <v>1</v>
      </c>
      <c r="Z219" s="140">
        <v>1</v>
      </c>
      <c r="AA219" s="140">
        <v>5</v>
      </c>
      <c r="AB219" s="140">
        <v>3</v>
      </c>
      <c r="AC219" s="140">
        <v>4</v>
      </c>
      <c r="AD219" s="140">
        <v>4</v>
      </c>
      <c r="AE219" s="140">
        <v>5</v>
      </c>
      <c r="AF219" s="140">
        <v>4</v>
      </c>
      <c r="AG219" s="140">
        <v>3</v>
      </c>
      <c r="AH219" s="140">
        <v>2</v>
      </c>
      <c r="AI219" s="139"/>
      <c r="AJ219" s="140">
        <v>1</v>
      </c>
      <c r="AK219" s="140">
        <v>1</v>
      </c>
      <c r="AL219" s="139"/>
      <c r="AM219" s="140">
        <v>1</v>
      </c>
      <c r="AN219" s="140">
        <v>1</v>
      </c>
      <c r="AO219" s="140">
        <v>2</v>
      </c>
      <c r="AP219" s="140">
        <v>1</v>
      </c>
      <c r="AQ219" s="140">
        <v>5</v>
      </c>
      <c r="AR219" s="140">
        <v>4</v>
      </c>
      <c r="AS219" s="140">
        <v>3</v>
      </c>
      <c r="AT219" s="140">
        <v>3</v>
      </c>
      <c r="AU219" s="140">
        <v>1</v>
      </c>
      <c r="AV219" s="140">
        <v>3</v>
      </c>
      <c r="AW219" s="140">
        <v>2</v>
      </c>
      <c r="AX219" s="140">
        <v>3</v>
      </c>
      <c r="AY219" s="140">
        <v>2</v>
      </c>
      <c r="AZ219" s="140">
        <v>4</v>
      </c>
      <c r="BA219" s="140">
        <v>5</v>
      </c>
      <c r="BB219" s="140">
        <v>2</v>
      </c>
      <c r="BC219" s="140">
        <v>2</v>
      </c>
      <c r="BD219" s="140">
        <v>3</v>
      </c>
      <c r="BE219" s="140">
        <v>4</v>
      </c>
      <c r="BF219" s="140">
        <v>4</v>
      </c>
      <c r="BG219" s="140">
        <v>2</v>
      </c>
      <c r="BH219" s="140">
        <v>3</v>
      </c>
      <c r="BI219" s="140">
        <v>4</v>
      </c>
      <c r="BJ219" s="140">
        <v>5</v>
      </c>
      <c r="BK219" s="140">
        <v>5</v>
      </c>
      <c r="BL219" s="140">
        <v>1</v>
      </c>
      <c r="BM219" s="140">
        <v>1</v>
      </c>
      <c r="BN219" s="139"/>
      <c r="BO219" s="140">
        <v>1</v>
      </c>
      <c r="BP219" s="139"/>
      <c r="BQ219" s="140">
        <v>1</v>
      </c>
      <c r="BR219" s="139"/>
      <c r="BS219" s="139"/>
      <c r="BT219" s="140">
        <v>4</v>
      </c>
      <c r="BU219" s="140" t="s">
        <v>473</v>
      </c>
      <c r="BV219" s="140" t="s">
        <v>474</v>
      </c>
    </row>
    <row r="220" spans="1:74" s="143" customFormat="1" x14ac:dyDescent="0.25">
      <c r="A220" s="137">
        <v>80873990</v>
      </c>
      <c r="B220" s="137" t="s">
        <v>213</v>
      </c>
      <c r="C220" s="138">
        <v>44773.768229166664</v>
      </c>
      <c r="D220" s="140">
        <v>1</v>
      </c>
      <c r="E220" s="140">
        <v>1</v>
      </c>
      <c r="F220" s="140">
        <v>1</v>
      </c>
      <c r="G220" s="140">
        <v>3</v>
      </c>
      <c r="H220" s="139"/>
      <c r="I220" s="139"/>
      <c r="J220" s="140">
        <v>1</v>
      </c>
      <c r="K220" s="139"/>
      <c r="L220" s="139"/>
      <c r="M220" s="139"/>
      <c r="N220" s="139"/>
      <c r="O220" s="139"/>
      <c r="P220" s="139"/>
      <c r="Q220" s="140">
        <v>2</v>
      </c>
      <c r="R220" s="139"/>
      <c r="S220" s="140">
        <v>1</v>
      </c>
      <c r="T220" s="139"/>
      <c r="U220" s="139"/>
      <c r="V220" s="139"/>
      <c r="W220" s="139"/>
      <c r="X220" s="140">
        <v>1</v>
      </c>
      <c r="Y220" s="140">
        <v>1</v>
      </c>
      <c r="Z220" s="140">
        <v>1</v>
      </c>
      <c r="AA220" s="140">
        <v>5</v>
      </c>
      <c r="AB220" s="140">
        <v>5</v>
      </c>
      <c r="AC220" s="140">
        <v>5</v>
      </c>
      <c r="AD220" s="140">
        <v>5</v>
      </c>
      <c r="AE220" s="140">
        <v>5</v>
      </c>
      <c r="AF220" s="140">
        <v>3</v>
      </c>
      <c r="AG220" s="140">
        <v>5</v>
      </c>
      <c r="AH220" s="140">
        <v>2</v>
      </c>
      <c r="AI220" s="139"/>
      <c r="AJ220" s="139"/>
      <c r="AK220" s="140">
        <v>1</v>
      </c>
      <c r="AL220" s="140">
        <v>1</v>
      </c>
      <c r="AM220" s="139"/>
      <c r="AN220" s="139"/>
      <c r="AO220" s="140">
        <v>4</v>
      </c>
      <c r="AP220" s="140">
        <v>2</v>
      </c>
      <c r="AQ220" s="140">
        <v>2</v>
      </c>
      <c r="AR220" s="140">
        <v>2</v>
      </c>
      <c r="AS220" s="140">
        <v>2</v>
      </c>
      <c r="AT220" s="140">
        <v>2</v>
      </c>
      <c r="AU220" s="140">
        <v>2</v>
      </c>
      <c r="AV220" s="140">
        <v>2</v>
      </c>
      <c r="AW220" s="140">
        <v>2</v>
      </c>
      <c r="AX220" s="140">
        <v>5</v>
      </c>
      <c r="AY220" s="140">
        <v>3</v>
      </c>
      <c r="AZ220" s="140">
        <v>3</v>
      </c>
      <c r="BA220" s="140">
        <v>4</v>
      </c>
      <c r="BB220" s="140">
        <v>4</v>
      </c>
      <c r="BC220" s="140">
        <v>4</v>
      </c>
      <c r="BD220" s="140">
        <v>2</v>
      </c>
      <c r="BE220" s="140">
        <v>3</v>
      </c>
      <c r="BF220" s="140">
        <v>3</v>
      </c>
      <c r="BG220" s="140">
        <v>3</v>
      </c>
      <c r="BH220" s="140">
        <v>2</v>
      </c>
      <c r="BI220" s="140">
        <v>2</v>
      </c>
      <c r="BJ220" s="140">
        <v>3</v>
      </c>
      <c r="BK220" s="140">
        <v>3</v>
      </c>
      <c r="BL220" s="140">
        <v>2</v>
      </c>
      <c r="BM220" s="139"/>
      <c r="BN220" s="139"/>
      <c r="BO220" s="139"/>
      <c r="BP220" s="139"/>
      <c r="BQ220" s="139"/>
      <c r="BR220" s="139"/>
      <c r="BS220" s="139"/>
      <c r="BT220" s="140">
        <v>1</v>
      </c>
      <c r="BU220" s="140" t="s">
        <v>475</v>
      </c>
      <c r="BV220" s="140" t="s">
        <v>476</v>
      </c>
    </row>
    <row r="221" spans="1:74" s="143" customFormat="1" ht="22.5" x14ac:dyDescent="0.25">
      <c r="A221" s="137">
        <v>80874389</v>
      </c>
      <c r="B221" s="137" t="s">
        <v>213</v>
      </c>
      <c r="C221" s="138">
        <v>44773.782106481478</v>
      </c>
      <c r="D221" s="140">
        <v>4</v>
      </c>
      <c r="E221" s="140">
        <v>1</v>
      </c>
      <c r="F221" s="140">
        <v>2</v>
      </c>
      <c r="G221" s="140">
        <v>1</v>
      </c>
      <c r="H221" s="139"/>
      <c r="I221" s="140">
        <v>1</v>
      </c>
      <c r="J221" s="140">
        <v>1</v>
      </c>
      <c r="K221" s="139"/>
      <c r="L221" s="139"/>
      <c r="M221" s="140">
        <v>1</v>
      </c>
      <c r="N221" s="139"/>
      <c r="O221" s="139"/>
      <c r="P221" s="139"/>
      <c r="Q221" s="140">
        <v>2</v>
      </c>
      <c r="R221" s="140">
        <v>1</v>
      </c>
      <c r="S221" s="140">
        <v>1</v>
      </c>
      <c r="T221" s="139"/>
      <c r="U221" s="139"/>
      <c r="V221" s="139"/>
      <c r="W221" s="139"/>
      <c r="X221" s="140">
        <v>2</v>
      </c>
      <c r="Y221" s="140">
        <v>2</v>
      </c>
      <c r="Z221" s="140">
        <v>1</v>
      </c>
      <c r="AA221" s="140">
        <v>5</v>
      </c>
      <c r="AB221" s="140">
        <v>1</v>
      </c>
      <c r="AC221" s="140">
        <v>4</v>
      </c>
      <c r="AD221" s="140">
        <v>5</v>
      </c>
      <c r="AE221" s="140">
        <v>5</v>
      </c>
      <c r="AF221" s="140">
        <v>3</v>
      </c>
      <c r="AG221" s="140">
        <v>4</v>
      </c>
      <c r="AH221" s="140">
        <v>1</v>
      </c>
      <c r="AI221" s="140">
        <v>2</v>
      </c>
      <c r="AJ221" s="140">
        <v>1</v>
      </c>
      <c r="AK221" s="139"/>
      <c r="AL221" s="140">
        <v>1</v>
      </c>
      <c r="AM221" s="139"/>
      <c r="AN221" s="139"/>
      <c r="AO221" s="140">
        <v>1</v>
      </c>
      <c r="AP221" s="140">
        <v>1</v>
      </c>
      <c r="AQ221" s="140">
        <v>1</v>
      </c>
      <c r="AR221" s="140">
        <v>1</v>
      </c>
      <c r="AS221" s="140">
        <v>1</v>
      </c>
      <c r="AT221" s="140">
        <v>1</v>
      </c>
      <c r="AU221" s="140">
        <v>1</v>
      </c>
      <c r="AV221" s="140">
        <v>1</v>
      </c>
      <c r="AW221" s="140">
        <v>2</v>
      </c>
      <c r="AX221" s="140">
        <v>5</v>
      </c>
      <c r="AY221" s="140">
        <v>5</v>
      </c>
      <c r="AZ221" s="140">
        <v>5</v>
      </c>
      <c r="BA221" s="140">
        <v>5</v>
      </c>
      <c r="BB221" s="140">
        <v>1</v>
      </c>
      <c r="BC221" s="140">
        <v>1</v>
      </c>
      <c r="BD221" s="140">
        <v>5</v>
      </c>
      <c r="BE221" s="140">
        <v>4</v>
      </c>
      <c r="BF221" s="140">
        <v>4</v>
      </c>
      <c r="BG221" s="140">
        <v>1</v>
      </c>
      <c r="BH221" s="140">
        <v>1</v>
      </c>
      <c r="BI221" s="140">
        <v>3</v>
      </c>
      <c r="BJ221" s="140">
        <v>2</v>
      </c>
      <c r="BK221" s="140">
        <v>4</v>
      </c>
      <c r="BL221" s="140">
        <v>2</v>
      </c>
      <c r="BM221" s="139"/>
      <c r="BN221" s="139"/>
      <c r="BO221" s="139"/>
      <c r="BP221" s="139"/>
      <c r="BQ221" s="139"/>
      <c r="BR221" s="139"/>
      <c r="BS221" s="139"/>
      <c r="BT221" s="140">
        <v>3</v>
      </c>
      <c r="BU221" s="140" t="s">
        <v>477</v>
      </c>
      <c r="BV221" s="140" t="s">
        <v>283</v>
      </c>
    </row>
    <row r="222" spans="1:74" s="143" customFormat="1" x14ac:dyDescent="0.25">
      <c r="A222" s="137">
        <v>80874748</v>
      </c>
      <c r="B222" s="137" t="s">
        <v>213</v>
      </c>
      <c r="C222" s="138">
        <v>44773.795960648145</v>
      </c>
      <c r="D222" s="140">
        <v>5</v>
      </c>
      <c r="E222" s="140">
        <v>2</v>
      </c>
      <c r="F222" s="140">
        <v>2</v>
      </c>
      <c r="G222" s="140">
        <v>2</v>
      </c>
      <c r="H222" s="139"/>
      <c r="I222" s="140">
        <v>1</v>
      </c>
      <c r="J222" s="139"/>
      <c r="K222" s="140">
        <v>1</v>
      </c>
      <c r="L222" s="139"/>
      <c r="M222" s="140">
        <v>1</v>
      </c>
      <c r="N222" s="139"/>
      <c r="O222" s="139"/>
      <c r="P222" s="139"/>
      <c r="Q222" s="140">
        <v>1</v>
      </c>
      <c r="R222" s="139"/>
      <c r="S222" s="139"/>
      <c r="T222" s="139"/>
      <c r="U222" s="139"/>
      <c r="V222" s="139"/>
      <c r="W222" s="140">
        <v>1</v>
      </c>
      <c r="X222" s="140">
        <v>1</v>
      </c>
      <c r="Y222" s="140">
        <v>1</v>
      </c>
      <c r="Z222" s="140">
        <v>1</v>
      </c>
      <c r="AA222" s="140">
        <v>5</v>
      </c>
      <c r="AB222" s="140">
        <v>5</v>
      </c>
      <c r="AC222" s="140">
        <v>5</v>
      </c>
      <c r="AD222" s="140">
        <v>5</v>
      </c>
      <c r="AE222" s="140">
        <v>5</v>
      </c>
      <c r="AF222" s="140">
        <v>5</v>
      </c>
      <c r="AG222" s="140">
        <v>5</v>
      </c>
      <c r="AH222" s="140">
        <v>2</v>
      </c>
      <c r="AI222" s="139"/>
      <c r="AJ222" s="139"/>
      <c r="AK222" s="139"/>
      <c r="AL222" s="140">
        <v>1</v>
      </c>
      <c r="AM222" s="140">
        <v>1</v>
      </c>
      <c r="AN222" s="139"/>
      <c r="AO222" s="140">
        <v>2</v>
      </c>
      <c r="AP222" s="140">
        <v>1</v>
      </c>
      <c r="AQ222" s="140">
        <v>4</v>
      </c>
      <c r="AR222" s="140">
        <v>1</v>
      </c>
      <c r="AS222" s="140">
        <v>1</v>
      </c>
      <c r="AT222" s="140">
        <v>1</v>
      </c>
      <c r="AU222" s="140">
        <v>1</v>
      </c>
      <c r="AV222" s="140">
        <v>1</v>
      </c>
      <c r="AW222" s="140">
        <v>3</v>
      </c>
      <c r="AX222" s="140">
        <v>5</v>
      </c>
      <c r="AY222" s="140">
        <v>5</v>
      </c>
      <c r="AZ222" s="140">
        <v>1</v>
      </c>
      <c r="BA222" s="140">
        <v>3</v>
      </c>
      <c r="BB222" s="140">
        <v>5</v>
      </c>
      <c r="BC222" s="140">
        <v>5</v>
      </c>
      <c r="BD222" s="140">
        <v>5</v>
      </c>
      <c r="BE222" s="140">
        <v>4</v>
      </c>
      <c r="BF222" s="140">
        <v>3</v>
      </c>
      <c r="BG222" s="140">
        <v>5</v>
      </c>
      <c r="BH222" s="140">
        <v>2</v>
      </c>
      <c r="BI222" s="140">
        <v>1</v>
      </c>
      <c r="BJ222" s="140">
        <v>1</v>
      </c>
      <c r="BK222" s="140">
        <v>1</v>
      </c>
      <c r="BL222" s="140">
        <v>2</v>
      </c>
      <c r="BM222" s="139"/>
      <c r="BN222" s="139"/>
      <c r="BO222" s="139"/>
      <c r="BP222" s="139"/>
      <c r="BQ222" s="139"/>
      <c r="BR222" s="139"/>
      <c r="BS222" s="139"/>
      <c r="BT222" s="140">
        <v>3</v>
      </c>
      <c r="BU222" s="140" t="s">
        <v>478</v>
      </c>
      <c r="BV222" s="140" t="s">
        <v>479</v>
      </c>
    </row>
    <row r="223" spans="1:74" s="143" customFormat="1" ht="45" x14ac:dyDescent="0.25">
      <c r="A223" s="137">
        <v>80874944</v>
      </c>
      <c r="B223" s="137" t="s">
        <v>213</v>
      </c>
      <c r="C223" s="138">
        <v>44773.803298611114</v>
      </c>
      <c r="D223" s="140">
        <v>5</v>
      </c>
      <c r="E223" s="140">
        <v>2</v>
      </c>
      <c r="F223" s="140">
        <v>3</v>
      </c>
      <c r="G223" s="140">
        <v>1</v>
      </c>
      <c r="H223" s="139"/>
      <c r="I223" s="140">
        <v>1</v>
      </c>
      <c r="J223" s="139"/>
      <c r="K223" s="139"/>
      <c r="L223" s="139"/>
      <c r="M223" s="139"/>
      <c r="N223" s="139"/>
      <c r="O223" s="139"/>
      <c r="P223" s="139"/>
      <c r="Q223" s="140">
        <v>1</v>
      </c>
      <c r="R223" s="139"/>
      <c r="S223" s="139"/>
      <c r="T223" s="139"/>
      <c r="U223" s="140">
        <v>1</v>
      </c>
      <c r="V223" s="139"/>
      <c r="W223" s="139"/>
      <c r="X223" s="140">
        <v>1</v>
      </c>
      <c r="Y223" s="140">
        <v>1</v>
      </c>
      <c r="Z223" s="140">
        <v>3</v>
      </c>
      <c r="AA223" s="140">
        <v>5</v>
      </c>
      <c r="AB223" s="140">
        <v>5</v>
      </c>
      <c r="AC223" s="140">
        <v>5</v>
      </c>
      <c r="AD223" s="140">
        <v>3</v>
      </c>
      <c r="AE223" s="140">
        <v>5</v>
      </c>
      <c r="AF223" s="140">
        <v>5</v>
      </c>
      <c r="AG223" s="140">
        <v>5</v>
      </c>
      <c r="AH223" s="140">
        <v>1</v>
      </c>
      <c r="AI223" s="140">
        <v>2</v>
      </c>
      <c r="AJ223" s="139"/>
      <c r="AK223" s="140">
        <v>1</v>
      </c>
      <c r="AL223" s="139"/>
      <c r="AM223" s="140">
        <v>1</v>
      </c>
      <c r="AN223" s="139"/>
      <c r="AO223" s="140">
        <v>1</v>
      </c>
      <c r="AP223" s="140">
        <v>2</v>
      </c>
      <c r="AQ223" s="140">
        <v>2</v>
      </c>
      <c r="AR223" s="140">
        <v>1</v>
      </c>
      <c r="AS223" s="140">
        <v>1</v>
      </c>
      <c r="AT223" s="140">
        <v>1</v>
      </c>
      <c r="AU223" s="140">
        <v>1</v>
      </c>
      <c r="AV223" s="140">
        <v>1</v>
      </c>
      <c r="AW223" s="140">
        <v>3</v>
      </c>
      <c r="AX223" s="140">
        <v>1</v>
      </c>
      <c r="AY223" s="140">
        <v>1</v>
      </c>
      <c r="AZ223" s="140">
        <v>1</v>
      </c>
      <c r="BA223" s="140">
        <v>3</v>
      </c>
      <c r="BB223" s="140">
        <v>1</v>
      </c>
      <c r="BC223" s="140">
        <v>1</v>
      </c>
      <c r="BD223" s="140">
        <v>1</v>
      </c>
      <c r="BE223" s="140">
        <v>1</v>
      </c>
      <c r="BF223" s="140">
        <v>1</v>
      </c>
      <c r="BG223" s="140">
        <v>1</v>
      </c>
      <c r="BH223" s="140">
        <v>5</v>
      </c>
      <c r="BI223" s="140">
        <v>5</v>
      </c>
      <c r="BJ223" s="140">
        <v>5</v>
      </c>
      <c r="BK223" s="140">
        <v>5</v>
      </c>
      <c r="BL223" s="140">
        <v>2</v>
      </c>
      <c r="BM223" s="139"/>
      <c r="BN223" s="139"/>
      <c r="BO223" s="139"/>
      <c r="BP223" s="139"/>
      <c r="BQ223" s="139"/>
      <c r="BR223" s="139"/>
      <c r="BS223" s="139"/>
      <c r="BT223" s="140">
        <v>1</v>
      </c>
      <c r="BU223" s="140" t="s">
        <v>480</v>
      </c>
      <c r="BV223" s="140" t="s">
        <v>283</v>
      </c>
    </row>
    <row r="224" spans="1:74" s="143" customFormat="1" ht="22.5" x14ac:dyDescent="0.25">
      <c r="A224" s="137">
        <v>80875152</v>
      </c>
      <c r="B224" s="137" t="s">
        <v>213</v>
      </c>
      <c r="C224" s="138">
        <v>44773.810659722221</v>
      </c>
      <c r="D224" s="140">
        <v>4</v>
      </c>
      <c r="E224" s="140">
        <v>2</v>
      </c>
      <c r="F224" s="140">
        <v>2</v>
      </c>
      <c r="G224" s="140">
        <v>1</v>
      </c>
      <c r="H224" s="140">
        <v>1</v>
      </c>
      <c r="I224" s="140">
        <v>1</v>
      </c>
      <c r="J224" s="140">
        <v>1</v>
      </c>
      <c r="K224" s="140">
        <v>1</v>
      </c>
      <c r="L224" s="139"/>
      <c r="M224" s="140">
        <v>1</v>
      </c>
      <c r="N224" s="139"/>
      <c r="O224" s="139"/>
      <c r="P224" s="140">
        <v>1</v>
      </c>
      <c r="Q224" s="140">
        <v>2</v>
      </c>
      <c r="R224" s="139"/>
      <c r="S224" s="139"/>
      <c r="T224" s="139"/>
      <c r="U224" s="139"/>
      <c r="V224" s="139"/>
      <c r="W224" s="140">
        <v>1</v>
      </c>
      <c r="X224" s="140">
        <v>1</v>
      </c>
      <c r="Y224" s="140">
        <v>2</v>
      </c>
      <c r="Z224" s="140">
        <v>1</v>
      </c>
      <c r="AA224" s="140">
        <v>2</v>
      </c>
      <c r="AB224" s="140">
        <v>2</v>
      </c>
      <c r="AC224" s="140">
        <v>1</v>
      </c>
      <c r="AD224" s="140">
        <v>4</v>
      </c>
      <c r="AE224" s="140">
        <v>2</v>
      </c>
      <c r="AF224" s="140">
        <v>3</v>
      </c>
      <c r="AG224" s="140">
        <v>5</v>
      </c>
      <c r="AH224" s="140">
        <v>2</v>
      </c>
      <c r="AI224" s="139"/>
      <c r="AJ224" s="140">
        <v>1</v>
      </c>
      <c r="AK224" s="139"/>
      <c r="AL224" s="139"/>
      <c r="AM224" s="140">
        <v>1</v>
      </c>
      <c r="AN224" s="139"/>
      <c r="AO224" s="140">
        <v>1</v>
      </c>
      <c r="AP224" s="140">
        <v>1</v>
      </c>
      <c r="AQ224" s="140">
        <v>2</v>
      </c>
      <c r="AR224" s="140">
        <v>2</v>
      </c>
      <c r="AS224" s="140">
        <v>3</v>
      </c>
      <c r="AT224" s="140">
        <v>3</v>
      </c>
      <c r="AU224" s="140">
        <v>1</v>
      </c>
      <c r="AV224" s="140">
        <v>1</v>
      </c>
      <c r="AW224" s="140">
        <v>2</v>
      </c>
      <c r="AX224" s="140">
        <v>2</v>
      </c>
      <c r="AY224" s="140">
        <v>5</v>
      </c>
      <c r="AZ224" s="140">
        <v>2</v>
      </c>
      <c r="BA224" s="140">
        <v>3</v>
      </c>
      <c r="BB224" s="140">
        <v>2</v>
      </c>
      <c r="BC224" s="140">
        <v>2</v>
      </c>
      <c r="BD224" s="140">
        <v>4</v>
      </c>
      <c r="BE224" s="140">
        <v>4</v>
      </c>
      <c r="BF224" s="140">
        <v>4</v>
      </c>
      <c r="BG224" s="140">
        <v>1</v>
      </c>
      <c r="BH224" s="140">
        <v>4</v>
      </c>
      <c r="BI224" s="140">
        <v>3</v>
      </c>
      <c r="BJ224" s="140">
        <v>4</v>
      </c>
      <c r="BK224" s="140">
        <v>5</v>
      </c>
      <c r="BL224" s="140">
        <v>2</v>
      </c>
      <c r="BM224" s="139"/>
      <c r="BN224" s="139"/>
      <c r="BO224" s="139"/>
      <c r="BP224" s="139"/>
      <c r="BQ224" s="139"/>
      <c r="BR224" s="139"/>
      <c r="BS224" s="139"/>
      <c r="BT224" s="140">
        <v>2</v>
      </c>
      <c r="BU224" s="140" t="s">
        <v>481</v>
      </c>
      <c r="BV224" s="140" t="s">
        <v>219</v>
      </c>
    </row>
    <row r="225" spans="1:74" s="143" customFormat="1" ht="45" x14ac:dyDescent="0.25">
      <c r="A225" s="137">
        <v>80875213</v>
      </c>
      <c r="B225" s="137" t="s">
        <v>208</v>
      </c>
      <c r="C225" s="138">
        <v>44773.812685185185</v>
      </c>
      <c r="D225" s="140">
        <v>4</v>
      </c>
      <c r="E225" s="140">
        <v>2</v>
      </c>
      <c r="F225" s="140">
        <v>2</v>
      </c>
      <c r="G225" s="140">
        <v>1</v>
      </c>
      <c r="H225" s="140">
        <v>1</v>
      </c>
      <c r="I225" s="140">
        <v>1</v>
      </c>
      <c r="J225" s="139"/>
      <c r="K225" s="140">
        <v>1</v>
      </c>
      <c r="L225" s="139"/>
      <c r="M225" s="140">
        <v>1</v>
      </c>
      <c r="N225" s="139"/>
      <c r="O225" s="139"/>
      <c r="P225" s="139"/>
      <c r="Q225" s="140">
        <v>2</v>
      </c>
      <c r="R225" s="139"/>
      <c r="S225" s="139"/>
      <c r="T225" s="139"/>
      <c r="U225" s="139"/>
      <c r="V225" s="139"/>
      <c r="W225" s="140">
        <v>1</v>
      </c>
      <c r="X225" s="140">
        <v>2</v>
      </c>
      <c r="Y225" s="140">
        <v>2</v>
      </c>
      <c r="Z225" s="140">
        <v>3</v>
      </c>
      <c r="AA225" s="140">
        <v>5</v>
      </c>
      <c r="AB225" s="140">
        <v>5</v>
      </c>
      <c r="AC225" s="140">
        <v>5</v>
      </c>
      <c r="AD225" s="140">
        <v>2</v>
      </c>
      <c r="AE225" s="140">
        <v>5</v>
      </c>
      <c r="AF225" s="140">
        <v>1</v>
      </c>
      <c r="AG225" s="140">
        <v>4</v>
      </c>
      <c r="AH225" s="140">
        <v>2</v>
      </c>
      <c r="AI225" s="139"/>
      <c r="AJ225" s="139"/>
      <c r="AK225" s="139"/>
      <c r="AL225" s="140">
        <v>1</v>
      </c>
      <c r="AM225" s="140">
        <v>1</v>
      </c>
      <c r="AN225" s="139"/>
      <c r="AO225" s="140">
        <v>1</v>
      </c>
      <c r="AP225" s="140">
        <v>1</v>
      </c>
      <c r="AQ225" s="140">
        <v>3</v>
      </c>
      <c r="AR225" s="140">
        <v>2</v>
      </c>
      <c r="AS225" s="140">
        <v>3</v>
      </c>
      <c r="AT225" s="140">
        <v>5</v>
      </c>
      <c r="AU225" s="140">
        <v>1</v>
      </c>
      <c r="AV225" s="140">
        <v>1</v>
      </c>
      <c r="AW225" s="140">
        <v>1</v>
      </c>
      <c r="AX225" s="140">
        <v>3</v>
      </c>
      <c r="AY225" s="140">
        <v>3</v>
      </c>
      <c r="AZ225" s="140">
        <v>1</v>
      </c>
      <c r="BA225" s="140">
        <v>4</v>
      </c>
      <c r="BB225" s="140">
        <v>2</v>
      </c>
      <c r="BC225" s="140">
        <v>3</v>
      </c>
      <c r="BD225" s="140">
        <v>1</v>
      </c>
      <c r="BE225" s="140">
        <v>3</v>
      </c>
      <c r="BF225" s="140">
        <v>2</v>
      </c>
      <c r="BG225" s="140">
        <v>2</v>
      </c>
      <c r="BH225" s="140">
        <v>4</v>
      </c>
      <c r="BI225" s="140">
        <v>5</v>
      </c>
      <c r="BJ225" s="140">
        <v>2</v>
      </c>
      <c r="BK225" s="140">
        <v>2</v>
      </c>
      <c r="BL225" s="140">
        <v>2</v>
      </c>
      <c r="BM225" s="139"/>
      <c r="BN225" s="139"/>
      <c r="BO225" s="139"/>
      <c r="BP225" s="139"/>
      <c r="BQ225" s="139"/>
      <c r="BR225" s="139"/>
      <c r="BS225" s="139"/>
      <c r="BT225" s="140">
        <v>3</v>
      </c>
      <c r="BU225" s="140" t="s">
        <v>482</v>
      </c>
      <c r="BV225" s="140" t="s">
        <v>483</v>
      </c>
    </row>
    <row r="226" spans="1:74" s="143" customFormat="1" ht="22.5" x14ac:dyDescent="0.25">
      <c r="A226" s="137">
        <v>80875759</v>
      </c>
      <c r="B226" s="137" t="s">
        <v>213</v>
      </c>
      <c r="C226" s="138">
        <v>44773.83053240741</v>
      </c>
      <c r="D226" s="140">
        <v>3</v>
      </c>
      <c r="E226" s="140">
        <v>1</v>
      </c>
      <c r="F226" s="140">
        <v>2</v>
      </c>
      <c r="G226" s="140">
        <v>2</v>
      </c>
      <c r="H226" s="139"/>
      <c r="I226" s="140">
        <v>1</v>
      </c>
      <c r="J226" s="140">
        <v>1</v>
      </c>
      <c r="K226" s="140">
        <v>1</v>
      </c>
      <c r="L226" s="139"/>
      <c r="M226" s="140">
        <v>1</v>
      </c>
      <c r="N226" s="139"/>
      <c r="O226" s="139"/>
      <c r="P226" s="139"/>
      <c r="Q226" s="140">
        <v>2</v>
      </c>
      <c r="R226" s="140">
        <v>1</v>
      </c>
      <c r="S226" s="140">
        <v>1</v>
      </c>
      <c r="T226" s="139"/>
      <c r="U226" s="139"/>
      <c r="V226" s="140">
        <v>1</v>
      </c>
      <c r="W226" s="139"/>
      <c r="X226" s="140">
        <v>1</v>
      </c>
      <c r="Y226" s="140">
        <v>1</v>
      </c>
      <c r="Z226" s="140">
        <v>1</v>
      </c>
      <c r="AA226" s="140">
        <v>5</v>
      </c>
      <c r="AB226" s="140">
        <v>3</v>
      </c>
      <c r="AC226" s="140">
        <v>3</v>
      </c>
      <c r="AD226" s="140">
        <v>4</v>
      </c>
      <c r="AE226" s="140">
        <v>5</v>
      </c>
      <c r="AF226" s="140">
        <v>1</v>
      </c>
      <c r="AG226" s="140">
        <v>4</v>
      </c>
      <c r="AH226" s="140">
        <v>2</v>
      </c>
      <c r="AI226" s="139"/>
      <c r="AJ226" s="140">
        <v>1</v>
      </c>
      <c r="AK226" s="139"/>
      <c r="AL226" s="139"/>
      <c r="AM226" s="140">
        <v>1</v>
      </c>
      <c r="AN226" s="139"/>
      <c r="AO226" s="140">
        <v>2</v>
      </c>
      <c r="AP226" s="140">
        <v>1</v>
      </c>
      <c r="AQ226" s="140">
        <v>2</v>
      </c>
      <c r="AR226" s="140">
        <v>2</v>
      </c>
      <c r="AS226" s="140">
        <v>2</v>
      </c>
      <c r="AT226" s="140">
        <v>2</v>
      </c>
      <c r="AU226" s="140">
        <v>1</v>
      </c>
      <c r="AV226" s="140">
        <v>1</v>
      </c>
      <c r="AW226" s="140">
        <v>2</v>
      </c>
      <c r="AX226" s="140">
        <v>2</v>
      </c>
      <c r="AY226" s="140">
        <v>1</v>
      </c>
      <c r="AZ226" s="140">
        <v>1</v>
      </c>
      <c r="BA226" s="140">
        <v>3</v>
      </c>
      <c r="BB226" s="140">
        <v>1</v>
      </c>
      <c r="BC226" s="140">
        <v>3</v>
      </c>
      <c r="BD226" s="140">
        <v>1</v>
      </c>
      <c r="BE226" s="140">
        <v>4</v>
      </c>
      <c r="BF226" s="140">
        <v>3</v>
      </c>
      <c r="BG226" s="140">
        <v>2</v>
      </c>
      <c r="BH226" s="140">
        <v>2</v>
      </c>
      <c r="BI226" s="140">
        <v>5</v>
      </c>
      <c r="BJ226" s="140">
        <v>3</v>
      </c>
      <c r="BK226" s="140">
        <v>4</v>
      </c>
      <c r="BL226" s="140">
        <v>2</v>
      </c>
      <c r="BM226" s="139"/>
      <c r="BN226" s="139"/>
      <c r="BO226" s="139"/>
      <c r="BP226" s="139"/>
      <c r="BQ226" s="139"/>
      <c r="BR226" s="139"/>
      <c r="BS226" s="139"/>
      <c r="BT226" s="140">
        <v>2</v>
      </c>
      <c r="BU226" s="140" t="s">
        <v>484</v>
      </c>
      <c r="BV226" s="140" t="s">
        <v>266</v>
      </c>
    </row>
    <row r="227" spans="1:74" s="143" customFormat="1" x14ac:dyDescent="0.25">
      <c r="A227" s="137">
        <v>80875790</v>
      </c>
      <c r="B227" s="137" t="s">
        <v>213</v>
      </c>
      <c r="C227" s="138">
        <v>44773.831342592595</v>
      </c>
      <c r="D227" s="140">
        <v>6</v>
      </c>
      <c r="E227" s="140">
        <v>2</v>
      </c>
      <c r="F227" s="140">
        <v>2</v>
      </c>
      <c r="G227" s="140">
        <v>1</v>
      </c>
      <c r="H227" s="140">
        <v>1</v>
      </c>
      <c r="I227" s="139"/>
      <c r="J227" s="139"/>
      <c r="K227" s="139"/>
      <c r="L227" s="139"/>
      <c r="M227" s="139"/>
      <c r="N227" s="139"/>
      <c r="O227" s="139"/>
      <c r="P227" s="139"/>
      <c r="Q227" s="140">
        <v>2</v>
      </c>
      <c r="R227" s="139"/>
      <c r="S227" s="139"/>
      <c r="T227" s="139"/>
      <c r="U227" s="139"/>
      <c r="V227" s="139"/>
      <c r="W227" s="140">
        <v>1</v>
      </c>
      <c r="X227" s="140">
        <v>2</v>
      </c>
      <c r="Y227" s="140">
        <v>2</v>
      </c>
      <c r="Z227" s="140">
        <v>3</v>
      </c>
      <c r="AA227" s="140">
        <v>5</v>
      </c>
      <c r="AB227" s="140">
        <v>1</v>
      </c>
      <c r="AC227" s="140">
        <v>5</v>
      </c>
      <c r="AD227" s="140">
        <v>1</v>
      </c>
      <c r="AE227" s="140">
        <v>5</v>
      </c>
      <c r="AF227" s="140">
        <v>1</v>
      </c>
      <c r="AG227" s="140">
        <v>1</v>
      </c>
      <c r="AH227" s="140">
        <v>2</v>
      </c>
      <c r="AI227" s="139"/>
      <c r="AJ227" s="139"/>
      <c r="AK227" s="139"/>
      <c r="AL227" s="140">
        <v>1</v>
      </c>
      <c r="AM227" s="139"/>
      <c r="AN227" s="140">
        <v>1</v>
      </c>
      <c r="AO227" s="140">
        <v>5</v>
      </c>
      <c r="AP227" s="140">
        <v>5</v>
      </c>
      <c r="AQ227" s="140">
        <v>5</v>
      </c>
      <c r="AR227" s="140">
        <v>5</v>
      </c>
      <c r="AS227" s="140">
        <v>5</v>
      </c>
      <c r="AT227" s="140">
        <v>5</v>
      </c>
      <c r="AU227" s="140">
        <v>1</v>
      </c>
      <c r="AV227" s="140">
        <v>5</v>
      </c>
      <c r="AW227" s="140">
        <v>1</v>
      </c>
      <c r="AX227" s="140">
        <v>4</v>
      </c>
      <c r="AY227" s="140">
        <v>1</v>
      </c>
      <c r="AZ227" s="140">
        <v>5</v>
      </c>
      <c r="BA227" s="140">
        <v>5</v>
      </c>
      <c r="BB227" s="140">
        <v>5</v>
      </c>
      <c r="BC227" s="140">
        <v>5</v>
      </c>
      <c r="BD227" s="140">
        <v>5</v>
      </c>
      <c r="BE227" s="140">
        <v>5</v>
      </c>
      <c r="BF227" s="140">
        <v>5</v>
      </c>
      <c r="BG227" s="140">
        <v>1</v>
      </c>
      <c r="BH227" s="140">
        <v>1</v>
      </c>
      <c r="BI227" s="140">
        <v>1</v>
      </c>
      <c r="BJ227" s="140">
        <v>5</v>
      </c>
      <c r="BK227" s="140">
        <v>1</v>
      </c>
      <c r="BL227" s="140">
        <v>2</v>
      </c>
      <c r="BM227" s="139"/>
      <c r="BN227" s="139"/>
      <c r="BO227" s="139"/>
      <c r="BP227" s="139"/>
      <c r="BQ227" s="139"/>
      <c r="BR227" s="139"/>
      <c r="BS227" s="139"/>
      <c r="BT227" s="140">
        <v>4</v>
      </c>
      <c r="BU227" s="140" t="s">
        <v>485</v>
      </c>
      <c r="BV227" s="140" t="s">
        <v>219</v>
      </c>
    </row>
    <row r="228" spans="1:74" s="143" customFormat="1" x14ac:dyDescent="0.25">
      <c r="A228" s="137">
        <v>80875945</v>
      </c>
      <c r="B228" s="137" t="s">
        <v>213</v>
      </c>
      <c r="C228" s="138">
        <v>44773.836585648147</v>
      </c>
      <c r="D228" s="140">
        <v>4</v>
      </c>
      <c r="E228" s="140">
        <v>2</v>
      </c>
      <c r="F228" s="140">
        <v>2</v>
      </c>
      <c r="G228" s="140">
        <v>1</v>
      </c>
      <c r="H228" s="140">
        <v>1</v>
      </c>
      <c r="I228" s="140">
        <v>1</v>
      </c>
      <c r="J228" s="140">
        <v>1</v>
      </c>
      <c r="K228" s="140">
        <v>1</v>
      </c>
      <c r="L228" s="139"/>
      <c r="M228" s="140">
        <v>1</v>
      </c>
      <c r="N228" s="139"/>
      <c r="O228" s="139"/>
      <c r="P228" s="139"/>
      <c r="Q228" s="140">
        <v>1</v>
      </c>
      <c r="R228" s="139"/>
      <c r="S228" s="139"/>
      <c r="T228" s="139"/>
      <c r="U228" s="139"/>
      <c r="V228" s="140">
        <v>1</v>
      </c>
      <c r="W228" s="140">
        <v>1</v>
      </c>
      <c r="X228" s="140">
        <v>1</v>
      </c>
      <c r="Y228" s="140">
        <v>2</v>
      </c>
      <c r="Z228" s="140">
        <v>3</v>
      </c>
      <c r="AA228" s="140">
        <v>5</v>
      </c>
      <c r="AB228" s="140">
        <v>1</v>
      </c>
      <c r="AC228" s="140">
        <v>5</v>
      </c>
      <c r="AD228" s="140">
        <v>5</v>
      </c>
      <c r="AE228" s="140">
        <v>5</v>
      </c>
      <c r="AF228" s="140">
        <v>1</v>
      </c>
      <c r="AG228" s="140">
        <v>5</v>
      </c>
      <c r="AH228" s="140">
        <v>2</v>
      </c>
      <c r="AI228" s="139"/>
      <c r="AJ228" s="139"/>
      <c r="AK228" s="139"/>
      <c r="AL228" s="140">
        <v>1</v>
      </c>
      <c r="AM228" s="140">
        <v>1</v>
      </c>
      <c r="AN228" s="139"/>
      <c r="AO228" s="140">
        <v>1</v>
      </c>
      <c r="AP228" s="140">
        <v>5</v>
      </c>
      <c r="AQ228" s="140">
        <v>2</v>
      </c>
      <c r="AR228" s="140">
        <v>1</v>
      </c>
      <c r="AS228" s="140">
        <v>5</v>
      </c>
      <c r="AT228" s="140">
        <v>5</v>
      </c>
      <c r="AU228" s="140">
        <v>1</v>
      </c>
      <c r="AV228" s="140">
        <v>1</v>
      </c>
      <c r="AW228" s="140">
        <v>3</v>
      </c>
      <c r="AX228" s="140">
        <v>1</v>
      </c>
      <c r="AY228" s="140">
        <v>1</v>
      </c>
      <c r="AZ228" s="140">
        <v>1</v>
      </c>
      <c r="BA228" s="140">
        <v>5</v>
      </c>
      <c r="BB228" s="140">
        <v>1</v>
      </c>
      <c r="BC228" s="140">
        <v>1</v>
      </c>
      <c r="BD228" s="140">
        <v>1</v>
      </c>
      <c r="BE228" s="140">
        <v>1</v>
      </c>
      <c r="BF228" s="140">
        <v>1</v>
      </c>
      <c r="BG228" s="140">
        <v>1</v>
      </c>
      <c r="BH228" s="140">
        <v>1</v>
      </c>
      <c r="BI228" s="140">
        <v>5</v>
      </c>
      <c r="BJ228" s="140">
        <v>5</v>
      </c>
      <c r="BK228" s="140">
        <v>1</v>
      </c>
      <c r="BL228" s="140">
        <v>2</v>
      </c>
      <c r="BM228" s="139"/>
      <c r="BN228" s="139"/>
      <c r="BO228" s="139"/>
      <c r="BP228" s="139"/>
      <c r="BQ228" s="139"/>
      <c r="BR228" s="139"/>
      <c r="BS228" s="139"/>
      <c r="BT228" s="140">
        <v>1</v>
      </c>
      <c r="BU228" s="140" t="s">
        <v>486</v>
      </c>
      <c r="BV228" s="140" t="s">
        <v>209</v>
      </c>
    </row>
    <row r="229" spans="1:74" s="143" customFormat="1" x14ac:dyDescent="0.25">
      <c r="A229" s="137">
        <v>80876834</v>
      </c>
      <c r="B229" s="137" t="s">
        <v>213</v>
      </c>
      <c r="C229" s="138">
        <v>44773.866620370369</v>
      </c>
      <c r="D229" s="140">
        <v>5</v>
      </c>
      <c r="E229" s="140">
        <v>2</v>
      </c>
      <c r="F229" s="140">
        <v>2</v>
      </c>
      <c r="G229" s="140">
        <v>2</v>
      </c>
      <c r="H229" s="139"/>
      <c r="I229" s="139"/>
      <c r="J229" s="140">
        <v>1</v>
      </c>
      <c r="K229" s="139"/>
      <c r="L229" s="139"/>
      <c r="M229" s="139"/>
      <c r="N229" s="139"/>
      <c r="O229" s="139"/>
      <c r="P229" s="139"/>
      <c r="Q229" s="140">
        <v>3</v>
      </c>
      <c r="R229" s="139"/>
      <c r="S229" s="139"/>
      <c r="T229" s="139"/>
      <c r="U229" s="139"/>
      <c r="V229" s="139"/>
      <c r="W229" s="140">
        <v>1</v>
      </c>
      <c r="X229" s="140">
        <v>1</v>
      </c>
      <c r="Y229" s="140">
        <v>2</v>
      </c>
      <c r="Z229" s="140">
        <v>3</v>
      </c>
      <c r="AA229" s="140">
        <v>3</v>
      </c>
      <c r="AB229" s="140">
        <v>3</v>
      </c>
      <c r="AC229" s="140">
        <v>5</v>
      </c>
      <c r="AD229" s="140">
        <v>3</v>
      </c>
      <c r="AE229" s="140">
        <v>4</v>
      </c>
      <c r="AF229" s="140">
        <v>3</v>
      </c>
      <c r="AG229" s="140">
        <v>5</v>
      </c>
      <c r="AH229" s="140">
        <v>2</v>
      </c>
      <c r="AI229" s="139"/>
      <c r="AJ229" s="139"/>
      <c r="AK229" s="139"/>
      <c r="AL229" s="139"/>
      <c r="AM229" s="140">
        <v>1</v>
      </c>
      <c r="AN229" s="139"/>
      <c r="AO229" s="140">
        <v>1</v>
      </c>
      <c r="AP229" s="140">
        <v>1</v>
      </c>
      <c r="AQ229" s="140">
        <v>3</v>
      </c>
      <c r="AR229" s="140">
        <v>2</v>
      </c>
      <c r="AS229" s="140">
        <v>2</v>
      </c>
      <c r="AT229" s="140">
        <v>2</v>
      </c>
      <c r="AU229" s="140">
        <v>1</v>
      </c>
      <c r="AV229" s="140">
        <v>1</v>
      </c>
      <c r="AW229" s="140">
        <v>3</v>
      </c>
      <c r="AX229" s="140">
        <v>2</v>
      </c>
      <c r="AY229" s="140">
        <v>2</v>
      </c>
      <c r="AZ229" s="140">
        <v>2</v>
      </c>
      <c r="BA229" s="140">
        <v>3</v>
      </c>
      <c r="BB229" s="140">
        <v>2</v>
      </c>
      <c r="BC229" s="140">
        <v>2</v>
      </c>
      <c r="BD229" s="140">
        <v>3</v>
      </c>
      <c r="BE229" s="140">
        <v>2</v>
      </c>
      <c r="BF229" s="140">
        <v>3</v>
      </c>
      <c r="BG229" s="140">
        <v>1</v>
      </c>
      <c r="BH229" s="140">
        <v>2</v>
      </c>
      <c r="BI229" s="140">
        <v>2</v>
      </c>
      <c r="BJ229" s="140">
        <v>2</v>
      </c>
      <c r="BK229" s="140">
        <v>2</v>
      </c>
      <c r="BL229" s="140">
        <v>2</v>
      </c>
      <c r="BM229" s="139"/>
      <c r="BN229" s="139"/>
      <c r="BO229" s="139"/>
      <c r="BP229" s="139"/>
      <c r="BQ229" s="139"/>
      <c r="BR229" s="139"/>
      <c r="BS229" s="139"/>
      <c r="BT229" s="140">
        <v>4</v>
      </c>
      <c r="BU229" s="140" t="s">
        <v>487</v>
      </c>
      <c r="BV229" s="140" t="s">
        <v>221</v>
      </c>
    </row>
    <row r="230" spans="1:74" s="143" customFormat="1" x14ac:dyDescent="0.25">
      <c r="A230" s="137">
        <v>80877127</v>
      </c>
      <c r="B230" s="137" t="s">
        <v>207</v>
      </c>
      <c r="C230" s="138">
        <v>44773.870740740742</v>
      </c>
      <c r="D230" s="140">
        <v>2</v>
      </c>
      <c r="E230" s="140">
        <v>1</v>
      </c>
      <c r="F230" s="140">
        <v>3</v>
      </c>
      <c r="G230" s="140">
        <v>1</v>
      </c>
      <c r="H230" s="140">
        <v>1</v>
      </c>
      <c r="I230" s="140">
        <v>1</v>
      </c>
      <c r="J230" s="139"/>
      <c r="K230" s="140">
        <v>1</v>
      </c>
      <c r="L230" s="139"/>
      <c r="M230" s="140">
        <v>1</v>
      </c>
      <c r="N230" s="139"/>
      <c r="O230" s="139"/>
      <c r="P230" s="139"/>
      <c r="Q230" s="140">
        <v>3</v>
      </c>
      <c r="R230" s="139"/>
      <c r="S230" s="140">
        <v>1</v>
      </c>
      <c r="T230" s="139"/>
      <c r="U230" s="139"/>
      <c r="V230" s="139"/>
      <c r="W230" s="139"/>
      <c r="X230" s="140">
        <v>2</v>
      </c>
      <c r="Y230" s="140">
        <v>2</v>
      </c>
      <c r="Z230" s="140">
        <v>2</v>
      </c>
      <c r="AA230" s="140">
        <v>1</v>
      </c>
      <c r="AB230" s="140">
        <v>2</v>
      </c>
      <c r="AC230" s="140">
        <v>2</v>
      </c>
      <c r="AD230" s="140">
        <v>1</v>
      </c>
      <c r="AE230" s="140">
        <v>2</v>
      </c>
      <c r="AF230" s="140">
        <v>1</v>
      </c>
      <c r="AG230" s="140">
        <v>2</v>
      </c>
      <c r="AH230" s="140">
        <v>1</v>
      </c>
      <c r="AI230" s="140">
        <v>2</v>
      </c>
      <c r="AJ230" s="140">
        <v>1</v>
      </c>
      <c r="AK230" s="139"/>
      <c r="AL230" s="139"/>
      <c r="AM230" s="139"/>
      <c r="AN230" s="139"/>
      <c r="AO230" s="140">
        <v>2</v>
      </c>
      <c r="AP230" s="140">
        <v>2</v>
      </c>
      <c r="AQ230" s="140">
        <v>5</v>
      </c>
      <c r="AR230" s="140">
        <v>4</v>
      </c>
      <c r="AS230" s="140">
        <v>4</v>
      </c>
      <c r="AT230" s="140">
        <v>4</v>
      </c>
      <c r="AU230" s="140">
        <v>4</v>
      </c>
      <c r="AV230" s="140">
        <v>4</v>
      </c>
      <c r="AW230" s="139"/>
      <c r="AX230" s="139"/>
      <c r="AY230" s="139"/>
      <c r="AZ230" s="139"/>
      <c r="BA230" s="139"/>
      <c r="BB230" s="139"/>
      <c r="BC230" s="139"/>
      <c r="BD230" s="139"/>
      <c r="BE230" s="139"/>
      <c r="BF230" s="139"/>
      <c r="BG230" s="139"/>
      <c r="BH230" s="139"/>
      <c r="BI230" s="139"/>
      <c r="BJ230" s="139"/>
      <c r="BK230" s="139"/>
      <c r="BL230" s="139"/>
      <c r="BM230" s="139"/>
      <c r="BN230" s="139"/>
      <c r="BO230" s="139"/>
      <c r="BP230" s="139"/>
      <c r="BQ230" s="139"/>
      <c r="BR230" s="139"/>
      <c r="BS230" s="139"/>
      <c r="BT230" s="139"/>
      <c r="BU230" s="139"/>
      <c r="BV230" s="139"/>
    </row>
    <row r="231" spans="1:74" s="143" customFormat="1" x14ac:dyDescent="0.25">
      <c r="A231" s="137">
        <v>80878088</v>
      </c>
      <c r="B231" s="137" t="s">
        <v>213</v>
      </c>
      <c r="C231" s="138">
        <v>44773.888749999998</v>
      </c>
      <c r="D231" s="140">
        <v>5</v>
      </c>
      <c r="E231" s="140">
        <v>2</v>
      </c>
      <c r="F231" s="140">
        <v>3</v>
      </c>
      <c r="G231" s="140">
        <v>2</v>
      </c>
      <c r="H231" s="140">
        <v>1</v>
      </c>
      <c r="I231" s="140">
        <v>1</v>
      </c>
      <c r="J231" s="140">
        <v>1</v>
      </c>
      <c r="K231" s="140">
        <v>1</v>
      </c>
      <c r="L231" s="139"/>
      <c r="M231" s="140">
        <v>1</v>
      </c>
      <c r="N231" s="139"/>
      <c r="O231" s="139"/>
      <c r="P231" s="139"/>
      <c r="Q231" s="140">
        <v>1</v>
      </c>
      <c r="R231" s="139"/>
      <c r="S231" s="139"/>
      <c r="T231" s="139"/>
      <c r="U231" s="139"/>
      <c r="V231" s="139"/>
      <c r="W231" s="140">
        <v>1</v>
      </c>
      <c r="X231" s="140">
        <v>1</v>
      </c>
      <c r="Y231" s="140">
        <v>2</v>
      </c>
      <c r="Z231" s="140">
        <v>3</v>
      </c>
      <c r="AA231" s="140">
        <v>5</v>
      </c>
      <c r="AB231" s="140">
        <v>5</v>
      </c>
      <c r="AC231" s="140">
        <v>5</v>
      </c>
      <c r="AD231" s="140">
        <v>5</v>
      </c>
      <c r="AE231" s="140">
        <v>5</v>
      </c>
      <c r="AF231" s="140">
        <v>5</v>
      </c>
      <c r="AG231" s="140">
        <v>5</v>
      </c>
      <c r="AH231" s="140">
        <v>1</v>
      </c>
      <c r="AI231" s="140">
        <v>2</v>
      </c>
      <c r="AJ231" s="139"/>
      <c r="AK231" s="139"/>
      <c r="AL231" s="139"/>
      <c r="AM231" s="140">
        <v>1</v>
      </c>
      <c r="AN231" s="139"/>
      <c r="AO231" s="140">
        <v>1</v>
      </c>
      <c r="AP231" s="140">
        <v>5</v>
      </c>
      <c r="AQ231" s="140">
        <v>5</v>
      </c>
      <c r="AR231" s="140">
        <v>1</v>
      </c>
      <c r="AS231" s="140">
        <v>1</v>
      </c>
      <c r="AT231" s="140">
        <v>4</v>
      </c>
      <c r="AU231" s="140">
        <v>1</v>
      </c>
      <c r="AV231" s="140">
        <v>1</v>
      </c>
      <c r="AW231" s="140">
        <v>3</v>
      </c>
      <c r="AX231" s="140">
        <v>1</v>
      </c>
      <c r="AY231" s="140">
        <v>1</v>
      </c>
      <c r="AZ231" s="140">
        <v>1</v>
      </c>
      <c r="BA231" s="140">
        <v>4</v>
      </c>
      <c r="BB231" s="140">
        <v>1</v>
      </c>
      <c r="BC231" s="140">
        <v>1</v>
      </c>
      <c r="BD231" s="140">
        <v>1</v>
      </c>
      <c r="BE231" s="140">
        <v>3</v>
      </c>
      <c r="BF231" s="140">
        <v>1</v>
      </c>
      <c r="BG231" s="140">
        <v>4</v>
      </c>
      <c r="BH231" s="140">
        <v>5</v>
      </c>
      <c r="BI231" s="140">
        <v>5</v>
      </c>
      <c r="BJ231" s="140">
        <v>5</v>
      </c>
      <c r="BK231" s="140">
        <v>5</v>
      </c>
      <c r="BL231" s="140">
        <v>2</v>
      </c>
      <c r="BM231" s="139"/>
      <c r="BN231" s="139"/>
      <c r="BO231" s="139"/>
      <c r="BP231" s="139"/>
      <c r="BQ231" s="139"/>
      <c r="BR231" s="139"/>
      <c r="BS231" s="139"/>
      <c r="BT231" s="140">
        <v>1</v>
      </c>
      <c r="BU231" s="140" t="s">
        <v>488</v>
      </c>
      <c r="BV231" s="140" t="s">
        <v>221</v>
      </c>
    </row>
    <row r="232" spans="1:74" s="143" customFormat="1" ht="22.5" x14ac:dyDescent="0.25">
      <c r="A232" s="137">
        <v>80878793</v>
      </c>
      <c r="B232" s="137" t="s">
        <v>213</v>
      </c>
      <c r="C232" s="138">
        <v>44773.90519675926</v>
      </c>
      <c r="D232" s="140">
        <v>4</v>
      </c>
      <c r="E232" s="140">
        <v>2</v>
      </c>
      <c r="F232" s="140">
        <v>2</v>
      </c>
      <c r="G232" s="140">
        <v>3</v>
      </c>
      <c r="H232" s="139"/>
      <c r="I232" s="139"/>
      <c r="J232" s="140">
        <v>1</v>
      </c>
      <c r="K232" s="140">
        <v>1</v>
      </c>
      <c r="L232" s="139"/>
      <c r="M232" s="139"/>
      <c r="N232" s="139"/>
      <c r="O232" s="139"/>
      <c r="P232" s="139"/>
      <c r="Q232" s="140">
        <v>2</v>
      </c>
      <c r="R232" s="139"/>
      <c r="S232" s="139"/>
      <c r="T232" s="139"/>
      <c r="U232" s="139"/>
      <c r="V232" s="139"/>
      <c r="W232" s="140">
        <v>1</v>
      </c>
      <c r="X232" s="140">
        <v>1</v>
      </c>
      <c r="Y232" s="140">
        <v>2</v>
      </c>
      <c r="Z232" s="140">
        <v>1</v>
      </c>
      <c r="AA232" s="140">
        <v>3</v>
      </c>
      <c r="AB232" s="140">
        <v>1</v>
      </c>
      <c r="AC232" s="140">
        <v>4</v>
      </c>
      <c r="AD232" s="140">
        <v>2</v>
      </c>
      <c r="AE232" s="140">
        <v>4</v>
      </c>
      <c r="AF232" s="140">
        <v>1</v>
      </c>
      <c r="AG232" s="140">
        <v>5</v>
      </c>
      <c r="AH232" s="140">
        <v>1</v>
      </c>
      <c r="AI232" s="140">
        <v>2</v>
      </c>
      <c r="AJ232" s="139"/>
      <c r="AK232" s="139"/>
      <c r="AL232" s="139"/>
      <c r="AM232" s="140">
        <v>1</v>
      </c>
      <c r="AN232" s="139"/>
      <c r="AO232" s="140">
        <v>1</v>
      </c>
      <c r="AP232" s="140">
        <v>2</v>
      </c>
      <c r="AQ232" s="140">
        <v>2</v>
      </c>
      <c r="AR232" s="140">
        <v>2</v>
      </c>
      <c r="AS232" s="140">
        <v>2</v>
      </c>
      <c r="AT232" s="140">
        <v>3</v>
      </c>
      <c r="AU232" s="140">
        <v>1</v>
      </c>
      <c r="AV232" s="140">
        <v>1</v>
      </c>
      <c r="AW232" s="140">
        <v>3</v>
      </c>
      <c r="AX232" s="140">
        <v>1</v>
      </c>
      <c r="AY232" s="140">
        <v>1</v>
      </c>
      <c r="AZ232" s="140">
        <v>1</v>
      </c>
      <c r="BA232" s="140">
        <v>3</v>
      </c>
      <c r="BB232" s="140">
        <v>2</v>
      </c>
      <c r="BC232" s="140">
        <v>2</v>
      </c>
      <c r="BD232" s="140">
        <v>1</v>
      </c>
      <c r="BE232" s="140">
        <v>4</v>
      </c>
      <c r="BF232" s="140">
        <v>4</v>
      </c>
      <c r="BG232" s="140">
        <v>1</v>
      </c>
      <c r="BH232" s="140">
        <v>2</v>
      </c>
      <c r="BI232" s="140">
        <v>4</v>
      </c>
      <c r="BJ232" s="140">
        <v>2</v>
      </c>
      <c r="BK232" s="140">
        <v>4</v>
      </c>
      <c r="BL232" s="140">
        <v>2</v>
      </c>
      <c r="BM232" s="139"/>
      <c r="BN232" s="139"/>
      <c r="BO232" s="139"/>
      <c r="BP232" s="139"/>
      <c r="BQ232" s="139"/>
      <c r="BR232" s="139"/>
      <c r="BS232" s="139"/>
      <c r="BT232" s="140">
        <v>3</v>
      </c>
      <c r="BU232" s="140" t="s">
        <v>489</v>
      </c>
      <c r="BV232" s="140" t="s">
        <v>221</v>
      </c>
    </row>
    <row r="233" spans="1:74" s="143" customFormat="1" ht="22.5" x14ac:dyDescent="0.25">
      <c r="A233" s="137">
        <v>80879780</v>
      </c>
      <c r="B233" s="137" t="s">
        <v>213</v>
      </c>
      <c r="C233" s="138">
        <v>44773.920497685183</v>
      </c>
      <c r="D233" s="140">
        <v>4</v>
      </c>
      <c r="E233" s="140">
        <v>1</v>
      </c>
      <c r="F233" s="140">
        <v>2</v>
      </c>
      <c r="G233" s="140">
        <v>1</v>
      </c>
      <c r="H233" s="140">
        <v>1</v>
      </c>
      <c r="I233" s="139"/>
      <c r="J233" s="140">
        <v>1</v>
      </c>
      <c r="K233" s="139"/>
      <c r="L233" s="139"/>
      <c r="M233" s="140">
        <v>1</v>
      </c>
      <c r="N233" s="139"/>
      <c r="O233" s="139"/>
      <c r="P233" s="139"/>
      <c r="Q233" s="140">
        <v>3</v>
      </c>
      <c r="R233" s="140">
        <v>1</v>
      </c>
      <c r="S233" s="139"/>
      <c r="T233" s="139"/>
      <c r="U233" s="139"/>
      <c r="V233" s="139"/>
      <c r="W233" s="139"/>
      <c r="X233" s="140">
        <v>2</v>
      </c>
      <c r="Y233" s="140">
        <v>1</v>
      </c>
      <c r="Z233" s="140">
        <v>1</v>
      </c>
      <c r="AA233" s="140">
        <v>5</v>
      </c>
      <c r="AB233" s="140">
        <v>5</v>
      </c>
      <c r="AC233" s="140">
        <v>5</v>
      </c>
      <c r="AD233" s="140">
        <v>4</v>
      </c>
      <c r="AE233" s="140">
        <v>5</v>
      </c>
      <c r="AF233" s="140">
        <v>1</v>
      </c>
      <c r="AG233" s="140">
        <v>4</v>
      </c>
      <c r="AH233" s="140">
        <v>1</v>
      </c>
      <c r="AI233" s="140">
        <v>2</v>
      </c>
      <c r="AJ233" s="140">
        <v>1</v>
      </c>
      <c r="AK233" s="139"/>
      <c r="AL233" s="140">
        <v>1</v>
      </c>
      <c r="AM233" s="139"/>
      <c r="AN233" s="139"/>
      <c r="AO233" s="140">
        <v>5</v>
      </c>
      <c r="AP233" s="140">
        <v>5</v>
      </c>
      <c r="AQ233" s="140">
        <v>5</v>
      </c>
      <c r="AR233" s="140">
        <v>1</v>
      </c>
      <c r="AS233" s="140">
        <v>1</v>
      </c>
      <c r="AT233" s="140">
        <v>4</v>
      </c>
      <c r="AU233" s="140">
        <v>1</v>
      </c>
      <c r="AV233" s="140">
        <v>3</v>
      </c>
      <c r="AW233" s="140">
        <v>2</v>
      </c>
      <c r="AX233" s="140">
        <v>2</v>
      </c>
      <c r="AY233" s="140">
        <v>1</v>
      </c>
      <c r="AZ233" s="140">
        <v>1</v>
      </c>
      <c r="BA233" s="140">
        <v>3</v>
      </c>
      <c r="BB233" s="140">
        <v>1</v>
      </c>
      <c r="BC233" s="140">
        <v>1</v>
      </c>
      <c r="BD233" s="140">
        <v>1</v>
      </c>
      <c r="BE233" s="140">
        <v>1</v>
      </c>
      <c r="BF233" s="140">
        <v>1</v>
      </c>
      <c r="BG233" s="140">
        <v>1</v>
      </c>
      <c r="BH233" s="140">
        <v>3</v>
      </c>
      <c r="BI233" s="140">
        <v>3</v>
      </c>
      <c r="BJ233" s="140">
        <v>5</v>
      </c>
      <c r="BK233" s="140">
        <v>3</v>
      </c>
      <c r="BL233" s="140">
        <v>2</v>
      </c>
      <c r="BM233" s="139"/>
      <c r="BN233" s="139"/>
      <c r="BO233" s="139"/>
      <c r="BP233" s="139"/>
      <c r="BQ233" s="139"/>
      <c r="BR233" s="139"/>
      <c r="BS233" s="139"/>
      <c r="BT233" s="140">
        <v>3</v>
      </c>
      <c r="BU233" s="140" t="s">
        <v>490</v>
      </c>
      <c r="BV233" s="140" t="s">
        <v>221</v>
      </c>
    </row>
    <row r="234" spans="1:74" s="143" customFormat="1" ht="22.5" x14ac:dyDescent="0.25">
      <c r="A234" s="137">
        <v>80880405</v>
      </c>
      <c r="B234" s="137" t="s">
        <v>213</v>
      </c>
      <c r="C234" s="138">
        <v>44773.930312500001</v>
      </c>
      <c r="D234" s="140">
        <v>4</v>
      </c>
      <c r="E234" s="140">
        <v>2</v>
      </c>
      <c r="F234" s="140">
        <v>2</v>
      </c>
      <c r="G234" s="140">
        <v>1</v>
      </c>
      <c r="H234" s="140">
        <v>1</v>
      </c>
      <c r="I234" s="139"/>
      <c r="J234" s="140">
        <v>1</v>
      </c>
      <c r="K234" s="140">
        <v>1</v>
      </c>
      <c r="L234" s="139"/>
      <c r="M234" s="140">
        <v>1</v>
      </c>
      <c r="N234" s="140">
        <v>1</v>
      </c>
      <c r="O234" s="140">
        <v>1</v>
      </c>
      <c r="P234" s="139"/>
      <c r="Q234" s="140">
        <v>4</v>
      </c>
      <c r="R234" s="139"/>
      <c r="S234" s="139"/>
      <c r="T234" s="139"/>
      <c r="U234" s="139"/>
      <c r="V234" s="139"/>
      <c r="W234" s="140">
        <v>1</v>
      </c>
      <c r="X234" s="140">
        <v>2</v>
      </c>
      <c r="Y234" s="140">
        <v>2</v>
      </c>
      <c r="Z234" s="140">
        <v>3</v>
      </c>
      <c r="AA234" s="140">
        <v>5</v>
      </c>
      <c r="AB234" s="140">
        <v>3</v>
      </c>
      <c r="AC234" s="140">
        <v>1</v>
      </c>
      <c r="AD234" s="140">
        <v>1</v>
      </c>
      <c r="AE234" s="140">
        <v>3</v>
      </c>
      <c r="AF234" s="140">
        <v>1</v>
      </c>
      <c r="AG234" s="140">
        <v>5</v>
      </c>
      <c r="AH234" s="140">
        <v>2</v>
      </c>
      <c r="AI234" s="139"/>
      <c r="AJ234" s="139"/>
      <c r="AK234" s="139"/>
      <c r="AL234" s="140">
        <v>1</v>
      </c>
      <c r="AM234" s="140">
        <v>1</v>
      </c>
      <c r="AN234" s="139"/>
      <c r="AO234" s="140">
        <v>5</v>
      </c>
      <c r="AP234" s="140">
        <v>1</v>
      </c>
      <c r="AQ234" s="140">
        <v>5</v>
      </c>
      <c r="AR234" s="140">
        <v>5</v>
      </c>
      <c r="AS234" s="140">
        <v>3</v>
      </c>
      <c r="AT234" s="140">
        <v>2</v>
      </c>
      <c r="AU234" s="140">
        <v>1</v>
      </c>
      <c r="AV234" s="140">
        <v>3</v>
      </c>
      <c r="AW234" s="140">
        <v>2</v>
      </c>
      <c r="AX234" s="140">
        <v>3</v>
      </c>
      <c r="AY234" s="140">
        <v>1</v>
      </c>
      <c r="AZ234" s="140">
        <v>1</v>
      </c>
      <c r="BA234" s="140">
        <v>5</v>
      </c>
      <c r="BB234" s="140">
        <v>5</v>
      </c>
      <c r="BC234" s="140">
        <v>3</v>
      </c>
      <c r="BD234" s="140">
        <v>1</v>
      </c>
      <c r="BE234" s="140">
        <v>5</v>
      </c>
      <c r="BF234" s="140">
        <v>3</v>
      </c>
      <c r="BG234" s="140">
        <v>3</v>
      </c>
      <c r="BH234" s="140">
        <v>1</v>
      </c>
      <c r="BI234" s="140">
        <v>5</v>
      </c>
      <c r="BJ234" s="140">
        <v>4</v>
      </c>
      <c r="BK234" s="140">
        <v>1</v>
      </c>
      <c r="BL234" s="140">
        <v>2</v>
      </c>
      <c r="BM234" s="139"/>
      <c r="BN234" s="139"/>
      <c r="BO234" s="139"/>
      <c r="BP234" s="139"/>
      <c r="BQ234" s="139"/>
      <c r="BR234" s="139"/>
      <c r="BS234" s="139"/>
      <c r="BT234" s="140">
        <v>3</v>
      </c>
      <c r="BU234" s="140" t="s">
        <v>491</v>
      </c>
      <c r="BV234" s="140" t="s">
        <v>492</v>
      </c>
    </row>
    <row r="235" spans="1:74" s="143" customFormat="1" ht="22.5" x14ac:dyDescent="0.25">
      <c r="A235" s="137">
        <v>80880445</v>
      </c>
      <c r="B235" s="137" t="s">
        <v>213</v>
      </c>
      <c r="C235" s="138">
        <v>44773.930717592593</v>
      </c>
      <c r="D235" s="140">
        <v>2</v>
      </c>
      <c r="E235" s="140">
        <v>2</v>
      </c>
      <c r="F235" s="140">
        <v>2</v>
      </c>
      <c r="G235" s="140">
        <v>2</v>
      </c>
      <c r="H235" s="140">
        <v>1</v>
      </c>
      <c r="I235" s="140">
        <v>1</v>
      </c>
      <c r="J235" s="139"/>
      <c r="K235" s="140">
        <v>1</v>
      </c>
      <c r="L235" s="139"/>
      <c r="M235" s="140">
        <v>1</v>
      </c>
      <c r="N235" s="139"/>
      <c r="O235" s="139"/>
      <c r="P235" s="139"/>
      <c r="Q235" s="140">
        <v>3</v>
      </c>
      <c r="R235" s="139"/>
      <c r="S235" s="140">
        <v>1</v>
      </c>
      <c r="T235" s="139"/>
      <c r="U235" s="139"/>
      <c r="V235" s="139"/>
      <c r="W235" s="139"/>
      <c r="X235" s="140">
        <v>1</v>
      </c>
      <c r="Y235" s="140">
        <v>2</v>
      </c>
      <c r="Z235" s="140">
        <v>3</v>
      </c>
      <c r="AA235" s="140">
        <v>4</v>
      </c>
      <c r="AB235" s="140">
        <v>2</v>
      </c>
      <c r="AC235" s="140">
        <v>5</v>
      </c>
      <c r="AD235" s="140">
        <v>3</v>
      </c>
      <c r="AE235" s="140">
        <v>5</v>
      </c>
      <c r="AF235" s="140">
        <v>5</v>
      </c>
      <c r="AG235" s="140">
        <v>5</v>
      </c>
      <c r="AH235" s="140">
        <v>2</v>
      </c>
      <c r="AI235" s="139"/>
      <c r="AJ235" s="139"/>
      <c r="AK235" s="139"/>
      <c r="AL235" s="139"/>
      <c r="AM235" s="140">
        <v>1</v>
      </c>
      <c r="AN235" s="139"/>
      <c r="AO235" s="140">
        <v>2</v>
      </c>
      <c r="AP235" s="140">
        <v>1</v>
      </c>
      <c r="AQ235" s="140">
        <v>2</v>
      </c>
      <c r="AR235" s="140">
        <v>2</v>
      </c>
      <c r="AS235" s="140">
        <v>2</v>
      </c>
      <c r="AT235" s="140">
        <v>4</v>
      </c>
      <c r="AU235" s="140">
        <v>1</v>
      </c>
      <c r="AV235" s="140">
        <v>1</v>
      </c>
      <c r="AW235" s="140">
        <v>2</v>
      </c>
      <c r="AX235" s="140">
        <v>4</v>
      </c>
      <c r="AY235" s="140">
        <v>3</v>
      </c>
      <c r="AZ235" s="140">
        <v>1</v>
      </c>
      <c r="BA235" s="140">
        <v>4</v>
      </c>
      <c r="BB235" s="140">
        <v>1</v>
      </c>
      <c r="BC235" s="140">
        <v>2</v>
      </c>
      <c r="BD235" s="140">
        <v>1</v>
      </c>
      <c r="BE235" s="140">
        <v>3</v>
      </c>
      <c r="BF235" s="140">
        <v>3</v>
      </c>
      <c r="BG235" s="140">
        <v>1</v>
      </c>
      <c r="BH235" s="140">
        <v>4</v>
      </c>
      <c r="BI235" s="140">
        <v>5</v>
      </c>
      <c r="BJ235" s="140">
        <v>5</v>
      </c>
      <c r="BK235" s="140">
        <v>2</v>
      </c>
      <c r="BL235" s="140">
        <v>2</v>
      </c>
      <c r="BM235" s="139"/>
      <c r="BN235" s="139"/>
      <c r="BO235" s="139"/>
      <c r="BP235" s="139"/>
      <c r="BQ235" s="139"/>
      <c r="BR235" s="139"/>
      <c r="BS235" s="139"/>
      <c r="BT235" s="140">
        <v>2</v>
      </c>
      <c r="BU235" s="140" t="s">
        <v>493</v>
      </c>
      <c r="BV235" s="140" t="s">
        <v>221</v>
      </c>
    </row>
    <row r="236" spans="1:74" s="143" customFormat="1" x14ac:dyDescent="0.25">
      <c r="A236" s="137">
        <v>80882552</v>
      </c>
      <c r="B236" s="137" t="s">
        <v>207</v>
      </c>
      <c r="C236" s="138">
        <v>44773.970393518517</v>
      </c>
      <c r="D236" s="140">
        <v>2</v>
      </c>
      <c r="E236" s="140">
        <v>1</v>
      </c>
      <c r="F236" s="140">
        <v>2</v>
      </c>
      <c r="G236" s="140">
        <v>1</v>
      </c>
      <c r="H236" s="140">
        <v>1</v>
      </c>
      <c r="I236" s="140">
        <v>1</v>
      </c>
      <c r="J236" s="140">
        <v>1</v>
      </c>
      <c r="K236" s="140">
        <v>1</v>
      </c>
      <c r="L236" s="139"/>
      <c r="M236" s="140">
        <v>1</v>
      </c>
      <c r="N236" s="139"/>
      <c r="O236" s="139"/>
      <c r="P236" s="139"/>
      <c r="Q236" s="140">
        <v>2</v>
      </c>
      <c r="R236" s="139"/>
      <c r="S236" s="140">
        <v>1</v>
      </c>
      <c r="T236" s="139"/>
      <c r="U236" s="139"/>
      <c r="V236" s="139"/>
      <c r="W236" s="139"/>
      <c r="X236" s="140">
        <v>2</v>
      </c>
      <c r="Y236" s="140">
        <v>2</v>
      </c>
      <c r="Z236" s="140">
        <v>1</v>
      </c>
      <c r="AA236" s="140">
        <v>5</v>
      </c>
      <c r="AB236" s="140">
        <v>2</v>
      </c>
      <c r="AC236" s="140">
        <v>2</v>
      </c>
      <c r="AD236" s="140">
        <v>3</v>
      </c>
      <c r="AE236" s="140">
        <v>2</v>
      </c>
      <c r="AF236" s="140">
        <v>2</v>
      </c>
      <c r="AG236" s="140">
        <v>5</v>
      </c>
      <c r="AH236" s="140">
        <v>2</v>
      </c>
      <c r="AI236" s="139"/>
      <c r="AJ236" s="139"/>
      <c r="AK236" s="139"/>
      <c r="AL236" s="139"/>
      <c r="AM236" s="139"/>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c r="BH236" s="139"/>
      <c r="BI236" s="139"/>
      <c r="BJ236" s="139"/>
      <c r="BK236" s="139"/>
      <c r="BL236" s="139"/>
      <c r="BM236" s="139"/>
      <c r="BN236" s="139"/>
      <c r="BO236" s="139"/>
      <c r="BP236" s="139"/>
      <c r="BQ236" s="139"/>
      <c r="BR236" s="139"/>
      <c r="BS236" s="139"/>
      <c r="BT236" s="139"/>
      <c r="BU236" s="139"/>
      <c r="BV236" s="139"/>
    </row>
    <row r="237" spans="1:74" s="143" customFormat="1" ht="45" x14ac:dyDescent="0.25">
      <c r="A237" s="137">
        <v>80882710</v>
      </c>
      <c r="B237" s="137" t="s">
        <v>213</v>
      </c>
      <c r="C237" s="138">
        <v>44773.973645833335</v>
      </c>
      <c r="D237" s="140">
        <v>2</v>
      </c>
      <c r="E237" s="140">
        <v>2</v>
      </c>
      <c r="F237" s="140">
        <v>4</v>
      </c>
      <c r="G237" s="140">
        <v>2</v>
      </c>
      <c r="H237" s="140">
        <v>1</v>
      </c>
      <c r="I237" s="140">
        <v>1</v>
      </c>
      <c r="J237" s="140">
        <v>1</v>
      </c>
      <c r="K237" s="140">
        <v>1</v>
      </c>
      <c r="L237" s="139"/>
      <c r="M237" s="140">
        <v>1</v>
      </c>
      <c r="N237" s="139"/>
      <c r="O237" s="139"/>
      <c r="P237" s="140">
        <v>1</v>
      </c>
      <c r="Q237" s="140">
        <v>2</v>
      </c>
      <c r="R237" s="139"/>
      <c r="S237" s="139"/>
      <c r="T237" s="139"/>
      <c r="U237" s="139"/>
      <c r="V237" s="139"/>
      <c r="W237" s="140">
        <v>1</v>
      </c>
      <c r="X237" s="140">
        <v>1</v>
      </c>
      <c r="Y237" s="140">
        <v>1</v>
      </c>
      <c r="Z237" s="140">
        <v>3</v>
      </c>
      <c r="AA237" s="140">
        <v>4</v>
      </c>
      <c r="AB237" s="140">
        <v>4</v>
      </c>
      <c r="AC237" s="140">
        <v>5</v>
      </c>
      <c r="AD237" s="140">
        <v>2</v>
      </c>
      <c r="AE237" s="140">
        <v>3</v>
      </c>
      <c r="AF237" s="140">
        <v>2</v>
      </c>
      <c r="AG237" s="140">
        <v>3</v>
      </c>
      <c r="AH237" s="140">
        <v>2</v>
      </c>
      <c r="AI237" s="139"/>
      <c r="AJ237" s="140">
        <v>1</v>
      </c>
      <c r="AK237" s="139"/>
      <c r="AL237" s="140">
        <v>1</v>
      </c>
      <c r="AM237" s="139"/>
      <c r="AN237" s="139"/>
      <c r="AO237" s="140">
        <v>4</v>
      </c>
      <c r="AP237" s="140">
        <v>2</v>
      </c>
      <c r="AQ237" s="140">
        <v>5</v>
      </c>
      <c r="AR237" s="140">
        <v>2</v>
      </c>
      <c r="AS237" s="140">
        <v>3</v>
      </c>
      <c r="AT237" s="140">
        <v>3</v>
      </c>
      <c r="AU237" s="140">
        <v>1</v>
      </c>
      <c r="AV237" s="140">
        <v>2</v>
      </c>
      <c r="AW237" s="140">
        <v>2</v>
      </c>
      <c r="AX237" s="140">
        <v>2</v>
      </c>
      <c r="AY237" s="140">
        <v>3</v>
      </c>
      <c r="AZ237" s="140">
        <v>3</v>
      </c>
      <c r="BA237" s="140">
        <v>3</v>
      </c>
      <c r="BB237" s="140">
        <v>3</v>
      </c>
      <c r="BC237" s="140">
        <v>3</v>
      </c>
      <c r="BD237" s="140">
        <v>3</v>
      </c>
      <c r="BE237" s="140">
        <v>4</v>
      </c>
      <c r="BF237" s="140">
        <v>3</v>
      </c>
      <c r="BG237" s="140">
        <v>2</v>
      </c>
      <c r="BH237" s="140">
        <v>3</v>
      </c>
      <c r="BI237" s="140">
        <v>4</v>
      </c>
      <c r="BJ237" s="140">
        <v>4</v>
      </c>
      <c r="BK237" s="140">
        <v>3</v>
      </c>
      <c r="BL237" s="140">
        <v>1</v>
      </c>
      <c r="BM237" s="139"/>
      <c r="BN237" s="139"/>
      <c r="BO237" s="140">
        <v>1</v>
      </c>
      <c r="BP237" s="139"/>
      <c r="BQ237" s="140">
        <v>1</v>
      </c>
      <c r="BR237" s="139"/>
      <c r="BS237" s="139"/>
      <c r="BT237" s="140">
        <v>3</v>
      </c>
      <c r="BU237" s="140" t="s">
        <v>494</v>
      </c>
      <c r="BV237" s="140" t="s">
        <v>495</v>
      </c>
    </row>
    <row r="238" spans="1:74" s="143" customFormat="1" ht="33.75" x14ac:dyDescent="0.25">
      <c r="A238" s="137">
        <v>80883757</v>
      </c>
      <c r="B238" s="137" t="s">
        <v>213</v>
      </c>
      <c r="C238" s="138">
        <v>44774.004444444443</v>
      </c>
      <c r="D238" s="140">
        <v>2</v>
      </c>
      <c r="E238" s="140">
        <v>1</v>
      </c>
      <c r="F238" s="140">
        <v>1</v>
      </c>
      <c r="G238" s="140">
        <v>2</v>
      </c>
      <c r="H238" s="140">
        <v>1</v>
      </c>
      <c r="I238" s="140">
        <v>1</v>
      </c>
      <c r="J238" s="140">
        <v>1</v>
      </c>
      <c r="K238" s="140">
        <v>1</v>
      </c>
      <c r="L238" s="139"/>
      <c r="M238" s="140">
        <v>1</v>
      </c>
      <c r="N238" s="139"/>
      <c r="O238" s="139"/>
      <c r="P238" s="139"/>
      <c r="Q238" s="140">
        <v>1</v>
      </c>
      <c r="R238" s="140">
        <v>1</v>
      </c>
      <c r="S238" s="140">
        <v>1</v>
      </c>
      <c r="T238" s="139"/>
      <c r="U238" s="139"/>
      <c r="V238" s="140">
        <v>1</v>
      </c>
      <c r="W238" s="139"/>
      <c r="X238" s="140">
        <v>1</v>
      </c>
      <c r="Y238" s="140">
        <v>1</v>
      </c>
      <c r="Z238" s="140">
        <v>1</v>
      </c>
      <c r="AA238" s="140">
        <v>4</v>
      </c>
      <c r="AB238" s="140">
        <v>3</v>
      </c>
      <c r="AC238" s="140">
        <v>4</v>
      </c>
      <c r="AD238" s="140">
        <v>5</v>
      </c>
      <c r="AE238" s="140">
        <v>5</v>
      </c>
      <c r="AF238" s="140">
        <v>2</v>
      </c>
      <c r="AG238" s="140">
        <v>3</v>
      </c>
      <c r="AH238" s="140">
        <v>2</v>
      </c>
      <c r="AI238" s="139"/>
      <c r="AJ238" s="139"/>
      <c r="AK238" s="140">
        <v>1</v>
      </c>
      <c r="AL238" s="139"/>
      <c r="AM238" s="140">
        <v>1</v>
      </c>
      <c r="AN238" s="139"/>
      <c r="AO238" s="140">
        <v>2</v>
      </c>
      <c r="AP238" s="140">
        <v>3</v>
      </c>
      <c r="AQ238" s="140">
        <v>2</v>
      </c>
      <c r="AR238" s="140">
        <v>1</v>
      </c>
      <c r="AS238" s="140">
        <v>1</v>
      </c>
      <c r="AT238" s="140">
        <v>2</v>
      </c>
      <c r="AU238" s="140">
        <v>1</v>
      </c>
      <c r="AV238" s="140">
        <v>1</v>
      </c>
      <c r="AW238" s="140">
        <v>2</v>
      </c>
      <c r="AX238" s="140">
        <v>5</v>
      </c>
      <c r="AY238" s="140">
        <v>2</v>
      </c>
      <c r="AZ238" s="140">
        <v>1</v>
      </c>
      <c r="BA238" s="140">
        <v>5</v>
      </c>
      <c r="BB238" s="140">
        <v>5</v>
      </c>
      <c r="BC238" s="140">
        <v>5</v>
      </c>
      <c r="BD238" s="140">
        <v>2</v>
      </c>
      <c r="BE238" s="140">
        <v>5</v>
      </c>
      <c r="BF238" s="140">
        <v>5</v>
      </c>
      <c r="BG238" s="140">
        <v>5</v>
      </c>
      <c r="BH238" s="140">
        <v>4</v>
      </c>
      <c r="BI238" s="140">
        <v>5</v>
      </c>
      <c r="BJ238" s="140">
        <v>4</v>
      </c>
      <c r="BK238" s="140">
        <v>5</v>
      </c>
      <c r="BL238" s="140">
        <v>2</v>
      </c>
      <c r="BM238" s="139"/>
      <c r="BN238" s="139"/>
      <c r="BO238" s="139"/>
      <c r="BP238" s="139"/>
      <c r="BQ238" s="139"/>
      <c r="BR238" s="139"/>
      <c r="BS238" s="139"/>
      <c r="BT238" s="140">
        <v>1</v>
      </c>
      <c r="BU238" s="140" t="s">
        <v>496</v>
      </c>
      <c r="BV238" s="140" t="s">
        <v>474</v>
      </c>
    </row>
    <row r="239" spans="1:74" s="143" customFormat="1" ht="78.75" x14ac:dyDescent="0.25">
      <c r="A239" s="137">
        <v>80884575</v>
      </c>
      <c r="B239" s="137" t="s">
        <v>213</v>
      </c>
      <c r="C239" s="138">
        <v>44774.027511574073</v>
      </c>
      <c r="D239" s="140">
        <v>2</v>
      </c>
      <c r="E239" s="140">
        <v>2</v>
      </c>
      <c r="F239" s="140">
        <v>1</v>
      </c>
      <c r="G239" s="140">
        <v>2</v>
      </c>
      <c r="H239" s="140">
        <v>1</v>
      </c>
      <c r="I239" s="139"/>
      <c r="J239" s="140">
        <v>1</v>
      </c>
      <c r="K239" s="139"/>
      <c r="L239" s="139"/>
      <c r="M239" s="140">
        <v>1</v>
      </c>
      <c r="N239" s="139"/>
      <c r="O239" s="139"/>
      <c r="P239" s="139"/>
      <c r="Q239" s="140">
        <v>2</v>
      </c>
      <c r="R239" s="139"/>
      <c r="S239" s="139"/>
      <c r="T239" s="139"/>
      <c r="U239" s="139"/>
      <c r="V239" s="139"/>
      <c r="W239" s="140">
        <v>1</v>
      </c>
      <c r="X239" s="140">
        <v>1</v>
      </c>
      <c r="Y239" s="140">
        <v>1</v>
      </c>
      <c r="Z239" s="140">
        <v>3</v>
      </c>
      <c r="AA239" s="140">
        <v>4</v>
      </c>
      <c r="AB239" s="140">
        <v>2</v>
      </c>
      <c r="AC239" s="140">
        <v>3</v>
      </c>
      <c r="AD239" s="140">
        <v>2</v>
      </c>
      <c r="AE239" s="140">
        <v>5</v>
      </c>
      <c r="AF239" s="140">
        <v>2</v>
      </c>
      <c r="AG239" s="140">
        <v>3</v>
      </c>
      <c r="AH239" s="140">
        <v>2</v>
      </c>
      <c r="AI239" s="139"/>
      <c r="AJ239" s="140">
        <v>1</v>
      </c>
      <c r="AK239" s="139"/>
      <c r="AL239" s="139"/>
      <c r="AM239" s="140">
        <v>1</v>
      </c>
      <c r="AN239" s="139"/>
      <c r="AO239" s="140">
        <v>1</v>
      </c>
      <c r="AP239" s="140">
        <v>3</v>
      </c>
      <c r="AQ239" s="140">
        <v>4</v>
      </c>
      <c r="AR239" s="140">
        <v>4</v>
      </c>
      <c r="AS239" s="140">
        <v>4</v>
      </c>
      <c r="AT239" s="140">
        <v>4</v>
      </c>
      <c r="AU239" s="140">
        <v>2</v>
      </c>
      <c r="AV239" s="140">
        <v>3</v>
      </c>
      <c r="AW239" s="140">
        <v>2</v>
      </c>
      <c r="AX239" s="140">
        <v>3</v>
      </c>
      <c r="AY239" s="140">
        <v>2</v>
      </c>
      <c r="AZ239" s="140">
        <v>2</v>
      </c>
      <c r="BA239" s="140">
        <v>2</v>
      </c>
      <c r="BB239" s="140">
        <v>2</v>
      </c>
      <c r="BC239" s="140">
        <v>2</v>
      </c>
      <c r="BD239" s="140">
        <v>3</v>
      </c>
      <c r="BE239" s="140">
        <v>4</v>
      </c>
      <c r="BF239" s="140">
        <v>4</v>
      </c>
      <c r="BG239" s="140">
        <v>3</v>
      </c>
      <c r="BH239" s="140">
        <v>2</v>
      </c>
      <c r="BI239" s="140">
        <v>4</v>
      </c>
      <c r="BJ239" s="140">
        <v>1</v>
      </c>
      <c r="BK239" s="140">
        <v>4</v>
      </c>
      <c r="BL239" s="140">
        <v>2</v>
      </c>
      <c r="BM239" s="139"/>
      <c r="BN239" s="139"/>
      <c r="BO239" s="139"/>
      <c r="BP239" s="139"/>
      <c r="BQ239" s="139"/>
      <c r="BR239" s="139"/>
      <c r="BS239" s="139"/>
      <c r="BT239" s="140">
        <v>2</v>
      </c>
      <c r="BU239" s="140" t="s">
        <v>497</v>
      </c>
      <c r="BV239" s="140" t="s">
        <v>498</v>
      </c>
    </row>
    <row r="240" spans="1:74" s="143" customFormat="1" ht="56.25" x14ac:dyDescent="0.25">
      <c r="A240" s="137">
        <v>80884634</v>
      </c>
      <c r="B240" s="137" t="s">
        <v>213</v>
      </c>
      <c r="C240" s="138">
        <v>44774.029004629629</v>
      </c>
      <c r="D240" s="140">
        <v>2</v>
      </c>
      <c r="E240" s="140">
        <v>1</v>
      </c>
      <c r="F240" s="140">
        <v>1</v>
      </c>
      <c r="G240" s="140">
        <v>1</v>
      </c>
      <c r="H240" s="140">
        <v>1</v>
      </c>
      <c r="I240" s="140">
        <v>1</v>
      </c>
      <c r="J240" s="140">
        <v>1</v>
      </c>
      <c r="K240" s="139"/>
      <c r="L240" s="140">
        <v>1</v>
      </c>
      <c r="M240" s="140">
        <v>1</v>
      </c>
      <c r="N240" s="139"/>
      <c r="O240" s="139"/>
      <c r="P240" s="139"/>
      <c r="Q240" s="140">
        <v>3</v>
      </c>
      <c r="R240" s="140">
        <v>1</v>
      </c>
      <c r="S240" s="140">
        <v>1</v>
      </c>
      <c r="T240" s="139"/>
      <c r="U240" s="139"/>
      <c r="V240" s="140">
        <v>1</v>
      </c>
      <c r="W240" s="139"/>
      <c r="X240" s="140">
        <v>1</v>
      </c>
      <c r="Y240" s="140">
        <v>1</v>
      </c>
      <c r="Z240" s="140">
        <v>2</v>
      </c>
      <c r="AA240" s="140">
        <v>5</v>
      </c>
      <c r="AB240" s="140">
        <v>3</v>
      </c>
      <c r="AC240" s="140">
        <v>5</v>
      </c>
      <c r="AD240" s="140">
        <v>5</v>
      </c>
      <c r="AE240" s="140">
        <v>5</v>
      </c>
      <c r="AF240" s="140">
        <v>1</v>
      </c>
      <c r="AG240" s="140">
        <v>5</v>
      </c>
      <c r="AH240" s="140">
        <v>2</v>
      </c>
      <c r="AI240" s="139"/>
      <c r="AJ240" s="139"/>
      <c r="AK240" s="139"/>
      <c r="AL240" s="139"/>
      <c r="AM240" s="140">
        <v>1</v>
      </c>
      <c r="AN240" s="139"/>
      <c r="AO240" s="140">
        <v>1</v>
      </c>
      <c r="AP240" s="140">
        <v>5</v>
      </c>
      <c r="AQ240" s="140">
        <v>5</v>
      </c>
      <c r="AR240" s="140">
        <v>4</v>
      </c>
      <c r="AS240" s="140">
        <v>4</v>
      </c>
      <c r="AT240" s="140">
        <v>4</v>
      </c>
      <c r="AU240" s="140">
        <v>1</v>
      </c>
      <c r="AV240" s="140">
        <v>1</v>
      </c>
      <c r="AW240" s="140">
        <v>3</v>
      </c>
      <c r="AX240" s="140">
        <v>2</v>
      </c>
      <c r="AY240" s="140">
        <v>1</v>
      </c>
      <c r="AZ240" s="140">
        <v>1</v>
      </c>
      <c r="BA240" s="140">
        <v>3</v>
      </c>
      <c r="BB240" s="140">
        <v>2</v>
      </c>
      <c r="BC240" s="140">
        <v>2</v>
      </c>
      <c r="BD240" s="140">
        <v>1</v>
      </c>
      <c r="BE240" s="140">
        <v>2</v>
      </c>
      <c r="BF240" s="140">
        <v>3</v>
      </c>
      <c r="BG240" s="140">
        <v>1</v>
      </c>
      <c r="BH240" s="140">
        <v>1</v>
      </c>
      <c r="BI240" s="140">
        <v>3</v>
      </c>
      <c r="BJ240" s="140">
        <v>5</v>
      </c>
      <c r="BK240" s="140">
        <v>5</v>
      </c>
      <c r="BL240" s="140">
        <v>2</v>
      </c>
      <c r="BM240" s="139"/>
      <c r="BN240" s="139"/>
      <c r="BO240" s="139"/>
      <c r="BP240" s="139"/>
      <c r="BQ240" s="139"/>
      <c r="BR240" s="139"/>
      <c r="BS240" s="139"/>
      <c r="BT240" s="140">
        <v>1</v>
      </c>
      <c r="BU240" s="140" t="s">
        <v>499</v>
      </c>
      <c r="BV240" s="140" t="s">
        <v>219</v>
      </c>
    </row>
    <row r="241" spans="1:74" s="143" customFormat="1" ht="67.5" x14ac:dyDescent="0.25">
      <c r="A241" s="137">
        <v>80886074</v>
      </c>
      <c r="B241" s="137" t="s">
        <v>213</v>
      </c>
      <c r="C241" s="138">
        <v>44774.067430555559</v>
      </c>
      <c r="D241" s="140">
        <v>2</v>
      </c>
      <c r="E241" s="140">
        <v>1</v>
      </c>
      <c r="F241" s="140">
        <v>1</v>
      </c>
      <c r="G241" s="140">
        <v>1</v>
      </c>
      <c r="H241" s="139"/>
      <c r="I241" s="140">
        <v>1</v>
      </c>
      <c r="J241" s="140">
        <v>1</v>
      </c>
      <c r="K241" s="139"/>
      <c r="L241" s="139"/>
      <c r="M241" s="140">
        <v>1</v>
      </c>
      <c r="N241" s="139"/>
      <c r="O241" s="139"/>
      <c r="P241" s="140">
        <v>1</v>
      </c>
      <c r="Q241" s="140">
        <v>2</v>
      </c>
      <c r="R241" s="140">
        <v>1</v>
      </c>
      <c r="S241" s="139"/>
      <c r="T241" s="139"/>
      <c r="U241" s="139"/>
      <c r="V241" s="140">
        <v>1</v>
      </c>
      <c r="W241" s="139"/>
      <c r="X241" s="140">
        <v>1</v>
      </c>
      <c r="Y241" s="140">
        <v>2</v>
      </c>
      <c r="Z241" s="140">
        <v>1</v>
      </c>
      <c r="AA241" s="140">
        <v>5</v>
      </c>
      <c r="AB241" s="140">
        <v>1</v>
      </c>
      <c r="AC241" s="140">
        <v>1</v>
      </c>
      <c r="AD241" s="140">
        <v>5</v>
      </c>
      <c r="AE241" s="140">
        <v>5</v>
      </c>
      <c r="AF241" s="140">
        <v>1</v>
      </c>
      <c r="AG241" s="140">
        <v>1</v>
      </c>
      <c r="AH241" s="140">
        <v>2</v>
      </c>
      <c r="AI241" s="139"/>
      <c r="AJ241" s="139"/>
      <c r="AK241" s="139"/>
      <c r="AL241" s="139"/>
      <c r="AM241" s="140">
        <v>1</v>
      </c>
      <c r="AN241" s="139"/>
      <c r="AO241" s="140">
        <v>1</v>
      </c>
      <c r="AP241" s="140">
        <v>5</v>
      </c>
      <c r="AQ241" s="140">
        <v>4</v>
      </c>
      <c r="AR241" s="140">
        <v>5</v>
      </c>
      <c r="AS241" s="140">
        <v>5</v>
      </c>
      <c r="AT241" s="140">
        <v>5</v>
      </c>
      <c r="AU241" s="140">
        <v>1</v>
      </c>
      <c r="AV241" s="140">
        <v>1</v>
      </c>
      <c r="AW241" s="140">
        <v>3</v>
      </c>
      <c r="AX241" s="140">
        <v>2</v>
      </c>
      <c r="AY241" s="140">
        <v>1</v>
      </c>
      <c r="AZ241" s="140">
        <v>1</v>
      </c>
      <c r="BA241" s="140">
        <v>5</v>
      </c>
      <c r="BB241" s="140">
        <v>4</v>
      </c>
      <c r="BC241" s="140">
        <v>5</v>
      </c>
      <c r="BD241" s="140">
        <v>1</v>
      </c>
      <c r="BE241" s="140">
        <v>5</v>
      </c>
      <c r="BF241" s="140">
        <v>5</v>
      </c>
      <c r="BG241" s="140">
        <v>1</v>
      </c>
      <c r="BH241" s="140">
        <v>1</v>
      </c>
      <c r="BI241" s="140">
        <v>5</v>
      </c>
      <c r="BJ241" s="140">
        <v>5</v>
      </c>
      <c r="BK241" s="140">
        <v>5</v>
      </c>
      <c r="BL241" s="140">
        <v>1</v>
      </c>
      <c r="BM241" s="140">
        <v>1</v>
      </c>
      <c r="BN241" s="140">
        <v>1</v>
      </c>
      <c r="BO241" s="139"/>
      <c r="BP241" s="139"/>
      <c r="BQ241" s="140">
        <v>1</v>
      </c>
      <c r="BR241" s="139"/>
      <c r="BS241" s="139"/>
      <c r="BT241" s="140">
        <v>3</v>
      </c>
      <c r="BU241" s="140" t="s">
        <v>500</v>
      </c>
      <c r="BV241" s="140" t="s">
        <v>219</v>
      </c>
    </row>
    <row r="242" spans="1:74" s="143" customFormat="1" x14ac:dyDescent="0.25">
      <c r="A242" s="137">
        <v>80891805</v>
      </c>
      <c r="B242" s="137" t="s">
        <v>207</v>
      </c>
      <c r="C242" s="138">
        <v>44774.198159722226</v>
      </c>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c r="BI242" s="139"/>
      <c r="BJ242" s="139"/>
      <c r="BK242" s="139"/>
      <c r="BL242" s="139"/>
      <c r="BM242" s="139"/>
      <c r="BN242" s="139"/>
      <c r="BO242" s="139"/>
      <c r="BP242" s="139"/>
      <c r="BQ242" s="139"/>
      <c r="BR242" s="139"/>
      <c r="BS242" s="139"/>
      <c r="BT242" s="139"/>
      <c r="BU242" s="139"/>
      <c r="BV242" s="139"/>
    </row>
    <row r="243" spans="1:74" s="143" customFormat="1" x14ac:dyDescent="0.25">
      <c r="A243" s="137">
        <v>80894740</v>
      </c>
      <c r="B243" s="137" t="s">
        <v>208</v>
      </c>
      <c r="C243" s="138">
        <v>44774.263020833336</v>
      </c>
      <c r="D243" s="140">
        <v>3</v>
      </c>
      <c r="E243" s="140">
        <v>1</v>
      </c>
      <c r="F243" s="140">
        <v>3</v>
      </c>
      <c r="G243" s="140">
        <v>2</v>
      </c>
      <c r="H243" s="140">
        <v>1</v>
      </c>
      <c r="I243" s="140">
        <v>1</v>
      </c>
      <c r="J243" s="140">
        <v>1</v>
      </c>
      <c r="K243" s="140">
        <v>1</v>
      </c>
      <c r="L243" s="139"/>
      <c r="M243" s="140">
        <v>1</v>
      </c>
      <c r="N243" s="139"/>
      <c r="O243" s="139"/>
      <c r="P243" s="139"/>
      <c r="Q243" s="140">
        <v>2</v>
      </c>
      <c r="R243" s="140">
        <v>1</v>
      </c>
      <c r="S243" s="140">
        <v>1</v>
      </c>
      <c r="T243" s="139"/>
      <c r="U243" s="139"/>
      <c r="V243" s="139"/>
      <c r="W243" s="139"/>
      <c r="X243" s="140">
        <v>2</v>
      </c>
      <c r="Y243" s="140">
        <v>2</v>
      </c>
      <c r="Z243" s="140">
        <v>2</v>
      </c>
      <c r="AA243" s="140">
        <v>4</v>
      </c>
      <c r="AB243" s="140">
        <v>4</v>
      </c>
      <c r="AC243" s="140">
        <v>2</v>
      </c>
      <c r="AD243" s="140">
        <v>4</v>
      </c>
      <c r="AE243" s="140">
        <v>5</v>
      </c>
      <c r="AF243" s="140">
        <v>2</v>
      </c>
      <c r="AG243" s="140">
        <v>4</v>
      </c>
      <c r="AH243" s="140">
        <v>2</v>
      </c>
      <c r="AI243" s="139"/>
      <c r="AJ243" s="140">
        <v>1</v>
      </c>
      <c r="AK243" s="139"/>
      <c r="AL243" s="139"/>
      <c r="AM243" s="140">
        <v>1</v>
      </c>
      <c r="AN243" s="139"/>
      <c r="AO243" s="140">
        <v>2</v>
      </c>
      <c r="AP243" s="140">
        <v>2</v>
      </c>
      <c r="AQ243" s="140">
        <v>4</v>
      </c>
      <c r="AR243" s="140">
        <v>4</v>
      </c>
      <c r="AS243" s="140">
        <v>3</v>
      </c>
      <c r="AT243" s="140">
        <v>3</v>
      </c>
      <c r="AU243" s="140">
        <v>3</v>
      </c>
      <c r="AV243" s="140">
        <v>4</v>
      </c>
      <c r="AW243" s="140">
        <v>1</v>
      </c>
      <c r="AX243" s="140">
        <v>2</v>
      </c>
      <c r="AY243" s="140">
        <v>2</v>
      </c>
      <c r="AZ243" s="140">
        <v>2</v>
      </c>
      <c r="BA243" s="140">
        <v>4</v>
      </c>
      <c r="BB243" s="140">
        <v>2</v>
      </c>
      <c r="BC243" s="140">
        <v>3</v>
      </c>
      <c r="BD243" s="140">
        <v>4</v>
      </c>
      <c r="BE243" s="140">
        <v>3</v>
      </c>
      <c r="BF243" s="140">
        <v>2</v>
      </c>
      <c r="BG243" s="140">
        <v>3</v>
      </c>
      <c r="BH243" s="140">
        <v>4</v>
      </c>
      <c r="BI243" s="140">
        <v>5</v>
      </c>
      <c r="BJ243" s="140">
        <v>4</v>
      </c>
      <c r="BK243" s="140">
        <v>2</v>
      </c>
      <c r="BL243" s="140">
        <v>2</v>
      </c>
      <c r="BM243" s="139"/>
      <c r="BN243" s="139"/>
      <c r="BO243" s="139"/>
      <c r="BP243" s="139"/>
      <c r="BQ243" s="139"/>
      <c r="BR243" s="139"/>
      <c r="BS243" s="139"/>
      <c r="BT243" s="140">
        <v>4</v>
      </c>
      <c r="BU243" s="140" t="s">
        <v>501</v>
      </c>
      <c r="BV243" s="140" t="s">
        <v>219</v>
      </c>
    </row>
    <row r="244" spans="1:74" s="143" customFormat="1" x14ac:dyDescent="0.25">
      <c r="A244" s="137">
        <v>80896223</v>
      </c>
      <c r="B244" s="137" t="s">
        <v>207</v>
      </c>
      <c r="C244" s="138">
        <v>44774.287499999999</v>
      </c>
      <c r="D244" s="140">
        <v>4</v>
      </c>
      <c r="E244" s="140">
        <v>2</v>
      </c>
      <c r="F244" s="140">
        <v>2</v>
      </c>
      <c r="G244" s="140">
        <v>1</v>
      </c>
      <c r="H244" s="140">
        <v>1</v>
      </c>
      <c r="I244" s="140">
        <v>1</v>
      </c>
      <c r="J244" s="139"/>
      <c r="K244" s="139"/>
      <c r="L244" s="139"/>
      <c r="M244" s="140">
        <v>1</v>
      </c>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39"/>
      <c r="BI244" s="139"/>
      <c r="BJ244" s="139"/>
      <c r="BK244" s="139"/>
      <c r="BL244" s="139"/>
      <c r="BM244" s="139"/>
      <c r="BN244" s="139"/>
      <c r="BO244" s="139"/>
      <c r="BP244" s="139"/>
      <c r="BQ244" s="139"/>
      <c r="BR244" s="139"/>
      <c r="BS244" s="139"/>
      <c r="BT244" s="139"/>
      <c r="BU244" s="139"/>
      <c r="BV244" s="139"/>
    </row>
    <row r="245" spans="1:74" s="143" customFormat="1" ht="33.75" x14ac:dyDescent="0.25">
      <c r="A245" s="137">
        <v>80896321</v>
      </c>
      <c r="B245" s="137" t="s">
        <v>213</v>
      </c>
      <c r="C245" s="138">
        <v>44774.288946759261</v>
      </c>
      <c r="D245" s="140">
        <v>4</v>
      </c>
      <c r="E245" s="140">
        <v>2</v>
      </c>
      <c r="F245" s="140">
        <v>3</v>
      </c>
      <c r="G245" s="140">
        <v>1</v>
      </c>
      <c r="H245" s="139"/>
      <c r="I245" s="140">
        <v>1</v>
      </c>
      <c r="J245" s="139"/>
      <c r="K245" s="140">
        <v>1</v>
      </c>
      <c r="L245" s="140">
        <v>1</v>
      </c>
      <c r="M245" s="140">
        <v>1</v>
      </c>
      <c r="N245" s="139"/>
      <c r="O245" s="139"/>
      <c r="P245" s="140">
        <v>1</v>
      </c>
      <c r="Q245" s="140">
        <v>2</v>
      </c>
      <c r="R245" s="139"/>
      <c r="S245" s="140">
        <v>1</v>
      </c>
      <c r="T245" s="140">
        <v>1</v>
      </c>
      <c r="U245" s="139"/>
      <c r="V245" s="140">
        <v>1</v>
      </c>
      <c r="W245" s="139"/>
      <c r="X245" s="140">
        <v>1</v>
      </c>
      <c r="Y245" s="140">
        <v>1</v>
      </c>
      <c r="Z245" s="140">
        <v>3</v>
      </c>
      <c r="AA245" s="140">
        <v>5</v>
      </c>
      <c r="AB245" s="140">
        <v>2</v>
      </c>
      <c r="AC245" s="140">
        <v>2</v>
      </c>
      <c r="AD245" s="140">
        <v>1</v>
      </c>
      <c r="AE245" s="140">
        <v>5</v>
      </c>
      <c r="AF245" s="140">
        <v>5</v>
      </c>
      <c r="AG245" s="140">
        <v>5</v>
      </c>
      <c r="AH245" s="140">
        <v>2</v>
      </c>
      <c r="AI245" s="139"/>
      <c r="AJ245" s="140">
        <v>1</v>
      </c>
      <c r="AK245" s="139"/>
      <c r="AL245" s="140">
        <v>1</v>
      </c>
      <c r="AM245" s="139"/>
      <c r="AN245" s="140">
        <v>1</v>
      </c>
      <c r="AO245" s="140">
        <v>1</v>
      </c>
      <c r="AP245" s="140">
        <v>2</v>
      </c>
      <c r="AQ245" s="140">
        <v>3</v>
      </c>
      <c r="AR245" s="140">
        <v>2</v>
      </c>
      <c r="AS245" s="140">
        <v>2</v>
      </c>
      <c r="AT245" s="140">
        <v>2</v>
      </c>
      <c r="AU245" s="140">
        <v>1</v>
      </c>
      <c r="AV245" s="140">
        <v>3</v>
      </c>
      <c r="AW245" s="140">
        <v>2</v>
      </c>
      <c r="AX245" s="140">
        <v>5</v>
      </c>
      <c r="AY245" s="140">
        <v>1</v>
      </c>
      <c r="AZ245" s="140">
        <v>3</v>
      </c>
      <c r="BA245" s="140">
        <v>5</v>
      </c>
      <c r="BB245" s="140">
        <v>1</v>
      </c>
      <c r="BC245" s="140">
        <v>2</v>
      </c>
      <c r="BD245" s="140">
        <v>2</v>
      </c>
      <c r="BE245" s="140">
        <v>5</v>
      </c>
      <c r="BF245" s="140">
        <v>5</v>
      </c>
      <c r="BG245" s="140">
        <v>3</v>
      </c>
      <c r="BH245" s="140">
        <v>1</v>
      </c>
      <c r="BI245" s="140">
        <v>5</v>
      </c>
      <c r="BJ245" s="140">
        <v>3</v>
      </c>
      <c r="BK245" s="140">
        <v>3</v>
      </c>
      <c r="BL245" s="140">
        <v>2</v>
      </c>
      <c r="BM245" s="139"/>
      <c r="BN245" s="139"/>
      <c r="BO245" s="139"/>
      <c r="BP245" s="139"/>
      <c r="BQ245" s="139"/>
      <c r="BR245" s="139"/>
      <c r="BS245" s="139"/>
      <c r="BT245" s="140">
        <v>4</v>
      </c>
      <c r="BU245" s="140" t="s">
        <v>502</v>
      </c>
      <c r="BV245" s="140" t="s">
        <v>503</v>
      </c>
    </row>
    <row r="246" spans="1:74" s="143" customFormat="1" x14ac:dyDescent="0.25">
      <c r="A246" s="137">
        <v>80896562</v>
      </c>
      <c r="B246" s="137" t="s">
        <v>208</v>
      </c>
      <c r="C246" s="138">
        <v>44774.292893518519</v>
      </c>
      <c r="D246" s="140">
        <v>3</v>
      </c>
      <c r="E246" s="140">
        <v>1</v>
      </c>
      <c r="F246" s="140">
        <v>2</v>
      </c>
      <c r="G246" s="140">
        <v>1</v>
      </c>
      <c r="H246" s="140">
        <v>1</v>
      </c>
      <c r="I246" s="140">
        <v>1</v>
      </c>
      <c r="J246" s="140">
        <v>1</v>
      </c>
      <c r="K246" s="140">
        <v>1</v>
      </c>
      <c r="L246" s="139"/>
      <c r="M246" s="140">
        <v>1</v>
      </c>
      <c r="N246" s="139"/>
      <c r="O246" s="139"/>
      <c r="P246" s="139"/>
      <c r="Q246" s="140">
        <v>3</v>
      </c>
      <c r="R246" s="139"/>
      <c r="S246" s="139"/>
      <c r="T246" s="139"/>
      <c r="U246" s="139"/>
      <c r="V246" s="139"/>
      <c r="W246" s="140">
        <v>1</v>
      </c>
      <c r="X246" s="140">
        <v>1</v>
      </c>
      <c r="Y246" s="140">
        <v>2</v>
      </c>
      <c r="Z246" s="140">
        <v>1</v>
      </c>
      <c r="AA246" s="140">
        <v>5</v>
      </c>
      <c r="AB246" s="140">
        <v>5</v>
      </c>
      <c r="AC246" s="140">
        <v>2</v>
      </c>
      <c r="AD246" s="140">
        <v>5</v>
      </c>
      <c r="AE246" s="140">
        <v>3</v>
      </c>
      <c r="AF246" s="140">
        <v>5</v>
      </c>
      <c r="AG246" s="140">
        <v>4</v>
      </c>
      <c r="AH246" s="140">
        <v>2</v>
      </c>
      <c r="AI246" s="139"/>
      <c r="AJ246" s="139"/>
      <c r="AK246" s="139"/>
      <c r="AL246" s="140">
        <v>1</v>
      </c>
      <c r="AM246" s="140">
        <v>1</v>
      </c>
      <c r="AN246" s="139"/>
      <c r="AO246" s="140">
        <v>1</v>
      </c>
      <c r="AP246" s="140">
        <v>1</v>
      </c>
      <c r="AQ246" s="140">
        <v>3</v>
      </c>
      <c r="AR246" s="140">
        <v>3</v>
      </c>
      <c r="AS246" s="140">
        <v>3</v>
      </c>
      <c r="AT246" s="140">
        <v>4</v>
      </c>
      <c r="AU246" s="140">
        <v>3</v>
      </c>
      <c r="AV246" s="140">
        <v>3</v>
      </c>
      <c r="AW246" s="140">
        <v>1</v>
      </c>
      <c r="AX246" s="140">
        <v>4</v>
      </c>
      <c r="AY246" s="140">
        <v>3</v>
      </c>
      <c r="AZ246" s="140">
        <v>1</v>
      </c>
      <c r="BA246" s="140">
        <v>4</v>
      </c>
      <c r="BB246" s="140">
        <v>1</v>
      </c>
      <c r="BC246" s="140">
        <v>3</v>
      </c>
      <c r="BD246" s="140">
        <v>1</v>
      </c>
      <c r="BE246" s="140">
        <v>2</v>
      </c>
      <c r="BF246" s="140">
        <v>2</v>
      </c>
      <c r="BG246" s="140">
        <v>2</v>
      </c>
      <c r="BH246" s="140">
        <v>2</v>
      </c>
      <c r="BI246" s="140">
        <v>5</v>
      </c>
      <c r="BJ246" s="140">
        <v>5</v>
      </c>
      <c r="BK246" s="140">
        <v>5</v>
      </c>
      <c r="BL246" s="140">
        <v>2</v>
      </c>
      <c r="BM246" s="139"/>
      <c r="BN246" s="139"/>
      <c r="BO246" s="139"/>
      <c r="BP246" s="139"/>
      <c r="BQ246" s="139"/>
      <c r="BR246" s="139"/>
      <c r="BS246" s="139"/>
      <c r="BT246" s="140">
        <v>4</v>
      </c>
      <c r="BU246" s="140" t="s">
        <v>504</v>
      </c>
      <c r="BV246" s="140" t="s">
        <v>505</v>
      </c>
    </row>
    <row r="247" spans="1:74" s="143" customFormat="1" ht="45" x14ac:dyDescent="0.25">
      <c r="A247" s="137">
        <v>80898192</v>
      </c>
      <c r="B247" s="137" t="s">
        <v>213</v>
      </c>
      <c r="C247" s="138">
        <v>44774.312372685185</v>
      </c>
      <c r="D247" s="140">
        <v>6</v>
      </c>
      <c r="E247" s="140">
        <v>1</v>
      </c>
      <c r="F247" s="140">
        <v>4</v>
      </c>
      <c r="G247" s="140">
        <v>2</v>
      </c>
      <c r="H247" s="139"/>
      <c r="I247" s="139"/>
      <c r="J247" s="139"/>
      <c r="K247" s="140">
        <v>1</v>
      </c>
      <c r="L247" s="139"/>
      <c r="M247" s="139"/>
      <c r="N247" s="140">
        <v>1</v>
      </c>
      <c r="O247" s="139"/>
      <c r="P247" s="140">
        <v>1</v>
      </c>
      <c r="Q247" s="140">
        <v>2</v>
      </c>
      <c r="R247" s="140">
        <v>1</v>
      </c>
      <c r="S247" s="139"/>
      <c r="T247" s="139"/>
      <c r="U247" s="139"/>
      <c r="V247" s="139"/>
      <c r="W247" s="139"/>
      <c r="X247" s="140">
        <v>2</v>
      </c>
      <c r="Y247" s="140">
        <v>2</v>
      </c>
      <c r="Z247" s="140">
        <v>1</v>
      </c>
      <c r="AA247" s="140">
        <v>3</v>
      </c>
      <c r="AB247" s="140">
        <v>1</v>
      </c>
      <c r="AC247" s="140">
        <v>5</v>
      </c>
      <c r="AD247" s="140">
        <v>3</v>
      </c>
      <c r="AE247" s="140">
        <v>3</v>
      </c>
      <c r="AF247" s="140">
        <v>2</v>
      </c>
      <c r="AG247" s="140">
        <v>3</v>
      </c>
      <c r="AH247" s="140">
        <v>2</v>
      </c>
      <c r="AI247" s="139"/>
      <c r="AJ247" s="140">
        <v>1</v>
      </c>
      <c r="AK247" s="139"/>
      <c r="AL247" s="140">
        <v>1</v>
      </c>
      <c r="AM247" s="139"/>
      <c r="AN247" s="139"/>
      <c r="AO247" s="140">
        <v>5</v>
      </c>
      <c r="AP247" s="140">
        <v>2</v>
      </c>
      <c r="AQ247" s="140">
        <v>5</v>
      </c>
      <c r="AR247" s="140">
        <v>4</v>
      </c>
      <c r="AS247" s="140">
        <v>4</v>
      </c>
      <c r="AT247" s="140">
        <v>4</v>
      </c>
      <c r="AU247" s="140">
        <v>4</v>
      </c>
      <c r="AV247" s="140">
        <v>2</v>
      </c>
      <c r="AW247" s="140">
        <v>2</v>
      </c>
      <c r="AX247" s="140">
        <v>2</v>
      </c>
      <c r="AY247" s="140">
        <v>1</v>
      </c>
      <c r="AZ247" s="140">
        <v>2</v>
      </c>
      <c r="BA247" s="140">
        <v>3</v>
      </c>
      <c r="BB247" s="140">
        <v>2</v>
      </c>
      <c r="BC247" s="140">
        <v>2</v>
      </c>
      <c r="BD247" s="140">
        <v>1</v>
      </c>
      <c r="BE247" s="140">
        <v>1</v>
      </c>
      <c r="BF247" s="140">
        <v>3</v>
      </c>
      <c r="BG247" s="140">
        <v>1</v>
      </c>
      <c r="BH247" s="140">
        <v>4</v>
      </c>
      <c r="BI247" s="140">
        <v>4</v>
      </c>
      <c r="BJ247" s="140">
        <v>5</v>
      </c>
      <c r="BK247" s="140">
        <v>2</v>
      </c>
      <c r="BL247" s="140">
        <v>2</v>
      </c>
      <c r="BM247" s="139"/>
      <c r="BN247" s="139"/>
      <c r="BO247" s="139"/>
      <c r="BP247" s="139"/>
      <c r="BQ247" s="139"/>
      <c r="BR247" s="139"/>
      <c r="BS247" s="139"/>
      <c r="BT247" s="140">
        <v>4</v>
      </c>
      <c r="BU247" s="140" t="s">
        <v>506</v>
      </c>
      <c r="BV247" s="140" t="s">
        <v>225</v>
      </c>
    </row>
    <row r="248" spans="1:74" s="143" customFormat="1" ht="90" x14ac:dyDescent="0.25">
      <c r="A248" s="137">
        <v>80902975</v>
      </c>
      <c r="B248" s="137" t="s">
        <v>213</v>
      </c>
      <c r="C248" s="138">
        <v>44774.353634259256</v>
      </c>
      <c r="D248" s="140">
        <v>3</v>
      </c>
      <c r="E248" s="140">
        <v>2</v>
      </c>
      <c r="F248" s="140">
        <v>3</v>
      </c>
      <c r="G248" s="140">
        <v>1</v>
      </c>
      <c r="H248" s="140">
        <v>1</v>
      </c>
      <c r="I248" s="140">
        <v>1</v>
      </c>
      <c r="J248" s="140">
        <v>1</v>
      </c>
      <c r="K248" s="140">
        <v>1</v>
      </c>
      <c r="L248" s="139"/>
      <c r="M248" s="140">
        <v>1</v>
      </c>
      <c r="N248" s="140">
        <v>1</v>
      </c>
      <c r="O248" s="139"/>
      <c r="P248" s="140">
        <v>1</v>
      </c>
      <c r="Q248" s="140">
        <v>3</v>
      </c>
      <c r="R248" s="140">
        <v>1</v>
      </c>
      <c r="S248" s="140">
        <v>1</v>
      </c>
      <c r="T248" s="139"/>
      <c r="U248" s="139"/>
      <c r="V248" s="139"/>
      <c r="W248" s="139"/>
      <c r="X248" s="140">
        <v>1</v>
      </c>
      <c r="Y248" s="140">
        <v>2</v>
      </c>
      <c r="Z248" s="140">
        <v>3</v>
      </c>
      <c r="AA248" s="140">
        <v>5</v>
      </c>
      <c r="AB248" s="140">
        <v>5</v>
      </c>
      <c r="AC248" s="140">
        <v>5</v>
      </c>
      <c r="AD248" s="140">
        <v>3</v>
      </c>
      <c r="AE248" s="140">
        <v>5</v>
      </c>
      <c r="AF248" s="140">
        <v>3</v>
      </c>
      <c r="AG248" s="140">
        <v>4</v>
      </c>
      <c r="AH248" s="140">
        <v>2</v>
      </c>
      <c r="AI248" s="139"/>
      <c r="AJ248" s="140">
        <v>1</v>
      </c>
      <c r="AK248" s="139"/>
      <c r="AL248" s="139"/>
      <c r="AM248" s="140">
        <v>1</v>
      </c>
      <c r="AN248" s="140">
        <v>1</v>
      </c>
      <c r="AO248" s="140">
        <v>1</v>
      </c>
      <c r="AP248" s="140">
        <v>1</v>
      </c>
      <c r="AQ248" s="140">
        <v>5</v>
      </c>
      <c r="AR248" s="140">
        <v>2</v>
      </c>
      <c r="AS248" s="140">
        <v>1</v>
      </c>
      <c r="AT248" s="140">
        <v>3</v>
      </c>
      <c r="AU248" s="140">
        <v>2</v>
      </c>
      <c r="AV248" s="140">
        <v>3</v>
      </c>
      <c r="AW248" s="140">
        <v>2</v>
      </c>
      <c r="AX248" s="140">
        <v>4</v>
      </c>
      <c r="AY248" s="140">
        <v>1</v>
      </c>
      <c r="AZ248" s="140">
        <v>2</v>
      </c>
      <c r="BA248" s="140">
        <v>4</v>
      </c>
      <c r="BB248" s="140">
        <v>5</v>
      </c>
      <c r="BC248" s="140">
        <v>5</v>
      </c>
      <c r="BD248" s="140">
        <v>2</v>
      </c>
      <c r="BE248" s="140">
        <v>4</v>
      </c>
      <c r="BF248" s="140">
        <v>4</v>
      </c>
      <c r="BG248" s="140">
        <v>5</v>
      </c>
      <c r="BH248" s="140">
        <v>3</v>
      </c>
      <c r="BI248" s="140">
        <v>5</v>
      </c>
      <c r="BJ248" s="140">
        <v>5</v>
      </c>
      <c r="BK248" s="140">
        <v>5</v>
      </c>
      <c r="BL248" s="140">
        <v>2</v>
      </c>
      <c r="BM248" s="139"/>
      <c r="BN248" s="139"/>
      <c r="BO248" s="139"/>
      <c r="BP248" s="139"/>
      <c r="BQ248" s="139"/>
      <c r="BR248" s="139"/>
      <c r="BS248" s="139"/>
      <c r="BT248" s="140">
        <v>3</v>
      </c>
      <c r="BU248" s="140" t="s">
        <v>507</v>
      </c>
      <c r="BV248" s="140" t="s">
        <v>451</v>
      </c>
    </row>
    <row r="249" spans="1:74" s="143" customFormat="1" ht="22.5" x14ac:dyDescent="0.25">
      <c r="A249" s="137">
        <v>80903131</v>
      </c>
      <c r="B249" s="137" t="s">
        <v>213</v>
      </c>
      <c r="C249" s="138">
        <v>44774.355231481481</v>
      </c>
      <c r="D249" s="140">
        <v>3</v>
      </c>
      <c r="E249" s="140">
        <v>2</v>
      </c>
      <c r="F249" s="140">
        <v>4</v>
      </c>
      <c r="G249" s="140">
        <v>1</v>
      </c>
      <c r="H249" s="139"/>
      <c r="I249" s="140">
        <v>1</v>
      </c>
      <c r="J249" s="140">
        <v>1</v>
      </c>
      <c r="K249" s="139"/>
      <c r="L249" s="139"/>
      <c r="M249" s="139"/>
      <c r="N249" s="139"/>
      <c r="O249" s="139"/>
      <c r="P249" s="139"/>
      <c r="Q249" s="140">
        <v>2</v>
      </c>
      <c r="R249" s="139"/>
      <c r="S249" s="139"/>
      <c r="T249" s="139"/>
      <c r="U249" s="139"/>
      <c r="V249" s="139"/>
      <c r="W249" s="140">
        <v>1</v>
      </c>
      <c r="X249" s="140">
        <v>2</v>
      </c>
      <c r="Y249" s="140">
        <v>2</v>
      </c>
      <c r="Z249" s="140">
        <v>3</v>
      </c>
      <c r="AA249" s="140">
        <v>5</v>
      </c>
      <c r="AB249" s="140">
        <v>4</v>
      </c>
      <c r="AC249" s="140">
        <v>5</v>
      </c>
      <c r="AD249" s="140">
        <v>1</v>
      </c>
      <c r="AE249" s="140">
        <v>4</v>
      </c>
      <c r="AF249" s="140">
        <v>1</v>
      </c>
      <c r="AG249" s="140">
        <v>3</v>
      </c>
      <c r="AH249" s="140">
        <v>2</v>
      </c>
      <c r="AI249" s="139"/>
      <c r="AJ249" s="139"/>
      <c r="AK249" s="139"/>
      <c r="AL249" s="139"/>
      <c r="AM249" s="140">
        <v>1</v>
      </c>
      <c r="AN249" s="139"/>
      <c r="AO249" s="140">
        <v>5</v>
      </c>
      <c r="AP249" s="140">
        <v>1</v>
      </c>
      <c r="AQ249" s="140">
        <v>2</v>
      </c>
      <c r="AR249" s="140">
        <v>3</v>
      </c>
      <c r="AS249" s="140">
        <v>3</v>
      </c>
      <c r="AT249" s="140">
        <v>4</v>
      </c>
      <c r="AU249" s="140">
        <v>1</v>
      </c>
      <c r="AV249" s="140">
        <v>1</v>
      </c>
      <c r="AW249" s="140">
        <v>2</v>
      </c>
      <c r="AX249" s="140">
        <v>2</v>
      </c>
      <c r="AY249" s="140">
        <v>1</v>
      </c>
      <c r="AZ249" s="140">
        <v>1</v>
      </c>
      <c r="BA249" s="140">
        <v>3</v>
      </c>
      <c r="BB249" s="140">
        <v>2</v>
      </c>
      <c r="BC249" s="140">
        <v>2</v>
      </c>
      <c r="BD249" s="140">
        <v>1</v>
      </c>
      <c r="BE249" s="140">
        <v>3</v>
      </c>
      <c r="BF249" s="140">
        <v>3</v>
      </c>
      <c r="BG249" s="140">
        <v>1</v>
      </c>
      <c r="BH249" s="140">
        <v>4</v>
      </c>
      <c r="BI249" s="140">
        <v>4</v>
      </c>
      <c r="BJ249" s="140">
        <v>3</v>
      </c>
      <c r="BK249" s="140">
        <v>5</v>
      </c>
      <c r="BL249" s="140">
        <v>2</v>
      </c>
      <c r="BM249" s="139"/>
      <c r="BN249" s="139"/>
      <c r="BO249" s="139"/>
      <c r="BP249" s="139"/>
      <c r="BQ249" s="139"/>
      <c r="BR249" s="139"/>
      <c r="BS249" s="139"/>
      <c r="BT249" s="140">
        <v>2</v>
      </c>
      <c r="BU249" s="140" t="s">
        <v>508</v>
      </c>
      <c r="BV249" s="140" t="s">
        <v>264</v>
      </c>
    </row>
    <row r="250" spans="1:74" s="143" customFormat="1" ht="45" x14ac:dyDescent="0.25">
      <c r="A250" s="137">
        <v>80903146</v>
      </c>
      <c r="B250" s="137" t="s">
        <v>213</v>
      </c>
      <c r="C250" s="138">
        <v>44774.35533564815</v>
      </c>
      <c r="D250" s="140">
        <v>4</v>
      </c>
      <c r="E250" s="140">
        <v>1</v>
      </c>
      <c r="F250" s="140">
        <v>3</v>
      </c>
      <c r="G250" s="140">
        <v>1</v>
      </c>
      <c r="H250" s="140">
        <v>1</v>
      </c>
      <c r="I250" s="140">
        <v>1</v>
      </c>
      <c r="J250" s="140">
        <v>1</v>
      </c>
      <c r="K250" s="140">
        <v>1</v>
      </c>
      <c r="L250" s="139"/>
      <c r="M250" s="140">
        <v>1</v>
      </c>
      <c r="N250" s="140">
        <v>1</v>
      </c>
      <c r="O250" s="139"/>
      <c r="P250" s="139"/>
      <c r="Q250" s="140">
        <v>2</v>
      </c>
      <c r="R250" s="140">
        <v>1</v>
      </c>
      <c r="S250" s="140">
        <v>1</v>
      </c>
      <c r="T250" s="139"/>
      <c r="U250" s="139"/>
      <c r="V250" s="139"/>
      <c r="W250" s="139"/>
      <c r="X250" s="140">
        <v>1</v>
      </c>
      <c r="Y250" s="140">
        <v>2</v>
      </c>
      <c r="Z250" s="140">
        <v>1</v>
      </c>
      <c r="AA250" s="140">
        <v>4</v>
      </c>
      <c r="AB250" s="140">
        <v>3</v>
      </c>
      <c r="AC250" s="140">
        <v>5</v>
      </c>
      <c r="AD250" s="140">
        <v>5</v>
      </c>
      <c r="AE250" s="140">
        <v>4</v>
      </c>
      <c r="AF250" s="140">
        <v>4</v>
      </c>
      <c r="AG250" s="140">
        <v>3</v>
      </c>
      <c r="AH250" s="140">
        <v>2</v>
      </c>
      <c r="AI250" s="139"/>
      <c r="AJ250" s="139"/>
      <c r="AK250" s="140">
        <v>1</v>
      </c>
      <c r="AL250" s="139"/>
      <c r="AM250" s="140">
        <v>1</v>
      </c>
      <c r="AN250" s="139"/>
      <c r="AO250" s="140">
        <v>2</v>
      </c>
      <c r="AP250" s="140">
        <v>2</v>
      </c>
      <c r="AQ250" s="140">
        <v>4</v>
      </c>
      <c r="AR250" s="140">
        <v>2</v>
      </c>
      <c r="AS250" s="140">
        <v>2</v>
      </c>
      <c r="AT250" s="140">
        <v>3</v>
      </c>
      <c r="AU250" s="140">
        <v>1</v>
      </c>
      <c r="AV250" s="140">
        <v>1</v>
      </c>
      <c r="AW250" s="140">
        <v>3</v>
      </c>
      <c r="AX250" s="140">
        <v>3</v>
      </c>
      <c r="AY250" s="140">
        <v>1</v>
      </c>
      <c r="AZ250" s="140">
        <v>2</v>
      </c>
      <c r="BA250" s="140">
        <v>3</v>
      </c>
      <c r="BB250" s="140">
        <v>2</v>
      </c>
      <c r="BC250" s="140">
        <v>2</v>
      </c>
      <c r="BD250" s="140">
        <v>3</v>
      </c>
      <c r="BE250" s="140">
        <v>2</v>
      </c>
      <c r="BF250" s="140">
        <v>2</v>
      </c>
      <c r="BG250" s="140">
        <v>1</v>
      </c>
      <c r="BH250" s="140">
        <v>5</v>
      </c>
      <c r="BI250" s="140">
        <v>4</v>
      </c>
      <c r="BJ250" s="140">
        <v>4</v>
      </c>
      <c r="BK250" s="140">
        <v>3</v>
      </c>
      <c r="BL250" s="140">
        <v>2</v>
      </c>
      <c r="BM250" s="139"/>
      <c r="BN250" s="139"/>
      <c r="BO250" s="139"/>
      <c r="BP250" s="139"/>
      <c r="BQ250" s="139"/>
      <c r="BR250" s="139"/>
      <c r="BS250" s="139"/>
      <c r="BT250" s="140">
        <v>2</v>
      </c>
      <c r="BU250" s="140" t="s">
        <v>509</v>
      </c>
      <c r="BV250" s="140" t="s">
        <v>510</v>
      </c>
    </row>
    <row r="251" spans="1:74" s="143" customFormat="1" x14ac:dyDescent="0.25">
      <c r="A251" s="137">
        <v>80913458</v>
      </c>
      <c r="B251" s="137" t="s">
        <v>207</v>
      </c>
      <c r="C251" s="138">
        <v>44774.419976851852</v>
      </c>
      <c r="D251" s="140">
        <v>3</v>
      </c>
      <c r="E251" s="140">
        <v>2</v>
      </c>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c r="AP251" s="139"/>
      <c r="AQ251" s="139"/>
      <c r="AR251" s="139"/>
      <c r="AS251" s="139"/>
      <c r="AT251" s="139"/>
      <c r="AU251" s="139"/>
      <c r="AV251" s="139"/>
      <c r="AW251" s="139"/>
      <c r="AX251" s="139"/>
      <c r="AY251" s="139"/>
      <c r="AZ251" s="139"/>
      <c r="BA251" s="139"/>
      <c r="BB251" s="139"/>
      <c r="BC251" s="139"/>
      <c r="BD251" s="139"/>
      <c r="BE251" s="139"/>
      <c r="BF251" s="139"/>
      <c r="BG251" s="139"/>
      <c r="BH251" s="139"/>
      <c r="BI251" s="139"/>
      <c r="BJ251" s="139"/>
      <c r="BK251" s="139"/>
      <c r="BL251" s="139"/>
      <c r="BM251" s="139"/>
      <c r="BN251" s="139"/>
      <c r="BO251" s="139"/>
      <c r="BP251" s="139"/>
      <c r="BQ251" s="139"/>
      <c r="BR251" s="139"/>
      <c r="BS251" s="139"/>
      <c r="BT251" s="139"/>
      <c r="BU251" s="139"/>
      <c r="BV251" s="139"/>
    </row>
    <row r="252" spans="1:74" s="143" customFormat="1" ht="33.75" x14ac:dyDescent="0.25">
      <c r="A252" s="137">
        <v>80913564</v>
      </c>
      <c r="B252" s="137" t="s">
        <v>213</v>
      </c>
      <c r="C252" s="138">
        <v>44774.421053240738</v>
      </c>
      <c r="D252" s="140">
        <v>3</v>
      </c>
      <c r="E252" s="140">
        <v>1</v>
      </c>
      <c r="F252" s="140">
        <v>1</v>
      </c>
      <c r="G252" s="140">
        <v>1</v>
      </c>
      <c r="H252" s="140">
        <v>1</v>
      </c>
      <c r="I252" s="140">
        <v>1</v>
      </c>
      <c r="J252" s="140">
        <v>1</v>
      </c>
      <c r="K252" s="140">
        <v>1</v>
      </c>
      <c r="L252" s="139"/>
      <c r="M252" s="140">
        <v>1</v>
      </c>
      <c r="N252" s="139"/>
      <c r="O252" s="139"/>
      <c r="P252" s="139"/>
      <c r="Q252" s="140">
        <v>1</v>
      </c>
      <c r="R252" s="139"/>
      <c r="S252" s="140">
        <v>1</v>
      </c>
      <c r="T252" s="139"/>
      <c r="U252" s="139"/>
      <c r="V252" s="140">
        <v>1</v>
      </c>
      <c r="W252" s="139"/>
      <c r="X252" s="140">
        <v>1</v>
      </c>
      <c r="Y252" s="140">
        <v>2</v>
      </c>
      <c r="Z252" s="140">
        <v>1</v>
      </c>
      <c r="AA252" s="140">
        <v>5</v>
      </c>
      <c r="AB252" s="140">
        <v>5</v>
      </c>
      <c r="AC252" s="140">
        <v>5</v>
      </c>
      <c r="AD252" s="140">
        <v>5</v>
      </c>
      <c r="AE252" s="140">
        <v>5</v>
      </c>
      <c r="AF252" s="140">
        <v>1</v>
      </c>
      <c r="AG252" s="140">
        <v>5</v>
      </c>
      <c r="AH252" s="140">
        <v>1</v>
      </c>
      <c r="AI252" s="140">
        <v>2</v>
      </c>
      <c r="AJ252" s="139"/>
      <c r="AK252" s="139"/>
      <c r="AL252" s="139"/>
      <c r="AM252" s="140">
        <v>1</v>
      </c>
      <c r="AN252" s="139"/>
      <c r="AO252" s="140">
        <v>3</v>
      </c>
      <c r="AP252" s="140">
        <v>3</v>
      </c>
      <c r="AQ252" s="140">
        <v>4</v>
      </c>
      <c r="AR252" s="140">
        <v>3</v>
      </c>
      <c r="AS252" s="140">
        <v>3</v>
      </c>
      <c r="AT252" s="140">
        <v>1</v>
      </c>
      <c r="AU252" s="140">
        <v>1</v>
      </c>
      <c r="AV252" s="140">
        <v>3</v>
      </c>
      <c r="AW252" s="140">
        <v>3</v>
      </c>
      <c r="AX252" s="140">
        <v>1</v>
      </c>
      <c r="AY252" s="140">
        <v>1</v>
      </c>
      <c r="AZ252" s="140">
        <v>1</v>
      </c>
      <c r="BA252" s="140">
        <v>5</v>
      </c>
      <c r="BB252" s="140">
        <v>1</v>
      </c>
      <c r="BC252" s="140">
        <v>1</v>
      </c>
      <c r="BD252" s="140">
        <v>1</v>
      </c>
      <c r="BE252" s="140">
        <v>3</v>
      </c>
      <c r="BF252" s="140">
        <v>1</v>
      </c>
      <c r="BG252" s="140">
        <v>1</v>
      </c>
      <c r="BH252" s="140">
        <v>5</v>
      </c>
      <c r="BI252" s="140">
        <v>5</v>
      </c>
      <c r="BJ252" s="140">
        <v>5</v>
      </c>
      <c r="BK252" s="140">
        <v>5</v>
      </c>
      <c r="BL252" s="140">
        <v>2</v>
      </c>
      <c r="BM252" s="139"/>
      <c r="BN252" s="139"/>
      <c r="BO252" s="139"/>
      <c r="BP252" s="139"/>
      <c r="BQ252" s="139"/>
      <c r="BR252" s="139"/>
      <c r="BS252" s="139"/>
      <c r="BT252" s="140">
        <v>1</v>
      </c>
      <c r="BU252" s="140" t="s">
        <v>511</v>
      </c>
      <c r="BV252" s="140" t="s">
        <v>209</v>
      </c>
    </row>
    <row r="253" spans="1:74" s="143" customFormat="1" x14ac:dyDescent="0.25">
      <c r="A253" s="137">
        <v>80919439</v>
      </c>
      <c r="B253" s="137" t="s">
        <v>213</v>
      </c>
      <c r="C253" s="138">
        <v>44774.469907407409</v>
      </c>
      <c r="D253" s="140">
        <v>2</v>
      </c>
      <c r="E253" s="140">
        <v>2</v>
      </c>
      <c r="F253" s="140">
        <v>1</v>
      </c>
      <c r="G253" s="140">
        <v>2</v>
      </c>
      <c r="H253" s="140">
        <v>1</v>
      </c>
      <c r="I253" s="140">
        <v>1</v>
      </c>
      <c r="J253" s="140">
        <v>1</v>
      </c>
      <c r="K253" s="140">
        <v>1</v>
      </c>
      <c r="L253" s="139"/>
      <c r="M253" s="140">
        <v>1</v>
      </c>
      <c r="N253" s="139"/>
      <c r="O253" s="139"/>
      <c r="P253" s="140">
        <v>1</v>
      </c>
      <c r="Q253" s="140">
        <v>2</v>
      </c>
      <c r="R253" s="139"/>
      <c r="S253" s="139"/>
      <c r="T253" s="139"/>
      <c r="U253" s="139"/>
      <c r="V253" s="140">
        <v>1</v>
      </c>
      <c r="W253" s="139"/>
      <c r="X253" s="140">
        <v>1</v>
      </c>
      <c r="Y253" s="140">
        <v>2</v>
      </c>
      <c r="Z253" s="140">
        <v>3</v>
      </c>
      <c r="AA253" s="140">
        <v>5</v>
      </c>
      <c r="AB253" s="140">
        <v>4</v>
      </c>
      <c r="AC253" s="140">
        <v>2</v>
      </c>
      <c r="AD253" s="140">
        <v>2</v>
      </c>
      <c r="AE253" s="140">
        <v>4</v>
      </c>
      <c r="AF253" s="140">
        <v>1</v>
      </c>
      <c r="AG253" s="140">
        <v>3</v>
      </c>
      <c r="AH253" s="140">
        <v>2</v>
      </c>
      <c r="AI253" s="139"/>
      <c r="AJ253" s="140">
        <v>1</v>
      </c>
      <c r="AK253" s="139"/>
      <c r="AL253" s="139"/>
      <c r="AM253" s="140">
        <v>1</v>
      </c>
      <c r="AN253" s="139"/>
      <c r="AO253" s="140">
        <v>1</v>
      </c>
      <c r="AP253" s="140">
        <v>1</v>
      </c>
      <c r="AQ253" s="140">
        <v>3</v>
      </c>
      <c r="AR253" s="140">
        <v>4</v>
      </c>
      <c r="AS253" s="140">
        <v>4</v>
      </c>
      <c r="AT253" s="140">
        <v>4</v>
      </c>
      <c r="AU253" s="140">
        <v>2</v>
      </c>
      <c r="AV253" s="140">
        <v>2</v>
      </c>
      <c r="AW253" s="140">
        <v>1</v>
      </c>
      <c r="AX253" s="140">
        <v>3</v>
      </c>
      <c r="AY253" s="140">
        <v>2</v>
      </c>
      <c r="AZ253" s="140">
        <v>1</v>
      </c>
      <c r="BA253" s="140">
        <v>3</v>
      </c>
      <c r="BB253" s="140">
        <v>2</v>
      </c>
      <c r="BC253" s="140">
        <v>3</v>
      </c>
      <c r="BD253" s="140">
        <v>3</v>
      </c>
      <c r="BE253" s="140">
        <v>4</v>
      </c>
      <c r="BF253" s="140">
        <v>3</v>
      </c>
      <c r="BG253" s="140">
        <v>3</v>
      </c>
      <c r="BH253" s="140">
        <v>3</v>
      </c>
      <c r="BI253" s="140">
        <v>4</v>
      </c>
      <c r="BJ253" s="140">
        <v>4</v>
      </c>
      <c r="BK253" s="140">
        <v>4</v>
      </c>
      <c r="BL253" s="140">
        <v>2</v>
      </c>
      <c r="BM253" s="139"/>
      <c r="BN253" s="139"/>
      <c r="BO253" s="139"/>
      <c r="BP253" s="139"/>
      <c r="BQ253" s="139"/>
      <c r="BR253" s="139"/>
      <c r="BS253" s="139"/>
      <c r="BT253" s="140">
        <v>4</v>
      </c>
      <c r="BU253" s="140" t="s">
        <v>512</v>
      </c>
      <c r="BV253" s="140" t="s">
        <v>219</v>
      </c>
    </row>
    <row r="254" spans="1:74" s="143" customFormat="1" x14ac:dyDescent="0.25">
      <c r="A254" s="137">
        <v>80927585</v>
      </c>
      <c r="B254" s="137" t="s">
        <v>213</v>
      </c>
      <c r="C254" s="138">
        <v>44774.52380787037</v>
      </c>
      <c r="D254" s="140">
        <v>4</v>
      </c>
      <c r="E254" s="140">
        <v>2</v>
      </c>
      <c r="F254" s="140">
        <v>2</v>
      </c>
      <c r="G254" s="140">
        <v>3</v>
      </c>
      <c r="H254" s="139"/>
      <c r="I254" s="139"/>
      <c r="J254" s="139"/>
      <c r="K254" s="139"/>
      <c r="L254" s="139"/>
      <c r="M254" s="139"/>
      <c r="N254" s="139"/>
      <c r="O254" s="140">
        <v>1</v>
      </c>
      <c r="P254" s="139"/>
      <c r="Q254" s="140">
        <v>3</v>
      </c>
      <c r="R254" s="139"/>
      <c r="S254" s="139"/>
      <c r="T254" s="139"/>
      <c r="U254" s="139"/>
      <c r="V254" s="139"/>
      <c r="W254" s="140">
        <v>1</v>
      </c>
      <c r="X254" s="140">
        <v>2</v>
      </c>
      <c r="Y254" s="140">
        <v>2</v>
      </c>
      <c r="Z254" s="140">
        <v>3</v>
      </c>
      <c r="AA254" s="140">
        <v>4</v>
      </c>
      <c r="AB254" s="140">
        <v>2</v>
      </c>
      <c r="AC254" s="140">
        <v>1</v>
      </c>
      <c r="AD254" s="140">
        <v>1</v>
      </c>
      <c r="AE254" s="140">
        <v>3</v>
      </c>
      <c r="AF254" s="140">
        <v>1</v>
      </c>
      <c r="AG254" s="140">
        <v>4</v>
      </c>
      <c r="AH254" s="140">
        <v>2</v>
      </c>
      <c r="AI254" s="139"/>
      <c r="AJ254" s="140">
        <v>1</v>
      </c>
      <c r="AK254" s="139"/>
      <c r="AL254" s="140">
        <v>1</v>
      </c>
      <c r="AM254" s="139"/>
      <c r="AN254" s="139"/>
      <c r="AO254" s="140">
        <v>2</v>
      </c>
      <c r="AP254" s="140">
        <v>3</v>
      </c>
      <c r="AQ254" s="140">
        <v>5</v>
      </c>
      <c r="AR254" s="140">
        <v>5</v>
      </c>
      <c r="AS254" s="140">
        <v>2</v>
      </c>
      <c r="AT254" s="140">
        <v>5</v>
      </c>
      <c r="AU254" s="140">
        <v>3</v>
      </c>
      <c r="AV254" s="140">
        <v>1</v>
      </c>
      <c r="AW254" s="140">
        <v>2</v>
      </c>
      <c r="AX254" s="140">
        <v>1</v>
      </c>
      <c r="AY254" s="140">
        <v>1</v>
      </c>
      <c r="AZ254" s="140">
        <v>1</v>
      </c>
      <c r="BA254" s="140">
        <v>3</v>
      </c>
      <c r="BB254" s="140">
        <v>1</v>
      </c>
      <c r="BC254" s="140">
        <v>2</v>
      </c>
      <c r="BD254" s="140">
        <v>1</v>
      </c>
      <c r="BE254" s="140">
        <v>5</v>
      </c>
      <c r="BF254" s="140">
        <v>5</v>
      </c>
      <c r="BG254" s="140">
        <v>1</v>
      </c>
      <c r="BH254" s="140">
        <v>3</v>
      </c>
      <c r="BI254" s="140">
        <v>4</v>
      </c>
      <c r="BJ254" s="140">
        <v>5</v>
      </c>
      <c r="BK254" s="140">
        <v>1</v>
      </c>
      <c r="BL254" s="140">
        <v>2</v>
      </c>
      <c r="BM254" s="139"/>
      <c r="BN254" s="139"/>
      <c r="BO254" s="139"/>
      <c r="BP254" s="139"/>
      <c r="BQ254" s="139"/>
      <c r="BR254" s="139"/>
      <c r="BS254" s="139"/>
      <c r="BT254" s="140">
        <v>4</v>
      </c>
      <c r="BU254" s="140" t="s">
        <v>513</v>
      </c>
      <c r="BV254" s="140" t="s">
        <v>219</v>
      </c>
    </row>
    <row r="255" spans="1:74" s="143" customFormat="1" x14ac:dyDescent="0.25">
      <c r="A255" s="137">
        <v>80933934</v>
      </c>
      <c r="B255" s="137" t="s">
        <v>207</v>
      </c>
      <c r="C255" s="138">
        <v>44774.572627314818</v>
      </c>
      <c r="D255" s="140">
        <v>2</v>
      </c>
      <c r="E255" s="140">
        <v>2</v>
      </c>
      <c r="F255" s="140">
        <v>1</v>
      </c>
      <c r="G255" s="140">
        <v>1</v>
      </c>
      <c r="H255" s="139"/>
      <c r="I255" s="140">
        <v>1</v>
      </c>
      <c r="J255" s="139"/>
      <c r="K255" s="139"/>
      <c r="L255" s="139"/>
      <c r="M255" s="139"/>
      <c r="N255" s="139"/>
      <c r="O255" s="139"/>
      <c r="P255" s="139"/>
      <c r="Q255" s="140">
        <v>2</v>
      </c>
      <c r="R255" s="139"/>
      <c r="S255" s="139"/>
      <c r="T255" s="139"/>
      <c r="U255" s="139"/>
      <c r="V255" s="139"/>
      <c r="W255" s="140">
        <v>1</v>
      </c>
      <c r="X255" s="140">
        <v>2</v>
      </c>
      <c r="Y255" s="140">
        <v>2</v>
      </c>
      <c r="Z255" s="140">
        <v>3</v>
      </c>
      <c r="AA255" s="140">
        <v>3</v>
      </c>
      <c r="AB255" s="140">
        <v>3</v>
      </c>
      <c r="AC255" s="140">
        <v>4</v>
      </c>
      <c r="AD255" s="140">
        <v>1</v>
      </c>
      <c r="AE255" s="140">
        <v>2</v>
      </c>
      <c r="AF255" s="140">
        <v>4</v>
      </c>
      <c r="AG255" s="140">
        <v>5</v>
      </c>
      <c r="AH255" s="140">
        <v>1</v>
      </c>
      <c r="AI255" s="140">
        <v>3</v>
      </c>
      <c r="AJ255" s="139"/>
      <c r="AK255" s="139"/>
      <c r="AL255" s="140">
        <v>1</v>
      </c>
      <c r="AM255" s="140">
        <v>1</v>
      </c>
      <c r="AN255" s="139"/>
      <c r="AO255" s="140">
        <v>1</v>
      </c>
      <c r="AP255" s="140">
        <v>2</v>
      </c>
      <c r="AQ255" s="140">
        <v>4</v>
      </c>
      <c r="AR255" s="140">
        <v>2</v>
      </c>
      <c r="AS255" s="140">
        <v>2</v>
      </c>
      <c r="AT255" s="140">
        <v>2</v>
      </c>
      <c r="AU255" s="140">
        <v>1</v>
      </c>
      <c r="AV255" s="140">
        <v>3</v>
      </c>
      <c r="AW255" s="139"/>
      <c r="AX255" s="139"/>
      <c r="AY255" s="139"/>
      <c r="AZ255" s="139"/>
      <c r="BA255" s="139"/>
      <c r="BB255" s="139"/>
      <c r="BC255" s="139"/>
      <c r="BD255" s="139"/>
      <c r="BE255" s="139"/>
      <c r="BF255" s="139"/>
      <c r="BG255" s="139"/>
      <c r="BH255" s="139"/>
      <c r="BI255" s="139"/>
      <c r="BJ255" s="139"/>
      <c r="BK255" s="139"/>
      <c r="BL255" s="139"/>
      <c r="BM255" s="139"/>
      <c r="BN255" s="139"/>
      <c r="BO255" s="139"/>
      <c r="BP255" s="139"/>
      <c r="BQ255" s="139"/>
      <c r="BR255" s="139"/>
      <c r="BS255" s="139"/>
      <c r="BT255" s="139"/>
      <c r="BU255" s="139"/>
      <c r="BV255" s="139"/>
    </row>
    <row r="256" spans="1:74" s="143" customFormat="1" x14ac:dyDescent="0.25">
      <c r="A256" s="137">
        <v>80937750</v>
      </c>
      <c r="B256" s="137" t="s">
        <v>213</v>
      </c>
      <c r="C256" s="138">
        <v>44774.602037037039</v>
      </c>
      <c r="D256" s="140">
        <v>4</v>
      </c>
      <c r="E256" s="140">
        <v>2</v>
      </c>
      <c r="F256" s="140">
        <v>2</v>
      </c>
      <c r="G256" s="140">
        <v>1</v>
      </c>
      <c r="H256" s="140">
        <v>1</v>
      </c>
      <c r="I256" s="139"/>
      <c r="J256" s="139"/>
      <c r="K256" s="139"/>
      <c r="L256" s="139"/>
      <c r="M256" s="140">
        <v>1</v>
      </c>
      <c r="N256" s="140">
        <v>1</v>
      </c>
      <c r="O256" s="139"/>
      <c r="P256" s="140">
        <v>1</v>
      </c>
      <c r="Q256" s="140">
        <v>3</v>
      </c>
      <c r="R256" s="139"/>
      <c r="S256" s="139"/>
      <c r="T256" s="139"/>
      <c r="U256" s="139"/>
      <c r="V256" s="140">
        <v>1</v>
      </c>
      <c r="W256" s="139"/>
      <c r="X256" s="140">
        <v>2</v>
      </c>
      <c r="Y256" s="140">
        <v>2</v>
      </c>
      <c r="Z256" s="140">
        <v>3</v>
      </c>
      <c r="AA256" s="140">
        <v>5</v>
      </c>
      <c r="AB256" s="140">
        <v>5</v>
      </c>
      <c r="AC256" s="140">
        <v>5</v>
      </c>
      <c r="AD256" s="140">
        <v>5</v>
      </c>
      <c r="AE256" s="140">
        <v>5</v>
      </c>
      <c r="AF256" s="140">
        <v>5</v>
      </c>
      <c r="AG256" s="140">
        <v>5</v>
      </c>
      <c r="AH256" s="140">
        <v>1</v>
      </c>
      <c r="AI256" s="140">
        <v>2</v>
      </c>
      <c r="AJ256" s="139"/>
      <c r="AK256" s="140">
        <v>1</v>
      </c>
      <c r="AL256" s="139"/>
      <c r="AM256" s="140">
        <v>1</v>
      </c>
      <c r="AN256" s="139"/>
      <c r="AO256" s="140">
        <v>1</v>
      </c>
      <c r="AP256" s="140">
        <v>2</v>
      </c>
      <c r="AQ256" s="140">
        <v>4</v>
      </c>
      <c r="AR256" s="140">
        <v>4</v>
      </c>
      <c r="AS256" s="140">
        <v>5</v>
      </c>
      <c r="AT256" s="140">
        <v>5</v>
      </c>
      <c r="AU256" s="140">
        <v>1</v>
      </c>
      <c r="AV256" s="140">
        <v>2</v>
      </c>
      <c r="AW256" s="140">
        <v>2</v>
      </c>
      <c r="AX256" s="140">
        <v>5</v>
      </c>
      <c r="AY256" s="140">
        <v>2</v>
      </c>
      <c r="AZ256" s="140">
        <v>3</v>
      </c>
      <c r="BA256" s="140">
        <v>3</v>
      </c>
      <c r="BB256" s="140">
        <v>1</v>
      </c>
      <c r="BC256" s="140">
        <v>1</v>
      </c>
      <c r="BD256" s="140">
        <v>1</v>
      </c>
      <c r="BE256" s="140">
        <v>4</v>
      </c>
      <c r="BF256" s="140">
        <v>4</v>
      </c>
      <c r="BG256" s="140">
        <v>1</v>
      </c>
      <c r="BH256" s="140">
        <v>3</v>
      </c>
      <c r="BI256" s="140">
        <v>3</v>
      </c>
      <c r="BJ256" s="140">
        <v>2</v>
      </c>
      <c r="BK256" s="140">
        <v>3</v>
      </c>
      <c r="BL256" s="140">
        <v>2</v>
      </c>
      <c r="BM256" s="139"/>
      <c r="BN256" s="139"/>
      <c r="BO256" s="139"/>
      <c r="BP256" s="139"/>
      <c r="BQ256" s="139"/>
      <c r="BR256" s="139"/>
      <c r="BS256" s="139"/>
      <c r="BT256" s="140">
        <v>3</v>
      </c>
      <c r="BU256" s="140" t="s">
        <v>514</v>
      </c>
      <c r="BV256" s="140" t="s">
        <v>515</v>
      </c>
    </row>
    <row r="257" spans="1:74" s="143" customFormat="1" ht="78.75" x14ac:dyDescent="0.25">
      <c r="A257" s="137">
        <v>80940920</v>
      </c>
      <c r="B257" s="137" t="s">
        <v>213</v>
      </c>
      <c r="C257" s="138">
        <v>44774.627858796295</v>
      </c>
      <c r="D257" s="140">
        <v>3</v>
      </c>
      <c r="E257" s="140">
        <v>1</v>
      </c>
      <c r="F257" s="140">
        <v>2</v>
      </c>
      <c r="G257" s="140">
        <v>2</v>
      </c>
      <c r="H257" s="140">
        <v>1</v>
      </c>
      <c r="I257" s="140">
        <v>1</v>
      </c>
      <c r="J257" s="140">
        <v>1</v>
      </c>
      <c r="K257" s="140">
        <v>1</v>
      </c>
      <c r="L257" s="139"/>
      <c r="M257" s="140">
        <v>1</v>
      </c>
      <c r="N257" s="139"/>
      <c r="O257" s="139"/>
      <c r="P257" s="139"/>
      <c r="Q257" s="140">
        <v>3</v>
      </c>
      <c r="R257" s="139"/>
      <c r="S257" s="140">
        <v>1</v>
      </c>
      <c r="T257" s="139"/>
      <c r="U257" s="139"/>
      <c r="V257" s="140">
        <v>1</v>
      </c>
      <c r="W257" s="139"/>
      <c r="X257" s="140">
        <v>2</v>
      </c>
      <c r="Y257" s="140">
        <v>2</v>
      </c>
      <c r="Z257" s="140">
        <v>1</v>
      </c>
      <c r="AA257" s="140">
        <v>3</v>
      </c>
      <c r="AB257" s="140">
        <v>3</v>
      </c>
      <c r="AC257" s="140">
        <v>1</v>
      </c>
      <c r="AD257" s="140">
        <v>3</v>
      </c>
      <c r="AE257" s="140">
        <v>1</v>
      </c>
      <c r="AF257" s="140">
        <v>4</v>
      </c>
      <c r="AG257" s="140">
        <v>1</v>
      </c>
      <c r="AH257" s="140">
        <v>2</v>
      </c>
      <c r="AI257" s="139"/>
      <c r="AJ257" s="140">
        <v>1</v>
      </c>
      <c r="AK257" s="139"/>
      <c r="AL257" s="139"/>
      <c r="AM257" s="140">
        <v>1</v>
      </c>
      <c r="AN257" s="139"/>
      <c r="AO257" s="140">
        <v>1</v>
      </c>
      <c r="AP257" s="140">
        <v>1</v>
      </c>
      <c r="AQ257" s="140">
        <v>5</v>
      </c>
      <c r="AR257" s="140">
        <v>3</v>
      </c>
      <c r="AS257" s="140">
        <v>3</v>
      </c>
      <c r="AT257" s="140">
        <v>2</v>
      </c>
      <c r="AU257" s="140">
        <v>1</v>
      </c>
      <c r="AV257" s="140">
        <v>1</v>
      </c>
      <c r="AW257" s="140">
        <v>2</v>
      </c>
      <c r="AX257" s="140">
        <v>4</v>
      </c>
      <c r="AY257" s="140">
        <v>2</v>
      </c>
      <c r="AZ257" s="140">
        <v>1</v>
      </c>
      <c r="BA257" s="140">
        <v>4</v>
      </c>
      <c r="BB257" s="140">
        <v>3</v>
      </c>
      <c r="BC257" s="140">
        <v>4</v>
      </c>
      <c r="BD257" s="140">
        <v>3</v>
      </c>
      <c r="BE257" s="140">
        <v>4</v>
      </c>
      <c r="BF257" s="140">
        <v>4</v>
      </c>
      <c r="BG257" s="140">
        <v>4</v>
      </c>
      <c r="BH257" s="140">
        <v>3</v>
      </c>
      <c r="BI257" s="140">
        <v>3</v>
      </c>
      <c r="BJ257" s="140">
        <v>2</v>
      </c>
      <c r="BK257" s="140">
        <v>4</v>
      </c>
      <c r="BL257" s="140">
        <v>2</v>
      </c>
      <c r="BM257" s="139"/>
      <c r="BN257" s="139"/>
      <c r="BO257" s="139"/>
      <c r="BP257" s="139"/>
      <c r="BQ257" s="139"/>
      <c r="BR257" s="139"/>
      <c r="BS257" s="139"/>
      <c r="BT257" s="140">
        <v>4</v>
      </c>
      <c r="BU257" s="140" t="s">
        <v>516</v>
      </c>
      <c r="BV257" s="140" t="s">
        <v>219</v>
      </c>
    </row>
    <row r="258" spans="1:74" s="143" customFormat="1" ht="22.5" x14ac:dyDescent="0.25">
      <c r="A258" s="137">
        <v>80940925</v>
      </c>
      <c r="B258" s="137" t="s">
        <v>213</v>
      </c>
      <c r="C258" s="138">
        <v>44774.627939814818</v>
      </c>
      <c r="D258" s="140">
        <v>4</v>
      </c>
      <c r="E258" s="140">
        <v>2</v>
      </c>
      <c r="F258" s="140">
        <v>2</v>
      </c>
      <c r="G258" s="140">
        <v>1</v>
      </c>
      <c r="H258" s="140">
        <v>1</v>
      </c>
      <c r="I258" s="140">
        <v>1</v>
      </c>
      <c r="J258" s="140">
        <v>1</v>
      </c>
      <c r="K258" s="139"/>
      <c r="L258" s="139"/>
      <c r="M258" s="140">
        <v>1</v>
      </c>
      <c r="N258" s="139"/>
      <c r="O258" s="139"/>
      <c r="P258" s="139"/>
      <c r="Q258" s="140">
        <v>3</v>
      </c>
      <c r="R258" s="139"/>
      <c r="S258" s="139"/>
      <c r="T258" s="139"/>
      <c r="U258" s="139"/>
      <c r="V258" s="140">
        <v>1</v>
      </c>
      <c r="W258" s="139"/>
      <c r="X258" s="140">
        <v>1</v>
      </c>
      <c r="Y258" s="140">
        <v>1</v>
      </c>
      <c r="Z258" s="140">
        <v>3</v>
      </c>
      <c r="AA258" s="140">
        <v>5</v>
      </c>
      <c r="AB258" s="140">
        <v>3</v>
      </c>
      <c r="AC258" s="140">
        <v>4</v>
      </c>
      <c r="AD258" s="140">
        <v>2</v>
      </c>
      <c r="AE258" s="140">
        <v>5</v>
      </c>
      <c r="AF258" s="140">
        <v>3</v>
      </c>
      <c r="AG258" s="140">
        <v>5</v>
      </c>
      <c r="AH258" s="140">
        <v>2</v>
      </c>
      <c r="AI258" s="139"/>
      <c r="AJ258" s="140">
        <v>1</v>
      </c>
      <c r="AK258" s="140">
        <v>1</v>
      </c>
      <c r="AL258" s="139"/>
      <c r="AM258" s="139"/>
      <c r="AN258" s="139"/>
      <c r="AO258" s="140">
        <v>2</v>
      </c>
      <c r="AP258" s="140">
        <v>1</v>
      </c>
      <c r="AQ258" s="140">
        <v>5</v>
      </c>
      <c r="AR258" s="140">
        <v>4</v>
      </c>
      <c r="AS258" s="140">
        <v>2</v>
      </c>
      <c r="AT258" s="140">
        <v>4</v>
      </c>
      <c r="AU258" s="140">
        <v>1</v>
      </c>
      <c r="AV258" s="140">
        <v>2</v>
      </c>
      <c r="AW258" s="140">
        <v>3</v>
      </c>
      <c r="AX258" s="140">
        <v>3</v>
      </c>
      <c r="AY258" s="140">
        <v>1</v>
      </c>
      <c r="AZ258" s="140">
        <v>1</v>
      </c>
      <c r="BA258" s="140">
        <v>2</v>
      </c>
      <c r="BB258" s="140">
        <v>1</v>
      </c>
      <c r="BC258" s="140">
        <v>2</v>
      </c>
      <c r="BD258" s="140">
        <v>3</v>
      </c>
      <c r="BE258" s="140">
        <v>4</v>
      </c>
      <c r="BF258" s="140">
        <v>3</v>
      </c>
      <c r="BG258" s="140">
        <v>2</v>
      </c>
      <c r="BH258" s="140">
        <v>5</v>
      </c>
      <c r="BI258" s="140">
        <v>5</v>
      </c>
      <c r="BJ258" s="140">
        <v>5</v>
      </c>
      <c r="BK258" s="140">
        <v>5</v>
      </c>
      <c r="BL258" s="140">
        <v>2</v>
      </c>
      <c r="BM258" s="139"/>
      <c r="BN258" s="139"/>
      <c r="BO258" s="139"/>
      <c r="BP258" s="139"/>
      <c r="BQ258" s="139"/>
      <c r="BR258" s="139"/>
      <c r="BS258" s="139"/>
      <c r="BT258" s="140">
        <v>3</v>
      </c>
      <c r="BU258" s="140" t="s">
        <v>517</v>
      </c>
      <c r="BV258" s="140" t="s">
        <v>518</v>
      </c>
    </row>
    <row r="259" spans="1:74" s="143" customFormat="1" ht="67.5" x14ac:dyDescent="0.25">
      <c r="A259" s="137">
        <v>80943473</v>
      </c>
      <c r="B259" s="137" t="s">
        <v>213</v>
      </c>
      <c r="C259" s="138">
        <v>44774.652175925927</v>
      </c>
      <c r="D259" s="140">
        <v>4</v>
      </c>
      <c r="E259" s="140">
        <v>2</v>
      </c>
      <c r="F259" s="140">
        <v>2</v>
      </c>
      <c r="G259" s="140">
        <v>1</v>
      </c>
      <c r="H259" s="140">
        <v>1</v>
      </c>
      <c r="I259" s="140">
        <v>1</v>
      </c>
      <c r="J259" s="140">
        <v>1</v>
      </c>
      <c r="K259" s="140">
        <v>1</v>
      </c>
      <c r="L259" s="139"/>
      <c r="M259" s="140">
        <v>1</v>
      </c>
      <c r="N259" s="139"/>
      <c r="O259" s="139"/>
      <c r="P259" s="139"/>
      <c r="Q259" s="140">
        <v>3</v>
      </c>
      <c r="R259" s="139"/>
      <c r="S259" s="139"/>
      <c r="T259" s="139"/>
      <c r="U259" s="139"/>
      <c r="V259" s="140">
        <v>1</v>
      </c>
      <c r="W259" s="139"/>
      <c r="X259" s="140">
        <v>1</v>
      </c>
      <c r="Y259" s="140">
        <v>1</v>
      </c>
      <c r="Z259" s="140">
        <v>3</v>
      </c>
      <c r="AA259" s="140">
        <v>4</v>
      </c>
      <c r="AB259" s="140">
        <v>1</v>
      </c>
      <c r="AC259" s="140">
        <v>3</v>
      </c>
      <c r="AD259" s="140">
        <v>2</v>
      </c>
      <c r="AE259" s="140">
        <v>5</v>
      </c>
      <c r="AF259" s="140">
        <v>1</v>
      </c>
      <c r="AG259" s="140">
        <v>5</v>
      </c>
      <c r="AH259" s="140">
        <v>1</v>
      </c>
      <c r="AI259" s="140">
        <v>2</v>
      </c>
      <c r="AJ259" s="139"/>
      <c r="AK259" s="139"/>
      <c r="AL259" s="139"/>
      <c r="AM259" s="140">
        <v>1</v>
      </c>
      <c r="AN259" s="139"/>
      <c r="AO259" s="140">
        <v>1</v>
      </c>
      <c r="AP259" s="140">
        <v>2</v>
      </c>
      <c r="AQ259" s="140">
        <v>4</v>
      </c>
      <c r="AR259" s="140">
        <v>1</v>
      </c>
      <c r="AS259" s="140">
        <v>1</v>
      </c>
      <c r="AT259" s="140">
        <v>2</v>
      </c>
      <c r="AU259" s="140">
        <v>1</v>
      </c>
      <c r="AV259" s="140">
        <v>1</v>
      </c>
      <c r="AW259" s="140">
        <v>2</v>
      </c>
      <c r="AX259" s="140">
        <v>1</v>
      </c>
      <c r="AY259" s="140">
        <v>2</v>
      </c>
      <c r="AZ259" s="140">
        <v>1</v>
      </c>
      <c r="BA259" s="140">
        <v>2</v>
      </c>
      <c r="BB259" s="140">
        <v>1</v>
      </c>
      <c r="BC259" s="140">
        <v>1</v>
      </c>
      <c r="BD259" s="140">
        <v>2</v>
      </c>
      <c r="BE259" s="140">
        <v>3</v>
      </c>
      <c r="BF259" s="140">
        <v>3</v>
      </c>
      <c r="BG259" s="140">
        <v>1</v>
      </c>
      <c r="BH259" s="140">
        <v>1</v>
      </c>
      <c r="BI259" s="140">
        <v>2</v>
      </c>
      <c r="BJ259" s="140">
        <v>5</v>
      </c>
      <c r="BK259" s="140">
        <v>3</v>
      </c>
      <c r="BL259" s="140">
        <v>2</v>
      </c>
      <c r="BM259" s="139"/>
      <c r="BN259" s="139"/>
      <c r="BO259" s="139"/>
      <c r="BP259" s="139"/>
      <c r="BQ259" s="139"/>
      <c r="BR259" s="139"/>
      <c r="BS259" s="139"/>
      <c r="BT259" s="140">
        <v>2</v>
      </c>
      <c r="BU259" s="140" t="s">
        <v>519</v>
      </c>
      <c r="BV259" s="140" t="s">
        <v>221</v>
      </c>
    </row>
    <row r="260" spans="1:74" s="143" customFormat="1" ht="22.5" x14ac:dyDescent="0.25">
      <c r="A260" s="137">
        <v>80946075</v>
      </c>
      <c r="B260" s="137" t="s">
        <v>213</v>
      </c>
      <c r="C260" s="138">
        <v>44774.675543981481</v>
      </c>
      <c r="D260" s="140">
        <v>4</v>
      </c>
      <c r="E260" s="140">
        <v>1</v>
      </c>
      <c r="F260" s="140">
        <v>2</v>
      </c>
      <c r="G260" s="140">
        <v>2</v>
      </c>
      <c r="H260" s="139"/>
      <c r="I260" s="140">
        <v>1</v>
      </c>
      <c r="J260" s="139"/>
      <c r="K260" s="140">
        <v>1</v>
      </c>
      <c r="L260" s="139"/>
      <c r="M260" s="139"/>
      <c r="N260" s="139"/>
      <c r="O260" s="139"/>
      <c r="P260" s="139"/>
      <c r="Q260" s="140">
        <v>2</v>
      </c>
      <c r="R260" s="140">
        <v>1</v>
      </c>
      <c r="S260" s="139"/>
      <c r="T260" s="140">
        <v>1</v>
      </c>
      <c r="U260" s="139"/>
      <c r="V260" s="139"/>
      <c r="W260" s="139"/>
      <c r="X260" s="140">
        <v>1</v>
      </c>
      <c r="Y260" s="140">
        <v>1</v>
      </c>
      <c r="Z260" s="140">
        <v>1</v>
      </c>
      <c r="AA260" s="140">
        <v>5</v>
      </c>
      <c r="AB260" s="140">
        <v>5</v>
      </c>
      <c r="AC260" s="140">
        <v>5</v>
      </c>
      <c r="AD260" s="140">
        <v>3</v>
      </c>
      <c r="AE260" s="140">
        <v>5</v>
      </c>
      <c r="AF260" s="140">
        <v>1</v>
      </c>
      <c r="AG260" s="140">
        <v>5</v>
      </c>
      <c r="AH260" s="140">
        <v>2</v>
      </c>
      <c r="AI260" s="139"/>
      <c r="AJ260" s="140">
        <v>1</v>
      </c>
      <c r="AK260" s="139"/>
      <c r="AL260" s="140">
        <v>1</v>
      </c>
      <c r="AM260" s="139"/>
      <c r="AN260" s="139"/>
      <c r="AO260" s="140">
        <v>1</v>
      </c>
      <c r="AP260" s="140">
        <v>2</v>
      </c>
      <c r="AQ260" s="140">
        <v>3</v>
      </c>
      <c r="AR260" s="140">
        <v>4</v>
      </c>
      <c r="AS260" s="140">
        <v>4</v>
      </c>
      <c r="AT260" s="140">
        <v>4</v>
      </c>
      <c r="AU260" s="140">
        <v>2</v>
      </c>
      <c r="AV260" s="140">
        <v>2</v>
      </c>
      <c r="AW260" s="140">
        <v>2</v>
      </c>
      <c r="AX260" s="140">
        <v>4</v>
      </c>
      <c r="AY260" s="140">
        <v>4</v>
      </c>
      <c r="AZ260" s="140">
        <v>2</v>
      </c>
      <c r="BA260" s="140">
        <v>3</v>
      </c>
      <c r="BB260" s="140">
        <v>2</v>
      </c>
      <c r="BC260" s="140">
        <v>1</v>
      </c>
      <c r="BD260" s="140">
        <v>1</v>
      </c>
      <c r="BE260" s="140">
        <v>1</v>
      </c>
      <c r="BF260" s="140">
        <v>1</v>
      </c>
      <c r="BG260" s="140">
        <v>1</v>
      </c>
      <c r="BH260" s="140">
        <v>4</v>
      </c>
      <c r="BI260" s="140">
        <v>4</v>
      </c>
      <c r="BJ260" s="140">
        <v>4</v>
      </c>
      <c r="BK260" s="140">
        <v>5</v>
      </c>
      <c r="BL260" s="140">
        <v>1</v>
      </c>
      <c r="BM260" s="140">
        <v>1</v>
      </c>
      <c r="BN260" s="139"/>
      <c r="BO260" s="140">
        <v>1</v>
      </c>
      <c r="BP260" s="139"/>
      <c r="BQ260" s="140">
        <v>1</v>
      </c>
      <c r="BR260" s="139"/>
      <c r="BS260" s="139"/>
      <c r="BT260" s="140">
        <v>3</v>
      </c>
      <c r="BU260" s="140" t="s">
        <v>520</v>
      </c>
      <c r="BV260" s="140" t="s">
        <v>521</v>
      </c>
    </row>
    <row r="261" spans="1:74" s="143" customFormat="1" x14ac:dyDescent="0.25">
      <c r="A261" s="137">
        <v>80946786</v>
      </c>
      <c r="B261" s="137" t="s">
        <v>207</v>
      </c>
      <c r="C261" s="138">
        <v>44774.683263888888</v>
      </c>
      <c r="D261" s="140">
        <v>3</v>
      </c>
      <c r="E261" s="140">
        <v>2</v>
      </c>
      <c r="F261" s="140">
        <v>2</v>
      </c>
      <c r="G261" s="140">
        <v>2</v>
      </c>
      <c r="H261" s="139"/>
      <c r="I261" s="140">
        <v>1</v>
      </c>
      <c r="J261" s="140">
        <v>1</v>
      </c>
      <c r="K261" s="140">
        <v>1</v>
      </c>
      <c r="L261" s="139"/>
      <c r="M261" s="139"/>
      <c r="N261" s="139"/>
      <c r="O261" s="139"/>
      <c r="P261" s="140">
        <v>1</v>
      </c>
      <c r="Q261" s="140">
        <v>2</v>
      </c>
      <c r="R261" s="139"/>
      <c r="S261" s="139"/>
      <c r="T261" s="139"/>
      <c r="U261" s="140">
        <v>1</v>
      </c>
      <c r="V261" s="139"/>
      <c r="W261" s="139"/>
      <c r="X261" s="140">
        <v>2</v>
      </c>
      <c r="Y261" s="140">
        <v>2</v>
      </c>
      <c r="Z261" s="140">
        <v>1</v>
      </c>
      <c r="AA261" s="140">
        <v>5</v>
      </c>
      <c r="AB261" s="140">
        <v>5</v>
      </c>
      <c r="AC261" s="140">
        <v>5</v>
      </c>
      <c r="AD261" s="140">
        <v>5</v>
      </c>
      <c r="AE261" s="140">
        <v>5</v>
      </c>
      <c r="AF261" s="140">
        <v>5</v>
      </c>
      <c r="AG261" s="140">
        <v>5</v>
      </c>
      <c r="AH261" s="140">
        <v>2</v>
      </c>
      <c r="AI261" s="139"/>
      <c r="AJ261" s="139"/>
      <c r="AK261" s="139"/>
      <c r="AL261" s="139"/>
      <c r="AM261" s="140">
        <v>1</v>
      </c>
      <c r="AN261" s="139"/>
      <c r="AO261" s="140">
        <v>4</v>
      </c>
      <c r="AP261" s="140">
        <v>1</v>
      </c>
      <c r="AQ261" s="140">
        <v>3</v>
      </c>
      <c r="AR261" s="140">
        <v>1</v>
      </c>
      <c r="AS261" s="140">
        <v>1</v>
      </c>
      <c r="AT261" s="140">
        <v>1</v>
      </c>
      <c r="AU261" s="140">
        <v>1</v>
      </c>
      <c r="AV261" s="140">
        <v>1</v>
      </c>
      <c r="AW261" s="140">
        <v>3</v>
      </c>
      <c r="AX261" s="139"/>
      <c r="AY261" s="139"/>
      <c r="AZ261" s="139"/>
      <c r="BA261" s="139"/>
      <c r="BB261" s="139"/>
      <c r="BC261" s="139"/>
      <c r="BD261" s="139"/>
      <c r="BE261" s="139"/>
      <c r="BF261" s="139"/>
      <c r="BG261" s="139"/>
      <c r="BH261" s="139"/>
      <c r="BI261" s="139"/>
      <c r="BJ261" s="139"/>
      <c r="BK261" s="139"/>
      <c r="BL261" s="139"/>
      <c r="BM261" s="139"/>
      <c r="BN261" s="139"/>
      <c r="BO261" s="139"/>
      <c r="BP261" s="139"/>
      <c r="BQ261" s="139"/>
      <c r="BR261" s="139"/>
      <c r="BS261" s="139"/>
      <c r="BT261" s="139"/>
      <c r="BU261" s="139"/>
      <c r="BV261" s="139"/>
    </row>
    <row r="262" spans="1:74" s="143" customFormat="1" x14ac:dyDescent="0.25">
      <c r="A262" s="137">
        <v>80948153</v>
      </c>
      <c r="B262" s="137" t="s">
        <v>208</v>
      </c>
      <c r="C262" s="138">
        <v>44774.699895833335</v>
      </c>
      <c r="D262" s="140">
        <v>4</v>
      </c>
      <c r="E262" s="140">
        <v>1</v>
      </c>
      <c r="F262" s="140">
        <v>3</v>
      </c>
      <c r="G262" s="140">
        <v>1</v>
      </c>
      <c r="H262" s="140">
        <v>1</v>
      </c>
      <c r="I262" s="140">
        <v>1</v>
      </c>
      <c r="J262" s="140">
        <v>1</v>
      </c>
      <c r="K262" s="140">
        <v>1</v>
      </c>
      <c r="L262" s="139"/>
      <c r="M262" s="140">
        <v>1</v>
      </c>
      <c r="N262" s="139"/>
      <c r="O262" s="139"/>
      <c r="P262" s="139"/>
      <c r="Q262" s="140">
        <v>2</v>
      </c>
      <c r="R262" s="140">
        <v>1</v>
      </c>
      <c r="S262" s="140">
        <v>1</v>
      </c>
      <c r="T262" s="139"/>
      <c r="U262" s="139"/>
      <c r="V262" s="139"/>
      <c r="W262" s="139"/>
      <c r="X262" s="140">
        <v>1</v>
      </c>
      <c r="Y262" s="140">
        <v>1</v>
      </c>
      <c r="Z262" s="140">
        <v>1</v>
      </c>
      <c r="AA262" s="140">
        <v>5</v>
      </c>
      <c r="AB262" s="140">
        <v>4</v>
      </c>
      <c r="AC262" s="140">
        <v>4</v>
      </c>
      <c r="AD262" s="140">
        <v>5</v>
      </c>
      <c r="AE262" s="140">
        <v>5</v>
      </c>
      <c r="AF262" s="140">
        <v>1</v>
      </c>
      <c r="AG262" s="140">
        <v>5</v>
      </c>
      <c r="AH262" s="140">
        <v>2</v>
      </c>
      <c r="AI262" s="139"/>
      <c r="AJ262" s="140">
        <v>1</v>
      </c>
      <c r="AK262" s="139"/>
      <c r="AL262" s="139"/>
      <c r="AM262" s="140">
        <v>1</v>
      </c>
      <c r="AN262" s="139"/>
      <c r="AO262" s="140">
        <v>1</v>
      </c>
      <c r="AP262" s="140">
        <v>1</v>
      </c>
      <c r="AQ262" s="140">
        <v>2</v>
      </c>
      <c r="AR262" s="140">
        <v>2</v>
      </c>
      <c r="AS262" s="140">
        <v>2</v>
      </c>
      <c r="AT262" s="140">
        <v>3</v>
      </c>
      <c r="AU262" s="140">
        <v>1</v>
      </c>
      <c r="AV262" s="140">
        <v>2</v>
      </c>
      <c r="AW262" s="140">
        <v>2</v>
      </c>
      <c r="AX262" s="140">
        <v>2</v>
      </c>
      <c r="AY262" s="140">
        <v>1</v>
      </c>
      <c r="AZ262" s="140">
        <v>1</v>
      </c>
      <c r="BA262" s="140">
        <v>3</v>
      </c>
      <c r="BB262" s="140">
        <v>1</v>
      </c>
      <c r="BC262" s="140">
        <v>1</v>
      </c>
      <c r="BD262" s="140">
        <v>1</v>
      </c>
      <c r="BE262" s="140">
        <v>1</v>
      </c>
      <c r="BF262" s="140">
        <v>1</v>
      </c>
      <c r="BG262" s="140">
        <v>1</v>
      </c>
      <c r="BH262" s="140">
        <v>5</v>
      </c>
      <c r="BI262" s="140">
        <v>5</v>
      </c>
      <c r="BJ262" s="140">
        <v>5</v>
      </c>
      <c r="BK262" s="140">
        <v>5</v>
      </c>
      <c r="BL262" s="140">
        <v>2</v>
      </c>
      <c r="BM262" s="139"/>
      <c r="BN262" s="139"/>
      <c r="BO262" s="139"/>
      <c r="BP262" s="139"/>
      <c r="BQ262" s="139"/>
      <c r="BR262" s="139"/>
      <c r="BS262" s="139"/>
      <c r="BT262" s="140">
        <v>2</v>
      </c>
      <c r="BU262" s="140" t="s">
        <v>522</v>
      </c>
      <c r="BV262" s="140" t="s">
        <v>209</v>
      </c>
    </row>
    <row r="263" spans="1:74" s="143" customFormat="1" x14ac:dyDescent="0.25">
      <c r="A263" s="137">
        <v>80953925</v>
      </c>
      <c r="B263" s="137" t="s">
        <v>213</v>
      </c>
      <c r="C263" s="138">
        <v>44774.773680555554</v>
      </c>
      <c r="D263" s="140">
        <v>3</v>
      </c>
      <c r="E263" s="140">
        <v>2</v>
      </c>
      <c r="F263" s="140">
        <v>1</v>
      </c>
      <c r="G263" s="140">
        <v>2</v>
      </c>
      <c r="H263" s="140">
        <v>1</v>
      </c>
      <c r="I263" s="140">
        <v>1</v>
      </c>
      <c r="J263" s="140">
        <v>1</v>
      </c>
      <c r="K263" s="140">
        <v>1</v>
      </c>
      <c r="L263" s="139"/>
      <c r="M263" s="140">
        <v>1</v>
      </c>
      <c r="N263" s="139"/>
      <c r="O263" s="139"/>
      <c r="P263" s="140">
        <v>1</v>
      </c>
      <c r="Q263" s="140">
        <v>2</v>
      </c>
      <c r="R263" s="139"/>
      <c r="S263" s="139"/>
      <c r="T263" s="139"/>
      <c r="U263" s="139"/>
      <c r="V263" s="139"/>
      <c r="W263" s="140">
        <v>1</v>
      </c>
      <c r="X263" s="140">
        <v>1</v>
      </c>
      <c r="Y263" s="140">
        <v>2</v>
      </c>
      <c r="Z263" s="140">
        <v>3</v>
      </c>
      <c r="AA263" s="140">
        <v>3</v>
      </c>
      <c r="AB263" s="140">
        <v>2</v>
      </c>
      <c r="AC263" s="140">
        <v>5</v>
      </c>
      <c r="AD263" s="140">
        <v>2</v>
      </c>
      <c r="AE263" s="140">
        <v>5</v>
      </c>
      <c r="AF263" s="140">
        <v>2</v>
      </c>
      <c r="AG263" s="140">
        <v>4</v>
      </c>
      <c r="AH263" s="140">
        <v>2</v>
      </c>
      <c r="AI263" s="139"/>
      <c r="AJ263" s="140">
        <v>1</v>
      </c>
      <c r="AK263" s="139"/>
      <c r="AL263" s="140">
        <v>1</v>
      </c>
      <c r="AM263" s="139"/>
      <c r="AN263" s="139"/>
      <c r="AO263" s="140">
        <v>4</v>
      </c>
      <c r="AP263" s="140">
        <v>5</v>
      </c>
      <c r="AQ263" s="140">
        <v>4</v>
      </c>
      <c r="AR263" s="140">
        <v>2</v>
      </c>
      <c r="AS263" s="140">
        <v>3</v>
      </c>
      <c r="AT263" s="140">
        <v>3</v>
      </c>
      <c r="AU263" s="140">
        <v>5</v>
      </c>
      <c r="AV263" s="140">
        <v>3</v>
      </c>
      <c r="AW263" s="140">
        <v>1</v>
      </c>
      <c r="AX263" s="140">
        <v>3</v>
      </c>
      <c r="AY263" s="140">
        <v>5</v>
      </c>
      <c r="AZ263" s="140">
        <v>4</v>
      </c>
      <c r="BA263" s="140">
        <v>5</v>
      </c>
      <c r="BB263" s="140">
        <v>2</v>
      </c>
      <c r="BC263" s="140">
        <v>4</v>
      </c>
      <c r="BD263" s="140">
        <v>1</v>
      </c>
      <c r="BE263" s="140">
        <v>5</v>
      </c>
      <c r="BF263" s="140">
        <v>5</v>
      </c>
      <c r="BG263" s="140">
        <v>3</v>
      </c>
      <c r="BH263" s="140">
        <v>5</v>
      </c>
      <c r="BI263" s="140">
        <v>5</v>
      </c>
      <c r="BJ263" s="140">
        <v>5</v>
      </c>
      <c r="BK263" s="140">
        <v>5</v>
      </c>
      <c r="BL263" s="140">
        <v>1</v>
      </c>
      <c r="BM263" s="140">
        <v>1</v>
      </c>
      <c r="BN263" s="140">
        <v>1</v>
      </c>
      <c r="BO263" s="140">
        <v>1</v>
      </c>
      <c r="BP263" s="140">
        <v>1</v>
      </c>
      <c r="BQ263" s="140">
        <v>1</v>
      </c>
      <c r="BR263" s="140">
        <v>1</v>
      </c>
      <c r="BS263" s="139"/>
      <c r="BT263" s="140">
        <v>2</v>
      </c>
      <c r="BU263" s="140" t="s">
        <v>523</v>
      </c>
      <c r="BV263" s="140" t="s">
        <v>524</v>
      </c>
    </row>
    <row r="264" spans="1:74" s="143" customFormat="1" ht="33.75" x14ac:dyDescent="0.25">
      <c r="A264" s="137">
        <v>80954169</v>
      </c>
      <c r="B264" s="137" t="s">
        <v>213</v>
      </c>
      <c r="C264" s="138">
        <v>44774.776458333334</v>
      </c>
      <c r="D264" s="140">
        <v>2</v>
      </c>
      <c r="E264" s="140">
        <v>2</v>
      </c>
      <c r="F264" s="140">
        <v>1</v>
      </c>
      <c r="G264" s="140">
        <v>1</v>
      </c>
      <c r="H264" s="140">
        <v>1</v>
      </c>
      <c r="I264" s="139"/>
      <c r="J264" s="140">
        <v>1</v>
      </c>
      <c r="K264" s="140">
        <v>1</v>
      </c>
      <c r="L264" s="139"/>
      <c r="M264" s="140">
        <v>1</v>
      </c>
      <c r="N264" s="139"/>
      <c r="O264" s="139"/>
      <c r="P264" s="139"/>
      <c r="Q264" s="140">
        <v>2</v>
      </c>
      <c r="R264" s="139"/>
      <c r="S264" s="139"/>
      <c r="T264" s="139"/>
      <c r="U264" s="139"/>
      <c r="V264" s="139"/>
      <c r="W264" s="140">
        <v>1</v>
      </c>
      <c r="X264" s="140">
        <v>1</v>
      </c>
      <c r="Y264" s="140">
        <v>1</v>
      </c>
      <c r="Z264" s="140">
        <v>3</v>
      </c>
      <c r="AA264" s="140">
        <v>5</v>
      </c>
      <c r="AB264" s="140">
        <v>5</v>
      </c>
      <c r="AC264" s="140">
        <v>5</v>
      </c>
      <c r="AD264" s="140">
        <v>4</v>
      </c>
      <c r="AE264" s="140">
        <v>5</v>
      </c>
      <c r="AF264" s="140">
        <v>1</v>
      </c>
      <c r="AG264" s="140">
        <v>5</v>
      </c>
      <c r="AH264" s="140">
        <v>1</v>
      </c>
      <c r="AI264" s="140">
        <v>1</v>
      </c>
      <c r="AJ264" s="140">
        <v>1</v>
      </c>
      <c r="AK264" s="140">
        <v>1</v>
      </c>
      <c r="AL264" s="140">
        <v>1</v>
      </c>
      <c r="AM264" s="140">
        <v>1</v>
      </c>
      <c r="AN264" s="140">
        <v>1</v>
      </c>
      <c r="AO264" s="140">
        <v>5</v>
      </c>
      <c r="AP264" s="140">
        <v>1</v>
      </c>
      <c r="AQ264" s="140">
        <v>3</v>
      </c>
      <c r="AR264" s="140">
        <v>1</v>
      </c>
      <c r="AS264" s="140">
        <v>1</v>
      </c>
      <c r="AT264" s="140">
        <v>4</v>
      </c>
      <c r="AU264" s="140">
        <v>5</v>
      </c>
      <c r="AV264" s="140">
        <v>5</v>
      </c>
      <c r="AW264" s="140">
        <v>2</v>
      </c>
      <c r="AX264" s="140">
        <v>5</v>
      </c>
      <c r="AY264" s="140">
        <v>1</v>
      </c>
      <c r="AZ264" s="140">
        <v>2</v>
      </c>
      <c r="BA264" s="140">
        <v>3</v>
      </c>
      <c r="BB264" s="140">
        <v>1</v>
      </c>
      <c r="BC264" s="140">
        <v>4</v>
      </c>
      <c r="BD264" s="140">
        <v>1</v>
      </c>
      <c r="BE264" s="140">
        <v>4</v>
      </c>
      <c r="BF264" s="140">
        <v>3</v>
      </c>
      <c r="BG264" s="140">
        <v>1</v>
      </c>
      <c r="BH264" s="140">
        <v>1</v>
      </c>
      <c r="BI264" s="140">
        <v>5</v>
      </c>
      <c r="BJ264" s="140">
        <v>5</v>
      </c>
      <c r="BK264" s="140">
        <v>5</v>
      </c>
      <c r="BL264" s="140">
        <v>2</v>
      </c>
      <c r="BM264" s="139"/>
      <c r="BN264" s="139"/>
      <c r="BO264" s="139"/>
      <c r="BP264" s="139"/>
      <c r="BQ264" s="139"/>
      <c r="BR264" s="139"/>
      <c r="BS264" s="139"/>
      <c r="BT264" s="140">
        <v>4</v>
      </c>
      <c r="BU264" s="140" t="s">
        <v>525</v>
      </c>
      <c r="BV264" s="140" t="s">
        <v>221</v>
      </c>
    </row>
    <row r="265" spans="1:74" s="143" customFormat="1" ht="22.5" x14ac:dyDescent="0.25">
      <c r="A265" s="137">
        <v>80955157</v>
      </c>
      <c r="B265" s="137" t="s">
        <v>213</v>
      </c>
      <c r="C265" s="138">
        <v>44774.790219907409</v>
      </c>
      <c r="D265" s="140">
        <v>4</v>
      </c>
      <c r="E265" s="140">
        <v>1</v>
      </c>
      <c r="F265" s="140">
        <v>2</v>
      </c>
      <c r="G265" s="140">
        <v>1</v>
      </c>
      <c r="H265" s="140">
        <v>1</v>
      </c>
      <c r="I265" s="140">
        <v>1</v>
      </c>
      <c r="J265" s="140">
        <v>1</v>
      </c>
      <c r="K265" s="140">
        <v>1</v>
      </c>
      <c r="L265" s="139"/>
      <c r="M265" s="140">
        <v>1</v>
      </c>
      <c r="N265" s="139"/>
      <c r="O265" s="139"/>
      <c r="P265" s="139"/>
      <c r="Q265" s="140">
        <v>2</v>
      </c>
      <c r="R265" s="140">
        <v>1</v>
      </c>
      <c r="S265" s="140">
        <v>1</v>
      </c>
      <c r="T265" s="139"/>
      <c r="U265" s="139"/>
      <c r="V265" s="139"/>
      <c r="W265" s="139"/>
      <c r="X265" s="140">
        <v>1</v>
      </c>
      <c r="Y265" s="140">
        <v>1</v>
      </c>
      <c r="Z265" s="140">
        <v>1</v>
      </c>
      <c r="AA265" s="140">
        <v>5</v>
      </c>
      <c r="AB265" s="140">
        <v>4</v>
      </c>
      <c r="AC265" s="140">
        <v>5</v>
      </c>
      <c r="AD265" s="140">
        <v>5</v>
      </c>
      <c r="AE265" s="140">
        <v>5</v>
      </c>
      <c r="AF265" s="140">
        <v>3</v>
      </c>
      <c r="AG265" s="140">
        <v>5</v>
      </c>
      <c r="AH265" s="140">
        <v>1</v>
      </c>
      <c r="AI265" s="140">
        <v>1</v>
      </c>
      <c r="AJ265" s="139"/>
      <c r="AK265" s="139"/>
      <c r="AL265" s="140">
        <v>1</v>
      </c>
      <c r="AM265" s="140">
        <v>1</v>
      </c>
      <c r="AN265" s="139"/>
      <c r="AO265" s="140">
        <v>1</v>
      </c>
      <c r="AP265" s="140">
        <v>1</v>
      </c>
      <c r="AQ265" s="140">
        <v>2</v>
      </c>
      <c r="AR265" s="140">
        <v>2</v>
      </c>
      <c r="AS265" s="140">
        <v>2</v>
      </c>
      <c r="AT265" s="140">
        <v>3</v>
      </c>
      <c r="AU265" s="140">
        <v>1</v>
      </c>
      <c r="AV265" s="140">
        <v>1</v>
      </c>
      <c r="AW265" s="140">
        <v>2</v>
      </c>
      <c r="AX265" s="140">
        <v>4</v>
      </c>
      <c r="AY265" s="140">
        <v>1</v>
      </c>
      <c r="AZ265" s="140">
        <v>1</v>
      </c>
      <c r="BA265" s="140">
        <v>3</v>
      </c>
      <c r="BB265" s="140">
        <v>3</v>
      </c>
      <c r="BC265" s="140">
        <v>3</v>
      </c>
      <c r="BD265" s="140">
        <v>1</v>
      </c>
      <c r="BE265" s="140">
        <v>1</v>
      </c>
      <c r="BF265" s="140">
        <v>1</v>
      </c>
      <c r="BG265" s="140">
        <v>1</v>
      </c>
      <c r="BH265" s="140">
        <v>5</v>
      </c>
      <c r="BI265" s="140">
        <v>5</v>
      </c>
      <c r="BJ265" s="140">
        <v>5</v>
      </c>
      <c r="BK265" s="140">
        <v>5</v>
      </c>
      <c r="BL265" s="140">
        <v>2</v>
      </c>
      <c r="BM265" s="139"/>
      <c r="BN265" s="139"/>
      <c r="BO265" s="139"/>
      <c r="BP265" s="139"/>
      <c r="BQ265" s="139"/>
      <c r="BR265" s="139"/>
      <c r="BS265" s="139"/>
      <c r="BT265" s="140">
        <v>2</v>
      </c>
      <c r="BU265" s="140" t="s">
        <v>526</v>
      </c>
      <c r="BV265" s="140" t="s">
        <v>527</v>
      </c>
    </row>
    <row r="266" spans="1:74" s="143" customFormat="1" x14ac:dyDescent="0.25">
      <c r="A266" s="137">
        <v>80955411</v>
      </c>
      <c r="B266" s="137" t="s">
        <v>213</v>
      </c>
      <c r="C266" s="138">
        <v>44774.793715277781</v>
      </c>
      <c r="D266" s="140">
        <v>3</v>
      </c>
      <c r="E266" s="140">
        <v>2</v>
      </c>
      <c r="F266" s="140">
        <v>2</v>
      </c>
      <c r="G266" s="140">
        <v>1</v>
      </c>
      <c r="H266" s="140">
        <v>1</v>
      </c>
      <c r="I266" s="140">
        <v>1</v>
      </c>
      <c r="J266" s="140">
        <v>1</v>
      </c>
      <c r="K266" s="140">
        <v>1</v>
      </c>
      <c r="L266" s="139"/>
      <c r="M266" s="140">
        <v>1</v>
      </c>
      <c r="N266" s="139"/>
      <c r="O266" s="139"/>
      <c r="P266" s="139"/>
      <c r="Q266" s="140">
        <v>1</v>
      </c>
      <c r="R266" s="139"/>
      <c r="S266" s="139"/>
      <c r="T266" s="139"/>
      <c r="U266" s="139"/>
      <c r="V266" s="139"/>
      <c r="W266" s="140">
        <v>1</v>
      </c>
      <c r="X266" s="140">
        <v>1</v>
      </c>
      <c r="Y266" s="140">
        <v>1</v>
      </c>
      <c r="Z266" s="140">
        <v>3</v>
      </c>
      <c r="AA266" s="140">
        <v>5</v>
      </c>
      <c r="AB266" s="140">
        <v>3</v>
      </c>
      <c r="AC266" s="140">
        <v>5</v>
      </c>
      <c r="AD266" s="140">
        <v>1</v>
      </c>
      <c r="AE266" s="140">
        <v>5</v>
      </c>
      <c r="AF266" s="140">
        <v>1</v>
      </c>
      <c r="AG266" s="140">
        <v>5</v>
      </c>
      <c r="AH266" s="140">
        <v>2</v>
      </c>
      <c r="AI266" s="139"/>
      <c r="AJ266" s="140">
        <v>1</v>
      </c>
      <c r="AK266" s="139"/>
      <c r="AL266" s="139"/>
      <c r="AM266" s="140">
        <v>1</v>
      </c>
      <c r="AN266" s="139"/>
      <c r="AO266" s="140">
        <v>1</v>
      </c>
      <c r="AP266" s="140">
        <v>1</v>
      </c>
      <c r="AQ266" s="140">
        <v>2</v>
      </c>
      <c r="AR266" s="140">
        <v>1</v>
      </c>
      <c r="AS266" s="140">
        <v>1</v>
      </c>
      <c r="AT266" s="140">
        <v>1</v>
      </c>
      <c r="AU266" s="140">
        <v>1</v>
      </c>
      <c r="AV266" s="140">
        <v>1</v>
      </c>
      <c r="AW266" s="140">
        <v>2</v>
      </c>
      <c r="AX266" s="140">
        <v>3</v>
      </c>
      <c r="AY266" s="140">
        <v>1</v>
      </c>
      <c r="AZ266" s="140">
        <v>1</v>
      </c>
      <c r="BA266" s="140">
        <v>3</v>
      </c>
      <c r="BB266" s="140">
        <v>1</v>
      </c>
      <c r="BC266" s="140">
        <v>1</v>
      </c>
      <c r="BD266" s="140">
        <v>1</v>
      </c>
      <c r="BE266" s="140">
        <v>3</v>
      </c>
      <c r="BF266" s="140">
        <v>1</v>
      </c>
      <c r="BG266" s="140">
        <v>1</v>
      </c>
      <c r="BH266" s="140">
        <v>3</v>
      </c>
      <c r="BI266" s="140">
        <v>5</v>
      </c>
      <c r="BJ266" s="140">
        <v>5</v>
      </c>
      <c r="BK266" s="140">
        <v>5</v>
      </c>
      <c r="BL266" s="140">
        <v>2</v>
      </c>
      <c r="BM266" s="139"/>
      <c r="BN266" s="139"/>
      <c r="BO266" s="139"/>
      <c r="BP266" s="139"/>
      <c r="BQ266" s="139"/>
      <c r="BR266" s="139"/>
      <c r="BS266" s="139"/>
      <c r="BT266" s="140">
        <v>3</v>
      </c>
      <c r="BU266" s="140" t="s">
        <v>528</v>
      </c>
      <c r="BV266" s="140" t="s">
        <v>221</v>
      </c>
    </row>
    <row r="267" spans="1:74" s="143" customFormat="1" ht="22.5" x14ac:dyDescent="0.25">
      <c r="A267" s="137">
        <v>80955903</v>
      </c>
      <c r="B267" s="137" t="s">
        <v>213</v>
      </c>
      <c r="C267" s="138">
        <v>44774.800034722219</v>
      </c>
      <c r="D267" s="140">
        <v>3</v>
      </c>
      <c r="E267" s="140">
        <v>2</v>
      </c>
      <c r="F267" s="140">
        <v>2</v>
      </c>
      <c r="G267" s="140">
        <v>1</v>
      </c>
      <c r="H267" s="139"/>
      <c r="I267" s="139"/>
      <c r="J267" s="140">
        <v>1</v>
      </c>
      <c r="K267" s="139"/>
      <c r="L267" s="139"/>
      <c r="M267" s="139"/>
      <c r="N267" s="139"/>
      <c r="O267" s="139"/>
      <c r="P267" s="139"/>
      <c r="Q267" s="140">
        <v>3</v>
      </c>
      <c r="R267" s="139"/>
      <c r="S267" s="139"/>
      <c r="T267" s="139"/>
      <c r="U267" s="139"/>
      <c r="V267" s="139"/>
      <c r="W267" s="140">
        <v>1</v>
      </c>
      <c r="X267" s="140">
        <v>2</v>
      </c>
      <c r="Y267" s="140">
        <v>2</v>
      </c>
      <c r="Z267" s="140">
        <v>3</v>
      </c>
      <c r="AA267" s="140">
        <v>3</v>
      </c>
      <c r="AB267" s="140">
        <v>3</v>
      </c>
      <c r="AC267" s="140">
        <v>5</v>
      </c>
      <c r="AD267" s="140">
        <v>1</v>
      </c>
      <c r="AE267" s="140">
        <v>5</v>
      </c>
      <c r="AF267" s="140">
        <v>2</v>
      </c>
      <c r="AG267" s="140">
        <v>5</v>
      </c>
      <c r="AH267" s="140">
        <v>2</v>
      </c>
      <c r="AI267" s="139"/>
      <c r="AJ267" s="139"/>
      <c r="AK267" s="140">
        <v>1</v>
      </c>
      <c r="AL267" s="139"/>
      <c r="AM267" s="140">
        <v>1</v>
      </c>
      <c r="AN267" s="139"/>
      <c r="AO267" s="140">
        <v>1</v>
      </c>
      <c r="AP267" s="140">
        <v>1</v>
      </c>
      <c r="AQ267" s="140">
        <v>4</v>
      </c>
      <c r="AR267" s="140">
        <v>2</v>
      </c>
      <c r="AS267" s="140">
        <v>2</v>
      </c>
      <c r="AT267" s="140">
        <v>2</v>
      </c>
      <c r="AU267" s="140">
        <v>1</v>
      </c>
      <c r="AV267" s="140">
        <v>1</v>
      </c>
      <c r="AW267" s="140">
        <v>2</v>
      </c>
      <c r="AX267" s="140">
        <v>4</v>
      </c>
      <c r="AY267" s="140">
        <v>1</v>
      </c>
      <c r="AZ267" s="140">
        <v>2</v>
      </c>
      <c r="BA267" s="140">
        <v>3</v>
      </c>
      <c r="BB267" s="140">
        <v>5</v>
      </c>
      <c r="BC267" s="140">
        <v>5</v>
      </c>
      <c r="BD267" s="140">
        <v>2</v>
      </c>
      <c r="BE267" s="140">
        <v>2</v>
      </c>
      <c r="BF267" s="140">
        <v>2</v>
      </c>
      <c r="BG267" s="140">
        <v>2</v>
      </c>
      <c r="BH267" s="140">
        <v>3</v>
      </c>
      <c r="BI267" s="140">
        <v>4</v>
      </c>
      <c r="BJ267" s="140">
        <v>4</v>
      </c>
      <c r="BK267" s="140">
        <v>4</v>
      </c>
      <c r="BL267" s="140">
        <v>2</v>
      </c>
      <c r="BM267" s="139"/>
      <c r="BN267" s="139"/>
      <c r="BO267" s="139"/>
      <c r="BP267" s="139"/>
      <c r="BQ267" s="139"/>
      <c r="BR267" s="139"/>
      <c r="BS267" s="139"/>
      <c r="BT267" s="140">
        <v>3</v>
      </c>
      <c r="BU267" s="140" t="s">
        <v>529</v>
      </c>
      <c r="BV267" s="140" t="s">
        <v>209</v>
      </c>
    </row>
    <row r="268" spans="1:74" s="143" customFormat="1" x14ac:dyDescent="0.25">
      <c r="A268" s="137">
        <v>80957163</v>
      </c>
      <c r="B268" s="137" t="s">
        <v>207</v>
      </c>
      <c r="C268" s="138">
        <v>44774.819340277776</v>
      </c>
      <c r="D268" s="140">
        <v>3</v>
      </c>
      <c r="E268" s="140">
        <v>1</v>
      </c>
      <c r="F268" s="140">
        <v>2</v>
      </c>
      <c r="G268" s="140">
        <v>1</v>
      </c>
      <c r="H268" s="140">
        <v>1</v>
      </c>
      <c r="I268" s="140">
        <v>1</v>
      </c>
      <c r="J268" s="140">
        <v>1</v>
      </c>
      <c r="K268" s="140">
        <v>1</v>
      </c>
      <c r="L268" s="139"/>
      <c r="M268" s="139"/>
      <c r="N268" s="139"/>
      <c r="O268" s="139"/>
      <c r="P268" s="140">
        <v>1</v>
      </c>
      <c r="Q268" s="140">
        <v>2</v>
      </c>
      <c r="R268" s="139"/>
      <c r="S268" s="139"/>
      <c r="T268" s="139"/>
      <c r="U268" s="139"/>
      <c r="V268" s="139"/>
      <c r="W268" s="140">
        <v>1</v>
      </c>
      <c r="X268" s="140">
        <v>1</v>
      </c>
      <c r="Y268" s="140">
        <v>1</v>
      </c>
      <c r="Z268" s="140">
        <v>1</v>
      </c>
      <c r="AA268" s="140">
        <v>5</v>
      </c>
      <c r="AB268" s="140">
        <v>5</v>
      </c>
      <c r="AC268" s="140">
        <v>5</v>
      </c>
      <c r="AD268" s="140">
        <v>2</v>
      </c>
      <c r="AE268" s="140">
        <v>5</v>
      </c>
      <c r="AF268" s="140">
        <v>1</v>
      </c>
      <c r="AG268" s="140">
        <v>5</v>
      </c>
      <c r="AH268" s="140">
        <v>2</v>
      </c>
      <c r="AI268" s="139"/>
      <c r="AJ268" s="139"/>
      <c r="AK268" s="139"/>
      <c r="AL268" s="140">
        <v>1</v>
      </c>
      <c r="AM268" s="139"/>
      <c r="AN268" s="140">
        <v>1</v>
      </c>
      <c r="AO268" s="140">
        <v>1</v>
      </c>
      <c r="AP268" s="140">
        <v>3</v>
      </c>
      <c r="AQ268" s="140">
        <v>4</v>
      </c>
      <c r="AR268" s="140">
        <v>3</v>
      </c>
      <c r="AS268" s="140">
        <v>3</v>
      </c>
      <c r="AT268" s="140">
        <v>3</v>
      </c>
      <c r="AU268" s="140">
        <v>1</v>
      </c>
      <c r="AV268" s="140">
        <v>1</v>
      </c>
      <c r="AW268" s="139"/>
      <c r="AX268" s="139"/>
      <c r="AY268" s="139"/>
      <c r="AZ268" s="139"/>
      <c r="BA268" s="139"/>
      <c r="BB268" s="139"/>
      <c r="BC268" s="139"/>
      <c r="BD268" s="139"/>
      <c r="BE268" s="139"/>
      <c r="BF268" s="139"/>
      <c r="BG268" s="139"/>
      <c r="BH268" s="139"/>
      <c r="BI268" s="139"/>
      <c r="BJ268" s="139"/>
      <c r="BK268" s="139"/>
      <c r="BL268" s="139"/>
      <c r="BM268" s="139"/>
      <c r="BN268" s="139"/>
      <c r="BO268" s="139"/>
      <c r="BP268" s="139"/>
      <c r="BQ268" s="139"/>
      <c r="BR268" s="139"/>
      <c r="BS268" s="139"/>
      <c r="BT268" s="139"/>
      <c r="BU268" s="139"/>
      <c r="BV268" s="139"/>
    </row>
    <row r="269" spans="1:74" s="143" customFormat="1" x14ac:dyDescent="0.25">
      <c r="A269" s="137">
        <v>80959019</v>
      </c>
      <c r="B269" s="137" t="s">
        <v>213</v>
      </c>
      <c r="C269" s="138">
        <v>44774.84884259259</v>
      </c>
      <c r="D269" s="140">
        <v>4</v>
      </c>
      <c r="E269" s="140">
        <v>2</v>
      </c>
      <c r="F269" s="140">
        <v>2</v>
      </c>
      <c r="G269" s="140">
        <v>2</v>
      </c>
      <c r="H269" s="140">
        <v>1</v>
      </c>
      <c r="I269" s="140">
        <v>1</v>
      </c>
      <c r="J269" s="139"/>
      <c r="K269" s="140">
        <v>1</v>
      </c>
      <c r="L269" s="139"/>
      <c r="M269" s="139"/>
      <c r="N269" s="139"/>
      <c r="O269" s="139"/>
      <c r="P269" s="139"/>
      <c r="Q269" s="140">
        <v>2</v>
      </c>
      <c r="R269" s="139"/>
      <c r="S269" s="139"/>
      <c r="T269" s="139"/>
      <c r="U269" s="139"/>
      <c r="V269" s="139"/>
      <c r="W269" s="140">
        <v>1</v>
      </c>
      <c r="X269" s="140">
        <v>1</v>
      </c>
      <c r="Y269" s="140">
        <v>1</v>
      </c>
      <c r="Z269" s="140">
        <v>3</v>
      </c>
      <c r="AA269" s="140">
        <v>2</v>
      </c>
      <c r="AB269" s="140">
        <v>3</v>
      </c>
      <c r="AC269" s="140">
        <v>1</v>
      </c>
      <c r="AD269" s="140">
        <v>4</v>
      </c>
      <c r="AE269" s="140">
        <v>5</v>
      </c>
      <c r="AF269" s="140">
        <v>3</v>
      </c>
      <c r="AG269" s="140">
        <v>5</v>
      </c>
      <c r="AH269" s="140">
        <v>2</v>
      </c>
      <c r="AI269" s="139"/>
      <c r="AJ269" s="139"/>
      <c r="AK269" s="139"/>
      <c r="AL269" s="140">
        <v>1</v>
      </c>
      <c r="AM269" s="139"/>
      <c r="AN269" s="139"/>
      <c r="AO269" s="140">
        <v>1</v>
      </c>
      <c r="AP269" s="140">
        <v>1</v>
      </c>
      <c r="AQ269" s="140">
        <v>1</v>
      </c>
      <c r="AR269" s="140">
        <v>3</v>
      </c>
      <c r="AS269" s="140">
        <v>2</v>
      </c>
      <c r="AT269" s="140">
        <v>2</v>
      </c>
      <c r="AU269" s="140">
        <v>2</v>
      </c>
      <c r="AV269" s="140">
        <v>2</v>
      </c>
      <c r="AW269" s="140">
        <v>2</v>
      </c>
      <c r="AX269" s="140">
        <v>2</v>
      </c>
      <c r="AY269" s="140">
        <v>4</v>
      </c>
      <c r="AZ269" s="140">
        <v>5</v>
      </c>
      <c r="BA269" s="140">
        <v>3</v>
      </c>
      <c r="BB269" s="140">
        <v>1</v>
      </c>
      <c r="BC269" s="140">
        <v>1</v>
      </c>
      <c r="BD269" s="140">
        <v>1</v>
      </c>
      <c r="BE269" s="140">
        <v>1</v>
      </c>
      <c r="BF269" s="140">
        <v>1</v>
      </c>
      <c r="BG269" s="140">
        <v>1</v>
      </c>
      <c r="BH269" s="140">
        <v>1</v>
      </c>
      <c r="BI269" s="140">
        <v>3</v>
      </c>
      <c r="BJ269" s="140">
        <v>3</v>
      </c>
      <c r="BK269" s="140">
        <v>3</v>
      </c>
      <c r="BL269" s="140">
        <v>2</v>
      </c>
      <c r="BM269" s="139"/>
      <c r="BN269" s="139"/>
      <c r="BO269" s="139"/>
      <c r="BP269" s="139"/>
      <c r="BQ269" s="139"/>
      <c r="BR269" s="139"/>
      <c r="BS269" s="139"/>
      <c r="BT269" s="140">
        <v>3</v>
      </c>
      <c r="BU269" s="140" t="s">
        <v>530</v>
      </c>
      <c r="BV269" s="140" t="s">
        <v>531</v>
      </c>
    </row>
    <row r="270" spans="1:74" s="143" customFormat="1" ht="45" x14ac:dyDescent="0.25">
      <c r="A270" s="137">
        <v>80959429</v>
      </c>
      <c r="B270" s="137" t="s">
        <v>213</v>
      </c>
      <c r="C270" s="138">
        <v>44774.855381944442</v>
      </c>
      <c r="D270" s="140">
        <v>3</v>
      </c>
      <c r="E270" s="140">
        <v>1</v>
      </c>
      <c r="F270" s="140">
        <v>2</v>
      </c>
      <c r="G270" s="140">
        <v>1</v>
      </c>
      <c r="H270" s="140">
        <v>1</v>
      </c>
      <c r="I270" s="140">
        <v>1</v>
      </c>
      <c r="J270" s="140">
        <v>1</v>
      </c>
      <c r="K270" s="139"/>
      <c r="L270" s="139"/>
      <c r="M270" s="140">
        <v>1</v>
      </c>
      <c r="N270" s="139"/>
      <c r="O270" s="139"/>
      <c r="P270" s="139"/>
      <c r="Q270" s="140">
        <v>2</v>
      </c>
      <c r="R270" s="140">
        <v>1</v>
      </c>
      <c r="S270" s="140">
        <v>1</v>
      </c>
      <c r="T270" s="139"/>
      <c r="U270" s="139"/>
      <c r="V270" s="140">
        <v>1</v>
      </c>
      <c r="W270" s="139"/>
      <c r="X270" s="140">
        <v>1</v>
      </c>
      <c r="Y270" s="140">
        <v>1</v>
      </c>
      <c r="Z270" s="140">
        <v>1</v>
      </c>
      <c r="AA270" s="140">
        <v>4</v>
      </c>
      <c r="AB270" s="140">
        <v>4</v>
      </c>
      <c r="AC270" s="140">
        <v>4</v>
      </c>
      <c r="AD270" s="140">
        <v>5</v>
      </c>
      <c r="AE270" s="140">
        <v>5</v>
      </c>
      <c r="AF270" s="140">
        <v>2</v>
      </c>
      <c r="AG270" s="140">
        <v>3</v>
      </c>
      <c r="AH270" s="140">
        <v>2</v>
      </c>
      <c r="AI270" s="139"/>
      <c r="AJ270" s="139"/>
      <c r="AK270" s="140">
        <v>1</v>
      </c>
      <c r="AL270" s="139"/>
      <c r="AM270" s="140">
        <v>1</v>
      </c>
      <c r="AN270" s="139"/>
      <c r="AO270" s="140">
        <v>1</v>
      </c>
      <c r="AP270" s="140">
        <v>5</v>
      </c>
      <c r="AQ270" s="140">
        <v>3</v>
      </c>
      <c r="AR270" s="140">
        <v>3</v>
      </c>
      <c r="AS270" s="140">
        <v>3</v>
      </c>
      <c r="AT270" s="140">
        <v>4</v>
      </c>
      <c r="AU270" s="140">
        <v>2</v>
      </c>
      <c r="AV270" s="140">
        <v>3</v>
      </c>
      <c r="AW270" s="140">
        <v>2</v>
      </c>
      <c r="AX270" s="140">
        <v>3</v>
      </c>
      <c r="AY270" s="140">
        <v>3</v>
      </c>
      <c r="AZ270" s="140">
        <v>2</v>
      </c>
      <c r="BA270" s="140">
        <v>3</v>
      </c>
      <c r="BB270" s="140">
        <v>2</v>
      </c>
      <c r="BC270" s="140">
        <v>3</v>
      </c>
      <c r="BD270" s="140">
        <v>2</v>
      </c>
      <c r="BE270" s="140">
        <v>3</v>
      </c>
      <c r="BF270" s="140">
        <v>3</v>
      </c>
      <c r="BG270" s="140">
        <v>3</v>
      </c>
      <c r="BH270" s="140">
        <v>2</v>
      </c>
      <c r="BI270" s="140">
        <v>2</v>
      </c>
      <c r="BJ270" s="140">
        <v>2</v>
      </c>
      <c r="BK270" s="140">
        <v>2</v>
      </c>
      <c r="BL270" s="140">
        <v>2</v>
      </c>
      <c r="BM270" s="139"/>
      <c r="BN270" s="139"/>
      <c r="BO270" s="139"/>
      <c r="BP270" s="139"/>
      <c r="BQ270" s="139"/>
      <c r="BR270" s="139"/>
      <c r="BS270" s="139"/>
      <c r="BT270" s="140">
        <v>4</v>
      </c>
      <c r="BU270" s="140" t="s">
        <v>532</v>
      </c>
      <c r="BV270" s="140" t="s">
        <v>219</v>
      </c>
    </row>
    <row r="271" spans="1:74" s="143" customFormat="1" ht="33.75" x14ac:dyDescent="0.25">
      <c r="A271" s="137">
        <v>80959598</v>
      </c>
      <c r="B271" s="137" t="s">
        <v>213</v>
      </c>
      <c r="C271" s="138">
        <v>44774.858703703707</v>
      </c>
      <c r="D271" s="140">
        <v>3</v>
      </c>
      <c r="E271" s="140">
        <v>2</v>
      </c>
      <c r="F271" s="140">
        <v>1</v>
      </c>
      <c r="G271" s="140">
        <v>1</v>
      </c>
      <c r="H271" s="139"/>
      <c r="I271" s="140">
        <v>1</v>
      </c>
      <c r="J271" s="140">
        <v>1</v>
      </c>
      <c r="K271" s="140">
        <v>1</v>
      </c>
      <c r="L271" s="139"/>
      <c r="M271" s="140">
        <v>1</v>
      </c>
      <c r="N271" s="139"/>
      <c r="O271" s="139"/>
      <c r="P271" s="140">
        <v>1</v>
      </c>
      <c r="Q271" s="140">
        <v>2</v>
      </c>
      <c r="R271" s="139"/>
      <c r="S271" s="139"/>
      <c r="T271" s="139"/>
      <c r="U271" s="139"/>
      <c r="V271" s="139"/>
      <c r="W271" s="140">
        <v>1</v>
      </c>
      <c r="X271" s="140">
        <v>1</v>
      </c>
      <c r="Y271" s="140">
        <v>2</v>
      </c>
      <c r="Z271" s="140">
        <v>3</v>
      </c>
      <c r="AA271" s="140">
        <v>4</v>
      </c>
      <c r="AB271" s="140">
        <v>2</v>
      </c>
      <c r="AC271" s="140">
        <v>5</v>
      </c>
      <c r="AD271" s="140">
        <v>1</v>
      </c>
      <c r="AE271" s="140">
        <v>5</v>
      </c>
      <c r="AF271" s="140">
        <v>1</v>
      </c>
      <c r="AG271" s="140">
        <v>5</v>
      </c>
      <c r="AH271" s="140">
        <v>1</v>
      </c>
      <c r="AI271" s="140">
        <v>3</v>
      </c>
      <c r="AJ271" s="139"/>
      <c r="AK271" s="139"/>
      <c r="AL271" s="139"/>
      <c r="AM271" s="140">
        <v>1</v>
      </c>
      <c r="AN271" s="139"/>
      <c r="AO271" s="140">
        <v>2</v>
      </c>
      <c r="AP271" s="140">
        <v>3</v>
      </c>
      <c r="AQ271" s="140">
        <v>5</v>
      </c>
      <c r="AR271" s="140">
        <v>3</v>
      </c>
      <c r="AS271" s="140">
        <v>3</v>
      </c>
      <c r="AT271" s="140">
        <v>2</v>
      </c>
      <c r="AU271" s="140">
        <v>1</v>
      </c>
      <c r="AV271" s="140">
        <v>2</v>
      </c>
      <c r="AW271" s="140">
        <v>2</v>
      </c>
      <c r="AX271" s="140">
        <v>4</v>
      </c>
      <c r="AY271" s="140">
        <v>1</v>
      </c>
      <c r="AZ271" s="140">
        <v>1</v>
      </c>
      <c r="BA271" s="140">
        <v>5</v>
      </c>
      <c r="BB271" s="140">
        <v>1</v>
      </c>
      <c r="BC271" s="140">
        <v>1</v>
      </c>
      <c r="BD271" s="140">
        <v>2</v>
      </c>
      <c r="BE271" s="140">
        <v>3</v>
      </c>
      <c r="BF271" s="140">
        <v>3</v>
      </c>
      <c r="BG271" s="140">
        <v>1</v>
      </c>
      <c r="BH271" s="140">
        <v>3</v>
      </c>
      <c r="BI271" s="140">
        <v>3</v>
      </c>
      <c r="BJ271" s="140">
        <v>3</v>
      </c>
      <c r="BK271" s="140">
        <v>2</v>
      </c>
      <c r="BL271" s="140">
        <v>1</v>
      </c>
      <c r="BM271" s="140">
        <v>1</v>
      </c>
      <c r="BN271" s="139"/>
      <c r="BO271" s="140">
        <v>1</v>
      </c>
      <c r="BP271" s="139"/>
      <c r="BQ271" s="140">
        <v>1</v>
      </c>
      <c r="BR271" s="140">
        <v>1</v>
      </c>
      <c r="BS271" s="139"/>
      <c r="BT271" s="140">
        <v>3</v>
      </c>
      <c r="BU271" s="140" t="s">
        <v>533</v>
      </c>
      <c r="BV271" s="140" t="s">
        <v>221</v>
      </c>
    </row>
    <row r="272" spans="1:74" s="143" customFormat="1" x14ac:dyDescent="0.25">
      <c r="A272" s="137">
        <v>80960651</v>
      </c>
      <c r="B272" s="137" t="s">
        <v>213</v>
      </c>
      <c r="C272" s="138">
        <v>44774.878784722219</v>
      </c>
      <c r="D272" s="140">
        <v>2</v>
      </c>
      <c r="E272" s="140">
        <v>2</v>
      </c>
      <c r="F272" s="140">
        <v>1</v>
      </c>
      <c r="G272" s="140">
        <v>1</v>
      </c>
      <c r="H272" s="140">
        <v>1</v>
      </c>
      <c r="I272" s="140">
        <v>1</v>
      </c>
      <c r="J272" s="140">
        <v>1</v>
      </c>
      <c r="K272" s="140">
        <v>1</v>
      </c>
      <c r="L272" s="139"/>
      <c r="M272" s="139"/>
      <c r="N272" s="139"/>
      <c r="O272" s="139"/>
      <c r="P272" s="140">
        <v>1</v>
      </c>
      <c r="Q272" s="140">
        <v>2</v>
      </c>
      <c r="R272" s="140">
        <v>1</v>
      </c>
      <c r="S272" s="139"/>
      <c r="T272" s="139"/>
      <c r="U272" s="139"/>
      <c r="V272" s="139"/>
      <c r="W272" s="140">
        <v>1</v>
      </c>
      <c r="X272" s="140">
        <v>1</v>
      </c>
      <c r="Y272" s="140">
        <v>1</v>
      </c>
      <c r="Z272" s="140">
        <v>3</v>
      </c>
      <c r="AA272" s="140">
        <v>5</v>
      </c>
      <c r="AB272" s="140">
        <v>5</v>
      </c>
      <c r="AC272" s="140">
        <v>5</v>
      </c>
      <c r="AD272" s="140">
        <v>2</v>
      </c>
      <c r="AE272" s="140">
        <v>5</v>
      </c>
      <c r="AF272" s="140">
        <v>2</v>
      </c>
      <c r="AG272" s="140">
        <v>5</v>
      </c>
      <c r="AH272" s="140">
        <v>2</v>
      </c>
      <c r="AI272" s="139"/>
      <c r="AJ272" s="139"/>
      <c r="AK272" s="140">
        <v>1</v>
      </c>
      <c r="AL272" s="139"/>
      <c r="AM272" s="139"/>
      <c r="AN272" s="139"/>
      <c r="AO272" s="140">
        <v>1</v>
      </c>
      <c r="AP272" s="140">
        <v>1</v>
      </c>
      <c r="AQ272" s="140">
        <v>2</v>
      </c>
      <c r="AR272" s="140">
        <v>4</v>
      </c>
      <c r="AS272" s="140">
        <v>4</v>
      </c>
      <c r="AT272" s="140">
        <v>3</v>
      </c>
      <c r="AU272" s="140">
        <v>2</v>
      </c>
      <c r="AV272" s="140">
        <v>2</v>
      </c>
      <c r="AW272" s="140">
        <v>2</v>
      </c>
      <c r="AX272" s="140">
        <v>2</v>
      </c>
      <c r="AY272" s="140">
        <v>3</v>
      </c>
      <c r="AZ272" s="140">
        <v>2</v>
      </c>
      <c r="BA272" s="140">
        <v>4</v>
      </c>
      <c r="BB272" s="140">
        <v>2</v>
      </c>
      <c r="BC272" s="140">
        <v>2</v>
      </c>
      <c r="BD272" s="140">
        <v>3</v>
      </c>
      <c r="BE272" s="140">
        <v>4</v>
      </c>
      <c r="BF272" s="140">
        <v>3</v>
      </c>
      <c r="BG272" s="140">
        <v>2</v>
      </c>
      <c r="BH272" s="140">
        <v>3</v>
      </c>
      <c r="BI272" s="140">
        <v>3</v>
      </c>
      <c r="BJ272" s="140">
        <v>3</v>
      </c>
      <c r="BK272" s="140">
        <v>2</v>
      </c>
      <c r="BL272" s="140">
        <v>2</v>
      </c>
      <c r="BM272" s="139"/>
      <c r="BN272" s="139"/>
      <c r="BO272" s="139"/>
      <c r="BP272" s="139"/>
      <c r="BQ272" s="139"/>
      <c r="BR272" s="139"/>
      <c r="BS272" s="139"/>
      <c r="BT272" s="140">
        <v>3</v>
      </c>
      <c r="BU272" s="140" t="s">
        <v>534</v>
      </c>
      <c r="BV272" s="140" t="s">
        <v>209</v>
      </c>
    </row>
    <row r="273" spans="1:74" s="143" customFormat="1" ht="22.5" x14ac:dyDescent="0.25">
      <c r="A273" s="137">
        <v>80961678</v>
      </c>
      <c r="B273" s="137" t="s">
        <v>213</v>
      </c>
      <c r="C273" s="138">
        <v>44774.897766203707</v>
      </c>
      <c r="D273" s="140">
        <v>4</v>
      </c>
      <c r="E273" s="140">
        <v>2</v>
      </c>
      <c r="F273" s="140">
        <v>3</v>
      </c>
      <c r="G273" s="140">
        <v>1</v>
      </c>
      <c r="H273" s="139"/>
      <c r="I273" s="139"/>
      <c r="J273" s="140">
        <v>1</v>
      </c>
      <c r="K273" s="140">
        <v>1</v>
      </c>
      <c r="L273" s="139"/>
      <c r="M273" s="139"/>
      <c r="N273" s="139"/>
      <c r="O273" s="139"/>
      <c r="P273" s="139"/>
      <c r="Q273" s="140">
        <v>3</v>
      </c>
      <c r="R273" s="139"/>
      <c r="S273" s="139"/>
      <c r="T273" s="139"/>
      <c r="U273" s="139"/>
      <c r="V273" s="139"/>
      <c r="W273" s="140">
        <v>1</v>
      </c>
      <c r="X273" s="140">
        <v>1</v>
      </c>
      <c r="Y273" s="140">
        <v>2</v>
      </c>
      <c r="Z273" s="140">
        <v>3</v>
      </c>
      <c r="AA273" s="140">
        <v>3</v>
      </c>
      <c r="AB273" s="140">
        <v>3</v>
      </c>
      <c r="AC273" s="140">
        <v>5</v>
      </c>
      <c r="AD273" s="140">
        <v>1</v>
      </c>
      <c r="AE273" s="140">
        <v>3</v>
      </c>
      <c r="AF273" s="140">
        <v>1</v>
      </c>
      <c r="AG273" s="140">
        <v>1</v>
      </c>
      <c r="AH273" s="140">
        <v>1</v>
      </c>
      <c r="AI273" s="140">
        <v>4</v>
      </c>
      <c r="AJ273" s="139"/>
      <c r="AK273" s="139"/>
      <c r="AL273" s="139"/>
      <c r="AM273" s="140">
        <v>1</v>
      </c>
      <c r="AN273" s="139"/>
      <c r="AO273" s="140">
        <v>5</v>
      </c>
      <c r="AP273" s="140">
        <v>2</v>
      </c>
      <c r="AQ273" s="140">
        <v>4</v>
      </c>
      <c r="AR273" s="140">
        <v>4</v>
      </c>
      <c r="AS273" s="140">
        <v>3</v>
      </c>
      <c r="AT273" s="140">
        <v>3</v>
      </c>
      <c r="AU273" s="140">
        <v>1</v>
      </c>
      <c r="AV273" s="140">
        <v>3</v>
      </c>
      <c r="AW273" s="140">
        <v>3</v>
      </c>
      <c r="AX273" s="140">
        <v>3</v>
      </c>
      <c r="AY273" s="140">
        <v>5</v>
      </c>
      <c r="AZ273" s="140">
        <v>3</v>
      </c>
      <c r="BA273" s="140">
        <v>4</v>
      </c>
      <c r="BB273" s="140">
        <v>1</v>
      </c>
      <c r="BC273" s="140">
        <v>2</v>
      </c>
      <c r="BD273" s="140">
        <v>3</v>
      </c>
      <c r="BE273" s="140">
        <v>4</v>
      </c>
      <c r="BF273" s="140">
        <v>3</v>
      </c>
      <c r="BG273" s="140">
        <v>5</v>
      </c>
      <c r="BH273" s="140">
        <v>3</v>
      </c>
      <c r="BI273" s="140">
        <v>3</v>
      </c>
      <c r="BJ273" s="140">
        <v>3</v>
      </c>
      <c r="BK273" s="140">
        <v>3</v>
      </c>
      <c r="BL273" s="140">
        <v>2</v>
      </c>
      <c r="BM273" s="139"/>
      <c r="BN273" s="139"/>
      <c r="BO273" s="139"/>
      <c r="BP273" s="139"/>
      <c r="BQ273" s="139"/>
      <c r="BR273" s="139"/>
      <c r="BS273" s="139"/>
      <c r="BT273" s="140">
        <v>3</v>
      </c>
      <c r="BU273" s="140" t="s">
        <v>535</v>
      </c>
      <c r="BV273" s="140" t="s">
        <v>536</v>
      </c>
    </row>
    <row r="274" spans="1:74" s="143" customFormat="1" x14ac:dyDescent="0.25">
      <c r="A274" s="137">
        <v>80963200</v>
      </c>
      <c r="B274" s="137" t="s">
        <v>207</v>
      </c>
      <c r="C274" s="138">
        <v>44774.933217592596</v>
      </c>
      <c r="D274" s="140">
        <v>5</v>
      </c>
      <c r="E274" s="140">
        <v>2</v>
      </c>
      <c r="F274" s="140">
        <v>3</v>
      </c>
      <c r="G274" s="140">
        <v>2</v>
      </c>
      <c r="H274" s="139"/>
      <c r="I274" s="139"/>
      <c r="J274" s="139"/>
      <c r="K274" s="139"/>
      <c r="L274" s="139"/>
      <c r="M274" s="140">
        <v>1</v>
      </c>
      <c r="N274" s="139"/>
      <c r="O274" s="139"/>
      <c r="P274" s="139"/>
      <c r="Q274" s="140">
        <v>3</v>
      </c>
      <c r="R274" s="139"/>
      <c r="S274" s="139"/>
      <c r="T274" s="139"/>
      <c r="U274" s="139"/>
      <c r="V274" s="139"/>
      <c r="W274" s="140">
        <v>1</v>
      </c>
      <c r="X274" s="140">
        <v>2</v>
      </c>
      <c r="Y274" s="140">
        <v>2</v>
      </c>
      <c r="Z274" s="140">
        <v>3</v>
      </c>
      <c r="AA274" s="140">
        <v>3</v>
      </c>
      <c r="AB274" s="140">
        <v>3</v>
      </c>
      <c r="AC274" s="140">
        <v>5</v>
      </c>
      <c r="AD274" s="140">
        <v>2</v>
      </c>
      <c r="AE274" s="140">
        <v>2</v>
      </c>
      <c r="AF274" s="140">
        <v>1</v>
      </c>
      <c r="AG274" s="140">
        <v>4</v>
      </c>
      <c r="AH274" s="140">
        <v>2</v>
      </c>
      <c r="AI274" s="139"/>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c r="BI274" s="139"/>
      <c r="BJ274" s="139"/>
      <c r="BK274" s="139"/>
      <c r="BL274" s="139"/>
      <c r="BM274" s="139"/>
      <c r="BN274" s="139"/>
      <c r="BO274" s="139"/>
      <c r="BP274" s="139"/>
      <c r="BQ274" s="139"/>
      <c r="BR274" s="139"/>
      <c r="BS274" s="139"/>
      <c r="BT274" s="139"/>
      <c r="BU274" s="139"/>
      <c r="BV274" s="139"/>
    </row>
    <row r="275" spans="1:74" s="143" customFormat="1" ht="22.5" x14ac:dyDescent="0.25">
      <c r="A275" s="137">
        <v>80963343</v>
      </c>
      <c r="B275" s="137" t="s">
        <v>213</v>
      </c>
      <c r="C275" s="138">
        <v>44774.935185185182</v>
      </c>
      <c r="D275" s="140">
        <v>2</v>
      </c>
      <c r="E275" s="140">
        <v>2</v>
      </c>
      <c r="F275" s="140">
        <v>1</v>
      </c>
      <c r="G275" s="140">
        <v>1</v>
      </c>
      <c r="H275" s="139"/>
      <c r="I275" s="140">
        <v>1</v>
      </c>
      <c r="J275" s="139"/>
      <c r="K275" s="139"/>
      <c r="L275" s="139"/>
      <c r="M275" s="139"/>
      <c r="N275" s="139"/>
      <c r="O275" s="139"/>
      <c r="P275" s="139"/>
      <c r="Q275" s="140">
        <v>2</v>
      </c>
      <c r="R275" s="139"/>
      <c r="S275" s="139"/>
      <c r="T275" s="139"/>
      <c r="U275" s="139"/>
      <c r="V275" s="139"/>
      <c r="W275" s="140">
        <v>1</v>
      </c>
      <c r="X275" s="140">
        <v>2</v>
      </c>
      <c r="Y275" s="140">
        <v>2</v>
      </c>
      <c r="Z275" s="140">
        <v>3</v>
      </c>
      <c r="AA275" s="140">
        <v>5</v>
      </c>
      <c r="AB275" s="140">
        <v>5</v>
      </c>
      <c r="AC275" s="140">
        <v>5</v>
      </c>
      <c r="AD275" s="140">
        <v>1</v>
      </c>
      <c r="AE275" s="140">
        <v>5</v>
      </c>
      <c r="AF275" s="140">
        <v>1</v>
      </c>
      <c r="AG275" s="140">
        <v>4</v>
      </c>
      <c r="AH275" s="140">
        <v>2</v>
      </c>
      <c r="AI275" s="139"/>
      <c r="AJ275" s="139"/>
      <c r="AK275" s="139"/>
      <c r="AL275" s="140">
        <v>1</v>
      </c>
      <c r="AM275" s="139"/>
      <c r="AN275" s="140">
        <v>1</v>
      </c>
      <c r="AO275" s="140">
        <v>2</v>
      </c>
      <c r="AP275" s="140">
        <v>1</v>
      </c>
      <c r="AQ275" s="140">
        <v>3</v>
      </c>
      <c r="AR275" s="140">
        <v>4</v>
      </c>
      <c r="AS275" s="140">
        <v>3</v>
      </c>
      <c r="AT275" s="140">
        <v>4</v>
      </c>
      <c r="AU275" s="140">
        <v>3</v>
      </c>
      <c r="AV275" s="140">
        <v>3</v>
      </c>
      <c r="AW275" s="140">
        <v>2</v>
      </c>
      <c r="AX275" s="140">
        <v>2</v>
      </c>
      <c r="AY275" s="140">
        <v>3</v>
      </c>
      <c r="AZ275" s="140">
        <v>2</v>
      </c>
      <c r="BA275" s="140">
        <v>4</v>
      </c>
      <c r="BB275" s="140">
        <v>2</v>
      </c>
      <c r="BC275" s="140">
        <v>3</v>
      </c>
      <c r="BD275" s="140">
        <v>2</v>
      </c>
      <c r="BE275" s="140">
        <v>3</v>
      </c>
      <c r="BF275" s="140">
        <v>3</v>
      </c>
      <c r="BG275" s="140">
        <v>2</v>
      </c>
      <c r="BH275" s="140">
        <v>3</v>
      </c>
      <c r="BI275" s="140">
        <v>5</v>
      </c>
      <c r="BJ275" s="140">
        <v>5</v>
      </c>
      <c r="BK275" s="140">
        <v>4</v>
      </c>
      <c r="BL275" s="140">
        <v>1</v>
      </c>
      <c r="BM275" s="139"/>
      <c r="BN275" s="139"/>
      <c r="BO275" s="140">
        <v>1</v>
      </c>
      <c r="BP275" s="139"/>
      <c r="BQ275" s="140">
        <v>1</v>
      </c>
      <c r="BR275" s="139"/>
      <c r="BS275" s="139"/>
      <c r="BT275" s="140">
        <v>4</v>
      </c>
      <c r="BU275" s="140" t="s">
        <v>537</v>
      </c>
      <c r="BV275" s="140" t="s">
        <v>219</v>
      </c>
    </row>
    <row r="276" spans="1:74" s="143" customFormat="1" ht="22.5" x14ac:dyDescent="0.25">
      <c r="A276" s="137">
        <v>80963561</v>
      </c>
      <c r="B276" s="137" t="s">
        <v>213</v>
      </c>
      <c r="C276" s="138">
        <v>44774.938275462962</v>
      </c>
      <c r="D276" s="140">
        <v>4</v>
      </c>
      <c r="E276" s="140">
        <v>1</v>
      </c>
      <c r="F276" s="140">
        <v>2</v>
      </c>
      <c r="G276" s="140">
        <v>1</v>
      </c>
      <c r="H276" s="140">
        <v>1</v>
      </c>
      <c r="I276" s="139"/>
      <c r="J276" s="140">
        <v>1</v>
      </c>
      <c r="K276" s="140">
        <v>1</v>
      </c>
      <c r="L276" s="139"/>
      <c r="M276" s="140">
        <v>1</v>
      </c>
      <c r="N276" s="139"/>
      <c r="O276" s="139"/>
      <c r="P276" s="139"/>
      <c r="Q276" s="140">
        <v>2</v>
      </c>
      <c r="R276" s="139"/>
      <c r="S276" s="139"/>
      <c r="T276" s="139"/>
      <c r="U276" s="139"/>
      <c r="V276" s="140">
        <v>1</v>
      </c>
      <c r="W276" s="139"/>
      <c r="X276" s="140">
        <v>1</v>
      </c>
      <c r="Y276" s="140">
        <v>1</v>
      </c>
      <c r="Z276" s="140">
        <v>1</v>
      </c>
      <c r="AA276" s="140">
        <v>5</v>
      </c>
      <c r="AB276" s="140">
        <v>5</v>
      </c>
      <c r="AC276" s="140">
        <v>5</v>
      </c>
      <c r="AD276" s="140">
        <v>5</v>
      </c>
      <c r="AE276" s="140">
        <v>5</v>
      </c>
      <c r="AF276" s="140">
        <v>1</v>
      </c>
      <c r="AG276" s="140">
        <v>5</v>
      </c>
      <c r="AH276" s="140">
        <v>1</v>
      </c>
      <c r="AI276" s="140">
        <v>2</v>
      </c>
      <c r="AJ276" s="139"/>
      <c r="AK276" s="139"/>
      <c r="AL276" s="140">
        <v>1</v>
      </c>
      <c r="AM276" s="139"/>
      <c r="AN276" s="139"/>
      <c r="AO276" s="140">
        <v>1</v>
      </c>
      <c r="AP276" s="140">
        <v>1</v>
      </c>
      <c r="AQ276" s="140">
        <v>4</v>
      </c>
      <c r="AR276" s="140">
        <v>2</v>
      </c>
      <c r="AS276" s="140">
        <v>3</v>
      </c>
      <c r="AT276" s="140">
        <v>3</v>
      </c>
      <c r="AU276" s="140">
        <v>1</v>
      </c>
      <c r="AV276" s="140">
        <v>3</v>
      </c>
      <c r="AW276" s="140">
        <v>3</v>
      </c>
      <c r="AX276" s="140">
        <v>3</v>
      </c>
      <c r="AY276" s="140">
        <v>1</v>
      </c>
      <c r="AZ276" s="140">
        <v>1</v>
      </c>
      <c r="BA276" s="140">
        <v>3</v>
      </c>
      <c r="BB276" s="140">
        <v>1</v>
      </c>
      <c r="BC276" s="140">
        <v>1</v>
      </c>
      <c r="BD276" s="140">
        <v>1</v>
      </c>
      <c r="BE276" s="140">
        <v>1</v>
      </c>
      <c r="BF276" s="140">
        <v>1</v>
      </c>
      <c r="BG276" s="140">
        <v>1</v>
      </c>
      <c r="BH276" s="140">
        <v>1</v>
      </c>
      <c r="BI276" s="140">
        <v>1</v>
      </c>
      <c r="BJ276" s="140">
        <v>1</v>
      </c>
      <c r="BK276" s="140">
        <v>1</v>
      </c>
      <c r="BL276" s="140">
        <v>2</v>
      </c>
      <c r="BM276" s="139"/>
      <c r="BN276" s="139"/>
      <c r="BO276" s="139"/>
      <c r="BP276" s="139"/>
      <c r="BQ276" s="139"/>
      <c r="BR276" s="139"/>
      <c r="BS276" s="139"/>
      <c r="BT276" s="140">
        <v>3</v>
      </c>
      <c r="BU276" s="140" t="s">
        <v>538</v>
      </c>
      <c r="BV276" s="140" t="s">
        <v>381</v>
      </c>
    </row>
    <row r="277" spans="1:74" s="143" customFormat="1" ht="33.75" x14ac:dyDescent="0.25">
      <c r="A277" s="137">
        <v>80963738</v>
      </c>
      <c r="B277" s="137" t="s">
        <v>213</v>
      </c>
      <c r="C277" s="138">
        <v>44774.941458333335</v>
      </c>
      <c r="D277" s="140">
        <v>5</v>
      </c>
      <c r="E277" s="140">
        <v>1</v>
      </c>
      <c r="F277" s="140">
        <v>2</v>
      </c>
      <c r="G277" s="140">
        <v>1</v>
      </c>
      <c r="H277" s="139"/>
      <c r="I277" s="140">
        <v>1</v>
      </c>
      <c r="J277" s="139"/>
      <c r="K277" s="140">
        <v>1</v>
      </c>
      <c r="L277" s="139"/>
      <c r="M277" s="140">
        <v>1</v>
      </c>
      <c r="N277" s="139"/>
      <c r="O277" s="139"/>
      <c r="P277" s="139"/>
      <c r="Q277" s="140">
        <v>2</v>
      </c>
      <c r="R277" s="139"/>
      <c r="S277" s="140">
        <v>1</v>
      </c>
      <c r="T277" s="140">
        <v>1</v>
      </c>
      <c r="U277" s="139"/>
      <c r="V277" s="139"/>
      <c r="W277" s="139"/>
      <c r="X277" s="140">
        <v>1</v>
      </c>
      <c r="Y277" s="140">
        <v>1</v>
      </c>
      <c r="Z277" s="140">
        <v>1</v>
      </c>
      <c r="AA277" s="140">
        <v>5</v>
      </c>
      <c r="AB277" s="140">
        <v>4</v>
      </c>
      <c r="AC277" s="140">
        <v>5</v>
      </c>
      <c r="AD277" s="140">
        <v>5</v>
      </c>
      <c r="AE277" s="140">
        <v>5</v>
      </c>
      <c r="AF277" s="140">
        <v>3</v>
      </c>
      <c r="AG277" s="140">
        <v>5</v>
      </c>
      <c r="AH277" s="140">
        <v>1</v>
      </c>
      <c r="AI277" s="140">
        <v>1</v>
      </c>
      <c r="AJ277" s="140">
        <v>1</v>
      </c>
      <c r="AK277" s="139"/>
      <c r="AL277" s="139"/>
      <c r="AM277" s="140">
        <v>1</v>
      </c>
      <c r="AN277" s="139"/>
      <c r="AO277" s="140">
        <v>5</v>
      </c>
      <c r="AP277" s="140">
        <v>1</v>
      </c>
      <c r="AQ277" s="140">
        <v>5</v>
      </c>
      <c r="AR277" s="140">
        <v>3</v>
      </c>
      <c r="AS277" s="140">
        <v>3</v>
      </c>
      <c r="AT277" s="140">
        <v>4</v>
      </c>
      <c r="AU277" s="140">
        <v>1</v>
      </c>
      <c r="AV277" s="140">
        <v>2</v>
      </c>
      <c r="AW277" s="140">
        <v>3</v>
      </c>
      <c r="AX277" s="140">
        <v>2</v>
      </c>
      <c r="AY277" s="140">
        <v>1</v>
      </c>
      <c r="AZ277" s="140">
        <v>1</v>
      </c>
      <c r="BA277" s="140">
        <v>3</v>
      </c>
      <c r="BB277" s="140">
        <v>1</v>
      </c>
      <c r="BC277" s="140">
        <v>3</v>
      </c>
      <c r="BD277" s="140">
        <v>2</v>
      </c>
      <c r="BE277" s="140">
        <v>2</v>
      </c>
      <c r="BF277" s="140">
        <v>2</v>
      </c>
      <c r="BG277" s="140">
        <v>1</v>
      </c>
      <c r="BH277" s="140">
        <v>2</v>
      </c>
      <c r="BI277" s="140">
        <v>3</v>
      </c>
      <c r="BJ277" s="140">
        <v>3</v>
      </c>
      <c r="BK277" s="140">
        <v>3</v>
      </c>
      <c r="BL277" s="140">
        <v>1</v>
      </c>
      <c r="BM277" s="140">
        <v>1</v>
      </c>
      <c r="BN277" s="139"/>
      <c r="BO277" s="140">
        <v>1</v>
      </c>
      <c r="BP277" s="139"/>
      <c r="BQ277" s="140">
        <v>1</v>
      </c>
      <c r="BR277" s="139"/>
      <c r="BS277" s="139"/>
      <c r="BT277" s="140">
        <v>2</v>
      </c>
      <c r="BU277" s="140" t="s">
        <v>539</v>
      </c>
      <c r="BV277" s="140" t="s">
        <v>219</v>
      </c>
    </row>
    <row r="278" spans="1:74" s="143" customFormat="1" ht="22.5" x14ac:dyDescent="0.25">
      <c r="A278" s="137">
        <v>80963773</v>
      </c>
      <c r="B278" s="137" t="s">
        <v>213</v>
      </c>
      <c r="C278" s="138">
        <v>44774.942071759258</v>
      </c>
      <c r="D278" s="140">
        <v>5</v>
      </c>
      <c r="E278" s="140">
        <v>2</v>
      </c>
      <c r="F278" s="140">
        <v>3</v>
      </c>
      <c r="G278" s="140">
        <v>2</v>
      </c>
      <c r="H278" s="139"/>
      <c r="I278" s="139"/>
      <c r="J278" s="139"/>
      <c r="K278" s="139"/>
      <c r="L278" s="139"/>
      <c r="M278" s="140">
        <v>1</v>
      </c>
      <c r="N278" s="139"/>
      <c r="O278" s="139"/>
      <c r="P278" s="139"/>
      <c r="Q278" s="140">
        <v>3</v>
      </c>
      <c r="R278" s="139"/>
      <c r="S278" s="139"/>
      <c r="T278" s="139"/>
      <c r="U278" s="139"/>
      <c r="V278" s="139"/>
      <c r="W278" s="140">
        <v>1</v>
      </c>
      <c r="X278" s="140">
        <v>2</v>
      </c>
      <c r="Y278" s="140">
        <v>2</v>
      </c>
      <c r="Z278" s="140">
        <v>3</v>
      </c>
      <c r="AA278" s="140">
        <v>3</v>
      </c>
      <c r="AB278" s="140">
        <v>3</v>
      </c>
      <c r="AC278" s="140">
        <v>5</v>
      </c>
      <c r="AD278" s="140">
        <v>1</v>
      </c>
      <c r="AE278" s="140">
        <v>2</v>
      </c>
      <c r="AF278" s="140">
        <v>1</v>
      </c>
      <c r="AG278" s="140">
        <v>4</v>
      </c>
      <c r="AH278" s="140">
        <v>2</v>
      </c>
      <c r="AI278" s="139"/>
      <c r="AJ278" s="140">
        <v>1</v>
      </c>
      <c r="AK278" s="139"/>
      <c r="AL278" s="140">
        <v>1</v>
      </c>
      <c r="AM278" s="139"/>
      <c r="AN278" s="139"/>
      <c r="AO278" s="140">
        <v>2</v>
      </c>
      <c r="AP278" s="140">
        <v>2</v>
      </c>
      <c r="AQ278" s="140">
        <v>3</v>
      </c>
      <c r="AR278" s="140">
        <v>3</v>
      </c>
      <c r="AS278" s="140">
        <v>3</v>
      </c>
      <c r="AT278" s="140">
        <v>2</v>
      </c>
      <c r="AU278" s="140">
        <v>2</v>
      </c>
      <c r="AV278" s="140">
        <v>3</v>
      </c>
      <c r="AW278" s="140">
        <v>2</v>
      </c>
      <c r="AX278" s="140">
        <v>4</v>
      </c>
      <c r="AY278" s="140">
        <v>3</v>
      </c>
      <c r="AZ278" s="140">
        <v>2</v>
      </c>
      <c r="BA278" s="140">
        <v>4</v>
      </c>
      <c r="BB278" s="140">
        <v>2</v>
      </c>
      <c r="BC278" s="140">
        <v>3</v>
      </c>
      <c r="BD278" s="140">
        <v>3</v>
      </c>
      <c r="BE278" s="140">
        <v>3</v>
      </c>
      <c r="BF278" s="140">
        <v>3</v>
      </c>
      <c r="BG278" s="140">
        <v>3</v>
      </c>
      <c r="BH278" s="140">
        <v>4</v>
      </c>
      <c r="BI278" s="140">
        <v>4</v>
      </c>
      <c r="BJ278" s="140">
        <v>3</v>
      </c>
      <c r="BK278" s="140">
        <v>4</v>
      </c>
      <c r="BL278" s="140">
        <v>2</v>
      </c>
      <c r="BM278" s="139"/>
      <c r="BN278" s="139"/>
      <c r="BO278" s="139"/>
      <c r="BP278" s="139"/>
      <c r="BQ278" s="139"/>
      <c r="BR278" s="139"/>
      <c r="BS278" s="139"/>
      <c r="BT278" s="140">
        <v>3</v>
      </c>
      <c r="BU278" s="140" t="s">
        <v>540</v>
      </c>
      <c r="BV278" s="140" t="s">
        <v>541</v>
      </c>
    </row>
    <row r="279" spans="1:74" s="143" customFormat="1" ht="33.75" x14ac:dyDescent="0.25">
      <c r="A279" s="137">
        <v>80963925</v>
      </c>
      <c r="B279" s="137" t="s">
        <v>213</v>
      </c>
      <c r="C279" s="138">
        <v>44774.945474537039</v>
      </c>
      <c r="D279" s="140">
        <v>2</v>
      </c>
      <c r="E279" s="140">
        <v>2</v>
      </c>
      <c r="F279" s="140">
        <v>2</v>
      </c>
      <c r="G279" s="140">
        <v>1</v>
      </c>
      <c r="H279" s="140">
        <v>1</v>
      </c>
      <c r="I279" s="140">
        <v>1</v>
      </c>
      <c r="J279" s="140">
        <v>1</v>
      </c>
      <c r="K279" s="140">
        <v>1</v>
      </c>
      <c r="L279" s="139"/>
      <c r="M279" s="140">
        <v>1</v>
      </c>
      <c r="N279" s="139"/>
      <c r="O279" s="139"/>
      <c r="P279" s="139"/>
      <c r="Q279" s="140">
        <v>2</v>
      </c>
      <c r="R279" s="139"/>
      <c r="S279" s="139"/>
      <c r="T279" s="139"/>
      <c r="U279" s="139"/>
      <c r="V279" s="139"/>
      <c r="W279" s="140">
        <v>1</v>
      </c>
      <c r="X279" s="140">
        <v>1</v>
      </c>
      <c r="Y279" s="140">
        <v>1</v>
      </c>
      <c r="Z279" s="140">
        <v>3</v>
      </c>
      <c r="AA279" s="140">
        <v>4</v>
      </c>
      <c r="AB279" s="140">
        <v>4</v>
      </c>
      <c r="AC279" s="140">
        <v>5</v>
      </c>
      <c r="AD279" s="140">
        <v>2</v>
      </c>
      <c r="AE279" s="140">
        <v>5</v>
      </c>
      <c r="AF279" s="140">
        <v>1</v>
      </c>
      <c r="AG279" s="140">
        <v>3</v>
      </c>
      <c r="AH279" s="140">
        <v>2</v>
      </c>
      <c r="AI279" s="139"/>
      <c r="AJ279" s="140">
        <v>1</v>
      </c>
      <c r="AK279" s="139"/>
      <c r="AL279" s="139"/>
      <c r="AM279" s="140">
        <v>1</v>
      </c>
      <c r="AN279" s="139"/>
      <c r="AO279" s="140">
        <v>5</v>
      </c>
      <c r="AP279" s="140">
        <v>1</v>
      </c>
      <c r="AQ279" s="140">
        <v>5</v>
      </c>
      <c r="AR279" s="140">
        <v>1</v>
      </c>
      <c r="AS279" s="140">
        <v>1</v>
      </c>
      <c r="AT279" s="140">
        <v>3</v>
      </c>
      <c r="AU279" s="140">
        <v>1</v>
      </c>
      <c r="AV279" s="140">
        <v>1</v>
      </c>
      <c r="AW279" s="140">
        <v>2</v>
      </c>
      <c r="AX279" s="140">
        <v>1</v>
      </c>
      <c r="AY279" s="140">
        <v>2</v>
      </c>
      <c r="AZ279" s="140">
        <v>1</v>
      </c>
      <c r="BA279" s="140">
        <v>3</v>
      </c>
      <c r="BB279" s="140">
        <v>4</v>
      </c>
      <c r="BC279" s="140">
        <v>4</v>
      </c>
      <c r="BD279" s="140">
        <v>1</v>
      </c>
      <c r="BE279" s="140">
        <v>2</v>
      </c>
      <c r="BF279" s="140">
        <v>3</v>
      </c>
      <c r="BG279" s="140">
        <v>1</v>
      </c>
      <c r="BH279" s="140">
        <v>3</v>
      </c>
      <c r="BI279" s="140">
        <v>5</v>
      </c>
      <c r="BJ279" s="140">
        <v>5</v>
      </c>
      <c r="BK279" s="140">
        <v>3</v>
      </c>
      <c r="BL279" s="140">
        <v>2</v>
      </c>
      <c r="BM279" s="139"/>
      <c r="BN279" s="139"/>
      <c r="BO279" s="139"/>
      <c r="BP279" s="139"/>
      <c r="BQ279" s="139"/>
      <c r="BR279" s="139"/>
      <c r="BS279" s="139"/>
      <c r="BT279" s="140">
        <v>3</v>
      </c>
      <c r="BU279" s="140" t="s">
        <v>542</v>
      </c>
      <c r="BV279" s="140" t="s">
        <v>543</v>
      </c>
    </row>
    <row r="280" spans="1:74" s="143" customFormat="1" ht="22.5" x14ac:dyDescent="0.25">
      <c r="A280" s="137">
        <v>80964279</v>
      </c>
      <c r="B280" s="137" t="s">
        <v>213</v>
      </c>
      <c r="C280" s="138">
        <v>44774.95212962963</v>
      </c>
      <c r="D280" s="140">
        <v>4</v>
      </c>
      <c r="E280" s="140">
        <v>2</v>
      </c>
      <c r="F280" s="140">
        <v>3</v>
      </c>
      <c r="G280" s="140">
        <v>1</v>
      </c>
      <c r="H280" s="139"/>
      <c r="I280" s="140">
        <v>1</v>
      </c>
      <c r="J280" s="139"/>
      <c r="K280" s="140">
        <v>1</v>
      </c>
      <c r="L280" s="139"/>
      <c r="M280" s="140">
        <v>1</v>
      </c>
      <c r="N280" s="139"/>
      <c r="O280" s="139"/>
      <c r="P280" s="139"/>
      <c r="Q280" s="140">
        <v>2</v>
      </c>
      <c r="R280" s="139"/>
      <c r="S280" s="139"/>
      <c r="T280" s="139"/>
      <c r="U280" s="139"/>
      <c r="V280" s="139"/>
      <c r="W280" s="140">
        <v>1</v>
      </c>
      <c r="X280" s="140">
        <v>1</v>
      </c>
      <c r="Y280" s="140">
        <v>1</v>
      </c>
      <c r="Z280" s="140">
        <v>3</v>
      </c>
      <c r="AA280" s="140">
        <v>1</v>
      </c>
      <c r="AB280" s="140">
        <v>2</v>
      </c>
      <c r="AC280" s="140">
        <v>2</v>
      </c>
      <c r="AD280" s="140">
        <v>4</v>
      </c>
      <c r="AE280" s="140">
        <v>1</v>
      </c>
      <c r="AF280" s="140">
        <v>5</v>
      </c>
      <c r="AG280" s="140">
        <v>2</v>
      </c>
      <c r="AH280" s="140">
        <v>2</v>
      </c>
      <c r="AI280" s="139"/>
      <c r="AJ280" s="140">
        <v>1</v>
      </c>
      <c r="AK280" s="139"/>
      <c r="AL280" s="140">
        <v>1</v>
      </c>
      <c r="AM280" s="139"/>
      <c r="AN280" s="139"/>
      <c r="AO280" s="140">
        <v>5</v>
      </c>
      <c r="AP280" s="140">
        <v>1</v>
      </c>
      <c r="AQ280" s="140">
        <v>4</v>
      </c>
      <c r="AR280" s="140">
        <v>3</v>
      </c>
      <c r="AS280" s="140">
        <v>2</v>
      </c>
      <c r="AT280" s="140">
        <v>3</v>
      </c>
      <c r="AU280" s="140">
        <v>1</v>
      </c>
      <c r="AV280" s="140">
        <v>1</v>
      </c>
      <c r="AW280" s="140">
        <v>3</v>
      </c>
      <c r="AX280" s="140">
        <v>3</v>
      </c>
      <c r="AY280" s="140">
        <v>2</v>
      </c>
      <c r="AZ280" s="140">
        <v>2</v>
      </c>
      <c r="BA280" s="140">
        <v>4</v>
      </c>
      <c r="BB280" s="140">
        <v>3</v>
      </c>
      <c r="BC280" s="140">
        <v>3</v>
      </c>
      <c r="BD280" s="140">
        <v>1</v>
      </c>
      <c r="BE280" s="140">
        <v>2</v>
      </c>
      <c r="BF280" s="140">
        <v>2</v>
      </c>
      <c r="BG280" s="140">
        <v>1</v>
      </c>
      <c r="BH280" s="140">
        <v>4</v>
      </c>
      <c r="BI280" s="140">
        <v>4</v>
      </c>
      <c r="BJ280" s="140">
        <v>4</v>
      </c>
      <c r="BK280" s="140">
        <v>3</v>
      </c>
      <c r="BL280" s="140">
        <v>2</v>
      </c>
      <c r="BM280" s="139"/>
      <c r="BN280" s="139"/>
      <c r="BO280" s="139"/>
      <c r="BP280" s="139"/>
      <c r="BQ280" s="139"/>
      <c r="BR280" s="139"/>
      <c r="BS280" s="139"/>
      <c r="BT280" s="140">
        <v>2</v>
      </c>
      <c r="BU280" s="140" t="s">
        <v>544</v>
      </c>
      <c r="BV280" s="140" t="s">
        <v>545</v>
      </c>
    </row>
    <row r="281" spans="1:74" s="143" customFormat="1" x14ac:dyDescent="0.25">
      <c r="A281" s="137">
        <v>80964516</v>
      </c>
      <c r="B281" s="137" t="s">
        <v>213</v>
      </c>
      <c r="C281" s="138">
        <v>44774.956747685188</v>
      </c>
      <c r="D281" s="140">
        <v>2</v>
      </c>
      <c r="E281" s="140">
        <v>2</v>
      </c>
      <c r="F281" s="140">
        <v>1</v>
      </c>
      <c r="G281" s="140">
        <v>2</v>
      </c>
      <c r="H281" s="140">
        <v>1</v>
      </c>
      <c r="I281" s="139"/>
      <c r="J281" s="140">
        <v>1</v>
      </c>
      <c r="K281" s="140">
        <v>1</v>
      </c>
      <c r="L281" s="139"/>
      <c r="M281" s="140">
        <v>1</v>
      </c>
      <c r="N281" s="139"/>
      <c r="O281" s="139"/>
      <c r="P281" s="139"/>
      <c r="Q281" s="140">
        <v>3</v>
      </c>
      <c r="R281" s="139"/>
      <c r="S281" s="139"/>
      <c r="T281" s="139"/>
      <c r="U281" s="139"/>
      <c r="V281" s="139"/>
      <c r="W281" s="140">
        <v>1</v>
      </c>
      <c r="X281" s="140">
        <v>2</v>
      </c>
      <c r="Y281" s="140">
        <v>2</v>
      </c>
      <c r="Z281" s="140">
        <v>3</v>
      </c>
      <c r="AA281" s="140">
        <v>4</v>
      </c>
      <c r="AB281" s="140">
        <v>4</v>
      </c>
      <c r="AC281" s="140">
        <v>4</v>
      </c>
      <c r="AD281" s="140">
        <v>2</v>
      </c>
      <c r="AE281" s="140">
        <v>5</v>
      </c>
      <c r="AF281" s="140">
        <v>2</v>
      </c>
      <c r="AG281" s="140">
        <v>5</v>
      </c>
      <c r="AH281" s="140">
        <v>2</v>
      </c>
      <c r="AI281" s="139"/>
      <c r="AJ281" s="140">
        <v>1</v>
      </c>
      <c r="AK281" s="139"/>
      <c r="AL281" s="139"/>
      <c r="AM281" s="139"/>
      <c r="AN281" s="139"/>
      <c r="AO281" s="140">
        <v>1</v>
      </c>
      <c r="AP281" s="140">
        <v>1</v>
      </c>
      <c r="AQ281" s="140">
        <v>2</v>
      </c>
      <c r="AR281" s="140">
        <v>2</v>
      </c>
      <c r="AS281" s="140">
        <v>2</v>
      </c>
      <c r="AT281" s="140">
        <v>2</v>
      </c>
      <c r="AU281" s="140">
        <v>2</v>
      </c>
      <c r="AV281" s="140">
        <v>3</v>
      </c>
      <c r="AW281" s="140">
        <v>2</v>
      </c>
      <c r="AX281" s="140">
        <v>2</v>
      </c>
      <c r="AY281" s="140">
        <v>2</v>
      </c>
      <c r="AZ281" s="140">
        <v>2</v>
      </c>
      <c r="BA281" s="140">
        <v>3</v>
      </c>
      <c r="BB281" s="140">
        <v>4</v>
      </c>
      <c r="BC281" s="140">
        <v>4</v>
      </c>
      <c r="BD281" s="140">
        <v>3</v>
      </c>
      <c r="BE281" s="140">
        <v>4</v>
      </c>
      <c r="BF281" s="140">
        <v>4</v>
      </c>
      <c r="BG281" s="140">
        <v>3</v>
      </c>
      <c r="BH281" s="140">
        <v>2</v>
      </c>
      <c r="BI281" s="140">
        <v>4</v>
      </c>
      <c r="BJ281" s="140">
        <v>1</v>
      </c>
      <c r="BK281" s="140">
        <v>3</v>
      </c>
      <c r="BL281" s="140">
        <v>2</v>
      </c>
      <c r="BM281" s="139"/>
      <c r="BN281" s="139"/>
      <c r="BO281" s="139"/>
      <c r="BP281" s="139"/>
      <c r="BQ281" s="139"/>
      <c r="BR281" s="139"/>
      <c r="BS281" s="139"/>
      <c r="BT281" s="140">
        <v>4</v>
      </c>
      <c r="BU281" s="140" t="s">
        <v>546</v>
      </c>
      <c r="BV281" s="140" t="s">
        <v>430</v>
      </c>
    </row>
    <row r="282" spans="1:74" s="143" customFormat="1" ht="33.75" x14ac:dyDescent="0.25">
      <c r="A282" s="137">
        <v>80965649</v>
      </c>
      <c r="B282" s="137" t="s">
        <v>213</v>
      </c>
      <c r="C282" s="138">
        <v>44774.97965277778</v>
      </c>
      <c r="D282" s="140">
        <v>5</v>
      </c>
      <c r="E282" s="140">
        <v>2</v>
      </c>
      <c r="F282" s="140">
        <v>2</v>
      </c>
      <c r="G282" s="140">
        <v>2</v>
      </c>
      <c r="H282" s="140">
        <v>1</v>
      </c>
      <c r="I282" s="140">
        <v>1</v>
      </c>
      <c r="J282" s="140">
        <v>1</v>
      </c>
      <c r="K282" s="140">
        <v>1</v>
      </c>
      <c r="L282" s="139"/>
      <c r="M282" s="140">
        <v>1</v>
      </c>
      <c r="N282" s="139"/>
      <c r="O282" s="140">
        <v>1</v>
      </c>
      <c r="P282" s="139"/>
      <c r="Q282" s="140">
        <v>3</v>
      </c>
      <c r="R282" s="139"/>
      <c r="S282" s="139"/>
      <c r="T282" s="139"/>
      <c r="U282" s="139"/>
      <c r="V282" s="139"/>
      <c r="W282" s="140">
        <v>1</v>
      </c>
      <c r="X282" s="140">
        <v>2</v>
      </c>
      <c r="Y282" s="140">
        <v>2</v>
      </c>
      <c r="Z282" s="140">
        <v>3</v>
      </c>
      <c r="AA282" s="140">
        <v>5</v>
      </c>
      <c r="AB282" s="140">
        <v>5</v>
      </c>
      <c r="AC282" s="140">
        <v>5</v>
      </c>
      <c r="AD282" s="140">
        <v>1</v>
      </c>
      <c r="AE282" s="140">
        <v>5</v>
      </c>
      <c r="AF282" s="140">
        <v>1</v>
      </c>
      <c r="AG282" s="140">
        <v>4</v>
      </c>
      <c r="AH282" s="140">
        <v>2</v>
      </c>
      <c r="AI282" s="139"/>
      <c r="AJ282" s="140">
        <v>1</v>
      </c>
      <c r="AK282" s="140">
        <v>1</v>
      </c>
      <c r="AL282" s="139"/>
      <c r="AM282" s="139"/>
      <c r="AN282" s="139"/>
      <c r="AO282" s="140">
        <v>4</v>
      </c>
      <c r="AP282" s="140">
        <v>5</v>
      </c>
      <c r="AQ282" s="140">
        <v>4</v>
      </c>
      <c r="AR282" s="140">
        <v>3</v>
      </c>
      <c r="AS282" s="140">
        <v>3</v>
      </c>
      <c r="AT282" s="140">
        <v>3</v>
      </c>
      <c r="AU282" s="140">
        <v>2</v>
      </c>
      <c r="AV282" s="140">
        <v>3</v>
      </c>
      <c r="AW282" s="140">
        <v>3</v>
      </c>
      <c r="AX282" s="140">
        <v>3</v>
      </c>
      <c r="AY282" s="140">
        <v>1</v>
      </c>
      <c r="AZ282" s="140">
        <v>3</v>
      </c>
      <c r="BA282" s="140">
        <v>2</v>
      </c>
      <c r="BB282" s="140">
        <v>1</v>
      </c>
      <c r="BC282" s="140">
        <v>3</v>
      </c>
      <c r="BD282" s="140">
        <v>2</v>
      </c>
      <c r="BE282" s="140">
        <v>2</v>
      </c>
      <c r="BF282" s="140">
        <v>2</v>
      </c>
      <c r="BG282" s="140">
        <v>2</v>
      </c>
      <c r="BH282" s="140">
        <v>3</v>
      </c>
      <c r="BI282" s="140">
        <v>3</v>
      </c>
      <c r="BJ282" s="140">
        <v>4</v>
      </c>
      <c r="BK282" s="140">
        <v>3</v>
      </c>
      <c r="BL282" s="140">
        <v>2</v>
      </c>
      <c r="BM282" s="139"/>
      <c r="BN282" s="139"/>
      <c r="BO282" s="139"/>
      <c r="BP282" s="139"/>
      <c r="BQ282" s="139"/>
      <c r="BR282" s="139"/>
      <c r="BS282" s="139"/>
      <c r="BT282" s="140">
        <v>3</v>
      </c>
      <c r="BU282" s="140" t="s">
        <v>547</v>
      </c>
      <c r="BV282" s="140" t="s">
        <v>548</v>
      </c>
    </row>
    <row r="283" spans="1:74" s="143" customFormat="1" x14ac:dyDescent="0.25">
      <c r="A283" s="137">
        <v>80968559</v>
      </c>
      <c r="B283" s="137" t="s">
        <v>207</v>
      </c>
      <c r="C283" s="138">
        <v>44775.056226851855</v>
      </c>
      <c r="D283" s="140">
        <v>2</v>
      </c>
      <c r="E283" s="140">
        <v>1</v>
      </c>
      <c r="F283" s="140">
        <v>3</v>
      </c>
      <c r="G283" s="140">
        <v>2</v>
      </c>
      <c r="H283" s="140">
        <v>1</v>
      </c>
      <c r="I283" s="140">
        <v>1</v>
      </c>
      <c r="J283" s="140">
        <v>1</v>
      </c>
      <c r="K283" s="139"/>
      <c r="L283" s="139"/>
      <c r="M283" s="140">
        <v>1</v>
      </c>
      <c r="N283" s="139"/>
      <c r="O283" s="139"/>
      <c r="P283" s="140">
        <v>1</v>
      </c>
      <c r="Q283" s="140">
        <v>2</v>
      </c>
      <c r="R283" s="140">
        <v>1</v>
      </c>
      <c r="S283" s="140">
        <v>1</v>
      </c>
      <c r="T283" s="139"/>
      <c r="U283" s="139"/>
      <c r="V283" s="139"/>
      <c r="W283" s="139"/>
      <c r="X283" s="140">
        <v>2</v>
      </c>
      <c r="Y283" s="140">
        <v>2</v>
      </c>
      <c r="Z283" s="140">
        <v>1</v>
      </c>
      <c r="AA283" s="140">
        <v>4</v>
      </c>
      <c r="AB283" s="140">
        <v>2</v>
      </c>
      <c r="AC283" s="140">
        <v>1</v>
      </c>
      <c r="AD283" s="140">
        <v>4</v>
      </c>
      <c r="AE283" s="140">
        <v>3</v>
      </c>
      <c r="AF283" s="140">
        <v>1</v>
      </c>
      <c r="AG283" s="140">
        <v>3</v>
      </c>
      <c r="AH283" s="140">
        <v>2</v>
      </c>
      <c r="AI283" s="139"/>
      <c r="AJ283" s="139"/>
      <c r="AK283" s="139"/>
      <c r="AL283" s="139"/>
      <c r="AM283" s="139"/>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39"/>
      <c r="BR283" s="139"/>
      <c r="BS283" s="139"/>
      <c r="BT283" s="139"/>
      <c r="BU283" s="139"/>
      <c r="BV283" s="139"/>
    </row>
    <row r="284" spans="1:74" s="143" customFormat="1" ht="45" x14ac:dyDescent="0.25">
      <c r="A284" s="137">
        <v>80968661</v>
      </c>
      <c r="B284" s="137" t="s">
        <v>213</v>
      </c>
      <c r="C284" s="138">
        <v>44775.059178240743</v>
      </c>
      <c r="D284" s="140">
        <v>4</v>
      </c>
      <c r="E284" s="140">
        <v>2</v>
      </c>
      <c r="F284" s="140">
        <v>1</v>
      </c>
      <c r="G284" s="140">
        <v>2</v>
      </c>
      <c r="H284" s="139"/>
      <c r="I284" s="140">
        <v>1</v>
      </c>
      <c r="J284" s="139"/>
      <c r="K284" s="140">
        <v>1</v>
      </c>
      <c r="L284" s="140">
        <v>1</v>
      </c>
      <c r="M284" s="140">
        <v>1</v>
      </c>
      <c r="N284" s="139"/>
      <c r="O284" s="139"/>
      <c r="P284" s="139"/>
      <c r="Q284" s="140">
        <v>2</v>
      </c>
      <c r="R284" s="139"/>
      <c r="S284" s="139"/>
      <c r="T284" s="139"/>
      <c r="U284" s="139"/>
      <c r="V284" s="139"/>
      <c r="W284" s="140">
        <v>1</v>
      </c>
      <c r="X284" s="140">
        <v>1</v>
      </c>
      <c r="Y284" s="140">
        <v>1</v>
      </c>
      <c r="Z284" s="140">
        <v>3</v>
      </c>
      <c r="AA284" s="140">
        <v>4</v>
      </c>
      <c r="AB284" s="140">
        <v>3</v>
      </c>
      <c r="AC284" s="140">
        <v>5</v>
      </c>
      <c r="AD284" s="140">
        <v>1</v>
      </c>
      <c r="AE284" s="140">
        <v>5</v>
      </c>
      <c r="AF284" s="140">
        <v>1</v>
      </c>
      <c r="AG284" s="140">
        <v>4</v>
      </c>
      <c r="AH284" s="140">
        <v>2</v>
      </c>
      <c r="AI284" s="139"/>
      <c r="AJ284" s="139"/>
      <c r="AK284" s="139"/>
      <c r="AL284" s="140">
        <v>1</v>
      </c>
      <c r="AM284" s="139"/>
      <c r="AN284" s="139"/>
      <c r="AO284" s="140">
        <v>2</v>
      </c>
      <c r="AP284" s="140">
        <v>2</v>
      </c>
      <c r="AQ284" s="140">
        <v>4</v>
      </c>
      <c r="AR284" s="140">
        <v>3</v>
      </c>
      <c r="AS284" s="140">
        <v>4</v>
      </c>
      <c r="AT284" s="140">
        <v>4</v>
      </c>
      <c r="AU284" s="140">
        <v>1</v>
      </c>
      <c r="AV284" s="140">
        <v>2</v>
      </c>
      <c r="AW284" s="140">
        <v>3</v>
      </c>
      <c r="AX284" s="140">
        <v>4</v>
      </c>
      <c r="AY284" s="140">
        <v>4</v>
      </c>
      <c r="AZ284" s="140">
        <v>1</v>
      </c>
      <c r="BA284" s="140">
        <v>4</v>
      </c>
      <c r="BB284" s="140">
        <v>1</v>
      </c>
      <c r="BC284" s="140">
        <v>3</v>
      </c>
      <c r="BD284" s="140">
        <v>3</v>
      </c>
      <c r="BE284" s="140">
        <v>2</v>
      </c>
      <c r="BF284" s="140">
        <v>3</v>
      </c>
      <c r="BG284" s="140">
        <v>2</v>
      </c>
      <c r="BH284" s="140">
        <v>2</v>
      </c>
      <c r="BI284" s="140">
        <v>4</v>
      </c>
      <c r="BJ284" s="140">
        <v>4</v>
      </c>
      <c r="BK284" s="140">
        <v>4</v>
      </c>
      <c r="BL284" s="140">
        <v>1</v>
      </c>
      <c r="BM284" s="140">
        <v>1</v>
      </c>
      <c r="BN284" s="139"/>
      <c r="BO284" s="139"/>
      <c r="BP284" s="139"/>
      <c r="BQ284" s="139"/>
      <c r="BR284" s="139"/>
      <c r="BS284" s="139"/>
      <c r="BT284" s="140">
        <v>2</v>
      </c>
      <c r="BU284" s="140" t="s">
        <v>549</v>
      </c>
      <c r="BV284" s="140" t="s">
        <v>221</v>
      </c>
    </row>
    <row r="285" spans="1:74" s="143" customFormat="1" ht="33.75" x14ac:dyDescent="0.25">
      <c r="A285" s="137">
        <v>80968781</v>
      </c>
      <c r="B285" s="137" t="s">
        <v>213</v>
      </c>
      <c r="C285" s="138">
        <v>44775.06144675926</v>
      </c>
      <c r="D285" s="140">
        <v>2</v>
      </c>
      <c r="E285" s="140">
        <v>1</v>
      </c>
      <c r="F285" s="140">
        <v>3</v>
      </c>
      <c r="G285" s="140">
        <v>2</v>
      </c>
      <c r="H285" s="140">
        <v>1</v>
      </c>
      <c r="I285" s="140">
        <v>1</v>
      </c>
      <c r="J285" s="140">
        <v>1</v>
      </c>
      <c r="K285" s="139"/>
      <c r="L285" s="139"/>
      <c r="M285" s="140">
        <v>1</v>
      </c>
      <c r="N285" s="139"/>
      <c r="O285" s="139"/>
      <c r="P285" s="140">
        <v>1</v>
      </c>
      <c r="Q285" s="140">
        <v>2</v>
      </c>
      <c r="R285" s="140">
        <v>1</v>
      </c>
      <c r="S285" s="140">
        <v>1</v>
      </c>
      <c r="T285" s="139"/>
      <c r="U285" s="139"/>
      <c r="V285" s="139"/>
      <c r="W285" s="139"/>
      <c r="X285" s="140">
        <v>2</v>
      </c>
      <c r="Y285" s="140">
        <v>1</v>
      </c>
      <c r="Z285" s="140">
        <v>1</v>
      </c>
      <c r="AA285" s="140">
        <v>4</v>
      </c>
      <c r="AB285" s="140">
        <v>2</v>
      </c>
      <c r="AC285" s="140">
        <v>1</v>
      </c>
      <c r="AD285" s="140">
        <v>3</v>
      </c>
      <c r="AE285" s="140">
        <v>3</v>
      </c>
      <c r="AF285" s="140">
        <v>2</v>
      </c>
      <c r="AG285" s="140">
        <v>4</v>
      </c>
      <c r="AH285" s="140">
        <v>2</v>
      </c>
      <c r="AI285" s="139"/>
      <c r="AJ285" s="140">
        <v>1</v>
      </c>
      <c r="AK285" s="139"/>
      <c r="AL285" s="139"/>
      <c r="AM285" s="140">
        <v>1</v>
      </c>
      <c r="AN285" s="139"/>
      <c r="AO285" s="140">
        <v>1</v>
      </c>
      <c r="AP285" s="140">
        <v>5</v>
      </c>
      <c r="AQ285" s="140">
        <v>3</v>
      </c>
      <c r="AR285" s="140">
        <v>4</v>
      </c>
      <c r="AS285" s="140">
        <v>2</v>
      </c>
      <c r="AT285" s="140">
        <v>2</v>
      </c>
      <c r="AU285" s="140">
        <v>1</v>
      </c>
      <c r="AV285" s="140">
        <v>1</v>
      </c>
      <c r="AW285" s="140">
        <v>2</v>
      </c>
      <c r="AX285" s="140">
        <v>3</v>
      </c>
      <c r="AY285" s="140">
        <v>3</v>
      </c>
      <c r="AZ285" s="140">
        <v>1</v>
      </c>
      <c r="BA285" s="140">
        <v>2</v>
      </c>
      <c r="BB285" s="140">
        <v>1</v>
      </c>
      <c r="BC285" s="140">
        <v>3</v>
      </c>
      <c r="BD285" s="140">
        <v>2</v>
      </c>
      <c r="BE285" s="140">
        <v>2</v>
      </c>
      <c r="BF285" s="140">
        <v>3</v>
      </c>
      <c r="BG285" s="140">
        <v>1</v>
      </c>
      <c r="BH285" s="140">
        <v>1</v>
      </c>
      <c r="BI285" s="140">
        <v>4</v>
      </c>
      <c r="BJ285" s="140">
        <v>5</v>
      </c>
      <c r="BK285" s="140">
        <v>4</v>
      </c>
      <c r="BL285" s="140">
        <v>1</v>
      </c>
      <c r="BM285" s="140">
        <v>1</v>
      </c>
      <c r="BN285" s="140">
        <v>1</v>
      </c>
      <c r="BO285" s="139"/>
      <c r="BP285" s="139"/>
      <c r="BQ285" s="139"/>
      <c r="BR285" s="139"/>
      <c r="BS285" s="139"/>
      <c r="BT285" s="140">
        <v>2</v>
      </c>
      <c r="BU285" s="140" t="s">
        <v>550</v>
      </c>
      <c r="BV285" s="140" t="s">
        <v>219</v>
      </c>
    </row>
    <row r="286" spans="1:74" s="143" customFormat="1" ht="33.75" x14ac:dyDescent="0.25">
      <c r="A286" s="137">
        <v>80969279</v>
      </c>
      <c r="B286" s="137" t="s">
        <v>213</v>
      </c>
      <c r="C286" s="138">
        <v>44775.073275462964</v>
      </c>
      <c r="D286" s="140">
        <v>4</v>
      </c>
      <c r="E286" s="140">
        <v>1</v>
      </c>
      <c r="F286" s="140">
        <v>2</v>
      </c>
      <c r="G286" s="140">
        <v>1</v>
      </c>
      <c r="H286" s="139"/>
      <c r="I286" s="140">
        <v>1</v>
      </c>
      <c r="J286" s="140">
        <v>1</v>
      </c>
      <c r="K286" s="140">
        <v>1</v>
      </c>
      <c r="L286" s="139"/>
      <c r="M286" s="140">
        <v>1</v>
      </c>
      <c r="N286" s="139"/>
      <c r="O286" s="139"/>
      <c r="P286" s="139"/>
      <c r="Q286" s="140">
        <v>1</v>
      </c>
      <c r="R286" s="139"/>
      <c r="S286" s="140">
        <v>1</v>
      </c>
      <c r="T286" s="140">
        <v>1</v>
      </c>
      <c r="U286" s="139"/>
      <c r="V286" s="140">
        <v>1</v>
      </c>
      <c r="W286" s="139"/>
      <c r="X286" s="140">
        <v>1</v>
      </c>
      <c r="Y286" s="140">
        <v>1</v>
      </c>
      <c r="Z286" s="140">
        <v>1</v>
      </c>
      <c r="AA286" s="140">
        <v>4</v>
      </c>
      <c r="AB286" s="140">
        <v>4</v>
      </c>
      <c r="AC286" s="140">
        <v>3</v>
      </c>
      <c r="AD286" s="140">
        <v>4</v>
      </c>
      <c r="AE286" s="140">
        <v>5</v>
      </c>
      <c r="AF286" s="140">
        <v>1</v>
      </c>
      <c r="AG286" s="140">
        <v>5</v>
      </c>
      <c r="AH286" s="140">
        <v>1</v>
      </c>
      <c r="AI286" s="140">
        <v>1</v>
      </c>
      <c r="AJ286" s="140">
        <v>1</v>
      </c>
      <c r="AK286" s="139"/>
      <c r="AL286" s="140">
        <v>1</v>
      </c>
      <c r="AM286" s="139"/>
      <c r="AN286" s="139"/>
      <c r="AO286" s="140">
        <v>2</v>
      </c>
      <c r="AP286" s="140">
        <v>1</v>
      </c>
      <c r="AQ286" s="140">
        <v>2</v>
      </c>
      <c r="AR286" s="140">
        <v>3</v>
      </c>
      <c r="AS286" s="140">
        <v>2</v>
      </c>
      <c r="AT286" s="140">
        <v>1</v>
      </c>
      <c r="AU286" s="140">
        <v>1</v>
      </c>
      <c r="AV286" s="140">
        <v>1</v>
      </c>
      <c r="AW286" s="140">
        <v>2</v>
      </c>
      <c r="AX286" s="140">
        <v>2</v>
      </c>
      <c r="AY286" s="140">
        <v>1</v>
      </c>
      <c r="AZ286" s="140">
        <v>1</v>
      </c>
      <c r="BA286" s="140">
        <v>3</v>
      </c>
      <c r="BB286" s="140">
        <v>1</v>
      </c>
      <c r="BC286" s="140">
        <v>3</v>
      </c>
      <c r="BD286" s="140">
        <v>2</v>
      </c>
      <c r="BE286" s="140">
        <v>2</v>
      </c>
      <c r="BF286" s="140">
        <v>1</v>
      </c>
      <c r="BG286" s="140">
        <v>1</v>
      </c>
      <c r="BH286" s="140">
        <v>4</v>
      </c>
      <c r="BI286" s="140">
        <v>3</v>
      </c>
      <c r="BJ286" s="140">
        <v>3</v>
      </c>
      <c r="BK286" s="140">
        <v>3</v>
      </c>
      <c r="BL286" s="140">
        <v>2</v>
      </c>
      <c r="BM286" s="139"/>
      <c r="BN286" s="139"/>
      <c r="BO286" s="139"/>
      <c r="BP286" s="139"/>
      <c r="BQ286" s="139"/>
      <c r="BR286" s="139"/>
      <c r="BS286" s="139"/>
      <c r="BT286" s="140">
        <v>3</v>
      </c>
      <c r="BU286" s="140" t="s">
        <v>551</v>
      </c>
      <c r="BV286" s="140" t="s">
        <v>221</v>
      </c>
    </row>
    <row r="287" spans="1:74" s="143" customFormat="1" ht="33.75" x14ac:dyDescent="0.25">
      <c r="A287" s="137">
        <v>80976166</v>
      </c>
      <c r="B287" s="137" t="s">
        <v>213</v>
      </c>
      <c r="C287" s="138">
        <v>44775.218738425923</v>
      </c>
      <c r="D287" s="140">
        <v>5</v>
      </c>
      <c r="E287" s="140">
        <v>2</v>
      </c>
      <c r="F287" s="140">
        <v>3</v>
      </c>
      <c r="G287" s="140">
        <v>2</v>
      </c>
      <c r="H287" s="139"/>
      <c r="I287" s="139"/>
      <c r="J287" s="139"/>
      <c r="K287" s="139"/>
      <c r="L287" s="139"/>
      <c r="M287" s="139"/>
      <c r="N287" s="139"/>
      <c r="O287" s="140">
        <v>1</v>
      </c>
      <c r="P287" s="139"/>
      <c r="Q287" s="140">
        <v>2</v>
      </c>
      <c r="R287" s="140">
        <v>1</v>
      </c>
      <c r="S287" s="140">
        <v>1</v>
      </c>
      <c r="T287" s="139"/>
      <c r="U287" s="139"/>
      <c r="V287" s="139"/>
      <c r="W287" s="139"/>
      <c r="X287" s="140">
        <v>1</v>
      </c>
      <c r="Y287" s="140">
        <v>1</v>
      </c>
      <c r="Z287" s="140">
        <v>3</v>
      </c>
      <c r="AA287" s="140">
        <v>5</v>
      </c>
      <c r="AB287" s="140">
        <v>4</v>
      </c>
      <c r="AC287" s="140">
        <v>5</v>
      </c>
      <c r="AD287" s="140">
        <v>3</v>
      </c>
      <c r="AE287" s="140">
        <v>5</v>
      </c>
      <c r="AF287" s="140">
        <v>4</v>
      </c>
      <c r="AG287" s="140">
        <v>4</v>
      </c>
      <c r="AH287" s="140">
        <v>1</v>
      </c>
      <c r="AI287" s="140">
        <v>4</v>
      </c>
      <c r="AJ287" s="139"/>
      <c r="AK287" s="139"/>
      <c r="AL287" s="140">
        <v>1</v>
      </c>
      <c r="AM287" s="140">
        <v>1</v>
      </c>
      <c r="AN287" s="139"/>
      <c r="AO287" s="140">
        <v>1</v>
      </c>
      <c r="AP287" s="140">
        <v>1</v>
      </c>
      <c r="AQ287" s="140">
        <v>4</v>
      </c>
      <c r="AR287" s="140">
        <v>2</v>
      </c>
      <c r="AS287" s="140">
        <v>1</v>
      </c>
      <c r="AT287" s="140">
        <v>2</v>
      </c>
      <c r="AU287" s="140">
        <v>1</v>
      </c>
      <c r="AV287" s="140">
        <v>1</v>
      </c>
      <c r="AW287" s="140">
        <v>3</v>
      </c>
      <c r="AX287" s="140">
        <v>5</v>
      </c>
      <c r="AY287" s="140">
        <v>3</v>
      </c>
      <c r="AZ287" s="140">
        <v>3</v>
      </c>
      <c r="BA287" s="140">
        <v>2</v>
      </c>
      <c r="BB287" s="140">
        <v>5</v>
      </c>
      <c r="BC287" s="140">
        <v>2</v>
      </c>
      <c r="BD287" s="140">
        <v>3</v>
      </c>
      <c r="BE287" s="140">
        <v>3</v>
      </c>
      <c r="BF287" s="140">
        <v>1</v>
      </c>
      <c r="BG287" s="140">
        <v>1</v>
      </c>
      <c r="BH287" s="140">
        <v>5</v>
      </c>
      <c r="BI287" s="140">
        <v>3</v>
      </c>
      <c r="BJ287" s="140">
        <v>4</v>
      </c>
      <c r="BK287" s="140">
        <v>5</v>
      </c>
      <c r="BL287" s="140">
        <v>1</v>
      </c>
      <c r="BM287" s="140">
        <v>1</v>
      </c>
      <c r="BN287" s="139"/>
      <c r="BO287" s="139"/>
      <c r="BP287" s="139"/>
      <c r="BQ287" s="139"/>
      <c r="BR287" s="139"/>
      <c r="BS287" s="139"/>
      <c r="BT287" s="140">
        <v>3</v>
      </c>
      <c r="BU287" s="140" t="s">
        <v>552</v>
      </c>
      <c r="BV287" s="140" t="s">
        <v>221</v>
      </c>
    </row>
    <row r="288" spans="1:74" s="143" customFormat="1" ht="22.5" x14ac:dyDescent="0.25">
      <c r="A288" s="137">
        <v>80978959</v>
      </c>
      <c r="B288" s="137" t="s">
        <v>213</v>
      </c>
      <c r="C288" s="138">
        <v>44775.250543981485</v>
      </c>
      <c r="D288" s="140">
        <v>5</v>
      </c>
      <c r="E288" s="140">
        <v>1</v>
      </c>
      <c r="F288" s="140">
        <v>3</v>
      </c>
      <c r="G288" s="140">
        <v>2</v>
      </c>
      <c r="H288" s="139"/>
      <c r="I288" s="140">
        <v>1</v>
      </c>
      <c r="J288" s="139"/>
      <c r="K288" s="140">
        <v>1</v>
      </c>
      <c r="L288" s="139"/>
      <c r="M288" s="140">
        <v>1</v>
      </c>
      <c r="N288" s="139"/>
      <c r="O288" s="139"/>
      <c r="P288" s="140">
        <v>1</v>
      </c>
      <c r="Q288" s="140">
        <v>2</v>
      </c>
      <c r="R288" s="139"/>
      <c r="S288" s="140">
        <v>1</v>
      </c>
      <c r="T288" s="139"/>
      <c r="U288" s="139"/>
      <c r="V288" s="139"/>
      <c r="W288" s="139"/>
      <c r="X288" s="140">
        <v>2</v>
      </c>
      <c r="Y288" s="140">
        <v>2</v>
      </c>
      <c r="Z288" s="140">
        <v>2</v>
      </c>
      <c r="AA288" s="140">
        <v>5</v>
      </c>
      <c r="AB288" s="140">
        <v>3</v>
      </c>
      <c r="AC288" s="140">
        <v>4</v>
      </c>
      <c r="AD288" s="140">
        <v>2</v>
      </c>
      <c r="AE288" s="140">
        <v>2</v>
      </c>
      <c r="AF288" s="140">
        <v>1</v>
      </c>
      <c r="AG288" s="140">
        <v>1</v>
      </c>
      <c r="AH288" s="140">
        <v>1</v>
      </c>
      <c r="AI288" s="140">
        <v>2</v>
      </c>
      <c r="AJ288" s="140">
        <v>1</v>
      </c>
      <c r="AK288" s="139"/>
      <c r="AL288" s="140">
        <v>1</v>
      </c>
      <c r="AM288" s="139"/>
      <c r="AN288" s="139"/>
      <c r="AO288" s="140">
        <v>5</v>
      </c>
      <c r="AP288" s="140">
        <v>5</v>
      </c>
      <c r="AQ288" s="140">
        <v>4</v>
      </c>
      <c r="AR288" s="140">
        <v>2</v>
      </c>
      <c r="AS288" s="140">
        <v>2</v>
      </c>
      <c r="AT288" s="140">
        <v>3</v>
      </c>
      <c r="AU288" s="140">
        <v>2</v>
      </c>
      <c r="AV288" s="140">
        <v>4</v>
      </c>
      <c r="AW288" s="140">
        <v>1</v>
      </c>
      <c r="AX288" s="140">
        <v>2</v>
      </c>
      <c r="AY288" s="140">
        <v>1</v>
      </c>
      <c r="AZ288" s="140">
        <v>1</v>
      </c>
      <c r="BA288" s="140">
        <v>3</v>
      </c>
      <c r="BB288" s="140">
        <v>1</v>
      </c>
      <c r="BC288" s="140">
        <v>1</v>
      </c>
      <c r="BD288" s="140">
        <v>1</v>
      </c>
      <c r="BE288" s="140">
        <v>1</v>
      </c>
      <c r="BF288" s="140">
        <v>1</v>
      </c>
      <c r="BG288" s="140">
        <v>2</v>
      </c>
      <c r="BH288" s="140">
        <v>4</v>
      </c>
      <c r="BI288" s="140">
        <v>4</v>
      </c>
      <c r="BJ288" s="140">
        <v>3</v>
      </c>
      <c r="BK288" s="140">
        <v>3</v>
      </c>
      <c r="BL288" s="140">
        <v>2</v>
      </c>
      <c r="BM288" s="139"/>
      <c r="BN288" s="139"/>
      <c r="BO288" s="139"/>
      <c r="BP288" s="139"/>
      <c r="BQ288" s="139"/>
      <c r="BR288" s="139"/>
      <c r="BS288" s="139"/>
      <c r="BT288" s="140">
        <v>3</v>
      </c>
      <c r="BU288" s="140" t="s">
        <v>553</v>
      </c>
      <c r="BV288" s="140" t="s">
        <v>554</v>
      </c>
    </row>
    <row r="289" spans="1:74" s="143" customFormat="1" x14ac:dyDescent="0.25">
      <c r="A289" s="137">
        <v>80978976</v>
      </c>
      <c r="B289" s="137" t="s">
        <v>213</v>
      </c>
      <c r="C289" s="138">
        <v>44775.250902777778</v>
      </c>
      <c r="D289" s="140">
        <v>4</v>
      </c>
      <c r="E289" s="140">
        <v>1</v>
      </c>
      <c r="F289" s="140">
        <v>3</v>
      </c>
      <c r="G289" s="140">
        <v>1</v>
      </c>
      <c r="H289" s="139"/>
      <c r="I289" s="140">
        <v>1</v>
      </c>
      <c r="J289" s="140">
        <v>1</v>
      </c>
      <c r="K289" s="140">
        <v>1</v>
      </c>
      <c r="L289" s="139"/>
      <c r="M289" s="139"/>
      <c r="N289" s="139"/>
      <c r="O289" s="139"/>
      <c r="P289" s="139"/>
      <c r="Q289" s="140">
        <v>2</v>
      </c>
      <c r="R289" s="139"/>
      <c r="S289" s="139"/>
      <c r="T289" s="139"/>
      <c r="U289" s="139"/>
      <c r="V289" s="139"/>
      <c r="W289" s="140">
        <v>1</v>
      </c>
      <c r="X289" s="140">
        <v>1</v>
      </c>
      <c r="Y289" s="140">
        <v>2</v>
      </c>
      <c r="Z289" s="140">
        <v>1</v>
      </c>
      <c r="AA289" s="140">
        <v>3</v>
      </c>
      <c r="AB289" s="140">
        <v>3</v>
      </c>
      <c r="AC289" s="140">
        <v>1</v>
      </c>
      <c r="AD289" s="140">
        <v>4</v>
      </c>
      <c r="AE289" s="140">
        <v>5</v>
      </c>
      <c r="AF289" s="140">
        <v>5</v>
      </c>
      <c r="AG289" s="140">
        <v>5</v>
      </c>
      <c r="AH289" s="140">
        <v>1</v>
      </c>
      <c r="AI289" s="140">
        <v>2</v>
      </c>
      <c r="AJ289" s="139"/>
      <c r="AK289" s="139"/>
      <c r="AL289" s="140">
        <v>1</v>
      </c>
      <c r="AM289" s="139"/>
      <c r="AN289" s="139"/>
      <c r="AO289" s="140">
        <v>2</v>
      </c>
      <c r="AP289" s="140">
        <v>2</v>
      </c>
      <c r="AQ289" s="140">
        <v>3</v>
      </c>
      <c r="AR289" s="140">
        <v>2</v>
      </c>
      <c r="AS289" s="140">
        <v>2</v>
      </c>
      <c r="AT289" s="140">
        <v>3</v>
      </c>
      <c r="AU289" s="140">
        <v>1</v>
      </c>
      <c r="AV289" s="140">
        <v>2</v>
      </c>
      <c r="AW289" s="140">
        <v>2</v>
      </c>
      <c r="AX289" s="140">
        <v>3</v>
      </c>
      <c r="AY289" s="140">
        <v>1</v>
      </c>
      <c r="AZ289" s="140">
        <v>1</v>
      </c>
      <c r="BA289" s="140">
        <v>2</v>
      </c>
      <c r="BB289" s="140">
        <v>1</v>
      </c>
      <c r="BC289" s="140">
        <v>1</v>
      </c>
      <c r="BD289" s="140">
        <v>1</v>
      </c>
      <c r="BE289" s="140">
        <v>2</v>
      </c>
      <c r="BF289" s="140">
        <v>2</v>
      </c>
      <c r="BG289" s="140">
        <v>1</v>
      </c>
      <c r="BH289" s="140">
        <v>4</v>
      </c>
      <c r="BI289" s="140">
        <v>4</v>
      </c>
      <c r="BJ289" s="140">
        <v>3</v>
      </c>
      <c r="BK289" s="140">
        <v>2</v>
      </c>
      <c r="BL289" s="140">
        <v>2</v>
      </c>
      <c r="BM289" s="139"/>
      <c r="BN289" s="139"/>
      <c r="BO289" s="139"/>
      <c r="BP289" s="139"/>
      <c r="BQ289" s="139"/>
      <c r="BR289" s="139"/>
      <c r="BS289" s="139"/>
      <c r="BT289" s="140">
        <v>3</v>
      </c>
      <c r="BU289" s="140" t="s">
        <v>555</v>
      </c>
      <c r="BV289" s="140" t="s">
        <v>219</v>
      </c>
    </row>
    <row r="290" spans="1:74" s="143" customFormat="1" ht="33.75" x14ac:dyDescent="0.25">
      <c r="A290" s="137">
        <v>80981673</v>
      </c>
      <c r="B290" s="137" t="s">
        <v>213</v>
      </c>
      <c r="C290" s="138">
        <v>44775.285983796297</v>
      </c>
      <c r="D290" s="140">
        <v>3</v>
      </c>
      <c r="E290" s="140">
        <v>2</v>
      </c>
      <c r="F290" s="140">
        <v>2</v>
      </c>
      <c r="G290" s="140">
        <v>1</v>
      </c>
      <c r="H290" s="140">
        <v>1</v>
      </c>
      <c r="I290" s="140">
        <v>1</v>
      </c>
      <c r="J290" s="140">
        <v>1</v>
      </c>
      <c r="K290" s="140">
        <v>1</v>
      </c>
      <c r="L290" s="139"/>
      <c r="M290" s="140">
        <v>1</v>
      </c>
      <c r="N290" s="139"/>
      <c r="O290" s="140">
        <v>1</v>
      </c>
      <c r="P290" s="140">
        <v>1</v>
      </c>
      <c r="Q290" s="140">
        <v>2</v>
      </c>
      <c r="R290" s="139"/>
      <c r="S290" s="139"/>
      <c r="T290" s="139"/>
      <c r="U290" s="139"/>
      <c r="V290" s="139"/>
      <c r="W290" s="140">
        <v>1</v>
      </c>
      <c r="X290" s="140">
        <v>1</v>
      </c>
      <c r="Y290" s="140">
        <v>2</v>
      </c>
      <c r="Z290" s="140">
        <v>3</v>
      </c>
      <c r="AA290" s="140">
        <v>4</v>
      </c>
      <c r="AB290" s="140">
        <v>2</v>
      </c>
      <c r="AC290" s="140">
        <v>5</v>
      </c>
      <c r="AD290" s="140">
        <v>1</v>
      </c>
      <c r="AE290" s="140">
        <v>5</v>
      </c>
      <c r="AF290" s="140">
        <v>1</v>
      </c>
      <c r="AG290" s="140">
        <v>4</v>
      </c>
      <c r="AH290" s="140">
        <v>1</v>
      </c>
      <c r="AI290" s="140">
        <v>2</v>
      </c>
      <c r="AJ290" s="140">
        <v>1</v>
      </c>
      <c r="AK290" s="139"/>
      <c r="AL290" s="139"/>
      <c r="AM290" s="140">
        <v>1</v>
      </c>
      <c r="AN290" s="139"/>
      <c r="AO290" s="140">
        <v>2</v>
      </c>
      <c r="AP290" s="140">
        <v>2</v>
      </c>
      <c r="AQ290" s="140">
        <v>3</v>
      </c>
      <c r="AR290" s="140">
        <v>2</v>
      </c>
      <c r="AS290" s="140">
        <v>4</v>
      </c>
      <c r="AT290" s="140">
        <v>4</v>
      </c>
      <c r="AU290" s="140">
        <v>1</v>
      </c>
      <c r="AV290" s="140">
        <v>2</v>
      </c>
      <c r="AW290" s="140">
        <v>3</v>
      </c>
      <c r="AX290" s="140">
        <v>3</v>
      </c>
      <c r="AY290" s="140">
        <v>2</v>
      </c>
      <c r="AZ290" s="140">
        <v>1</v>
      </c>
      <c r="BA290" s="140">
        <v>4</v>
      </c>
      <c r="BB290" s="140">
        <v>2</v>
      </c>
      <c r="BC290" s="140">
        <v>1</v>
      </c>
      <c r="BD290" s="140">
        <v>1</v>
      </c>
      <c r="BE290" s="140">
        <v>3</v>
      </c>
      <c r="BF290" s="140">
        <v>4</v>
      </c>
      <c r="BG290" s="140">
        <v>1</v>
      </c>
      <c r="BH290" s="140">
        <v>1</v>
      </c>
      <c r="BI290" s="140">
        <v>5</v>
      </c>
      <c r="BJ290" s="140">
        <v>5</v>
      </c>
      <c r="BK290" s="140">
        <v>5</v>
      </c>
      <c r="BL290" s="140">
        <v>2</v>
      </c>
      <c r="BM290" s="139"/>
      <c r="BN290" s="139"/>
      <c r="BO290" s="139"/>
      <c r="BP290" s="139"/>
      <c r="BQ290" s="139"/>
      <c r="BR290" s="139"/>
      <c r="BS290" s="139"/>
      <c r="BT290" s="140">
        <v>2</v>
      </c>
      <c r="BU290" s="140" t="s">
        <v>556</v>
      </c>
      <c r="BV290" s="140" t="s">
        <v>13</v>
      </c>
    </row>
    <row r="291" spans="1:74" s="143" customFormat="1" x14ac:dyDescent="0.25">
      <c r="A291" s="137">
        <v>80982152</v>
      </c>
      <c r="B291" s="137" t="s">
        <v>213</v>
      </c>
      <c r="C291" s="138">
        <v>44775.290914351855</v>
      </c>
      <c r="D291" s="140">
        <v>5</v>
      </c>
      <c r="E291" s="140">
        <v>2</v>
      </c>
      <c r="F291" s="140">
        <v>2</v>
      </c>
      <c r="G291" s="140">
        <v>2</v>
      </c>
      <c r="H291" s="140">
        <v>1</v>
      </c>
      <c r="I291" s="140">
        <v>1</v>
      </c>
      <c r="J291" s="140">
        <v>1</v>
      </c>
      <c r="K291" s="139"/>
      <c r="L291" s="139"/>
      <c r="M291" s="140">
        <v>1</v>
      </c>
      <c r="N291" s="139"/>
      <c r="O291" s="139"/>
      <c r="P291" s="139"/>
      <c r="Q291" s="140">
        <v>3</v>
      </c>
      <c r="R291" s="139"/>
      <c r="S291" s="139"/>
      <c r="T291" s="139"/>
      <c r="U291" s="139"/>
      <c r="V291" s="139"/>
      <c r="W291" s="140">
        <v>1</v>
      </c>
      <c r="X291" s="140">
        <v>2</v>
      </c>
      <c r="Y291" s="140">
        <v>2</v>
      </c>
      <c r="Z291" s="140">
        <v>3</v>
      </c>
      <c r="AA291" s="140">
        <v>5</v>
      </c>
      <c r="AB291" s="140">
        <v>1</v>
      </c>
      <c r="AC291" s="140">
        <v>5</v>
      </c>
      <c r="AD291" s="140">
        <v>5</v>
      </c>
      <c r="AE291" s="140">
        <v>5</v>
      </c>
      <c r="AF291" s="140">
        <v>1</v>
      </c>
      <c r="AG291" s="140">
        <v>5</v>
      </c>
      <c r="AH291" s="140">
        <v>1</v>
      </c>
      <c r="AI291" s="140">
        <v>1</v>
      </c>
      <c r="AJ291" s="140">
        <v>1</v>
      </c>
      <c r="AK291" s="139"/>
      <c r="AL291" s="140">
        <v>1</v>
      </c>
      <c r="AM291" s="139"/>
      <c r="AN291" s="139"/>
      <c r="AO291" s="140">
        <v>3</v>
      </c>
      <c r="AP291" s="140">
        <v>2</v>
      </c>
      <c r="AQ291" s="140">
        <v>5</v>
      </c>
      <c r="AR291" s="140">
        <v>1</v>
      </c>
      <c r="AS291" s="140">
        <v>4</v>
      </c>
      <c r="AT291" s="140">
        <v>4</v>
      </c>
      <c r="AU291" s="140">
        <v>2</v>
      </c>
      <c r="AV291" s="140">
        <v>2</v>
      </c>
      <c r="AW291" s="140">
        <v>2</v>
      </c>
      <c r="AX291" s="140">
        <v>4</v>
      </c>
      <c r="AY291" s="140">
        <v>1</v>
      </c>
      <c r="AZ291" s="140">
        <v>1</v>
      </c>
      <c r="BA291" s="140">
        <v>5</v>
      </c>
      <c r="BB291" s="140">
        <v>1</v>
      </c>
      <c r="BC291" s="140">
        <v>1</v>
      </c>
      <c r="BD291" s="140">
        <v>1</v>
      </c>
      <c r="BE291" s="140">
        <v>2</v>
      </c>
      <c r="BF291" s="140">
        <v>2</v>
      </c>
      <c r="BG291" s="140">
        <v>1</v>
      </c>
      <c r="BH291" s="140">
        <v>2</v>
      </c>
      <c r="BI291" s="140">
        <v>2</v>
      </c>
      <c r="BJ291" s="140">
        <v>3</v>
      </c>
      <c r="BK291" s="140">
        <v>2</v>
      </c>
      <c r="BL291" s="140">
        <v>2</v>
      </c>
      <c r="BM291" s="139"/>
      <c r="BN291" s="139"/>
      <c r="BO291" s="139"/>
      <c r="BP291" s="139"/>
      <c r="BQ291" s="139"/>
      <c r="BR291" s="139"/>
      <c r="BS291" s="139"/>
      <c r="BT291" s="140">
        <v>3</v>
      </c>
      <c r="BU291" s="140" t="s">
        <v>557</v>
      </c>
      <c r="BV291" s="140" t="s">
        <v>219</v>
      </c>
    </row>
    <row r="292" spans="1:74" s="143" customFormat="1" ht="56.25" x14ac:dyDescent="0.25">
      <c r="A292" s="137">
        <v>81007991</v>
      </c>
      <c r="B292" s="137" t="s">
        <v>213</v>
      </c>
      <c r="C292" s="138">
        <v>44775.404745370368</v>
      </c>
      <c r="D292" s="140">
        <v>2</v>
      </c>
      <c r="E292" s="140">
        <v>1</v>
      </c>
      <c r="F292" s="140">
        <v>1</v>
      </c>
      <c r="G292" s="140">
        <v>2</v>
      </c>
      <c r="H292" s="140">
        <v>1</v>
      </c>
      <c r="I292" s="140">
        <v>1</v>
      </c>
      <c r="J292" s="140">
        <v>1</v>
      </c>
      <c r="K292" s="140">
        <v>1</v>
      </c>
      <c r="L292" s="139"/>
      <c r="M292" s="140">
        <v>1</v>
      </c>
      <c r="N292" s="139"/>
      <c r="O292" s="139"/>
      <c r="P292" s="139"/>
      <c r="Q292" s="140">
        <v>2</v>
      </c>
      <c r="R292" s="140">
        <v>1</v>
      </c>
      <c r="S292" s="140">
        <v>1</v>
      </c>
      <c r="T292" s="140">
        <v>1</v>
      </c>
      <c r="U292" s="139"/>
      <c r="V292" s="139"/>
      <c r="W292" s="139"/>
      <c r="X292" s="140">
        <v>1</v>
      </c>
      <c r="Y292" s="140">
        <v>1</v>
      </c>
      <c r="Z292" s="140">
        <v>1</v>
      </c>
      <c r="AA292" s="140">
        <v>5</v>
      </c>
      <c r="AB292" s="140">
        <v>5</v>
      </c>
      <c r="AC292" s="140">
        <v>5</v>
      </c>
      <c r="AD292" s="140">
        <v>5</v>
      </c>
      <c r="AE292" s="140">
        <v>5</v>
      </c>
      <c r="AF292" s="140">
        <v>1</v>
      </c>
      <c r="AG292" s="140">
        <v>5</v>
      </c>
      <c r="AH292" s="140">
        <v>2</v>
      </c>
      <c r="AI292" s="139"/>
      <c r="AJ292" s="139"/>
      <c r="AK292" s="140">
        <v>1</v>
      </c>
      <c r="AL292" s="139"/>
      <c r="AM292" s="140">
        <v>1</v>
      </c>
      <c r="AN292" s="139"/>
      <c r="AO292" s="140">
        <v>1</v>
      </c>
      <c r="AP292" s="140">
        <v>4</v>
      </c>
      <c r="AQ292" s="140">
        <v>5</v>
      </c>
      <c r="AR292" s="140">
        <v>1</v>
      </c>
      <c r="AS292" s="140">
        <v>3</v>
      </c>
      <c r="AT292" s="140">
        <v>3</v>
      </c>
      <c r="AU292" s="140">
        <v>1</v>
      </c>
      <c r="AV292" s="140">
        <v>1</v>
      </c>
      <c r="AW292" s="140">
        <v>2</v>
      </c>
      <c r="AX292" s="140">
        <v>2</v>
      </c>
      <c r="AY292" s="140">
        <v>3</v>
      </c>
      <c r="AZ292" s="140">
        <v>1</v>
      </c>
      <c r="BA292" s="140">
        <v>3</v>
      </c>
      <c r="BB292" s="140">
        <v>3</v>
      </c>
      <c r="BC292" s="140">
        <v>3</v>
      </c>
      <c r="BD292" s="140">
        <v>1</v>
      </c>
      <c r="BE292" s="140">
        <v>3</v>
      </c>
      <c r="BF292" s="140">
        <v>2</v>
      </c>
      <c r="BG292" s="140">
        <v>1</v>
      </c>
      <c r="BH292" s="140">
        <v>1</v>
      </c>
      <c r="BI292" s="140">
        <v>5</v>
      </c>
      <c r="BJ292" s="140">
        <v>4</v>
      </c>
      <c r="BK292" s="140">
        <v>4</v>
      </c>
      <c r="BL292" s="140">
        <v>2</v>
      </c>
      <c r="BM292" s="139"/>
      <c r="BN292" s="139"/>
      <c r="BO292" s="139"/>
      <c r="BP292" s="139"/>
      <c r="BQ292" s="139"/>
      <c r="BR292" s="139"/>
      <c r="BS292" s="139"/>
      <c r="BT292" s="140">
        <v>1</v>
      </c>
      <c r="BU292" s="140" t="s">
        <v>558</v>
      </c>
      <c r="BV292" s="140" t="s">
        <v>559</v>
      </c>
    </row>
    <row r="293" spans="1:74" s="143" customFormat="1" ht="22.5" x14ac:dyDescent="0.25">
      <c r="A293" s="137">
        <v>81012670</v>
      </c>
      <c r="B293" s="137" t="s">
        <v>213</v>
      </c>
      <c r="C293" s="138">
        <v>44775.44672453704</v>
      </c>
      <c r="D293" s="140">
        <v>3</v>
      </c>
      <c r="E293" s="140">
        <v>2</v>
      </c>
      <c r="F293" s="140">
        <v>1</v>
      </c>
      <c r="G293" s="140">
        <v>1</v>
      </c>
      <c r="H293" s="140">
        <v>1</v>
      </c>
      <c r="I293" s="140">
        <v>1</v>
      </c>
      <c r="J293" s="140">
        <v>1</v>
      </c>
      <c r="K293" s="139"/>
      <c r="L293" s="139"/>
      <c r="M293" s="140">
        <v>1</v>
      </c>
      <c r="N293" s="139"/>
      <c r="O293" s="139"/>
      <c r="P293" s="140">
        <v>1</v>
      </c>
      <c r="Q293" s="140">
        <v>2</v>
      </c>
      <c r="R293" s="139"/>
      <c r="S293" s="139"/>
      <c r="T293" s="139"/>
      <c r="U293" s="139"/>
      <c r="V293" s="140">
        <v>1</v>
      </c>
      <c r="W293" s="139"/>
      <c r="X293" s="140">
        <v>1</v>
      </c>
      <c r="Y293" s="140">
        <v>2</v>
      </c>
      <c r="Z293" s="140">
        <v>3</v>
      </c>
      <c r="AA293" s="140">
        <v>4</v>
      </c>
      <c r="AB293" s="140">
        <v>4</v>
      </c>
      <c r="AC293" s="140">
        <v>5</v>
      </c>
      <c r="AD293" s="140">
        <v>2</v>
      </c>
      <c r="AE293" s="140">
        <v>5</v>
      </c>
      <c r="AF293" s="140">
        <v>4</v>
      </c>
      <c r="AG293" s="140">
        <v>5</v>
      </c>
      <c r="AH293" s="140">
        <v>2</v>
      </c>
      <c r="AI293" s="139"/>
      <c r="AJ293" s="139"/>
      <c r="AK293" s="140">
        <v>1</v>
      </c>
      <c r="AL293" s="139"/>
      <c r="AM293" s="140">
        <v>1</v>
      </c>
      <c r="AN293" s="139"/>
      <c r="AO293" s="140">
        <v>1</v>
      </c>
      <c r="AP293" s="140">
        <v>1</v>
      </c>
      <c r="AQ293" s="140">
        <v>2</v>
      </c>
      <c r="AR293" s="140">
        <v>3</v>
      </c>
      <c r="AS293" s="140">
        <v>3</v>
      </c>
      <c r="AT293" s="140">
        <v>3</v>
      </c>
      <c r="AU293" s="140">
        <v>2</v>
      </c>
      <c r="AV293" s="140">
        <v>2</v>
      </c>
      <c r="AW293" s="140">
        <v>2</v>
      </c>
      <c r="AX293" s="140">
        <v>1</v>
      </c>
      <c r="AY293" s="140">
        <v>1</v>
      </c>
      <c r="AZ293" s="140">
        <v>1</v>
      </c>
      <c r="BA293" s="140">
        <v>3</v>
      </c>
      <c r="BB293" s="140">
        <v>2</v>
      </c>
      <c r="BC293" s="140">
        <v>2</v>
      </c>
      <c r="BD293" s="140">
        <v>1</v>
      </c>
      <c r="BE293" s="140">
        <v>2</v>
      </c>
      <c r="BF293" s="140">
        <v>4</v>
      </c>
      <c r="BG293" s="140">
        <v>1</v>
      </c>
      <c r="BH293" s="140">
        <v>5</v>
      </c>
      <c r="BI293" s="140">
        <v>5</v>
      </c>
      <c r="BJ293" s="140">
        <v>5</v>
      </c>
      <c r="BK293" s="140">
        <v>5</v>
      </c>
      <c r="BL293" s="140">
        <v>2</v>
      </c>
      <c r="BM293" s="139"/>
      <c r="BN293" s="139"/>
      <c r="BO293" s="139"/>
      <c r="BP293" s="139"/>
      <c r="BQ293" s="139"/>
      <c r="BR293" s="139"/>
      <c r="BS293" s="139"/>
      <c r="BT293" s="140">
        <v>3</v>
      </c>
      <c r="BU293" s="140" t="s">
        <v>560</v>
      </c>
      <c r="BV293" s="140" t="s">
        <v>561</v>
      </c>
    </row>
    <row r="294" spans="1:74" s="143" customFormat="1" ht="22.5" x14ac:dyDescent="0.25">
      <c r="A294" s="137">
        <v>81017131</v>
      </c>
      <c r="B294" s="137" t="s">
        <v>213</v>
      </c>
      <c r="C294" s="138">
        <v>44775.477951388886</v>
      </c>
      <c r="D294" s="140">
        <v>2</v>
      </c>
      <c r="E294" s="140">
        <v>2</v>
      </c>
      <c r="F294" s="140">
        <v>1</v>
      </c>
      <c r="G294" s="140">
        <v>1</v>
      </c>
      <c r="H294" s="140">
        <v>1</v>
      </c>
      <c r="I294" s="140">
        <v>1</v>
      </c>
      <c r="J294" s="140">
        <v>1</v>
      </c>
      <c r="K294" s="140">
        <v>1</v>
      </c>
      <c r="L294" s="139"/>
      <c r="M294" s="140">
        <v>1</v>
      </c>
      <c r="N294" s="140">
        <v>1</v>
      </c>
      <c r="O294" s="139"/>
      <c r="P294" s="139"/>
      <c r="Q294" s="140">
        <v>3</v>
      </c>
      <c r="R294" s="139"/>
      <c r="S294" s="139"/>
      <c r="T294" s="139"/>
      <c r="U294" s="139"/>
      <c r="V294" s="139"/>
      <c r="W294" s="140">
        <v>1</v>
      </c>
      <c r="X294" s="140">
        <v>1</v>
      </c>
      <c r="Y294" s="140">
        <v>2</v>
      </c>
      <c r="Z294" s="140">
        <v>3</v>
      </c>
      <c r="AA294" s="140">
        <v>5</v>
      </c>
      <c r="AB294" s="140">
        <v>2</v>
      </c>
      <c r="AC294" s="140">
        <v>5</v>
      </c>
      <c r="AD294" s="140">
        <v>1</v>
      </c>
      <c r="AE294" s="140">
        <v>2</v>
      </c>
      <c r="AF294" s="140">
        <v>1</v>
      </c>
      <c r="AG294" s="140">
        <v>2</v>
      </c>
      <c r="AH294" s="140">
        <v>2</v>
      </c>
      <c r="AI294" s="139"/>
      <c r="AJ294" s="140">
        <v>1</v>
      </c>
      <c r="AK294" s="139"/>
      <c r="AL294" s="139"/>
      <c r="AM294" s="140">
        <v>1</v>
      </c>
      <c r="AN294" s="139"/>
      <c r="AO294" s="140">
        <v>1</v>
      </c>
      <c r="AP294" s="140">
        <v>1</v>
      </c>
      <c r="AQ294" s="140">
        <v>4</v>
      </c>
      <c r="AR294" s="140">
        <v>2</v>
      </c>
      <c r="AS294" s="140">
        <v>2</v>
      </c>
      <c r="AT294" s="140">
        <v>3</v>
      </c>
      <c r="AU294" s="140">
        <v>1</v>
      </c>
      <c r="AV294" s="140">
        <v>1</v>
      </c>
      <c r="AW294" s="140">
        <v>3</v>
      </c>
      <c r="AX294" s="140">
        <v>3</v>
      </c>
      <c r="AY294" s="140">
        <v>1</v>
      </c>
      <c r="AZ294" s="140">
        <v>2</v>
      </c>
      <c r="BA294" s="140">
        <v>3</v>
      </c>
      <c r="BB294" s="140">
        <v>4</v>
      </c>
      <c r="BC294" s="140">
        <v>3</v>
      </c>
      <c r="BD294" s="140">
        <v>2</v>
      </c>
      <c r="BE294" s="140">
        <v>4</v>
      </c>
      <c r="BF294" s="140">
        <v>3</v>
      </c>
      <c r="BG294" s="140">
        <v>1</v>
      </c>
      <c r="BH294" s="140">
        <v>5</v>
      </c>
      <c r="BI294" s="140">
        <v>5</v>
      </c>
      <c r="BJ294" s="140">
        <v>5</v>
      </c>
      <c r="BK294" s="140">
        <v>5</v>
      </c>
      <c r="BL294" s="140">
        <v>2</v>
      </c>
      <c r="BM294" s="139"/>
      <c r="BN294" s="139"/>
      <c r="BO294" s="139"/>
      <c r="BP294" s="139"/>
      <c r="BQ294" s="139"/>
      <c r="BR294" s="139"/>
      <c r="BS294" s="139"/>
      <c r="BT294" s="140">
        <v>2</v>
      </c>
      <c r="BU294" s="140" t="s">
        <v>562</v>
      </c>
      <c r="BV294" s="140" t="s">
        <v>563</v>
      </c>
    </row>
    <row r="295" spans="1:74" s="143" customFormat="1" ht="67.5" x14ac:dyDescent="0.25">
      <c r="A295" s="137">
        <v>81017220</v>
      </c>
      <c r="B295" s="137" t="s">
        <v>213</v>
      </c>
      <c r="C295" s="138">
        <v>44775.478541666664</v>
      </c>
      <c r="D295" s="140">
        <v>3</v>
      </c>
      <c r="E295" s="140">
        <v>1</v>
      </c>
      <c r="F295" s="140">
        <v>2</v>
      </c>
      <c r="G295" s="140">
        <v>3</v>
      </c>
      <c r="H295" s="139"/>
      <c r="I295" s="140">
        <v>1</v>
      </c>
      <c r="J295" s="140">
        <v>1</v>
      </c>
      <c r="K295" s="139"/>
      <c r="L295" s="139"/>
      <c r="M295" s="140">
        <v>1</v>
      </c>
      <c r="N295" s="139"/>
      <c r="O295" s="139"/>
      <c r="P295" s="139"/>
      <c r="Q295" s="140">
        <v>2</v>
      </c>
      <c r="R295" s="139"/>
      <c r="S295" s="140">
        <v>1</v>
      </c>
      <c r="T295" s="139"/>
      <c r="U295" s="139"/>
      <c r="V295" s="139"/>
      <c r="W295" s="139"/>
      <c r="X295" s="140">
        <v>2</v>
      </c>
      <c r="Y295" s="140">
        <v>2</v>
      </c>
      <c r="Z295" s="140">
        <v>1</v>
      </c>
      <c r="AA295" s="140">
        <v>4</v>
      </c>
      <c r="AB295" s="140">
        <v>3</v>
      </c>
      <c r="AC295" s="140">
        <v>5</v>
      </c>
      <c r="AD295" s="140">
        <v>5</v>
      </c>
      <c r="AE295" s="140">
        <v>5</v>
      </c>
      <c r="AF295" s="140">
        <v>1</v>
      </c>
      <c r="AG295" s="140">
        <v>5</v>
      </c>
      <c r="AH295" s="140">
        <v>2</v>
      </c>
      <c r="AI295" s="139"/>
      <c r="AJ295" s="139"/>
      <c r="AK295" s="139"/>
      <c r="AL295" s="139"/>
      <c r="AM295" s="140">
        <v>1</v>
      </c>
      <c r="AN295" s="139"/>
      <c r="AO295" s="140">
        <v>1</v>
      </c>
      <c r="AP295" s="140">
        <v>1</v>
      </c>
      <c r="AQ295" s="140">
        <v>5</v>
      </c>
      <c r="AR295" s="140">
        <v>1</v>
      </c>
      <c r="AS295" s="140">
        <v>1</v>
      </c>
      <c r="AT295" s="140">
        <v>2</v>
      </c>
      <c r="AU295" s="140">
        <v>1</v>
      </c>
      <c r="AV295" s="140">
        <v>1</v>
      </c>
      <c r="AW295" s="140">
        <v>3</v>
      </c>
      <c r="AX295" s="140">
        <v>1</v>
      </c>
      <c r="AY295" s="140">
        <v>2</v>
      </c>
      <c r="AZ295" s="140">
        <v>3</v>
      </c>
      <c r="BA295" s="140">
        <v>2</v>
      </c>
      <c r="BB295" s="140">
        <v>1</v>
      </c>
      <c r="BC295" s="140">
        <v>1</v>
      </c>
      <c r="BD295" s="140">
        <v>3</v>
      </c>
      <c r="BE295" s="140">
        <v>1</v>
      </c>
      <c r="BF295" s="140">
        <v>1</v>
      </c>
      <c r="BG295" s="140">
        <v>1</v>
      </c>
      <c r="BH295" s="140">
        <v>2</v>
      </c>
      <c r="BI295" s="140">
        <v>2</v>
      </c>
      <c r="BJ295" s="140">
        <v>5</v>
      </c>
      <c r="BK295" s="140">
        <v>5</v>
      </c>
      <c r="BL295" s="140">
        <v>2</v>
      </c>
      <c r="BM295" s="139"/>
      <c r="BN295" s="139"/>
      <c r="BO295" s="139"/>
      <c r="BP295" s="139"/>
      <c r="BQ295" s="139"/>
      <c r="BR295" s="139"/>
      <c r="BS295" s="139"/>
      <c r="BT295" s="140">
        <v>2</v>
      </c>
      <c r="BU295" s="140" t="s">
        <v>564</v>
      </c>
      <c r="BV295" s="140" t="s">
        <v>219</v>
      </c>
    </row>
    <row r="296" spans="1:74" s="143" customFormat="1" x14ac:dyDescent="0.25">
      <c r="A296" s="137">
        <v>81017660</v>
      </c>
      <c r="B296" s="137" t="s">
        <v>207</v>
      </c>
      <c r="C296" s="138">
        <v>44775.481203703705</v>
      </c>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39"/>
      <c r="AL296" s="139"/>
      <c r="AM296" s="139"/>
      <c r="AN296" s="139"/>
      <c r="AO296" s="139"/>
      <c r="AP296" s="139"/>
      <c r="AQ296" s="139"/>
      <c r="AR296" s="139"/>
      <c r="AS296" s="139"/>
      <c r="AT296" s="139"/>
      <c r="AU296" s="139"/>
      <c r="AV296" s="139"/>
      <c r="AW296" s="139"/>
      <c r="AX296" s="139"/>
      <c r="AY296" s="139"/>
      <c r="AZ296" s="139"/>
      <c r="BA296" s="139"/>
      <c r="BB296" s="139"/>
      <c r="BC296" s="139"/>
      <c r="BD296" s="139"/>
      <c r="BE296" s="139"/>
      <c r="BF296" s="139"/>
      <c r="BG296" s="139"/>
      <c r="BH296" s="139"/>
      <c r="BI296" s="139"/>
      <c r="BJ296" s="139"/>
      <c r="BK296" s="139"/>
      <c r="BL296" s="139"/>
      <c r="BM296" s="139"/>
      <c r="BN296" s="139"/>
      <c r="BO296" s="139"/>
      <c r="BP296" s="139"/>
      <c r="BQ296" s="139"/>
      <c r="BR296" s="139"/>
      <c r="BS296" s="139"/>
      <c r="BT296" s="139"/>
      <c r="BU296" s="139"/>
      <c r="BV296" s="139"/>
    </row>
    <row r="297" spans="1:74" s="143" customFormat="1" x14ac:dyDescent="0.25">
      <c r="A297" s="137">
        <v>81018540</v>
      </c>
      <c r="B297" s="137" t="s">
        <v>207</v>
      </c>
      <c r="C297" s="138">
        <v>44775.487847222219</v>
      </c>
      <c r="D297" s="140">
        <v>4</v>
      </c>
      <c r="E297" s="140">
        <v>1</v>
      </c>
      <c r="F297" s="140">
        <v>4</v>
      </c>
      <c r="G297" s="140">
        <v>2</v>
      </c>
      <c r="H297" s="139"/>
      <c r="I297" s="139"/>
      <c r="J297" s="139"/>
      <c r="K297" s="139"/>
      <c r="L297" s="139"/>
      <c r="M297" s="140">
        <v>1</v>
      </c>
      <c r="N297" s="139"/>
      <c r="O297" s="139"/>
      <c r="P297" s="139"/>
      <c r="Q297" s="140">
        <v>2</v>
      </c>
      <c r="R297" s="140">
        <v>1</v>
      </c>
      <c r="S297" s="139"/>
      <c r="T297" s="139"/>
      <c r="U297" s="139"/>
      <c r="V297" s="139"/>
      <c r="W297" s="139"/>
      <c r="X297" s="140">
        <v>1</v>
      </c>
      <c r="Y297" s="140">
        <v>1</v>
      </c>
      <c r="Z297" s="140">
        <v>1</v>
      </c>
      <c r="AA297" s="140">
        <v>5</v>
      </c>
      <c r="AB297" s="140">
        <v>3</v>
      </c>
      <c r="AC297" s="140">
        <v>5</v>
      </c>
      <c r="AD297" s="140">
        <v>5</v>
      </c>
      <c r="AE297" s="140">
        <v>5</v>
      </c>
      <c r="AF297" s="140">
        <v>1</v>
      </c>
      <c r="AG297" s="140">
        <v>5</v>
      </c>
      <c r="AH297" s="140">
        <v>1</v>
      </c>
      <c r="AI297" s="140">
        <v>2</v>
      </c>
      <c r="AJ297" s="139"/>
      <c r="AK297" s="139"/>
      <c r="AL297" s="139"/>
      <c r="AM297" s="139"/>
      <c r="AN297" s="139"/>
      <c r="AO297" s="139"/>
      <c r="AP297" s="139"/>
      <c r="AQ297" s="139"/>
      <c r="AR297" s="139"/>
      <c r="AS297" s="139"/>
      <c r="AT297" s="139"/>
      <c r="AU297" s="139"/>
      <c r="AV297" s="139"/>
      <c r="AW297" s="139"/>
      <c r="AX297" s="139"/>
      <c r="AY297" s="139"/>
      <c r="AZ297" s="139"/>
      <c r="BA297" s="139"/>
      <c r="BB297" s="139"/>
      <c r="BC297" s="139"/>
      <c r="BD297" s="139"/>
      <c r="BE297" s="139"/>
      <c r="BF297" s="139"/>
      <c r="BG297" s="139"/>
      <c r="BH297" s="139"/>
      <c r="BI297" s="139"/>
      <c r="BJ297" s="139"/>
      <c r="BK297" s="139"/>
      <c r="BL297" s="139"/>
      <c r="BM297" s="139"/>
      <c r="BN297" s="139"/>
      <c r="BO297" s="139"/>
      <c r="BP297" s="139"/>
      <c r="BQ297" s="139"/>
      <c r="BR297" s="139"/>
      <c r="BS297" s="139"/>
      <c r="BT297" s="139"/>
      <c r="BU297" s="139"/>
      <c r="BV297" s="139"/>
    </row>
    <row r="298" spans="1:74" s="143" customFormat="1" ht="33.75" x14ac:dyDescent="0.25">
      <c r="A298" s="137">
        <v>81019038</v>
      </c>
      <c r="B298" s="137" t="s">
        <v>213</v>
      </c>
      <c r="C298" s="138">
        <v>44775.4924537037</v>
      </c>
      <c r="D298" s="140">
        <v>4</v>
      </c>
      <c r="E298" s="140">
        <v>2</v>
      </c>
      <c r="F298" s="140">
        <v>2</v>
      </c>
      <c r="G298" s="140">
        <v>2</v>
      </c>
      <c r="H298" s="140">
        <v>1</v>
      </c>
      <c r="I298" s="140">
        <v>1</v>
      </c>
      <c r="J298" s="139"/>
      <c r="K298" s="140">
        <v>1</v>
      </c>
      <c r="L298" s="139"/>
      <c r="M298" s="139"/>
      <c r="N298" s="139"/>
      <c r="O298" s="139"/>
      <c r="P298" s="139"/>
      <c r="Q298" s="140">
        <v>2</v>
      </c>
      <c r="R298" s="139"/>
      <c r="S298" s="140">
        <v>1</v>
      </c>
      <c r="T298" s="139"/>
      <c r="U298" s="139"/>
      <c r="V298" s="139"/>
      <c r="W298" s="139"/>
      <c r="X298" s="140">
        <v>2</v>
      </c>
      <c r="Y298" s="140">
        <v>1</v>
      </c>
      <c r="Z298" s="140">
        <v>3</v>
      </c>
      <c r="AA298" s="140">
        <v>2</v>
      </c>
      <c r="AB298" s="140">
        <v>4</v>
      </c>
      <c r="AC298" s="140">
        <v>5</v>
      </c>
      <c r="AD298" s="140">
        <v>1</v>
      </c>
      <c r="AE298" s="140">
        <v>4</v>
      </c>
      <c r="AF298" s="140">
        <v>1</v>
      </c>
      <c r="AG298" s="140">
        <v>4</v>
      </c>
      <c r="AH298" s="140">
        <v>2</v>
      </c>
      <c r="AI298" s="139"/>
      <c r="AJ298" s="140">
        <v>1</v>
      </c>
      <c r="AK298" s="139"/>
      <c r="AL298" s="140">
        <v>1</v>
      </c>
      <c r="AM298" s="139"/>
      <c r="AN298" s="139"/>
      <c r="AO298" s="140">
        <v>4</v>
      </c>
      <c r="AP298" s="140">
        <v>1</v>
      </c>
      <c r="AQ298" s="140">
        <v>3</v>
      </c>
      <c r="AR298" s="140">
        <v>2</v>
      </c>
      <c r="AS298" s="140">
        <v>2</v>
      </c>
      <c r="AT298" s="140">
        <v>2</v>
      </c>
      <c r="AU298" s="140">
        <v>2</v>
      </c>
      <c r="AV298" s="140">
        <v>3</v>
      </c>
      <c r="AW298" s="140">
        <v>2</v>
      </c>
      <c r="AX298" s="140">
        <v>5</v>
      </c>
      <c r="AY298" s="140">
        <v>2</v>
      </c>
      <c r="AZ298" s="140">
        <v>2</v>
      </c>
      <c r="BA298" s="140">
        <v>4</v>
      </c>
      <c r="BB298" s="140">
        <v>3</v>
      </c>
      <c r="BC298" s="140">
        <v>2</v>
      </c>
      <c r="BD298" s="140">
        <v>2</v>
      </c>
      <c r="BE298" s="140">
        <v>3</v>
      </c>
      <c r="BF298" s="140">
        <v>3</v>
      </c>
      <c r="BG298" s="140">
        <v>2</v>
      </c>
      <c r="BH298" s="140">
        <v>5</v>
      </c>
      <c r="BI298" s="140">
        <v>5</v>
      </c>
      <c r="BJ298" s="140">
        <v>5</v>
      </c>
      <c r="BK298" s="140">
        <v>5</v>
      </c>
      <c r="BL298" s="140">
        <v>2</v>
      </c>
      <c r="BM298" s="139"/>
      <c r="BN298" s="139"/>
      <c r="BO298" s="139"/>
      <c r="BP298" s="139"/>
      <c r="BQ298" s="139"/>
      <c r="BR298" s="139"/>
      <c r="BS298" s="139"/>
      <c r="BT298" s="140">
        <v>3</v>
      </c>
      <c r="BU298" s="140" t="s">
        <v>565</v>
      </c>
      <c r="BV298" s="140" t="s">
        <v>566</v>
      </c>
    </row>
    <row r="299" spans="1:74" s="143" customFormat="1" x14ac:dyDescent="0.25">
      <c r="A299" s="137">
        <v>81019102</v>
      </c>
      <c r="B299" s="137" t="s">
        <v>207</v>
      </c>
      <c r="C299" s="138">
        <v>44775.493113425924</v>
      </c>
      <c r="D299" s="140">
        <v>3</v>
      </c>
      <c r="E299" s="140">
        <v>2</v>
      </c>
      <c r="F299" s="140">
        <v>2</v>
      </c>
      <c r="G299" s="140">
        <v>2</v>
      </c>
      <c r="H299" s="140">
        <v>1</v>
      </c>
      <c r="I299" s="139"/>
      <c r="J299" s="140">
        <v>1</v>
      </c>
      <c r="K299" s="140">
        <v>1</v>
      </c>
      <c r="L299" s="139"/>
      <c r="M299" s="140">
        <v>1</v>
      </c>
      <c r="N299" s="140">
        <v>1</v>
      </c>
      <c r="O299" s="139"/>
      <c r="P299" s="139"/>
      <c r="Q299" s="139"/>
      <c r="R299" s="139"/>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39"/>
      <c r="BC299" s="139"/>
      <c r="BD299" s="139"/>
      <c r="BE299" s="139"/>
      <c r="BF299" s="139"/>
      <c r="BG299" s="139"/>
      <c r="BH299" s="139"/>
      <c r="BI299" s="139"/>
      <c r="BJ299" s="139"/>
      <c r="BK299" s="139"/>
      <c r="BL299" s="139"/>
      <c r="BM299" s="139"/>
      <c r="BN299" s="139"/>
      <c r="BO299" s="139"/>
      <c r="BP299" s="139"/>
      <c r="BQ299" s="139"/>
      <c r="BR299" s="139"/>
      <c r="BS299" s="139"/>
      <c r="BT299" s="139"/>
      <c r="BU299" s="139"/>
      <c r="BV299" s="139"/>
    </row>
    <row r="300" spans="1:74" s="143" customFormat="1" ht="22.5" x14ac:dyDescent="0.25">
      <c r="A300" s="137">
        <v>81020371</v>
      </c>
      <c r="B300" s="137" t="s">
        <v>213</v>
      </c>
      <c r="C300" s="138">
        <v>44775.505150462966</v>
      </c>
      <c r="D300" s="140">
        <v>3</v>
      </c>
      <c r="E300" s="140">
        <v>2</v>
      </c>
      <c r="F300" s="140">
        <v>2</v>
      </c>
      <c r="G300" s="140">
        <v>2</v>
      </c>
      <c r="H300" s="139"/>
      <c r="I300" s="140">
        <v>1</v>
      </c>
      <c r="J300" s="140">
        <v>1</v>
      </c>
      <c r="K300" s="140">
        <v>1</v>
      </c>
      <c r="L300" s="139"/>
      <c r="M300" s="140">
        <v>1</v>
      </c>
      <c r="N300" s="139"/>
      <c r="O300" s="139"/>
      <c r="P300" s="140">
        <v>1</v>
      </c>
      <c r="Q300" s="140">
        <v>3</v>
      </c>
      <c r="R300" s="139"/>
      <c r="S300" s="139"/>
      <c r="T300" s="139"/>
      <c r="U300" s="139"/>
      <c r="V300" s="139"/>
      <c r="W300" s="140">
        <v>1</v>
      </c>
      <c r="X300" s="140">
        <v>2</v>
      </c>
      <c r="Y300" s="140">
        <v>2</v>
      </c>
      <c r="Z300" s="140">
        <v>3</v>
      </c>
      <c r="AA300" s="140">
        <v>4</v>
      </c>
      <c r="AB300" s="140">
        <v>4</v>
      </c>
      <c r="AC300" s="140">
        <v>4</v>
      </c>
      <c r="AD300" s="140">
        <v>1</v>
      </c>
      <c r="AE300" s="140">
        <v>3</v>
      </c>
      <c r="AF300" s="140">
        <v>1</v>
      </c>
      <c r="AG300" s="140">
        <v>4</v>
      </c>
      <c r="AH300" s="140">
        <v>2</v>
      </c>
      <c r="AI300" s="139"/>
      <c r="AJ300" s="139"/>
      <c r="AK300" s="140">
        <v>1</v>
      </c>
      <c r="AL300" s="139"/>
      <c r="AM300" s="140">
        <v>1</v>
      </c>
      <c r="AN300" s="139"/>
      <c r="AO300" s="140">
        <v>2</v>
      </c>
      <c r="AP300" s="140">
        <v>2</v>
      </c>
      <c r="AQ300" s="140">
        <v>2</v>
      </c>
      <c r="AR300" s="140">
        <v>3</v>
      </c>
      <c r="AS300" s="140">
        <v>3</v>
      </c>
      <c r="AT300" s="140">
        <v>4</v>
      </c>
      <c r="AU300" s="140">
        <v>2</v>
      </c>
      <c r="AV300" s="140">
        <v>3</v>
      </c>
      <c r="AW300" s="140">
        <v>2</v>
      </c>
      <c r="AX300" s="140">
        <v>3</v>
      </c>
      <c r="AY300" s="140">
        <v>1</v>
      </c>
      <c r="AZ300" s="140">
        <v>2</v>
      </c>
      <c r="BA300" s="140">
        <v>4</v>
      </c>
      <c r="BB300" s="140">
        <v>3</v>
      </c>
      <c r="BC300" s="140">
        <v>4</v>
      </c>
      <c r="BD300" s="140">
        <v>1</v>
      </c>
      <c r="BE300" s="140">
        <v>2</v>
      </c>
      <c r="BF300" s="140">
        <v>2</v>
      </c>
      <c r="BG300" s="140">
        <v>2</v>
      </c>
      <c r="BH300" s="140">
        <v>2</v>
      </c>
      <c r="BI300" s="140">
        <v>2</v>
      </c>
      <c r="BJ300" s="140">
        <v>1</v>
      </c>
      <c r="BK300" s="140">
        <v>1</v>
      </c>
      <c r="BL300" s="140">
        <v>2</v>
      </c>
      <c r="BM300" s="139"/>
      <c r="BN300" s="139"/>
      <c r="BO300" s="139"/>
      <c r="BP300" s="139"/>
      <c r="BQ300" s="139"/>
      <c r="BR300" s="139"/>
      <c r="BS300" s="139"/>
      <c r="BT300" s="140">
        <v>4</v>
      </c>
      <c r="BU300" s="140" t="s">
        <v>567</v>
      </c>
      <c r="BV300" s="140" t="s">
        <v>568</v>
      </c>
    </row>
    <row r="301" spans="1:74" s="143" customFormat="1" ht="45" x14ac:dyDescent="0.25">
      <c r="A301" s="137">
        <v>81026691</v>
      </c>
      <c r="B301" s="137" t="s">
        <v>208</v>
      </c>
      <c r="C301" s="138">
        <v>44775.561469907407</v>
      </c>
      <c r="D301" s="140">
        <v>2</v>
      </c>
      <c r="E301" s="140">
        <v>2</v>
      </c>
      <c r="F301" s="140">
        <v>1</v>
      </c>
      <c r="G301" s="140">
        <v>2</v>
      </c>
      <c r="H301" s="139"/>
      <c r="I301" s="140">
        <v>1</v>
      </c>
      <c r="J301" s="139"/>
      <c r="K301" s="139"/>
      <c r="L301" s="139"/>
      <c r="M301" s="139"/>
      <c r="N301" s="139"/>
      <c r="O301" s="139"/>
      <c r="P301" s="139"/>
      <c r="Q301" s="140">
        <v>1</v>
      </c>
      <c r="R301" s="139"/>
      <c r="S301" s="139"/>
      <c r="T301" s="139"/>
      <c r="U301" s="139"/>
      <c r="V301" s="139"/>
      <c r="W301" s="140">
        <v>1</v>
      </c>
      <c r="X301" s="140">
        <v>1</v>
      </c>
      <c r="Y301" s="140">
        <v>1</v>
      </c>
      <c r="Z301" s="140">
        <v>3</v>
      </c>
      <c r="AA301" s="140">
        <v>5</v>
      </c>
      <c r="AB301" s="140">
        <v>2</v>
      </c>
      <c r="AC301" s="140">
        <v>4</v>
      </c>
      <c r="AD301" s="140">
        <v>1</v>
      </c>
      <c r="AE301" s="140">
        <v>5</v>
      </c>
      <c r="AF301" s="140">
        <v>1</v>
      </c>
      <c r="AG301" s="140">
        <v>5</v>
      </c>
      <c r="AH301" s="140">
        <v>1</v>
      </c>
      <c r="AI301" s="140">
        <v>1</v>
      </c>
      <c r="AJ301" s="140">
        <v>1</v>
      </c>
      <c r="AK301" s="139"/>
      <c r="AL301" s="139"/>
      <c r="AM301" s="139"/>
      <c r="AN301" s="139"/>
      <c r="AO301" s="140">
        <v>1</v>
      </c>
      <c r="AP301" s="140">
        <v>1</v>
      </c>
      <c r="AQ301" s="140">
        <v>4</v>
      </c>
      <c r="AR301" s="140">
        <v>1</v>
      </c>
      <c r="AS301" s="140">
        <v>1</v>
      </c>
      <c r="AT301" s="140">
        <v>2</v>
      </c>
      <c r="AU301" s="140">
        <v>1</v>
      </c>
      <c r="AV301" s="140">
        <v>1</v>
      </c>
      <c r="AW301" s="140">
        <v>2</v>
      </c>
      <c r="AX301" s="140">
        <v>3</v>
      </c>
      <c r="AY301" s="140">
        <v>1</v>
      </c>
      <c r="AZ301" s="140">
        <v>1</v>
      </c>
      <c r="BA301" s="140">
        <v>3</v>
      </c>
      <c r="BB301" s="140">
        <v>1</v>
      </c>
      <c r="BC301" s="140">
        <v>4</v>
      </c>
      <c r="BD301" s="140">
        <v>1</v>
      </c>
      <c r="BE301" s="140">
        <v>1</v>
      </c>
      <c r="BF301" s="140">
        <v>3</v>
      </c>
      <c r="BG301" s="140">
        <v>1</v>
      </c>
      <c r="BH301" s="140">
        <v>1</v>
      </c>
      <c r="BI301" s="140">
        <v>4</v>
      </c>
      <c r="BJ301" s="140">
        <v>5</v>
      </c>
      <c r="BK301" s="140">
        <v>5</v>
      </c>
      <c r="BL301" s="140">
        <v>1</v>
      </c>
      <c r="BM301" s="140">
        <v>1</v>
      </c>
      <c r="BN301" s="139"/>
      <c r="BO301" s="139"/>
      <c r="BP301" s="139"/>
      <c r="BQ301" s="139"/>
      <c r="BR301" s="139"/>
      <c r="BS301" s="139"/>
      <c r="BT301" s="140">
        <v>2</v>
      </c>
      <c r="BU301" s="140" t="s">
        <v>569</v>
      </c>
      <c r="BV301" s="140" t="s">
        <v>15</v>
      </c>
    </row>
    <row r="302" spans="1:74" s="143" customFormat="1" x14ac:dyDescent="0.25">
      <c r="A302" s="137">
        <v>81026947</v>
      </c>
      <c r="B302" s="137" t="s">
        <v>213</v>
      </c>
      <c r="C302" s="138">
        <v>44775.564097222225</v>
      </c>
      <c r="D302" s="140">
        <v>4</v>
      </c>
      <c r="E302" s="140">
        <v>2</v>
      </c>
      <c r="F302" s="140">
        <v>3</v>
      </c>
      <c r="G302" s="140">
        <v>1</v>
      </c>
      <c r="H302" s="139"/>
      <c r="I302" s="139"/>
      <c r="J302" s="140">
        <v>1</v>
      </c>
      <c r="K302" s="139"/>
      <c r="L302" s="139"/>
      <c r="M302" s="139"/>
      <c r="N302" s="139"/>
      <c r="O302" s="139"/>
      <c r="P302" s="139"/>
      <c r="Q302" s="140">
        <v>2</v>
      </c>
      <c r="R302" s="139"/>
      <c r="S302" s="139"/>
      <c r="T302" s="139"/>
      <c r="U302" s="139"/>
      <c r="V302" s="139"/>
      <c r="W302" s="140">
        <v>1</v>
      </c>
      <c r="X302" s="140">
        <v>1</v>
      </c>
      <c r="Y302" s="140">
        <v>1</v>
      </c>
      <c r="Z302" s="140">
        <v>3</v>
      </c>
      <c r="AA302" s="140">
        <v>2</v>
      </c>
      <c r="AB302" s="140">
        <v>3</v>
      </c>
      <c r="AC302" s="140">
        <v>1</v>
      </c>
      <c r="AD302" s="140">
        <v>1</v>
      </c>
      <c r="AE302" s="140">
        <v>5</v>
      </c>
      <c r="AF302" s="140">
        <v>2</v>
      </c>
      <c r="AG302" s="140">
        <v>4</v>
      </c>
      <c r="AH302" s="140">
        <v>1</v>
      </c>
      <c r="AI302" s="140">
        <v>2</v>
      </c>
      <c r="AJ302" s="140">
        <v>1</v>
      </c>
      <c r="AK302" s="139"/>
      <c r="AL302" s="139"/>
      <c r="AM302" s="140">
        <v>1</v>
      </c>
      <c r="AN302" s="139"/>
      <c r="AO302" s="140">
        <v>2</v>
      </c>
      <c r="AP302" s="140">
        <v>1</v>
      </c>
      <c r="AQ302" s="140">
        <v>4</v>
      </c>
      <c r="AR302" s="140">
        <v>3</v>
      </c>
      <c r="AS302" s="140">
        <v>3</v>
      </c>
      <c r="AT302" s="140">
        <v>3</v>
      </c>
      <c r="AU302" s="140">
        <v>4</v>
      </c>
      <c r="AV302" s="140">
        <v>3</v>
      </c>
      <c r="AW302" s="140">
        <v>1</v>
      </c>
      <c r="AX302" s="140">
        <v>3</v>
      </c>
      <c r="AY302" s="140">
        <v>4</v>
      </c>
      <c r="AZ302" s="140">
        <v>3</v>
      </c>
      <c r="BA302" s="140">
        <v>4</v>
      </c>
      <c r="BB302" s="140">
        <v>3</v>
      </c>
      <c r="BC302" s="140">
        <v>3</v>
      </c>
      <c r="BD302" s="140">
        <v>4</v>
      </c>
      <c r="BE302" s="140">
        <v>3</v>
      </c>
      <c r="BF302" s="140">
        <v>3</v>
      </c>
      <c r="BG302" s="140">
        <v>2</v>
      </c>
      <c r="BH302" s="140">
        <v>3</v>
      </c>
      <c r="BI302" s="140">
        <v>4</v>
      </c>
      <c r="BJ302" s="140">
        <v>2</v>
      </c>
      <c r="BK302" s="140">
        <v>3</v>
      </c>
      <c r="BL302" s="140">
        <v>2</v>
      </c>
      <c r="BM302" s="139"/>
      <c r="BN302" s="139"/>
      <c r="BO302" s="139"/>
      <c r="BP302" s="139"/>
      <c r="BQ302" s="139"/>
      <c r="BR302" s="139"/>
      <c r="BS302" s="139"/>
      <c r="BT302" s="140">
        <v>3</v>
      </c>
      <c r="BU302" s="140" t="s">
        <v>570</v>
      </c>
      <c r="BV302" s="140" t="s">
        <v>571</v>
      </c>
    </row>
    <row r="303" spans="1:74" s="143" customFormat="1" ht="22.5" x14ac:dyDescent="0.25">
      <c r="A303" s="137">
        <v>81027166</v>
      </c>
      <c r="B303" s="137" t="s">
        <v>208</v>
      </c>
      <c r="C303" s="138">
        <v>44775.566574074073</v>
      </c>
      <c r="D303" s="140">
        <v>4</v>
      </c>
      <c r="E303" s="140">
        <v>1</v>
      </c>
      <c r="F303" s="140">
        <v>3</v>
      </c>
      <c r="G303" s="140">
        <v>2</v>
      </c>
      <c r="H303" s="140">
        <v>1</v>
      </c>
      <c r="I303" s="139"/>
      <c r="J303" s="139"/>
      <c r="K303" s="139"/>
      <c r="L303" s="139"/>
      <c r="M303" s="140">
        <v>1</v>
      </c>
      <c r="N303" s="139"/>
      <c r="O303" s="139"/>
      <c r="P303" s="139"/>
      <c r="Q303" s="140">
        <v>3</v>
      </c>
      <c r="R303" s="139"/>
      <c r="S303" s="139"/>
      <c r="T303" s="139"/>
      <c r="U303" s="139"/>
      <c r="V303" s="139"/>
      <c r="W303" s="140">
        <v>1</v>
      </c>
      <c r="X303" s="140">
        <v>1</v>
      </c>
      <c r="Y303" s="140">
        <v>2</v>
      </c>
      <c r="Z303" s="140">
        <v>2</v>
      </c>
      <c r="AA303" s="140">
        <v>5</v>
      </c>
      <c r="AB303" s="140">
        <v>3</v>
      </c>
      <c r="AC303" s="140">
        <v>2</v>
      </c>
      <c r="AD303" s="140">
        <v>1</v>
      </c>
      <c r="AE303" s="140">
        <v>3</v>
      </c>
      <c r="AF303" s="140">
        <v>1</v>
      </c>
      <c r="AG303" s="140">
        <v>5</v>
      </c>
      <c r="AH303" s="140">
        <v>2</v>
      </c>
      <c r="AI303" s="139"/>
      <c r="AJ303" s="140">
        <v>1</v>
      </c>
      <c r="AK303" s="139"/>
      <c r="AL303" s="140">
        <v>1</v>
      </c>
      <c r="AM303" s="139"/>
      <c r="AN303" s="139"/>
      <c r="AO303" s="140">
        <v>1</v>
      </c>
      <c r="AP303" s="140">
        <v>2</v>
      </c>
      <c r="AQ303" s="140">
        <v>3</v>
      </c>
      <c r="AR303" s="140">
        <v>3</v>
      </c>
      <c r="AS303" s="140">
        <v>3</v>
      </c>
      <c r="AT303" s="140">
        <v>3</v>
      </c>
      <c r="AU303" s="140">
        <v>2</v>
      </c>
      <c r="AV303" s="140">
        <v>2</v>
      </c>
      <c r="AW303" s="140">
        <v>3</v>
      </c>
      <c r="AX303" s="140">
        <v>3</v>
      </c>
      <c r="AY303" s="140">
        <v>2</v>
      </c>
      <c r="AZ303" s="140">
        <v>3</v>
      </c>
      <c r="BA303" s="140">
        <v>3</v>
      </c>
      <c r="BB303" s="140">
        <v>1</v>
      </c>
      <c r="BC303" s="140">
        <v>1</v>
      </c>
      <c r="BD303" s="140">
        <v>2</v>
      </c>
      <c r="BE303" s="140">
        <v>3</v>
      </c>
      <c r="BF303" s="140">
        <v>3</v>
      </c>
      <c r="BG303" s="140">
        <v>1</v>
      </c>
      <c r="BH303" s="140">
        <v>4</v>
      </c>
      <c r="BI303" s="140">
        <v>4</v>
      </c>
      <c r="BJ303" s="140">
        <v>4</v>
      </c>
      <c r="BK303" s="140">
        <v>4</v>
      </c>
      <c r="BL303" s="140">
        <v>2</v>
      </c>
      <c r="BM303" s="139"/>
      <c r="BN303" s="139"/>
      <c r="BO303" s="139"/>
      <c r="BP303" s="139"/>
      <c r="BQ303" s="139"/>
      <c r="BR303" s="139"/>
      <c r="BS303" s="139"/>
      <c r="BT303" s="140">
        <v>3</v>
      </c>
      <c r="BU303" s="140" t="s">
        <v>572</v>
      </c>
      <c r="BV303" s="140" t="s">
        <v>221</v>
      </c>
    </row>
    <row r="304" spans="1:74" s="143" customFormat="1" x14ac:dyDescent="0.25">
      <c r="A304" s="137">
        <v>81030402</v>
      </c>
      <c r="B304" s="137" t="s">
        <v>213</v>
      </c>
      <c r="C304" s="138">
        <v>44775.597442129627</v>
      </c>
      <c r="D304" s="140">
        <v>2</v>
      </c>
      <c r="E304" s="140">
        <v>2</v>
      </c>
      <c r="F304" s="140">
        <v>1</v>
      </c>
      <c r="G304" s="140">
        <v>1</v>
      </c>
      <c r="H304" s="140">
        <v>1</v>
      </c>
      <c r="I304" s="140">
        <v>1</v>
      </c>
      <c r="J304" s="140">
        <v>1</v>
      </c>
      <c r="K304" s="140">
        <v>1</v>
      </c>
      <c r="L304" s="139"/>
      <c r="M304" s="140">
        <v>1</v>
      </c>
      <c r="N304" s="140">
        <v>1</v>
      </c>
      <c r="O304" s="139"/>
      <c r="P304" s="139"/>
      <c r="Q304" s="140">
        <v>1</v>
      </c>
      <c r="R304" s="139"/>
      <c r="S304" s="139"/>
      <c r="T304" s="139"/>
      <c r="U304" s="139"/>
      <c r="V304" s="139"/>
      <c r="W304" s="140">
        <v>1</v>
      </c>
      <c r="X304" s="140">
        <v>2</v>
      </c>
      <c r="Y304" s="140">
        <v>2</v>
      </c>
      <c r="Z304" s="140">
        <v>3</v>
      </c>
      <c r="AA304" s="140">
        <v>5</v>
      </c>
      <c r="AB304" s="140">
        <v>1</v>
      </c>
      <c r="AC304" s="140">
        <v>5</v>
      </c>
      <c r="AD304" s="140">
        <v>1</v>
      </c>
      <c r="AE304" s="140">
        <v>3</v>
      </c>
      <c r="AF304" s="140">
        <v>1</v>
      </c>
      <c r="AG304" s="140">
        <v>2</v>
      </c>
      <c r="AH304" s="140">
        <v>2</v>
      </c>
      <c r="AI304" s="139"/>
      <c r="AJ304" s="139"/>
      <c r="AK304" s="139"/>
      <c r="AL304" s="139"/>
      <c r="AM304" s="140">
        <v>1</v>
      </c>
      <c r="AN304" s="139"/>
      <c r="AO304" s="140">
        <v>1</v>
      </c>
      <c r="AP304" s="140">
        <v>1</v>
      </c>
      <c r="AQ304" s="140">
        <v>5</v>
      </c>
      <c r="AR304" s="140">
        <v>2</v>
      </c>
      <c r="AS304" s="140">
        <v>5</v>
      </c>
      <c r="AT304" s="140">
        <v>5</v>
      </c>
      <c r="AU304" s="140">
        <v>1</v>
      </c>
      <c r="AV304" s="140">
        <v>1</v>
      </c>
      <c r="AW304" s="140">
        <v>1</v>
      </c>
      <c r="AX304" s="140">
        <v>3</v>
      </c>
      <c r="AY304" s="140">
        <v>1</v>
      </c>
      <c r="AZ304" s="140">
        <v>1</v>
      </c>
      <c r="BA304" s="140">
        <v>2</v>
      </c>
      <c r="BB304" s="140">
        <v>1</v>
      </c>
      <c r="BC304" s="140">
        <v>3</v>
      </c>
      <c r="BD304" s="140">
        <v>5</v>
      </c>
      <c r="BE304" s="140">
        <v>5</v>
      </c>
      <c r="BF304" s="140">
        <v>5</v>
      </c>
      <c r="BG304" s="140">
        <v>5</v>
      </c>
      <c r="BH304" s="140">
        <v>3</v>
      </c>
      <c r="BI304" s="140">
        <v>5</v>
      </c>
      <c r="BJ304" s="140">
        <v>3</v>
      </c>
      <c r="BK304" s="140">
        <v>3</v>
      </c>
      <c r="BL304" s="140">
        <v>2</v>
      </c>
      <c r="BM304" s="139"/>
      <c r="BN304" s="139"/>
      <c r="BO304" s="139"/>
      <c r="BP304" s="139"/>
      <c r="BQ304" s="139"/>
      <c r="BR304" s="139"/>
      <c r="BS304" s="139"/>
      <c r="BT304" s="140">
        <v>4</v>
      </c>
      <c r="BU304" s="140" t="s">
        <v>573</v>
      </c>
      <c r="BV304" s="140" t="s">
        <v>574</v>
      </c>
    </row>
    <row r="305" spans="1:74" s="143" customFormat="1" ht="33.75" x14ac:dyDescent="0.25">
      <c r="A305" s="137">
        <v>81031428</v>
      </c>
      <c r="B305" s="137" t="s">
        <v>213</v>
      </c>
      <c r="C305" s="138">
        <v>44775.607731481483</v>
      </c>
      <c r="D305" s="140">
        <v>6</v>
      </c>
      <c r="E305" s="140">
        <v>2</v>
      </c>
      <c r="F305" s="140">
        <v>3</v>
      </c>
      <c r="G305" s="140">
        <v>1</v>
      </c>
      <c r="H305" s="140">
        <v>1</v>
      </c>
      <c r="I305" s="140">
        <v>1</v>
      </c>
      <c r="J305" s="140">
        <v>1</v>
      </c>
      <c r="K305" s="140">
        <v>1</v>
      </c>
      <c r="L305" s="139"/>
      <c r="M305" s="140">
        <v>1</v>
      </c>
      <c r="N305" s="139"/>
      <c r="O305" s="139"/>
      <c r="P305" s="139"/>
      <c r="Q305" s="140">
        <v>3</v>
      </c>
      <c r="R305" s="139"/>
      <c r="S305" s="139"/>
      <c r="T305" s="139"/>
      <c r="U305" s="139"/>
      <c r="V305" s="139"/>
      <c r="W305" s="140">
        <v>1</v>
      </c>
      <c r="X305" s="140">
        <v>1</v>
      </c>
      <c r="Y305" s="140">
        <v>1</v>
      </c>
      <c r="Z305" s="140">
        <v>3</v>
      </c>
      <c r="AA305" s="140">
        <v>5</v>
      </c>
      <c r="AB305" s="140">
        <v>5</v>
      </c>
      <c r="AC305" s="140">
        <v>5</v>
      </c>
      <c r="AD305" s="140">
        <v>1</v>
      </c>
      <c r="AE305" s="140">
        <v>3</v>
      </c>
      <c r="AF305" s="140">
        <v>1</v>
      </c>
      <c r="AG305" s="140">
        <v>4</v>
      </c>
      <c r="AH305" s="140">
        <v>1</v>
      </c>
      <c r="AI305" s="140">
        <v>1</v>
      </c>
      <c r="AJ305" s="140">
        <v>1</v>
      </c>
      <c r="AK305" s="139"/>
      <c r="AL305" s="139"/>
      <c r="AM305" s="140">
        <v>1</v>
      </c>
      <c r="AN305" s="139"/>
      <c r="AO305" s="140">
        <v>1</v>
      </c>
      <c r="AP305" s="140">
        <v>3</v>
      </c>
      <c r="AQ305" s="140">
        <v>2</v>
      </c>
      <c r="AR305" s="140">
        <v>2</v>
      </c>
      <c r="AS305" s="140">
        <v>2</v>
      </c>
      <c r="AT305" s="140">
        <v>1</v>
      </c>
      <c r="AU305" s="140">
        <v>1</v>
      </c>
      <c r="AV305" s="140">
        <v>1</v>
      </c>
      <c r="AW305" s="140">
        <v>3</v>
      </c>
      <c r="AX305" s="140">
        <v>1</v>
      </c>
      <c r="AY305" s="140">
        <v>1</v>
      </c>
      <c r="AZ305" s="140">
        <v>1</v>
      </c>
      <c r="BA305" s="140">
        <v>3</v>
      </c>
      <c r="BB305" s="140">
        <v>2</v>
      </c>
      <c r="BC305" s="140">
        <v>4</v>
      </c>
      <c r="BD305" s="140">
        <v>1</v>
      </c>
      <c r="BE305" s="140">
        <v>1</v>
      </c>
      <c r="BF305" s="140">
        <v>1</v>
      </c>
      <c r="BG305" s="140">
        <v>1</v>
      </c>
      <c r="BH305" s="140">
        <v>1</v>
      </c>
      <c r="BI305" s="140">
        <v>1</v>
      </c>
      <c r="BJ305" s="140">
        <v>1</v>
      </c>
      <c r="BK305" s="140">
        <v>1</v>
      </c>
      <c r="BL305" s="140">
        <v>2</v>
      </c>
      <c r="BM305" s="139"/>
      <c r="BN305" s="139"/>
      <c r="BO305" s="139"/>
      <c r="BP305" s="139"/>
      <c r="BQ305" s="139"/>
      <c r="BR305" s="139"/>
      <c r="BS305" s="139"/>
      <c r="BT305" s="140">
        <v>2</v>
      </c>
      <c r="BU305" s="140" t="s">
        <v>575</v>
      </c>
      <c r="BV305" s="140" t="s">
        <v>576</v>
      </c>
    </row>
    <row r="306" spans="1:74" s="143" customFormat="1" x14ac:dyDescent="0.25">
      <c r="A306" s="137">
        <v>81035884</v>
      </c>
      <c r="B306" s="137" t="s">
        <v>213</v>
      </c>
      <c r="C306" s="138">
        <v>44775.647511574076</v>
      </c>
      <c r="D306" s="140">
        <v>6</v>
      </c>
      <c r="E306" s="140">
        <v>1</v>
      </c>
      <c r="F306" s="140">
        <v>3</v>
      </c>
      <c r="G306" s="140">
        <v>1</v>
      </c>
      <c r="H306" s="140">
        <v>1</v>
      </c>
      <c r="I306" s="140">
        <v>1</v>
      </c>
      <c r="J306" s="140">
        <v>1</v>
      </c>
      <c r="K306" s="140">
        <v>1</v>
      </c>
      <c r="L306" s="139"/>
      <c r="M306" s="140">
        <v>1</v>
      </c>
      <c r="N306" s="140">
        <v>1</v>
      </c>
      <c r="O306" s="139"/>
      <c r="P306" s="140">
        <v>1</v>
      </c>
      <c r="Q306" s="140">
        <v>3</v>
      </c>
      <c r="R306" s="139"/>
      <c r="S306" s="140">
        <v>1</v>
      </c>
      <c r="T306" s="139"/>
      <c r="U306" s="139"/>
      <c r="V306" s="139"/>
      <c r="W306" s="139"/>
      <c r="X306" s="140">
        <v>2</v>
      </c>
      <c r="Y306" s="140">
        <v>2</v>
      </c>
      <c r="Z306" s="140">
        <v>1</v>
      </c>
      <c r="AA306" s="140">
        <v>5</v>
      </c>
      <c r="AB306" s="140">
        <v>3</v>
      </c>
      <c r="AC306" s="140">
        <v>2</v>
      </c>
      <c r="AD306" s="140">
        <v>3</v>
      </c>
      <c r="AE306" s="140">
        <v>3</v>
      </c>
      <c r="AF306" s="140">
        <v>2</v>
      </c>
      <c r="AG306" s="140">
        <v>4</v>
      </c>
      <c r="AH306" s="140">
        <v>1</v>
      </c>
      <c r="AI306" s="140">
        <v>4</v>
      </c>
      <c r="AJ306" s="139"/>
      <c r="AK306" s="139"/>
      <c r="AL306" s="139"/>
      <c r="AM306" s="140">
        <v>1</v>
      </c>
      <c r="AN306" s="139"/>
      <c r="AO306" s="140">
        <v>4</v>
      </c>
      <c r="AP306" s="140">
        <v>3</v>
      </c>
      <c r="AQ306" s="140">
        <v>4</v>
      </c>
      <c r="AR306" s="140">
        <v>3</v>
      </c>
      <c r="AS306" s="140">
        <v>3</v>
      </c>
      <c r="AT306" s="140">
        <v>3</v>
      </c>
      <c r="AU306" s="140">
        <v>3</v>
      </c>
      <c r="AV306" s="140">
        <v>2</v>
      </c>
      <c r="AW306" s="140">
        <v>2</v>
      </c>
      <c r="AX306" s="140">
        <v>4</v>
      </c>
      <c r="AY306" s="140">
        <v>2</v>
      </c>
      <c r="AZ306" s="140">
        <v>2</v>
      </c>
      <c r="BA306" s="140">
        <v>3</v>
      </c>
      <c r="BB306" s="140">
        <v>3</v>
      </c>
      <c r="BC306" s="140">
        <v>3</v>
      </c>
      <c r="BD306" s="140">
        <v>3</v>
      </c>
      <c r="BE306" s="140">
        <v>2</v>
      </c>
      <c r="BF306" s="140">
        <v>2</v>
      </c>
      <c r="BG306" s="140">
        <v>2</v>
      </c>
      <c r="BH306" s="140">
        <v>5</v>
      </c>
      <c r="BI306" s="140">
        <v>5</v>
      </c>
      <c r="BJ306" s="140">
        <v>5</v>
      </c>
      <c r="BK306" s="140">
        <v>4</v>
      </c>
      <c r="BL306" s="140">
        <v>2</v>
      </c>
      <c r="BM306" s="139"/>
      <c r="BN306" s="139"/>
      <c r="BO306" s="139"/>
      <c r="BP306" s="139"/>
      <c r="BQ306" s="139"/>
      <c r="BR306" s="139"/>
      <c r="BS306" s="139"/>
      <c r="BT306" s="140">
        <v>4</v>
      </c>
      <c r="BU306" s="140" t="s">
        <v>577</v>
      </c>
      <c r="BV306" s="140" t="s">
        <v>276</v>
      </c>
    </row>
    <row r="307" spans="1:74" s="143" customFormat="1" x14ac:dyDescent="0.25">
      <c r="A307" s="137">
        <v>81036267</v>
      </c>
      <c r="B307" s="137" t="s">
        <v>213</v>
      </c>
      <c r="C307" s="138">
        <v>44775.650682870371</v>
      </c>
      <c r="D307" s="140">
        <v>4</v>
      </c>
      <c r="E307" s="140">
        <v>2</v>
      </c>
      <c r="F307" s="140">
        <v>3</v>
      </c>
      <c r="G307" s="140">
        <v>1</v>
      </c>
      <c r="H307" s="139"/>
      <c r="I307" s="140">
        <v>1</v>
      </c>
      <c r="J307" s="140">
        <v>1</v>
      </c>
      <c r="K307" s="139"/>
      <c r="L307" s="139"/>
      <c r="M307" s="140">
        <v>1</v>
      </c>
      <c r="N307" s="140">
        <v>1</v>
      </c>
      <c r="O307" s="139"/>
      <c r="P307" s="140">
        <v>1</v>
      </c>
      <c r="Q307" s="140">
        <v>2</v>
      </c>
      <c r="R307" s="140">
        <v>1</v>
      </c>
      <c r="S307" s="140">
        <v>1</v>
      </c>
      <c r="T307" s="139"/>
      <c r="U307" s="139"/>
      <c r="V307" s="139"/>
      <c r="W307" s="139"/>
      <c r="X307" s="140">
        <v>1</v>
      </c>
      <c r="Y307" s="140">
        <v>2</v>
      </c>
      <c r="Z307" s="140">
        <v>3</v>
      </c>
      <c r="AA307" s="140">
        <v>5</v>
      </c>
      <c r="AB307" s="140">
        <v>3</v>
      </c>
      <c r="AC307" s="140">
        <v>5</v>
      </c>
      <c r="AD307" s="140">
        <v>1</v>
      </c>
      <c r="AE307" s="140">
        <v>5</v>
      </c>
      <c r="AF307" s="140">
        <v>1</v>
      </c>
      <c r="AG307" s="140">
        <v>5</v>
      </c>
      <c r="AH307" s="140">
        <v>1</v>
      </c>
      <c r="AI307" s="140">
        <v>1</v>
      </c>
      <c r="AJ307" s="140">
        <v>1</v>
      </c>
      <c r="AK307" s="139"/>
      <c r="AL307" s="139"/>
      <c r="AM307" s="140">
        <v>1</v>
      </c>
      <c r="AN307" s="139"/>
      <c r="AO307" s="140">
        <v>1</v>
      </c>
      <c r="AP307" s="140">
        <v>2</v>
      </c>
      <c r="AQ307" s="140">
        <v>5</v>
      </c>
      <c r="AR307" s="140">
        <v>1</v>
      </c>
      <c r="AS307" s="140">
        <v>1</v>
      </c>
      <c r="AT307" s="140">
        <v>1</v>
      </c>
      <c r="AU307" s="140">
        <v>1</v>
      </c>
      <c r="AV307" s="140">
        <v>1</v>
      </c>
      <c r="AW307" s="140">
        <v>3</v>
      </c>
      <c r="AX307" s="140">
        <v>5</v>
      </c>
      <c r="AY307" s="140">
        <v>1</v>
      </c>
      <c r="AZ307" s="140">
        <v>1</v>
      </c>
      <c r="BA307" s="140">
        <v>5</v>
      </c>
      <c r="BB307" s="140">
        <v>1</v>
      </c>
      <c r="BC307" s="140">
        <v>3</v>
      </c>
      <c r="BD307" s="140">
        <v>1</v>
      </c>
      <c r="BE307" s="140">
        <v>4</v>
      </c>
      <c r="BF307" s="140">
        <v>1</v>
      </c>
      <c r="BG307" s="140">
        <v>1</v>
      </c>
      <c r="BH307" s="140">
        <v>5</v>
      </c>
      <c r="BI307" s="140">
        <v>5</v>
      </c>
      <c r="BJ307" s="140">
        <v>5</v>
      </c>
      <c r="BK307" s="140">
        <v>5</v>
      </c>
      <c r="BL307" s="140">
        <v>2</v>
      </c>
      <c r="BM307" s="139"/>
      <c r="BN307" s="139"/>
      <c r="BO307" s="139"/>
      <c r="BP307" s="139"/>
      <c r="BQ307" s="139"/>
      <c r="BR307" s="139"/>
      <c r="BS307" s="139"/>
      <c r="BT307" s="140">
        <v>1</v>
      </c>
      <c r="BU307" s="140" t="s">
        <v>578</v>
      </c>
      <c r="BV307" s="140" t="s">
        <v>209</v>
      </c>
    </row>
    <row r="308" spans="1:74" s="143" customFormat="1" x14ac:dyDescent="0.25">
      <c r="A308" s="137">
        <v>81036481</v>
      </c>
      <c r="B308" s="137" t="s">
        <v>213</v>
      </c>
      <c r="C308" s="138">
        <v>44775.652453703704</v>
      </c>
      <c r="D308" s="140">
        <v>5</v>
      </c>
      <c r="E308" s="140">
        <v>1</v>
      </c>
      <c r="F308" s="140">
        <v>2</v>
      </c>
      <c r="G308" s="140">
        <v>1</v>
      </c>
      <c r="H308" s="140">
        <v>1</v>
      </c>
      <c r="I308" s="139"/>
      <c r="J308" s="139"/>
      <c r="K308" s="139"/>
      <c r="L308" s="139"/>
      <c r="M308" s="139"/>
      <c r="N308" s="139"/>
      <c r="O308" s="139"/>
      <c r="P308" s="139"/>
      <c r="Q308" s="140">
        <v>2</v>
      </c>
      <c r="R308" s="139"/>
      <c r="S308" s="139"/>
      <c r="T308" s="139"/>
      <c r="U308" s="139"/>
      <c r="V308" s="139"/>
      <c r="W308" s="140">
        <v>1</v>
      </c>
      <c r="X308" s="140">
        <v>1</v>
      </c>
      <c r="Y308" s="140">
        <v>1</v>
      </c>
      <c r="Z308" s="140">
        <v>1</v>
      </c>
      <c r="AA308" s="140">
        <v>5</v>
      </c>
      <c r="AB308" s="140">
        <v>4</v>
      </c>
      <c r="AC308" s="140">
        <v>5</v>
      </c>
      <c r="AD308" s="140">
        <v>1</v>
      </c>
      <c r="AE308" s="140">
        <v>5</v>
      </c>
      <c r="AF308" s="140">
        <v>1</v>
      </c>
      <c r="AG308" s="140">
        <v>1</v>
      </c>
      <c r="AH308" s="140">
        <v>1</v>
      </c>
      <c r="AI308" s="140">
        <v>4</v>
      </c>
      <c r="AJ308" s="140">
        <v>1</v>
      </c>
      <c r="AK308" s="139"/>
      <c r="AL308" s="139"/>
      <c r="AM308" s="139"/>
      <c r="AN308" s="139"/>
      <c r="AO308" s="140">
        <v>1</v>
      </c>
      <c r="AP308" s="140">
        <v>2</v>
      </c>
      <c r="AQ308" s="140">
        <v>4</v>
      </c>
      <c r="AR308" s="140">
        <v>2</v>
      </c>
      <c r="AS308" s="140">
        <v>2</v>
      </c>
      <c r="AT308" s="140">
        <v>4</v>
      </c>
      <c r="AU308" s="140">
        <v>1</v>
      </c>
      <c r="AV308" s="140">
        <v>2</v>
      </c>
      <c r="AW308" s="140">
        <v>2</v>
      </c>
      <c r="AX308" s="140">
        <v>5</v>
      </c>
      <c r="AY308" s="140">
        <v>4</v>
      </c>
      <c r="AZ308" s="140">
        <v>2</v>
      </c>
      <c r="BA308" s="140">
        <v>5</v>
      </c>
      <c r="BB308" s="140">
        <v>3</v>
      </c>
      <c r="BC308" s="140">
        <v>2</v>
      </c>
      <c r="BD308" s="140">
        <v>4</v>
      </c>
      <c r="BE308" s="140">
        <v>4</v>
      </c>
      <c r="BF308" s="140">
        <v>3</v>
      </c>
      <c r="BG308" s="140">
        <v>3</v>
      </c>
      <c r="BH308" s="140">
        <v>5</v>
      </c>
      <c r="BI308" s="140">
        <v>4</v>
      </c>
      <c r="BJ308" s="140">
        <v>5</v>
      </c>
      <c r="BK308" s="140">
        <v>3</v>
      </c>
      <c r="BL308" s="140">
        <v>1</v>
      </c>
      <c r="BM308" s="139"/>
      <c r="BN308" s="139"/>
      <c r="BO308" s="139"/>
      <c r="BP308" s="139"/>
      <c r="BQ308" s="140">
        <v>1</v>
      </c>
      <c r="BR308" s="139"/>
      <c r="BS308" s="139"/>
      <c r="BT308" s="140">
        <v>4</v>
      </c>
      <c r="BU308" s="140" t="s">
        <v>579</v>
      </c>
      <c r="BV308" s="140" t="s">
        <v>580</v>
      </c>
    </row>
    <row r="309" spans="1:74" s="143" customFormat="1" ht="33.75" x14ac:dyDescent="0.25">
      <c r="A309" s="137">
        <v>81036957</v>
      </c>
      <c r="B309" s="137" t="s">
        <v>208</v>
      </c>
      <c r="C309" s="138">
        <v>44775.656076388892</v>
      </c>
      <c r="D309" s="140">
        <v>4</v>
      </c>
      <c r="E309" s="140">
        <v>1</v>
      </c>
      <c r="F309" s="140">
        <v>2</v>
      </c>
      <c r="G309" s="140">
        <v>3</v>
      </c>
      <c r="H309" s="139"/>
      <c r="I309" s="139"/>
      <c r="J309" s="140">
        <v>1</v>
      </c>
      <c r="K309" s="140">
        <v>1</v>
      </c>
      <c r="L309" s="139"/>
      <c r="M309" s="140">
        <v>1</v>
      </c>
      <c r="N309" s="139"/>
      <c r="O309" s="139"/>
      <c r="P309" s="139"/>
      <c r="Q309" s="140">
        <v>2</v>
      </c>
      <c r="R309" s="139"/>
      <c r="S309" s="139"/>
      <c r="T309" s="139"/>
      <c r="U309" s="139"/>
      <c r="V309" s="139"/>
      <c r="W309" s="140">
        <v>1</v>
      </c>
      <c r="X309" s="140">
        <v>1</v>
      </c>
      <c r="Y309" s="140">
        <v>1</v>
      </c>
      <c r="Z309" s="140">
        <v>2</v>
      </c>
      <c r="AA309" s="140">
        <v>5</v>
      </c>
      <c r="AB309" s="140">
        <v>4</v>
      </c>
      <c r="AC309" s="140">
        <v>2</v>
      </c>
      <c r="AD309" s="140">
        <v>2</v>
      </c>
      <c r="AE309" s="140">
        <v>5</v>
      </c>
      <c r="AF309" s="140">
        <v>1</v>
      </c>
      <c r="AG309" s="140">
        <v>3</v>
      </c>
      <c r="AH309" s="140">
        <v>2</v>
      </c>
      <c r="AI309" s="139"/>
      <c r="AJ309" s="140">
        <v>1</v>
      </c>
      <c r="AK309" s="139"/>
      <c r="AL309" s="139"/>
      <c r="AM309" s="140">
        <v>1</v>
      </c>
      <c r="AN309" s="139"/>
      <c r="AO309" s="140">
        <v>4</v>
      </c>
      <c r="AP309" s="140">
        <v>1</v>
      </c>
      <c r="AQ309" s="140">
        <v>2</v>
      </c>
      <c r="AR309" s="140">
        <v>2</v>
      </c>
      <c r="AS309" s="140">
        <v>3</v>
      </c>
      <c r="AT309" s="140">
        <v>3</v>
      </c>
      <c r="AU309" s="140">
        <v>1</v>
      </c>
      <c r="AV309" s="140">
        <v>2</v>
      </c>
      <c r="AW309" s="140">
        <v>2</v>
      </c>
      <c r="AX309" s="140">
        <v>3</v>
      </c>
      <c r="AY309" s="140">
        <v>2</v>
      </c>
      <c r="AZ309" s="140">
        <v>3</v>
      </c>
      <c r="BA309" s="140">
        <v>5</v>
      </c>
      <c r="BB309" s="140">
        <v>2</v>
      </c>
      <c r="BC309" s="140">
        <v>3</v>
      </c>
      <c r="BD309" s="140">
        <v>2</v>
      </c>
      <c r="BE309" s="140">
        <v>4</v>
      </c>
      <c r="BF309" s="140">
        <v>4</v>
      </c>
      <c r="BG309" s="140">
        <v>1</v>
      </c>
      <c r="BH309" s="140">
        <v>2</v>
      </c>
      <c r="BI309" s="140">
        <v>5</v>
      </c>
      <c r="BJ309" s="140">
        <v>5</v>
      </c>
      <c r="BK309" s="140">
        <v>3</v>
      </c>
      <c r="BL309" s="140">
        <v>1</v>
      </c>
      <c r="BM309" s="139"/>
      <c r="BN309" s="139"/>
      <c r="BO309" s="140">
        <v>1</v>
      </c>
      <c r="BP309" s="139"/>
      <c r="BQ309" s="139"/>
      <c r="BR309" s="139"/>
      <c r="BS309" s="139"/>
      <c r="BT309" s="140">
        <v>3</v>
      </c>
      <c r="BU309" s="140" t="s">
        <v>581</v>
      </c>
      <c r="BV309" s="140" t="s">
        <v>13</v>
      </c>
    </row>
    <row r="310" spans="1:74" s="143" customFormat="1" ht="45" x14ac:dyDescent="0.25">
      <c r="A310" s="137">
        <v>81037145</v>
      </c>
      <c r="B310" s="137" t="s">
        <v>213</v>
      </c>
      <c r="C310" s="138">
        <v>44775.657627314817</v>
      </c>
      <c r="D310" s="140">
        <v>4</v>
      </c>
      <c r="E310" s="140">
        <v>1</v>
      </c>
      <c r="F310" s="140">
        <v>3</v>
      </c>
      <c r="G310" s="140">
        <v>2</v>
      </c>
      <c r="H310" s="139"/>
      <c r="I310" s="140">
        <v>1</v>
      </c>
      <c r="J310" s="139"/>
      <c r="K310" s="140">
        <v>1</v>
      </c>
      <c r="L310" s="139"/>
      <c r="M310" s="140">
        <v>1</v>
      </c>
      <c r="N310" s="139"/>
      <c r="O310" s="139"/>
      <c r="P310" s="140">
        <v>1</v>
      </c>
      <c r="Q310" s="140">
        <v>2</v>
      </c>
      <c r="R310" s="140">
        <v>1</v>
      </c>
      <c r="S310" s="140">
        <v>1</v>
      </c>
      <c r="T310" s="139"/>
      <c r="U310" s="139"/>
      <c r="V310" s="139"/>
      <c r="W310" s="139"/>
      <c r="X310" s="140">
        <v>1</v>
      </c>
      <c r="Y310" s="140">
        <v>1</v>
      </c>
      <c r="Z310" s="140">
        <v>1</v>
      </c>
      <c r="AA310" s="140">
        <v>5</v>
      </c>
      <c r="AB310" s="140">
        <v>3</v>
      </c>
      <c r="AC310" s="140">
        <v>5</v>
      </c>
      <c r="AD310" s="140">
        <v>4</v>
      </c>
      <c r="AE310" s="140">
        <v>5</v>
      </c>
      <c r="AF310" s="140">
        <v>3</v>
      </c>
      <c r="AG310" s="140">
        <v>5</v>
      </c>
      <c r="AH310" s="140">
        <v>2</v>
      </c>
      <c r="AI310" s="139"/>
      <c r="AJ310" s="139"/>
      <c r="AK310" s="139"/>
      <c r="AL310" s="140">
        <v>1</v>
      </c>
      <c r="AM310" s="139"/>
      <c r="AN310" s="140">
        <v>1</v>
      </c>
      <c r="AO310" s="140">
        <v>1</v>
      </c>
      <c r="AP310" s="140">
        <v>1</v>
      </c>
      <c r="AQ310" s="140">
        <v>3</v>
      </c>
      <c r="AR310" s="140">
        <v>2</v>
      </c>
      <c r="AS310" s="140">
        <v>4</v>
      </c>
      <c r="AT310" s="140">
        <v>3</v>
      </c>
      <c r="AU310" s="140">
        <v>1</v>
      </c>
      <c r="AV310" s="140">
        <v>1</v>
      </c>
      <c r="AW310" s="140">
        <v>2</v>
      </c>
      <c r="AX310" s="140">
        <v>3</v>
      </c>
      <c r="AY310" s="140">
        <v>2</v>
      </c>
      <c r="AZ310" s="140">
        <v>2</v>
      </c>
      <c r="BA310" s="140">
        <v>4</v>
      </c>
      <c r="BB310" s="140">
        <v>1</v>
      </c>
      <c r="BC310" s="140">
        <v>2</v>
      </c>
      <c r="BD310" s="140">
        <v>1</v>
      </c>
      <c r="BE310" s="140">
        <v>3</v>
      </c>
      <c r="BF310" s="140">
        <v>3</v>
      </c>
      <c r="BG310" s="140">
        <v>1</v>
      </c>
      <c r="BH310" s="140">
        <v>5</v>
      </c>
      <c r="BI310" s="140">
        <v>4</v>
      </c>
      <c r="BJ310" s="140">
        <v>5</v>
      </c>
      <c r="BK310" s="140">
        <v>4</v>
      </c>
      <c r="BL310" s="140">
        <v>1</v>
      </c>
      <c r="BM310" s="140">
        <v>1</v>
      </c>
      <c r="BN310" s="140">
        <v>1</v>
      </c>
      <c r="BO310" s="139"/>
      <c r="BP310" s="139"/>
      <c r="BQ310" s="139"/>
      <c r="BR310" s="139"/>
      <c r="BS310" s="139"/>
      <c r="BT310" s="140">
        <v>3</v>
      </c>
      <c r="BU310" s="140" t="s">
        <v>582</v>
      </c>
      <c r="BV310" s="140" t="s">
        <v>583</v>
      </c>
    </row>
    <row r="311" spans="1:74" s="143" customFormat="1" ht="22.5" x14ac:dyDescent="0.25">
      <c r="A311" s="137">
        <v>81037435</v>
      </c>
      <c r="B311" s="137" t="s">
        <v>213</v>
      </c>
      <c r="C311" s="138">
        <v>44775.660428240742</v>
      </c>
      <c r="D311" s="140">
        <v>6</v>
      </c>
      <c r="E311" s="140">
        <v>1</v>
      </c>
      <c r="F311" s="140">
        <v>3</v>
      </c>
      <c r="G311" s="140">
        <v>1</v>
      </c>
      <c r="H311" s="139"/>
      <c r="I311" s="140">
        <v>1</v>
      </c>
      <c r="J311" s="139"/>
      <c r="K311" s="140">
        <v>1</v>
      </c>
      <c r="L311" s="139"/>
      <c r="M311" s="139"/>
      <c r="N311" s="139"/>
      <c r="O311" s="139"/>
      <c r="P311" s="139"/>
      <c r="Q311" s="140">
        <v>2</v>
      </c>
      <c r="R311" s="139"/>
      <c r="S311" s="139"/>
      <c r="T311" s="139"/>
      <c r="U311" s="139"/>
      <c r="V311" s="139"/>
      <c r="W311" s="140">
        <v>1</v>
      </c>
      <c r="X311" s="140">
        <v>1</v>
      </c>
      <c r="Y311" s="140">
        <v>1</v>
      </c>
      <c r="Z311" s="140">
        <v>2</v>
      </c>
      <c r="AA311" s="140">
        <v>5</v>
      </c>
      <c r="AB311" s="140">
        <v>1</v>
      </c>
      <c r="AC311" s="140">
        <v>1</v>
      </c>
      <c r="AD311" s="140">
        <v>1</v>
      </c>
      <c r="AE311" s="140">
        <v>2</v>
      </c>
      <c r="AF311" s="140">
        <v>1</v>
      </c>
      <c r="AG311" s="140">
        <v>5</v>
      </c>
      <c r="AH311" s="140">
        <v>1</v>
      </c>
      <c r="AI311" s="140">
        <v>1</v>
      </c>
      <c r="AJ311" s="139"/>
      <c r="AK311" s="139"/>
      <c r="AL311" s="140">
        <v>1</v>
      </c>
      <c r="AM311" s="139"/>
      <c r="AN311" s="139"/>
      <c r="AO311" s="140">
        <v>5</v>
      </c>
      <c r="AP311" s="140">
        <v>1</v>
      </c>
      <c r="AQ311" s="140">
        <v>1</v>
      </c>
      <c r="AR311" s="140">
        <v>1</v>
      </c>
      <c r="AS311" s="140">
        <v>1</v>
      </c>
      <c r="AT311" s="140">
        <v>1</v>
      </c>
      <c r="AU311" s="140">
        <v>3</v>
      </c>
      <c r="AV311" s="140">
        <v>1</v>
      </c>
      <c r="AW311" s="140">
        <v>1</v>
      </c>
      <c r="AX311" s="140">
        <v>1</v>
      </c>
      <c r="AY311" s="140">
        <v>5</v>
      </c>
      <c r="AZ311" s="140">
        <v>5</v>
      </c>
      <c r="BA311" s="140">
        <v>5</v>
      </c>
      <c r="BB311" s="140">
        <v>1</v>
      </c>
      <c r="BC311" s="140">
        <v>1</v>
      </c>
      <c r="BD311" s="140">
        <v>3</v>
      </c>
      <c r="BE311" s="140">
        <v>1</v>
      </c>
      <c r="BF311" s="140">
        <v>1</v>
      </c>
      <c r="BG311" s="140">
        <v>3</v>
      </c>
      <c r="BH311" s="140">
        <v>5</v>
      </c>
      <c r="BI311" s="140">
        <v>5</v>
      </c>
      <c r="BJ311" s="140">
        <v>1</v>
      </c>
      <c r="BK311" s="140">
        <v>3</v>
      </c>
      <c r="BL311" s="140">
        <v>2</v>
      </c>
      <c r="BM311" s="139"/>
      <c r="BN311" s="139"/>
      <c r="BO311" s="139"/>
      <c r="BP311" s="139"/>
      <c r="BQ311" s="139"/>
      <c r="BR311" s="139"/>
      <c r="BS311" s="139"/>
      <c r="BT311" s="140">
        <v>2</v>
      </c>
      <c r="BU311" s="140" t="s">
        <v>584</v>
      </c>
      <c r="BV311" s="140" t="s">
        <v>585</v>
      </c>
    </row>
    <row r="312" spans="1:74" s="143" customFormat="1" ht="45" x14ac:dyDescent="0.25">
      <c r="A312" s="137">
        <v>81038485</v>
      </c>
      <c r="B312" s="137" t="s">
        <v>213</v>
      </c>
      <c r="C312" s="138">
        <v>44775.670127314814</v>
      </c>
      <c r="D312" s="140">
        <v>4</v>
      </c>
      <c r="E312" s="140">
        <v>2</v>
      </c>
      <c r="F312" s="140">
        <v>2</v>
      </c>
      <c r="G312" s="140">
        <v>1</v>
      </c>
      <c r="H312" s="140">
        <v>1</v>
      </c>
      <c r="I312" s="139"/>
      <c r="J312" s="140">
        <v>1</v>
      </c>
      <c r="K312" s="140">
        <v>1</v>
      </c>
      <c r="L312" s="139"/>
      <c r="M312" s="140">
        <v>1</v>
      </c>
      <c r="N312" s="139"/>
      <c r="O312" s="139"/>
      <c r="P312" s="140">
        <v>1</v>
      </c>
      <c r="Q312" s="140">
        <v>3</v>
      </c>
      <c r="R312" s="139"/>
      <c r="S312" s="139"/>
      <c r="T312" s="139"/>
      <c r="U312" s="139"/>
      <c r="V312" s="139"/>
      <c r="W312" s="140">
        <v>1</v>
      </c>
      <c r="X312" s="140">
        <v>1</v>
      </c>
      <c r="Y312" s="140">
        <v>1</v>
      </c>
      <c r="Z312" s="140">
        <v>3</v>
      </c>
      <c r="AA312" s="140">
        <v>5</v>
      </c>
      <c r="AB312" s="140">
        <v>3</v>
      </c>
      <c r="AC312" s="140">
        <v>3</v>
      </c>
      <c r="AD312" s="140">
        <v>2</v>
      </c>
      <c r="AE312" s="140">
        <v>4</v>
      </c>
      <c r="AF312" s="140">
        <v>2</v>
      </c>
      <c r="AG312" s="140">
        <v>3</v>
      </c>
      <c r="AH312" s="140">
        <v>2</v>
      </c>
      <c r="AI312" s="139"/>
      <c r="AJ312" s="140">
        <v>1</v>
      </c>
      <c r="AK312" s="139"/>
      <c r="AL312" s="139"/>
      <c r="AM312" s="140">
        <v>1</v>
      </c>
      <c r="AN312" s="139"/>
      <c r="AO312" s="140">
        <v>2</v>
      </c>
      <c r="AP312" s="140">
        <v>1</v>
      </c>
      <c r="AQ312" s="140">
        <v>4</v>
      </c>
      <c r="AR312" s="140">
        <v>4</v>
      </c>
      <c r="AS312" s="140">
        <v>3</v>
      </c>
      <c r="AT312" s="140">
        <v>3</v>
      </c>
      <c r="AU312" s="140">
        <v>2</v>
      </c>
      <c r="AV312" s="140">
        <v>3</v>
      </c>
      <c r="AW312" s="140">
        <v>2</v>
      </c>
      <c r="AX312" s="140">
        <v>3</v>
      </c>
      <c r="AY312" s="140">
        <v>1</v>
      </c>
      <c r="AZ312" s="140">
        <v>1</v>
      </c>
      <c r="BA312" s="140">
        <v>3</v>
      </c>
      <c r="BB312" s="140">
        <v>1</v>
      </c>
      <c r="BC312" s="140">
        <v>3</v>
      </c>
      <c r="BD312" s="140">
        <v>1</v>
      </c>
      <c r="BE312" s="140">
        <v>3</v>
      </c>
      <c r="BF312" s="140">
        <v>3</v>
      </c>
      <c r="BG312" s="140">
        <v>3</v>
      </c>
      <c r="BH312" s="140">
        <v>5</v>
      </c>
      <c r="BI312" s="140">
        <v>4</v>
      </c>
      <c r="BJ312" s="140">
        <v>2</v>
      </c>
      <c r="BK312" s="140">
        <v>4</v>
      </c>
      <c r="BL312" s="140">
        <v>2</v>
      </c>
      <c r="BM312" s="139"/>
      <c r="BN312" s="139"/>
      <c r="BO312" s="139"/>
      <c r="BP312" s="139"/>
      <c r="BQ312" s="139"/>
      <c r="BR312" s="139"/>
      <c r="BS312" s="139"/>
      <c r="BT312" s="140">
        <v>3</v>
      </c>
      <c r="BU312" s="140" t="s">
        <v>586</v>
      </c>
      <c r="BV312" s="140" t="s">
        <v>221</v>
      </c>
    </row>
    <row r="313" spans="1:74" s="143" customFormat="1" x14ac:dyDescent="0.25">
      <c r="A313" s="137">
        <v>81039608</v>
      </c>
      <c r="B313" s="137" t="s">
        <v>207</v>
      </c>
      <c r="C313" s="138">
        <v>44775.681041666663</v>
      </c>
      <c r="D313" s="140">
        <v>3</v>
      </c>
      <c r="E313" s="140">
        <v>2</v>
      </c>
      <c r="F313" s="140">
        <v>2</v>
      </c>
      <c r="G313" s="140">
        <v>1</v>
      </c>
      <c r="H313" s="140">
        <v>1</v>
      </c>
      <c r="I313" s="140">
        <v>1</v>
      </c>
      <c r="J313" s="140">
        <v>1</v>
      </c>
      <c r="K313" s="140">
        <v>1</v>
      </c>
      <c r="L313" s="139"/>
      <c r="M313" s="140">
        <v>1</v>
      </c>
      <c r="N313" s="139"/>
      <c r="O313" s="139"/>
      <c r="P313" s="139"/>
      <c r="Q313" s="140">
        <v>2</v>
      </c>
      <c r="R313" s="139"/>
      <c r="S313" s="139"/>
      <c r="T313" s="139"/>
      <c r="U313" s="139"/>
      <c r="V313" s="139"/>
      <c r="W313" s="140">
        <v>1</v>
      </c>
      <c r="X313" s="140">
        <v>1</v>
      </c>
      <c r="Y313" s="140">
        <v>2</v>
      </c>
      <c r="Z313" s="140">
        <v>3</v>
      </c>
      <c r="AA313" s="140">
        <v>5</v>
      </c>
      <c r="AB313" s="140">
        <v>3</v>
      </c>
      <c r="AC313" s="140">
        <v>5</v>
      </c>
      <c r="AD313" s="140">
        <v>2</v>
      </c>
      <c r="AE313" s="140">
        <v>5</v>
      </c>
      <c r="AF313" s="140">
        <v>1</v>
      </c>
      <c r="AG313" s="140">
        <v>5</v>
      </c>
      <c r="AH313" s="140">
        <v>1</v>
      </c>
      <c r="AI313" s="140">
        <v>2</v>
      </c>
      <c r="AJ313" s="139"/>
      <c r="AK313" s="139"/>
      <c r="AL313" s="139"/>
      <c r="AM313" s="139"/>
      <c r="AN313" s="139"/>
      <c r="AO313" s="139"/>
      <c r="AP313" s="139"/>
      <c r="AQ313" s="139"/>
      <c r="AR313" s="139"/>
      <c r="AS313" s="139"/>
      <c r="AT313" s="139"/>
      <c r="AU313" s="139"/>
      <c r="AV313" s="139"/>
      <c r="AW313" s="139"/>
      <c r="AX313" s="139"/>
      <c r="AY313" s="139"/>
      <c r="AZ313" s="139"/>
      <c r="BA313" s="139"/>
      <c r="BB313" s="139"/>
      <c r="BC313" s="139"/>
      <c r="BD313" s="139"/>
      <c r="BE313" s="139"/>
      <c r="BF313" s="139"/>
      <c r="BG313" s="139"/>
      <c r="BH313" s="139"/>
      <c r="BI313" s="139"/>
      <c r="BJ313" s="139"/>
      <c r="BK313" s="139"/>
      <c r="BL313" s="139"/>
      <c r="BM313" s="139"/>
      <c r="BN313" s="139"/>
      <c r="BO313" s="139"/>
      <c r="BP313" s="139"/>
      <c r="BQ313" s="139"/>
      <c r="BR313" s="139"/>
      <c r="BS313" s="139"/>
      <c r="BT313" s="139"/>
      <c r="BU313" s="139"/>
      <c r="BV313" s="139"/>
    </row>
    <row r="314" spans="1:74" s="143" customFormat="1" x14ac:dyDescent="0.25">
      <c r="A314" s="137">
        <v>81040996</v>
      </c>
      <c r="B314" s="137" t="s">
        <v>207</v>
      </c>
      <c r="C314" s="138">
        <v>44775.694479166668</v>
      </c>
      <c r="D314" s="140">
        <v>4</v>
      </c>
      <c r="E314" s="140">
        <v>1</v>
      </c>
      <c r="F314" s="140">
        <v>2</v>
      </c>
      <c r="G314" s="140">
        <v>3</v>
      </c>
      <c r="H314" s="139"/>
      <c r="I314" s="139"/>
      <c r="J314" s="140">
        <v>1</v>
      </c>
      <c r="K314" s="140">
        <v>1</v>
      </c>
      <c r="L314" s="139"/>
      <c r="M314" s="139"/>
      <c r="N314" s="139"/>
      <c r="O314" s="139"/>
      <c r="P314" s="139"/>
      <c r="Q314" s="140">
        <v>2</v>
      </c>
      <c r="R314" s="140">
        <v>1</v>
      </c>
      <c r="S314" s="139"/>
      <c r="T314" s="139"/>
      <c r="U314" s="139"/>
      <c r="V314" s="140">
        <v>1</v>
      </c>
      <c r="W314" s="139"/>
      <c r="X314" s="140">
        <v>2</v>
      </c>
      <c r="Y314" s="140">
        <v>2</v>
      </c>
      <c r="Z314" s="140">
        <v>1</v>
      </c>
      <c r="AA314" s="140">
        <v>5</v>
      </c>
      <c r="AB314" s="140">
        <v>4</v>
      </c>
      <c r="AC314" s="140">
        <v>3</v>
      </c>
      <c r="AD314" s="140">
        <v>5</v>
      </c>
      <c r="AE314" s="140">
        <v>3</v>
      </c>
      <c r="AF314" s="140">
        <v>4</v>
      </c>
      <c r="AG314" s="140">
        <v>4</v>
      </c>
      <c r="AH314" s="140">
        <v>2</v>
      </c>
      <c r="AI314" s="139"/>
      <c r="AJ314" s="139"/>
      <c r="AK314" s="139"/>
      <c r="AL314" s="139"/>
      <c r="AM314" s="139"/>
      <c r="AN314" s="139"/>
      <c r="AO314" s="139"/>
      <c r="AP314" s="139"/>
      <c r="AQ314" s="139"/>
      <c r="AR314" s="139"/>
      <c r="AS314" s="139"/>
      <c r="AT314" s="139"/>
      <c r="AU314" s="139"/>
      <c r="AV314" s="139"/>
      <c r="AW314" s="139"/>
      <c r="AX314" s="139"/>
      <c r="AY314" s="139"/>
      <c r="AZ314" s="139"/>
      <c r="BA314" s="139"/>
      <c r="BB314" s="139"/>
      <c r="BC314" s="139"/>
      <c r="BD314" s="139"/>
      <c r="BE314" s="139"/>
      <c r="BF314" s="139"/>
      <c r="BG314" s="139"/>
      <c r="BH314" s="139"/>
      <c r="BI314" s="139"/>
      <c r="BJ314" s="139"/>
      <c r="BK314" s="139"/>
      <c r="BL314" s="139"/>
      <c r="BM314" s="139"/>
      <c r="BN314" s="139"/>
      <c r="BO314" s="139"/>
      <c r="BP314" s="139"/>
      <c r="BQ314" s="139"/>
      <c r="BR314" s="139"/>
      <c r="BS314" s="139"/>
      <c r="BT314" s="139"/>
      <c r="BU314" s="139"/>
      <c r="BV314" s="139"/>
    </row>
    <row r="315" spans="1:74" s="143" customFormat="1" ht="90" x14ac:dyDescent="0.25">
      <c r="A315" s="137">
        <v>81043312</v>
      </c>
      <c r="B315" s="137" t="s">
        <v>213</v>
      </c>
      <c r="C315" s="138">
        <v>44775.718784722223</v>
      </c>
      <c r="D315" s="140">
        <v>5</v>
      </c>
      <c r="E315" s="140">
        <v>1</v>
      </c>
      <c r="F315" s="140">
        <v>2</v>
      </c>
      <c r="G315" s="140">
        <v>1</v>
      </c>
      <c r="H315" s="139"/>
      <c r="I315" s="140">
        <v>1</v>
      </c>
      <c r="J315" s="140">
        <v>1</v>
      </c>
      <c r="K315" s="140">
        <v>1</v>
      </c>
      <c r="L315" s="139"/>
      <c r="M315" s="139"/>
      <c r="N315" s="139"/>
      <c r="O315" s="139"/>
      <c r="P315" s="139"/>
      <c r="Q315" s="140">
        <v>1</v>
      </c>
      <c r="R315" s="139"/>
      <c r="S315" s="139"/>
      <c r="T315" s="140">
        <v>1</v>
      </c>
      <c r="U315" s="139"/>
      <c r="V315" s="139"/>
      <c r="W315" s="139"/>
      <c r="X315" s="140">
        <v>1</v>
      </c>
      <c r="Y315" s="140">
        <v>1</v>
      </c>
      <c r="Z315" s="140">
        <v>1</v>
      </c>
      <c r="AA315" s="140">
        <v>5</v>
      </c>
      <c r="AB315" s="140">
        <v>4</v>
      </c>
      <c r="AC315" s="140">
        <v>5</v>
      </c>
      <c r="AD315" s="140">
        <v>5</v>
      </c>
      <c r="AE315" s="140">
        <v>5</v>
      </c>
      <c r="AF315" s="140">
        <v>1</v>
      </c>
      <c r="AG315" s="140">
        <v>5</v>
      </c>
      <c r="AH315" s="140">
        <v>2</v>
      </c>
      <c r="AI315" s="139"/>
      <c r="AJ315" s="139"/>
      <c r="AK315" s="139"/>
      <c r="AL315" s="139"/>
      <c r="AM315" s="140">
        <v>1</v>
      </c>
      <c r="AN315" s="139"/>
      <c r="AO315" s="140">
        <v>1</v>
      </c>
      <c r="AP315" s="140">
        <v>1</v>
      </c>
      <c r="AQ315" s="140">
        <v>2</v>
      </c>
      <c r="AR315" s="140">
        <v>1</v>
      </c>
      <c r="AS315" s="140">
        <v>1</v>
      </c>
      <c r="AT315" s="140">
        <v>1</v>
      </c>
      <c r="AU315" s="140">
        <v>1</v>
      </c>
      <c r="AV315" s="140">
        <v>3</v>
      </c>
      <c r="AW315" s="140">
        <v>2</v>
      </c>
      <c r="AX315" s="140">
        <v>3</v>
      </c>
      <c r="AY315" s="140">
        <v>3</v>
      </c>
      <c r="AZ315" s="140">
        <v>3</v>
      </c>
      <c r="BA315" s="140">
        <v>2</v>
      </c>
      <c r="BB315" s="140">
        <v>1</v>
      </c>
      <c r="BC315" s="140">
        <v>4</v>
      </c>
      <c r="BD315" s="140">
        <v>4</v>
      </c>
      <c r="BE315" s="140">
        <v>2</v>
      </c>
      <c r="BF315" s="140">
        <v>3</v>
      </c>
      <c r="BG315" s="140">
        <v>1</v>
      </c>
      <c r="BH315" s="140">
        <v>3</v>
      </c>
      <c r="BI315" s="140">
        <v>3</v>
      </c>
      <c r="BJ315" s="140">
        <v>5</v>
      </c>
      <c r="BK315" s="140">
        <v>2</v>
      </c>
      <c r="BL315" s="140">
        <v>2</v>
      </c>
      <c r="BM315" s="139"/>
      <c r="BN315" s="139"/>
      <c r="BO315" s="139"/>
      <c r="BP315" s="139"/>
      <c r="BQ315" s="139"/>
      <c r="BR315" s="139"/>
      <c r="BS315" s="139"/>
      <c r="BT315" s="140">
        <v>3</v>
      </c>
      <c r="BU315" s="140" t="s">
        <v>587</v>
      </c>
      <c r="BV315" s="140" t="s">
        <v>588</v>
      </c>
    </row>
    <row r="316" spans="1:74" s="143" customFormat="1" x14ac:dyDescent="0.25">
      <c r="A316" s="137">
        <v>81044160</v>
      </c>
      <c r="B316" s="137" t="s">
        <v>213</v>
      </c>
      <c r="C316" s="138">
        <v>44775.727500000001</v>
      </c>
      <c r="D316" s="140">
        <v>3</v>
      </c>
      <c r="E316" s="140">
        <v>1</v>
      </c>
      <c r="F316" s="140">
        <v>2</v>
      </c>
      <c r="G316" s="140">
        <v>1</v>
      </c>
      <c r="H316" s="139"/>
      <c r="I316" s="139"/>
      <c r="J316" s="140">
        <v>1</v>
      </c>
      <c r="K316" s="139"/>
      <c r="L316" s="139"/>
      <c r="M316" s="139"/>
      <c r="N316" s="139"/>
      <c r="O316" s="139"/>
      <c r="P316" s="139"/>
      <c r="Q316" s="140">
        <v>3</v>
      </c>
      <c r="R316" s="139"/>
      <c r="S316" s="140">
        <v>1</v>
      </c>
      <c r="T316" s="139"/>
      <c r="U316" s="139"/>
      <c r="V316" s="139"/>
      <c r="W316" s="139"/>
      <c r="X316" s="140">
        <v>2</v>
      </c>
      <c r="Y316" s="140">
        <v>2</v>
      </c>
      <c r="Z316" s="140">
        <v>1</v>
      </c>
      <c r="AA316" s="140">
        <v>5</v>
      </c>
      <c r="AB316" s="140">
        <v>3</v>
      </c>
      <c r="AC316" s="140">
        <v>4</v>
      </c>
      <c r="AD316" s="140">
        <v>3</v>
      </c>
      <c r="AE316" s="140">
        <v>5</v>
      </c>
      <c r="AF316" s="140">
        <v>1</v>
      </c>
      <c r="AG316" s="140">
        <v>5</v>
      </c>
      <c r="AH316" s="140">
        <v>2</v>
      </c>
      <c r="AI316" s="139"/>
      <c r="AJ316" s="140">
        <v>1</v>
      </c>
      <c r="AK316" s="139"/>
      <c r="AL316" s="139"/>
      <c r="AM316" s="140">
        <v>1</v>
      </c>
      <c r="AN316" s="139"/>
      <c r="AO316" s="140">
        <v>4</v>
      </c>
      <c r="AP316" s="140">
        <v>4</v>
      </c>
      <c r="AQ316" s="140">
        <v>4</v>
      </c>
      <c r="AR316" s="140">
        <v>3</v>
      </c>
      <c r="AS316" s="140">
        <v>3</v>
      </c>
      <c r="AT316" s="140">
        <v>5</v>
      </c>
      <c r="AU316" s="140">
        <v>1</v>
      </c>
      <c r="AV316" s="140">
        <v>1</v>
      </c>
      <c r="AW316" s="140">
        <v>3</v>
      </c>
      <c r="AX316" s="140">
        <v>3</v>
      </c>
      <c r="AY316" s="140">
        <v>1</v>
      </c>
      <c r="AZ316" s="140">
        <v>1</v>
      </c>
      <c r="BA316" s="140">
        <v>4</v>
      </c>
      <c r="BB316" s="140">
        <v>3</v>
      </c>
      <c r="BC316" s="140">
        <v>2</v>
      </c>
      <c r="BD316" s="140">
        <v>1</v>
      </c>
      <c r="BE316" s="140">
        <v>3</v>
      </c>
      <c r="BF316" s="140">
        <v>2</v>
      </c>
      <c r="BG316" s="140">
        <v>1</v>
      </c>
      <c r="BH316" s="140">
        <v>5</v>
      </c>
      <c r="BI316" s="140">
        <v>5</v>
      </c>
      <c r="BJ316" s="140">
        <v>5</v>
      </c>
      <c r="BK316" s="140">
        <v>4</v>
      </c>
      <c r="BL316" s="140">
        <v>2</v>
      </c>
      <c r="BM316" s="139"/>
      <c r="BN316" s="139"/>
      <c r="BO316" s="139"/>
      <c r="BP316" s="139"/>
      <c r="BQ316" s="139"/>
      <c r="BR316" s="139"/>
      <c r="BS316" s="139"/>
      <c r="BT316" s="140">
        <v>3</v>
      </c>
      <c r="BU316" s="140" t="s">
        <v>589</v>
      </c>
      <c r="BV316" s="140" t="s">
        <v>209</v>
      </c>
    </row>
    <row r="317" spans="1:74" s="143" customFormat="1" ht="22.5" x14ac:dyDescent="0.25">
      <c r="A317" s="137">
        <v>81048324</v>
      </c>
      <c r="B317" s="137" t="s">
        <v>213</v>
      </c>
      <c r="C317" s="138">
        <v>44775.780740740738</v>
      </c>
      <c r="D317" s="140">
        <v>5</v>
      </c>
      <c r="E317" s="140">
        <v>2</v>
      </c>
      <c r="F317" s="140">
        <v>3</v>
      </c>
      <c r="G317" s="140">
        <v>1</v>
      </c>
      <c r="H317" s="140">
        <v>1</v>
      </c>
      <c r="I317" s="140">
        <v>1</v>
      </c>
      <c r="J317" s="140">
        <v>1</v>
      </c>
      <c r="K317" s="140">
        <v>1</v>
      </c>
      <c r="L317" s="139"/>
      <c r="M317" s="139"/>
      <c r="N317" s="139"/>
      <c r="O317" s="139"/>
      <c r="P317" s="140">
        <v>1</v>
      </c>
      <c r="Q317" s="140">
        <v>2</v>
      </c>
      <c r="R317" s="139"/>
      <c r="S317" s="139"/>
      <c r="T317" s="139"/>
      <c r="U317" s="139"/>
      <c r="V317" s="139"/>
      <c r="W317" s="140">
        <v>1</v>
      </c>
      <c r="X317" s="140">
        <v>2</v>
      </c>
      <c r="Y317" s="140">
        <v>2</v>
      </c>
      <c r="Z317" s="140">
        <v>2</v>
      </c>
      <c r="AA317" s="140">
        <v>5</v>
      </c>
      <c r="AB317" s="140">
        <v>5</v>
      </c>
      <c r="AC317" s="140">
        <v>5</v>
      </c>
      <c r="AD317" s="140">
        <v>1</v>
      </c>
      <c r="AE317" s="140">
        <v>5</v>
      </c>
      <c r="AF317" s="140">
        <v>1</v>
      </c>
      <c r="AG317" s="140">
        <v>5</v>
      </c>
      <c r="AH317" s="140">
        <v>2</v>
      </c>
      <c r="AI317" s="139"/>
      <c r="AJ317" s="139"/>
      <c r="AK317" s="139"/>
      <c r="AL317" s="140">
        <v>1</v>
      </c>
      <c r="AM317" s="140">
        <v>1</v>
      </c>
      <c r="AN317" s="139"/>
      <c r="AO317" s="140">
        <v>2</v>
      </c>
      <c r="AP317" s="140">
        <v>2</v>
      </c>
      <c r="AQ317" s="140">
        <v>5</v>
      </c>
      <c r="AR317" s="140">
        <v>5</v>
      </c>
      <c r="AS317" s="140">
        <v>5</v>
      </c>
      <c r="AT317" s="140">
        <v>5</v>
      </c>
      <c r="AU317" s="140">
        <v>3</v>
      </c>
      <c r="AV317" s="140">
        <v>5</v>
      </c>
      <c r="AW317" s="140">
        <v>2</v>
      </c>
      <c r="AX317" s="140">
        <v>3</v>
      </c>
      <c r="AY317" s="140">
        <v>2</v>
      </c>
      <c r="AZ317" s="140">
        <v>2</v>
      </c>
      <c r="BA317" s="140">
        <v>4</v>
      </c>
      <c r="BB317" s="140">
        <v>2</v>
      </c>
      <c r="BC317" s="140">
        <v>4</v>
      </c>
      <c r="BD317" s="140">
        <v>2</v>
      </c>
      <c r="BE317" s="140">
        <v>3</v>
      </c>
      <c r="BF317" s="140">
        <v>3</v>
      </c>
      <c r="BG317" s="140">
        <v>2</v>
      </c>
      <c r="BH317" s="140">
        <v>5</v>
      </c>
      <c r="BI317" s="140">
        <v>5</v>
      </c>
      <c r="BJ317" s="140">
        <v>5</v>
      </c>
      <c r="BK317" s="140">
        <v>5</v>
      </c>
      <c r="BL317" s="140">
        <v>1</v>
      </c>
      <c r="BM317" s="139"/>
      <c r="BN317" s="139"/>
      <c r="BO317" s="139"/>
      <c r="BP317" s="139"/>
      <c r="BQ317" s="140">
        <v>1</v>
      </c>
      <c r="BR317" s="139"/>
      <c r="BS317" s="139"/>
      <c r="BT317" s="140">
        <v>3</v>
      </c>
      <c r="BU317" s="140" t="s">
        <v>590</v>
      </c>
      <c r="BV317" s="140" t="s">
        <v>219</v>
      </c>
    </row>
    <row r="318" spans="1:74" s="143" customFormat="1" x14ac:dyDescent="0.25">
      <c r="A318" s="137">
        <v>81048866</v>
      </c>
      <c r="B318" s="137" t="s">
        <v>213</v>
      </c>
      <c r="C318" s="138">
        <v>44775.78875</v>
      </c>
      <c r="D318" s="140">
        <v>5</v>
      </c>
      <c r="E318" s="140">
        <v>1</v>
      </c>
      <c r="F318" s="140">
        <v>2</v>
      </c>
      <c r="G318" s="140">
        <v>2</v>
      </c>
      <c r="H318" s="140">
        <v>1</v>
      </c>
      <c r="I318" s="140">
        <v>1</v>
      </c>
      <c r="J318" s="140">
        <v>1</v>
      </c>
      <c r="K318" s="140">
        <v>1</v>
      </c>
      <c r="L318" s="139"/>
      <c r="M318" s="140">
        <v>1</v>
      </c>
      <c r="N318" s="139"/>
      <c r="O318" s="139"/>
      <c r="P318" s="139"/>
      <c r="Q318" s="140">
        <v>2</v>
      </c>
      <c r="R318" s="139"/>
      <c r="S318" s="139"/>
      <c r="T318" s="139"/>
      <c r="U318" s="139"/>
      <c r="V318" s="139"/>
      <c r="W318" s="140">
        <v>1</v>
      </c>
      <c r="X318" s="140">
        <v>1</v>
      </c>
      <c r="Y318" s="140">
        <v>2</v>
      </c>
      <c r="Z318" s="140">
        <v>1</v>
      </c>
      <c r="AA318" s="140">
        <v>5</v>
      </c>
      <c r="AB318" s="140">
        <v>5</v>
      </c>
      <c r="AC318" s="140">
        <v>5</v>
      </c>
      <c r="AD318" s="140">
        <v>3</v>
      </c>
      <c r="AE318" s="140">
        <v>5</v>
      </c>
      <c r="AF318" s="140">
        <v>1</v>
      </c>
      <c r="AG318" s="140">
        <v>3</v>
      </c>
      <c r="AH318" s="140">
        <v>1</v>
      </c>
      <c r="AI318" s="140">
        <v>2</v>
      </c>
      <c r="AJ318" s="140">
        <v>1</v>
      </c>
      <c r="AK318" s="139"/>
      <c r="AL318" s="140">
        <v>1</v>
      </c>
      <c r="AM318" s="139"/>
      <c r="AN318" s="139"/>
      <c r="AO318" s="140">
        <v>2</v>
      </c>
      <c r="AP318" s="140">
        <v>1</v>
      </c>
      <c r="AQ318" s="140">
        <v>5</v>
      </c>
      <c r="AR318" s="140">
        <v>4</v>
      </c>
      <c r="AS318" s="140">
        <v>3</v>
      </c>
      <c r="AT318" s="140">
        <v>3</v>
      </c>
      <c r="AU318" s="140">
        <v>1</v>
      </c>
      <c r="AV318" s="140">
        <v>3</v>
      </c>
      <c r="AW318" s="140">
        <v>2</v>
      </c>
      <c r="AX318" s="140">
        <v>1</v>
      </c>
      <c r="AY318" s="140">
        <v>1</v>
      </c>
      <c r="AZ318" s="140">
        <v>3</v>
      </c>
      <c r="BA318" s="140">
        <v>4</v>
      </c>
      <c r="BB318" s="140">
        <v>2</v>
      </c>
      <c r="BC318" s="140">
        <v>4</v>
      </c>
      <c r="BD318" s="140">
        <v>2</v>
      </c>
      <c r="BE318" s="140">
        <v>4</v>
      </c>
      <c r="BF318" s="140">
        <v>2</v>
      </c>
      <c r="BG318" s="140">
        <v>3</v>
      </c>
      <c r="BH318" s="140">
        <v>5</v>
      </c>
      <c r="BI318" s="140">
        <v>5</v>
      </c>
      <c r="BJ318" s="140">
        <v>5</v>
      </c>
      <c r="BK318" s="140">
        <v>3</v>
      </c>
      <c r="BL318" s="140">
        <v>2</v>
      </c>
      <c r="BM318" s="139"/>
      <c r="BN318" s="139"/>
      <c r="BO318" s="139"/>
      <c r="BP318" s="139"/>
      <c r="BQ318" s="139"/>
      <c r="BR318" s="139"/>
      <c r="BS318" s="139"/>
      <c r="BT318" s="140">
        <v>4</v>
      </c>
      <c r="BU318" s="140" t="s">
        <v>591</v>
      </c>
      <c r="BV318" s="140" t="s">
        <v>592</v>
      </c>
    </row>
    <row r="319" spans="1:74" s="143" customFormat="1" ht="22.5" x14ac:dyDescent="0.25">
      <c r="A319" s="137">
        <v>81049407</v>
      </c>
      <c r="B319" s="137" t="s">
        <v>213</v>
      </c>
      <c r="C319" s="138">
        <v>44775.797106481485</v>
      </c>
      <c r="D319" s="140">
        <v>4</v>
      </c>
      <c r="E319" s="140">
        <v>2</v>
      </c>
      <c r="F319" s="140">
        <v>2</v>
      </c>
      <c r="G319" s="140">
        <v>2</v>
      </c>
      <c r="H319" s="139"/>
      <c r="I319" s="139"/>
      <c r="J319" s="140">
        <v>1</v>
      </c>
      <c r="K319" s="140">
        <v>1</v>
      </c>
      <c r="L319" s="139"/>
      <c r="M319" s="140">
        <v>1</v>
      </c>
      <c r="N319" s="139"/>
      <c r="O319" s="139"/>
      <c r="P319" s="140">
        <v>1</v>
      </c>
      <c r="Q319" s="140">
        <v>1</v>
      </c>
      <c r="R319" s="139"/>
      <c r="S319" s="140">
        <v>1</v>
      </c>
      <c r="T319" s="139"/>
      <c r="U319" s="139"/>
      <c r="V319" s="139"/>
      <c r="W319" s="139"/>
      <c r="X319" s="140">
        <v>1</v>
      </c>
      <c r="Y319" s="140">
        <v>2</v>
      </c>
      <c r="Z319" s="140">
        <v>3</v>
      </c>
      <c r="AA319" s="140">
        <v>5</v>
      </c>
      <c r="AB319" s="140">
        <v>4</v>
      </c>
      <c r="AC319" s="140">
        <v>5</v>
      </c>
      <c r="AD319" s="140">
        <v>3</v>
      </c>
      <c r="AE319" s="140">
        <v>5</v>
      </c>
      <c r="AF319" s="140">
        <v>5</v>
      </c>
      <c r="AG319" s="140">
        <v>5</v>
      </c>
      <c r="AH319" s="140">
        <v>2</v>
      </c>
      <c r="AI319" s="139"/>
      <c r="AJ319" s="140">
        <v>1</v>
      </c>
      <c r="AK319" s="139"/>
      <c r="AL319" s="140">
        <v>1</v>
      </c>
      <c r="AM319" s="140">
        <v>1</v>
      </c>
      <c r="AN319" s="139"/>
      <c r="AO319" s="140">
        <v>1</v>
      </c>
      <c r="AP319" s="140">
        <v>2</v>
      </c>
      <c r="AQ319" s="140">
        <v>5</v>
      </c>
      <c r="AR319" s="140">
        <v>1</v>
      </c>
      <c r="AS319" s="140">
        <v>3</v>
      </c>
      <c r="AT319" s="140">
        <v>1</v>
      </c>
      <c r="AU319" s="140">
        <v>1</v>
      </c>
      <c r="AV319" s="140">
        <v>1</v>
      </c>
      <c r="AW319" s="140">
        <v>3</v>
      </c>
      <c r="AX319" s="140">
        <v>4</v>
      </c>
      <c r="AY319" s="140">
        <v>1</v>
      </c>
      <c r="AZ319" s="140">
        <v>1</v>
      </c>
      <c r="BA319" s="140">
        <v>4</v>
      </c>
      <c r="BB319" s="140">
        <v>1</v>
      </c>
      <c r="BC319" s="140">
        <v>1</v>
      </c>
      <c r="BD319" s="140">
        <v>1</v>
      </c>
      <c r="BE319" s="140">
        <v>2</v>
      </c>
      <c r="BF319" s="140">
        <v>2</v>
      </c>
      <c r="BG319" s="140">
        <v>1</v>
      </c>
      <c r="BH319" s="140">
        <v>2</v>
      </c>
      <c r="BI319" s="140">
        <v>4</v>
      </c>
      <c r="BJ319" s="140">
        <v>5</v>
      </c>
      <c r="BK319" s="140">
        <v>5</v>
      </c>
      <c r="BL319" s="140">
        <v>2</v>
      </c>
      <c r="BM319" s="139"/>
      <c r="BN319" s="139"/>
      <c r="BO319" s="139"/>
      <c r="BP319" s="139"/>
      <c r="BQ319" s="139"/>
      <c r="BR319" s="139"/>
      <c r="BS319" s="139"/>
      <c r="BT319" s="140">
        <v>1</v>
      </c>
      <c r="BU319" s="140" t="s">
        <v>593</v>
      </c>
      <c r="BV319" s="140" t="s">
        <v>276</v>
      </c>
    </row>
    <row r="320" spans="1:74" s="143" customFormat="1" x14ac:dyDescent="0.25">
      <c r="A320" s="137">
        <v>81049485</v>
      </c>
      <c r="B320" s="137" t="s">
        <v>213</v>
      </c>
      <c r="C320" s="138">
        <v>44775.798402777778</v>
      </c>
      <c r="D320" s="140">
        <v>5</v>
      </c>
      <c r="E320" s="140">
        <v>1</v>
      </c>
      <c r="F320" s="140">
        <v>2</v>
      </c>
      <c r="G320" s="140">
        <v>2</v>
      </c>
      <c r="H320" s="140">
        <v>1</v>
      </c>
      <c r="I320" s="140">
        <v>1</v>
      </c>
      <c r="J320" s="140">
        <v>1</v>
      </c>
      <c r="K320" s="140">
        <v>1</v>
      </c>
      <c r="L320" s="139"/>
      <c r="M320" s="140">
        <v>1</v>
      </c>
      <c r="N320" s="140">
        <v>1</v>
      </c>
      <c r="O320" s="139"/>
      <c r="P320" s="139"/>
      <c r="Q320" s="140">
        <v>2</v>
      </c>
      <c r="R320" s="139"/>
      <c r="S320" s="140">
        <v>1</v>
      </c>
      <c r="T320" s="139"/>
      <c r="U320" s="139"/>
      <c r="V320" s="139"/>
      <c r="W320" s="139"/>
      <c r="X320" s="140">
        <v>2</v>
      </c>
      <c r="Y320" s="140">
        <v>2</v>
      </c>
      <c r="Z320" s="140">
        <v>1</v>
      </c>
      <c r="AA320" s="140">
        <v>5</v>
      </c>
      <c r="AB320" s="140">
        <v>1</v>
      </c>
      <c r="AC320" s="140">
        <v>5</v>
      </c>
      <c r="AD320" s="140">
        <v>5</v>
      </c>
      <c r="AE320" s="140">
        <v>5</v>
      </c>
      <c r="AF320" s="140">
        <v>5</v>
      </c>
      <c r="AG320" s="140">
        <v>1</v>
      </c>
      <c r="AH320" s="140">
        <v>2</v>
      </c>
      <c r="AI320" s="139"/>
      <c r="AJ320" s="139"/>
      <c r="AK320" s="140">
        <v>1</v>
      </c>
      <c r="AL320" s="139"/>
      <c r="AM320" s="139"/>
      <c r="AN320" s="140">
        <v>1</v>
      </c>
      <c r="AO320" s="140">
        <v>4</v>
      </c>
      <c r="AP320" s="140">
        <v>4</v>
      </c>
      <c r="AQ320" s="140">
        <v>5</v>
      </c>
      <c r="AR320" s="140">
        <v>5</v>
      </c>
      <c r="AS320" s="140">
        <v>5</v>
      </c>
      <c r="AT320" s="140">
        <v>5</v>
      </c>
      <c r="AU320" s="140">
        <v>1</v>
      </c>
      <c r="AV320" s="140">
        <v>1</v>
      </c>
      <c r="AW320" s="140">
        <v>2</v>
      </c>
      <c r="AX320" s="140">
        <v>3</v>
      </c>
      <c r="AY320" s="140">
        <v>3</v>
      </c>
      <c r="AZ320" s="140">
        <v>3</v>
      </c>
      <c r="BA320" s="140">
        <v>3</v>
      </c>
      <c r="BB320" s="140">
        <v>1</v>
      </c>
      <c r="BC320" s="140">
        <v>1</v>
      </c>
      <c r="BD320" s="140">
        <v>1</v>
      </c>
      <c r="BE320" s="140">
        <v>5</v>
      </c>
      <c r="BF320" s="140">
        <v>1</v>
      </c>
      <c r="BG320" s="140">
        <v>1</v>
      </c>
      <c r="BH320" s="140">
        <v>5</v>
      </c>
      <c r="BI320" s="140">
        <v>5</v>
      </c>
      <c r="BJ320" s="140">
        <v>5</v>
      </c>
      <c r="BK320" s="140">
        <v>5</v>
      </c>
      <c r="BL320" s="140">
        <v>1</v>
      </c>
      <c r="BM320" s="139"/>
      <c r="BN320" s="139"/>
      <c r="BO320" s="140">
        <v>1</v>
      </c>
      <c r="BP320" s="139"/>
      <c r="BQ320" s="139"/>
      <c r="BR320" s="139"/>
      <c r="BS320" s="139"/>
      <c r="BT320" s="140">
        <v>1</v>
      </c>
      <c r="BU320" s="140" t="s">
        <v>594</v>
      </c>
      <c r="BV320" s="140" t="s">
        <v>595</v>
      </c>
    </row>
    <row r="321" spans="1:74" s="143" customFormat="1" x14ac:dyDescent="0.25">
      <c r="A321" s="137">
        <v>81053224</v>
      </c>
      <c r="B321" s="137" t="s">
        <v>213</v>
      </c>
      <c r="C321" s="138">
        <v>44775.868784722225</v>
      </c>
      <c r="D321" s="140">
        <v>5</v>
      </c>
      <c r="E321" s="140">
        <v>1</v>
      </c>
      <c r="F321" s="140">
        <v>2</v>
      </c>
      <c r="G321" s="140">
        <v>1</v>
      </c>
      <c r="H321" s="140">
        <v>1</v>
      </c>
      <c r="I321" s="139"/>
      <c r="J321" s="139"/>
      <c r="K321" s="139"/>
      <c r="L321" s="139"/>
      <c r="M321" s="139"/>
      <c r="N321" s="139"/>
      <c r="O321" s="139"/>
      <c r="P321" s="139"/>
      <c r="Q321" s="140">
        <v>3</v>
      </c>
      <c r="R321" s="139"/>
      <c r="S321" s="139"/>
      <c r="T321" s="139"/>
      <c r="U321" s="139"/>
      <c r="V321" s="139"/>
      <c r="W321" s="140">
        <v>1</v>
      </c>
      <c r="X321" s="140">
        <v>1</v>
      </c>
      <c r="Y321" s="140">
        <v>2</v>
      </c>
      <c r="Z321" s="140">
        <v>2</v>
      </c>
      <c r="AA321" s="140">
        <v>5</v>
      </c>
      <c r="AB321" s="140">
        <v>1</v>
      </c>
      <c r="AC321" s="140">
        <v>4</v>
      </c>
      <c r="AD321" s="140">
        <v>1</v>
      </c>
      <c r="AE321" s="140">
        <v>2</v>
      </c>
      <c r="AF321" s="140">
        <v>1</v>
      </c>
      <c r="AG321" s="140">
        <v>3</v>
      </c>
      <c r="AH321" s="140">
        <v>2</v>
      </c>
      <c r="AI321" s="139"/>
      <c r="AJ321" s="139"/>
      <c r="AK321" s="140">
        <v>1</v>
      </c>
      <c r="AL321" s="140">
        <v>1</v>
      </c>
      <c r="AM321" s="139"/>
      <c r="AN321" s="139"/>
      <c r="AO321" s="140">
        <v>1</v>
      </c>
      <c r="AP321" s="140">
        <v>1</v>
      </c>
      <c r="AQ321" s="140">
        <v>4</v>
      </c>
      <c r="AR321" s="140">
        <v>3</v>
      </c>
      <c r="AS321" s="140">
        <v>3</v>
      </c>
      <c r="AT321" s="140">
        <v>3</v>
      </c>
      <c r="AU321" s="140">
        <v>1</v>
      </c>
      <c r="AV321" s="140">
        <v>3</v>
      </c>
      <c r="AW321" s="140">
        <v>2</v>
      </c>
      <c r="AX321" s="140">
        <v>3</v>
      </c>
      <c r="AY321" s="140">
        <v>1</v>
      </c>
      <c r="AZ321" s="140">
        <v>2</v>
      </c>
      <c r="BA321" s="140">
        <v>4</v>
      </c>
      <c r="BB321" s="140">
        <v>2</v>
      </c>
      <c r="BC321" s="140">
        <v>4</v>
      </c>
      <c r="BD321" s="140">
        <v>2</v>
      </c>
      <c r="BE321" s="140">
        <v>1</v>
      </c>
      <c r="BF321" s="140">
        <v>3</v>
      </c>
      <c r="BG321" s="140">
        <v>3</v>
      </c>
      <c r="BH321" s="140">
        <v>3</v>
      </c>
      <c r="BI321" s="140">
        <v>4</v>
      </c>
      <c r="BJ321" s="140">
        <v>5</v>
      </c>
      <c r="BK321" s="140">
        <v>3</v>
      </c>
      <c r="BL321" s="140">
        <v>2</v>
      </c>
      <c r="BM321" s="139"/>
      <c r="BN321" s="139"/>
      <c r="BO321" s="139"/>
      <c r="BP321" s="139"/>
      <c r="BQ321" s="139"/>
      <c r="BR321" s="139"/>
      <c r="BS321" s="139"/>
      <c r="BT321" s="140">
        <v>3</v>
      </c>
      <c r="BU321" s="140" t="s">
        <v>596</v>
      </c>
      <c r="BV321" s="140" t="s">
        <v>221</v>
      </c>
    </row>
    <row r="322" spans="1:74" s="143" customFormat="1" x14ac:dyDescent="0.25">
      <c r="A322" s="137">
        <v>81053337</v>
      </c>
      <c r="B322" s="137" t="s">
        <v>207</v>
      </c>
      <c r="C322" s="138">
        <v>44775.871249999997</v>
      </c>
      <c r="D322" s="140">
        <v>3</v>
      </c>
      <c r="E322" s="140">
        <v>1</v>
      </c>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39"/>
      <c r="AL322" s="139"/>
      <c r="AM322" s="139"/>
      <c r="AN322" s="139"/>
      <c r="AO322" s="139"/>
      <c r="AP322" s="139"/>
      <c r="AQ322" s="139"/>
      <c r="AR322" s="139"/>
      <c r="AS322" s="139"/>
      <c r="AT322" s="139"/>
      <c r="AU322" s="139"/>
      <c r="AV322" s="139"/>
      <c r="AW322" s="139"/>
      <c r="AX322" s="139"/>
      <c r="AY322" s="139"/>
      <c r="AZ322" s="139"/>
      <c r="BA322" s="139"/>
      <c r="BB322" s="139"/>
      <c r="BC322" s="139"/>
      <c r="BD322" s="139"/>
      <c r="BE322" s="139"/>
      <c r="BF322" s="139"/>
      <c r="BG322" s="139"/>
      <c r="BH322" s="139"/>
      <c r="BI322" s="139"/>
      <c r="BJ322" s="139"/>
      <c r="BK322" s="139"/>
      <c r="BL322" s="139"/>
      <c r="BM322" s="139"/>
      <c r="BN322" s="139"/>
      <c r="BO322" s="139"/>
      <c r="BP322" s="139"/>
      <c r="BQ322" s="139"/>
      <c r="BR322" s="139"/>
      <c r="BS322" s="139"/>
      <c r="BT322" s="139"/>
      <c r="BU322" s="139"/>
      <c r="BV322" s="139"/>
    </row>
    <row r="323" spans="1:74" s="143" customFormat="1" x14ac:dyDescent="0.25">
      <c r="A323" s="137">
        <v>81053663</v>
      </c>
      <c r="B323" s="137" t="s">
        <v>208</v>
      </c>
      <c r="C323" s="138">
        <v>44775.877025462964</v>
      </c>
      <c r="D323" s="140">
        <v>4</v>
      </c>
      <c r="E323" s="140">
        <v>2</v>
      </c>
      <c r="F323" s="140">
        <v>2</v>
      </c>
      <c r="G323" s="140">
        <v>1</v>
      </c>
      <c r="H323" s="139"/>
      <c r="I323" s="140">
        <v>1</v>
      </c>
      <c r="J323" s="140">
        <v>1</v>
      </c>
      <c r="K323" s="139"/>
      <c r="L323" s="139"/>
      <c r="M323" s="140">
        <v>1</v>
      </c>
      <c r="N323" s="139"/>
      <c r="O323" s="139"/>
      <c r="P323" s="139"/>
      <c r="Q323" s="140">
        <v>2</v>
      </c>
      <c r="R323" s="139"/>
      <c r="S323" s="139"/>
      <c r="T323" s="139"/>
      <c r="U323" s="139"/>
      <c r="V323" s="139"/>
      <c r="W323" s="140">
        <v>1</v>
      </c>
      <c r="X323" s="140">
        <v>1</v>
      </c>
      <c r="Y323" s="140">
        <v>2</v>
      </c>
      <c r="Z323" s="140">
        <v>2</v>
      </c>
      <c r="AA323" s="140">
        <v>4</v>
      </c>
      <c r="AB323" s="140">
        <v>4</v>
      </c>
      <c r="AC323" s="140">
        <v>1</v>
      </c>
      <c r="AD323" s="140">
        <v>1</v>
      </c>
      <c r="AE323" s="140">
        <v>5</v>
      </c>
      <c r="AF323" s="140">
        <v>1</v>
      </c>
      <c r="AG323" s="140">
        <v>5</v>
      </c>
      <c r="AH323" s="140">
        <v>2</v>
      </c>
      <c r="AI323" s="139"/>
      <c r="AJ323" s="140">
        <v>1</v>
      </c>
      <c r="AK323" s="139"/>
      <c r="AL323" s="139"/>
      <c r="AM323" s="140">
        <v>1</v>
      </c>
      <c r="AN323" s="139"/>
      <c r="AO323" s="140">
        <v>1</v>
      </c>
      <c r="AP323" s="140">
        <v>2</v>
      </c>
      <c r="AQ323" s="140">
        <v>2</v>
      </c>
      <c r="AR323" s="140">
        <v>2</v>
      </c>
      <c r="AS323" s="140">
        <v>2</v>
      </c>
      <c r="AT323" s="140">
        <v>3</v>
      </c>
      <c r="AU323" s="140">
        <v>1</v>
      </c>
      <c r="AV323" s="140">
        <v>1</v>
      </c>
      <c r="AW323" s="140">
        <v>3</v>
      </c>
      <c r="AX323" s="140">
        <v>2</v>
      </c>
      <c r="AY323" s="140">
        <v>1</v>
      </c>
      <c r="AZ323" s="140">
        <v>1</v>
      </c>
      <c r="BA323" s="140">
        <v>3</v>
      </c>
      <c r="BB323" s="140">
        <v>3</v>
      </c>
      <c r="BC323" s="140">
        <v>2</v>
      </c>
      <c r="BD323" s="140">
        <v>1</v>
      </c>
      <c r="BE323" s="140">
        <v>2</v>
      </c>
      <c r="BF323" s="140">
        <v>2</v>
      </c>
      <c r="BG323" s="140">
        <v>1</v>
      </c>
      <c r="BH323" s="140">
        <v>4</v>
      </c>
      <c r="BI323" s="140">
        <v>2</v>
      </c>
      <c r="BJ323" s="140">
        <v>4</v>
      </c>
      <c r="BK323" s="140">
        <v>1</v>
      </c>
      <c r="BL323" s="140">
        <v>2</v>
      </c>
      <c r="BM323" s="139"/>
      <c r="BN323" s="139"/>
      <c r="BO323" s="139"/>
      <c r="BP323" s="139"/>
      <c r="BQ323" s="139"/>
      <c r="BR323" s="139"/>
      <c r="BS323" s="139"/>
      <c r="BT323" s="140">
        <v>1</v>
      </c>
      <c r="BU323" s="140" t="s">
        <v>597</v>
      </c>
      <c r="BV323" s="140" t="s">
        <v>219</v>
      </c>
    </row>
    <row r="324" spans="1:74" s="143" customFormat="1" x14ac:dyDescent="0.25">
      <c r="A324" s="137">
        <v>81054453</v>
      </c>
      <c r="B324" s="137" t="s">
        <v>213</v>
      </c>
      <c r="C324" s="138">
        <v>44775.893587962964</v>
      </c>
      <c r="D324" s="140">
        <v>5</v>
      </c>
      <c r="E324" s="140">
        <v>2</v>
      </c>
      <c r="F324" s="140">
        <v>4</v>
      </c>
      <c r="G324" s="140">
        <v>1</v>
      </c>
      <c r="H324" s="140">
        <v>1</v>
      </c>
      <c r="I324" s="140">
        <v>1</v>
      </c>
      <c r="J324" s="140">
        <v>1</v>
      </c>
      <c r="K324" s="140">
        <v>1</v>
      </c>
      <c r="L324" s="139"/>
      <c r="M324" s="140">
        <v>1</v>
      </c>
      <c r="N324" s="139"/>
      <c r="O324" s="140">
        <v>1</v>
      </c>
      <c r="P324" s="140">
        <v>1</v>
      </c>
      <c r="Q324" s="140">
        <v>2</v>
      </c>
      <c r="R324" s="139"/>
      <c r="S324" s="139"/>
      <c r="T324" s="139"/>
      <c r="U324" s="139"/>
      <c r="V324" s="139"/>
      <c r="W324" s="140">
        <v>1</v>
      </c>
      <c r="X324" s="140">
        <v>1</v>
      </c>
      <c r="Y324" s="140">
        <v>2</v>
      </c>
      <c r="Z324" s="140">
        <v>3</v>
      </c>
      <c r="AA324" s="140">
        <v>3</v>
      </c>
      <c r="AB324" s="140">
        <v>4</v>
      </c>
      <c r="AC324" s="140">
        <v>5</v>
      </c>
      <c r="AD324" s="140">
        <v>1</v>
      </c>
      <c r="AE324" s="140">
        <v>4</v>
      </c>
      <c r="AF324" s="140">
        <v>1</v>
      </c>
      <c r="AG324" s="140">
        <v>3</v>
      </c>
      <c r="AH324" s="140">
        <v>1</v>
      </c>
      <c r="AI324" s="140">
        <v>2</v>
      </c>
      <c r="AJ324" s="140">
        <v>1</v>
      </c>
      <c r="AK324" s="140">
        <v>1</v>
      </c>
      <c r="AL324" s="140">
        <v>1</v>
      </c>
      <c r="AM324" s="139"/>
      <c r="AN324" s="139"/>
      <c r="AO324" s="140">
        <v>3</v>
      </c>
      <c r="AP324" s="140">
        <v>2</v>
      </c>
      <c r="AQ324" s="140">
        <v>4</v>
      </c>
      <c r="AR324" s="140">
        <v>3</v>
      </c>
      <c r="AS324" s="140">
        <v>2</v>
      </c>
      <c r="AT324" s="140">
        <v>2</v>
      </c>
      <c r="AU324" s="140">
        <v>1</v>
      </c>
      <c r="AV324" s="140">
        <v>3</v>
      </c>
      <c r="AW324" s="140">
        <v>2</v>
      </c>
      <c r="AX324" s="140">
        <v>4</v>
      </c>
      <c r="AY324" s="140">
        <v>1</v>
      </c>
      <c r="AZ324" s="140">
        <v>1</v>
      </c>
      <c r="BA324" s="140">
        <v>4</v>
      </c>
      <c r="BB324" s="140">
        <v>3</v>
      </c>
      <c r="BC324" s="140">
        <v>3</v>
      </c>
      <c r="BD324" s="140">
        <v>1</v>
      </c>
      <c r="BE324" s="140">
        <v>1</v>
      </c>
      <c r="BF324" s="140">
        <v>1</v>
      </c>
      <c r="BG324" s="140">
        <v>1</v>
      </c>
      <c r="BH324" s="140">
        <v>4</v>
      </c>
      <c r="BI324" s="140">
        <v>2</v>
      </c>
      <c r="BJ324" s="140">
        <v>3</v>
      </c>
      <c r="BK324" s="140">
        <v>1</v>
      </c>
      <c r="BL324" s="140">
        <v>2</v>
      </c>
      <c r="BM324" s="139"/>
      <c r="BN324" s="139"/>
      <c r="BO324" s="139"/>
      <c r="BP324" s="139"/>
      <c r="BQ324" s="139"/>
      <c r="BR324" s="139"/>
      <c r="BS324" s="139"/>
      <c r="BT324" s="140">
        <v>5</v>
      </c>
      <c r="BU324" s="140" t="s">
        <v>598</v>
      </c>
      <c r="BV324" s="140" t="s">
        <v>599</v>
      </c>
    </row>
    <row r="325" spans="1:74" s="143" customFormat="1" ht="33.75" x14ac:dyDescent="0.25">
      <c r="A325" s="137">
        <v>81055178</v>
      </c>
      <c r="B325" s="137" t="s">
        <v>208</v>
      </c>
      <c r="C325" s="138">
        <v>44775.90865740741</v>
      </c>
      <c r="D325" s="140">
        <v>4</v>
      </c>
      <c r="E325" s="140">
        <v>1</v>
      </c>
      <c r="F325" s="140">
        <v>2</v>
      </c>
      <c r="G325" s="140">
        <v>2</v>
      </c>
      <c r="H325" s="139"/>
      <c r="I325" s="140">
        <v>1</v>
      </c>
      <c r="J325" s="139"/>
      <c r="K325" s="140">
        <v>1</v>
      </c>
      <c r="L325" s="140">
        <v>1</v>
      </c>
      <c r="M325" s="140">
        <v>1</v>
      </c>
      <c r="N325" s="139"/>
      <c r="O325" s="139"/>
      <c r="P325" s="139"/>
      <c r="Q325" s="140">
        <v>1</v>
      </c>
      <c r="R325" s="140">
        <v>1</v>
      </c>
      <c r="S325" s="140">
        <v>1</v>
      </c>
      <c r="T325" s="139"/>
      <c r="U325" s="139"/>
      <c r="V325" s="140">
        <v>1</v>
      </c>
      <c r="W325" s="139"/>
      <c r="X325" s="140">
        <v>1</v>
      </c>
      <c r="Y325" s="140">
        <v>1</v>
      </c>
      <c r="Z325" s="140">
        <v>1</v>
      </c>
      <c r="AA325" s="140">
        <v>5</v>
      </c>
      <c r="AB325" s="140">
        <v>5</v>
      </c>
      <c r="AC325" s="140">
        <v>5</v>
      </c>
      <c r="AD325" s="140">
        <v>4</v>
      </c>
      <c r="AE325" s="140">
        <v>5</v>
      </c>
      <c r="AF325" s="140">
        <v>1</v>
      </c>
      <c r="AG325" s="140">
        <v>5</v>
      </c>
      <c r="AH325" s="140">
        <v>2</v>
      </c>
      <c r="AI325" s="139"/>
      <c r="AJ325" s="140">
        <v>1</v>
      </c>
      <c r="AK325" s="139"/>
      <c r="AL325" s="140">
        <v>1</v>
      </c>
      <c r="AM325" s="139"/>
      <c r="AN325" s="139"/>
      <c r="AO325" s="140">
        <v>1</v>
      </c>
      <c r="AP325" s="140">
        <v>5</v>
      </c>
      <c r="AQ325" s="140">
        <v>4</v>
      </c>
      <c r="AR325" s="140">
        <v>2</v>
      </c>
      <c r="AS325" s="140">
        <v>2</v>
      </c>
      <c r="AT325" s="140">
        <v>1</v>
      </c>
      <c r="AU325" s="140">
        <v>1</v>
      </c>
      <c r="AV325" s="140">
        <v>3</v>
      </c>
      <c r="AW325" s="140">
        <v>3</v>
      </c>
      <c r="AX325" s="140">
        <v>2</v>
      </c>
      <c r="AY325" s="140">
        <v>1</v>
      </c>
      <c r="AZ325" s="140">
        <v>1</v>
      </c>
      <c r="BA325" s="140">
        <v>5</v>
      </c>
      <c r="BB325" s="140">
        <v>3</v>
      </c>
      <c r="BC325" s="140">
        <v>3</v>
      </c>
      <c r="BD325" s="140">
        <v>1</v>
      </c>
      <c r="BE325" s="140">
        <v>1</v>
      </c>
      <c r="BF325" s="140">
        <v>1</v>
      </c>
      <c r="BG325" s="140">
        <v>1</v>
      </c>
      <c r="BH325" s="140">
        <v>4</v>
      </c>
      <c r="BI325" s="140">
        <v>4</v>
      </c>
      <c r="BJ325" s="140">
        <v>4</v>
      </c>
      <c r="BK325" s="140">
        <v>4</v>
      </c>
      <c r="BL325" s="140">
        <v>2</v>
      </c>
      <c r="BM325" s="139"/>
      <c r="BN325" s="139"/>
      <c r="BO325" s="139"/>
      <c r="BP325" s="139"/>
      <c r="BQ325" s="139"/>
      <c r="BR325" s="139"/>
      <c r="BS325" s="139"/>
      <c r="BT325" s="140">
        <v>2</v>
      </c>
      <c r="BU325" s="140" t="s">
        <v>600</v>
      </c>
      <c r="BV325" s="140" t="s">
        <v>601</v>
      </c>
    </row>
    <row r="326" spans="1:74" s="143" customFormat="1" x14ac:dyDescent="0.25">
      <c r="A326" s="137">
        <v>81055447</v>
      </c>
      <c r="B326" s="137" t="s">
        <v>208</v>
      </c>
      <c r="C326" s="138">
        <v>44775.913773148146</v>
      </c>
      <c r="D326" s="140">
        <v>3</v>
      </c>
      <c r="E326" s="140">
        <v>2</v>
      </c>
      <c r="F326" s="140">
        <v>3</v>
      </c>
      <c r="G326" s="140">
        <v>1</v>
      </c>
      <c r="H326" s="140">
        <v>1</v>
      </c>
      <c r="I326" s="139"/>
      <c r="J326" s="139"/>
      <c r="K326" s="139"/>
      <c r="L326" s="139"/>
      <c r="M326" s="139"/>
      <c r="N326" s="139"/>
      <c r="O326" s="139"/>
      <c r="P326" s="139"/>
      <c r="Q326" s="140">
        <v>1</v>
      </c>
      <c r="R326" s="139"/>
      <c r="S326" s="139"/>
      <c r="T326" s="139"/>
      <c r="U326" s="139"/>
      <c r="V326" s="139"/>
      <c r="W326" s="140">
        <v>1</v>
      </c>
      <c r="X326" s="140">
        <v>2</v>
      </c>
      <c r="Y326" s="140">
        <v>2</v>
      </c>
      <c r="Z326" s="140">
        <v>1</v>
      </c>
      <c r="AA326" s="140">
        <v>5</v>
      </c>
      <c r="AB326" s="140">
        <v>1</v>
      </c>
      <c r="AC326" s="140">
        <v>5</v>
      </c>
      <c r="AD326" s="140">
        <v>5</v>
      </c>
      <c r="AE326" s="140">
        <v>5</v>
      </c>
      <c r="AF326" s="140">
        <v>5</v>
      </c>
      <c r="AG326" s="140">
        <v>2</v>
      </c>
      <c r="AH326" s="140">
        <v>2</v>
      </c>
      <c r="AI326" s="139"/>
      <c r="AJ326" s="139"/>
      <c r="AK326" s="140">
        <v>1</v>
      </c>
      <c r="AL326" s="139"/>
      <c r="AM326" s="140">
        <v>1</v>
      </c>
      <c r="AN326" s="139"/>
      <c r="AO326" s="140">
        <v>5</v>
      </c>
      <c r="AP326" s="140">
        <v>5</v>
      </c>
      <c r="AQ326" s="140">
        <v>5</v>
      </c>
      <c r="AR326" s="140">
        <v>5</v>
      </c>
      <c r="AS326" s="140">
        <v>5</v>
      </c>
      <c r="AT326" s="140">
        <v>5</v>
      </c>
      <c r="AU326" s="140">
        <v>3</v>
      </c>
      <c r="AV326" s="140">
        <v>4</v>
      </c>
      <c r="AW326" s="140">
        <v>2</v>
      </c>
      <c r="AX326" s="140">
        <v>4</v>
      </c>
      <c r="AY326" s="140">
        <v>1</v>
      </c>
      <c r="AZ326" s="140">
        <v>2</v>
      </c>
      <c r="BA326" s="140">
        <v>4</v>
      </c>
      <c r="BB326" s="140">
        <v>2</v>
      </c>
      <c r="BC326" s="140">
        <v>3</v>
      </c>
      <c r="BD326" s="140">
        <v>4</v>
      </c>
      <c r="BE326" s="140">
        <v>5</v>
      </c>
      <c r="BF326" s="140">
        <v>5</v>
      </c>
      <c r="BG326" s="140">
        <v>4</v>
      </c>
      <c r="BH326" s="140">
        <v>1</v>
      </c>
      <c r="BI326" s="140">
        <v>5</v>
      </c>
      <c r="BJ326" s="140">
        <v>5</v>
      </c>
      <c r="BK326" s="140">
        <v>5</v>
      </c>
      <c r="BL326" s="140">
        <v>2</v>
      </c>
      <c r="BM326" s="139"/>
      <c r="BN326" s="139"/>
      <c r="BO326" s="139"/>
      <c r="BP326" s="139"/>
      <c r="BQ326" s="139"/>
      <c r="BR326" s="139"/>
      <c r="BS326" s="139"/>
      <c r="BT326" s="140">
        <v>4</v>
      </c>
      <c r="BU326" s="140" t="s">
        <v>602</v>
      </c>
      <c r="BV326" s="140" t="s">
        <v>221</v>
      </c>
    </row>
    <row r="327" spans="1:74" s="143" customFormat="1" x14ac:dyDescent="0.25">
      <c r="A327" s="137">
        <v>81055707</v>
      </c>
      <c r="B327" s="137" t="s">
        <v>207</v>
      </c>
      <c r="C327" s="138">
        <v>44775.920034722221</v>
      </c>
      <c r="D327" s="140">
        <v>4</v>
      </c>
      <c r="E327" s="140">
        <v>2</v>
      </c>
      <c r="F327" s="140">
        <v>2</v>
      </c>
      <c r="G327" s="140">
        <v>1</v>
      </c>
      <c r="H327" s="140">
        <v>1</v>
      </c>
      <c r="I327" s="140">
        <v>1</v>
      </c>
      <c r="J327" s="139"/>
      <c r="K327" s="139"/>
      <c r="L327" s="139"/>
      <c r="M327" s="140">
        <v>1</v>
      </c>
      <c r="N327" s="139"/>
      <c r="O327" s="139"/>
      <c r="P327" s="139"/>
      <c r="Q327" s="140">
        <v>2</v>
      </c>
      <c r="R327" s="139"/>
      <c r="S327" s="139"/>
      <c r="T327" s="139"/>
      <c r="U327" s="139"/>
      <c r="V327" s="139"/>
      <c r="W327" s="140">
        <v>1</v>
      </c>
      <c r="X327" s="140">
        <v>1</v>
      </c>
      <c r="Y327" s="140">
        <v>2</v>
      </c>
      <c r="Z327" s="140">
        <v>3</v>
      </c>
      <c r="AA327" s="140">
        <v>5</v>
      </c>
      <c r="AB327" s="140">
        <v>5</v>
      </c>
      <c r="AC327" s="140">
        <v>5</v>
      </c>
      <c r="AD327" s="140">
        <v>1</v>
      </c>
      <c r="AE327" s="140">
        <v>3</v>
      </c>
      <c r="AF327" s="140">
        <v>1</v>
      </c>
      <c r="AG327" s="140">
        <v>5</v>
      </c>
      <c r="AH327" s="140">
        <v>1</v>
      </c>
      <c r="AI327" s="140">
        <v>1</v>
      </c>
      <c r="AJ327" s="139"/>
      <c r="AK327" s="139"/>
      <c r="AL327" s="139"/>
      <c r="AM327" s="139"/>
      <c r="AN327" s="139"/>
      <c r="AO327" s="139"/>
      <c r="AP327" s="139"/>
      <c r="AQ327" s="139"/>
      <c r="AR327" s="139"/>
      <c r="AS327" s="139"/>
      <c r="AT327" s="139"/>
      <c r="AU327" s="139"/>
      <c r="AV327" s="139"/>
      <c r="AW327" s="139"/>
      <c r="AX327" s="139"/>
      <c r="AY327" s="139"/>
      <c r="AZ327" s="139"/>
      <c r="BA327" s="139"/>
      <c r="BB327" s="139"/>
      <c r="BC327" s="139"/>
      <c r="BD327" s="139"/>
      <c r="BE327" s="139"/>
      <c r="BF327" s="139"/>
      <c r="BG327" s="139"/>
      <c r="BH327" s="139"/>
      <c r="BI327" s="139"/>
      <c r="BJ327" s="139"/>
      <c r="BK327" s="139"/>
      <c r="BL327" s="139"/>
      <c r="BM327" s="139"/>
      <c r="BN327" s="139"/>
      <c r="BO327" s="139"/>
      <c r="BP327" s="139"/>
      <c r="BQ327" s="139"/>
      <c r="BR327" s="139"/>
      <c r="BS327" s="139"/>
      <c r="BT327" s="139"/>
      <c r="BU327" s="139"/>
      <c r="BV327" s="139"/>
    </row>
    <row r="328" spans="1:74" s="143" customFormat="1" ht="22.5" x14ac:dyDescent="0.25">
      <c r="A328" s="137">
        <v>81056065</v>
      </c>
      <c r="B328" s="137" t="s">
        <v>213</v>
      </c>
      <c r="C328" s="138">
        <v>44775.928449074076</v>
      </c>
      <c r="D328" s="140">
        <v>3</v>
      </c>
      <c r="E328" s="140">
        <v>2</v>
      </c>
      <c r="F328" s="140">
        <v>2</v>
      </c>
      <c r="G328" s="140">
        <v>2</v>
      </c>
      <c r="H328" s="140">
        <v>1</v>
      </c>
      <c r="I328" s="140">
        <v>1</v>
      </c>
      <c r="J328" s="140">
        <v>1</v>
      </c>
      <c r="K328" s="140">
        <v>1</v>
      </c>
      <c r="L328" s="139"/>
      <c r="M328" s="140">
        <v>1</v>
      </c>
      <c r="N328" s="139"/>
      <c r="O328" s="139"/>
      <c r="P328" s="140">
        <v>1</v>
      </c>
      <c r="Q328" s="140">
        <v>3</v>
      </c>
      <c r="R328" s="140">
        <v>1</v>
      </c>
      <c r="S328" s="140">
        <v>1</v>
      </c>
      <c r="T328" s="139"/>
      <c r="U328" s="139"/>
      <c r="V328" s="139"/>
      <c r="W328" s="139"/>
      <c r="X328" s="140">
        <v>1</v>
      </c>
      <c r="Y328" s="140">
        <v>2</v>
      </c>
      <c r="Z328" s="140">
        <v>3</v>
      </c>
      <c r="AA328" s="140">
        <v>5</v>
      </c>
      <c r="AB328" s="140">
        <v>5</v>
      </c>
      <c r="AC328" s="140">
        <v>5</v>
      </c>
      <c r="AD328" s="140">
        <v>2</v>
      </c>
      <c r="AE328" s="140">
        <v>5</v>
      </c>
      <c r="AF328" s="140">
        <v>2</v>
      </c>
      <c r="AG328" s="140">
        <v>4</v>
      </c>
      <c r="AH328" s="140">
        <v>2</v>
      </c>
      <c r="AI328" s="139"/>
      <c r="AJ328" s="140">
        <v>1</v>
      </c>
      <c r="AK328" s="139"/>
      <c r="AL328" s="139"/>
      <c r="AM328" s="140">
        <v>1</v>
      </c>
      <c r="AN328" s="139"/>
      <c r="AO328" s="140">
        <v>3</v>
      </c>
      <c r="AP328" s="140">
        <v>2</v>
      </c>
      <c r="AQ328" s="140">
        <v>4</v>
      </c>
      <c r="AR328" s="140">
        <v>3</v>
      </c>
      <c r="AS328" s="140">
        <v>3</v>
      </c>
      <c r="AT328" s="140">
        <v>1</v>
      </c>
      <c r="AU328" s="140">
        <v>1</v>
      </c>
      <c r="AV328" s="140">
        <v>1</v>
      </c>
      <c r="AW328" s="140">
        <v>2</v>
      </c>
      <c r="AX328" s="140">
        <v>4</v>
      </c>
      <c r="AY328" s="140">
        <v>1</v>
      </c>
      <c r="AZ328" s="140">
        <v>2</v>
      </c>
      <c r="BA328" s="140">
        <v>3</v>
      </c>
      <c r="BB328" s="140">
        <v>1</v>
      </c>
      <c r="BC328" s="140">
        <v>1</v>
      </c>
      <c r="BD328" s="140">
        <v>2</v>
      </c>
      <c r="BE328" s="140">
        <v>4</v>
      </c>
      <c r="BF328" s="140">
        <v>4</v>
      </c>
      <c r="BG328" s="140">
        <v>3</v>
      </c>
      <c r="BH328" s="140">
        <v>2</v>
      </c>
      <c r="BI328" s="140">
        <v>4</v>
      </c>
      <c r="BJ328" s="140">
        <v>5</v>
      </c>
      <c r="BK328" s="140">
        <v>1</v>
      </c>
      <c r="BL328" s="140">
        <v>2</v>
      </c>
      <c r="BM328" s="139"/>
      <c r="BN328" s="139"/>
      <c r="BO328" s="139"/>
      <c r="BP328" s="139"/>
      <c r="BQ328" s="139"/>
      <c r="BR328" s="139"/>
      <c r="BS328" s="139"/>
      <c r="BT328" s="140">
        <v>3</v>
      </c>
      <c r="BU328" s="140" t="s">
        <v>603</v>
      </c>
      <c r="BV328" s="140" t="s">
        <v>510</v>
      </c>
    </row>
    <row r="329" spans="1:74" s="143" customFormat="1" x14ac:dyDescent="0.25">
      <c r="A329" s="137">
        <v>81056334</v>
      </c>
      <c r="B329" s="137" t="s">
        <v>213</v>
      </c>
      <c r="C329" s="138">
        <v>44775.93476851852</v>
      </c>
      <c r="D329" s="140">
        <v>4</v>
      </c>
      <c r="E329" s="140">
        <v>1</v>
      </c>
      <c r="F329" s="140">
        <v>2</v>
      </c>
      <c r="G329" s="140">
        <v>1</v>
      </c>
      <c r="H329" s="140">
        <v>1</v>
      </c>
      <c r="I329" s="140">
        <v>1</v>
      </c>
      <c r="J329" s="140">
        <v>1</v>
      </c>
      <c r="K329" s="140">
        <v>1</v>
      </c>
      <c r="L329" s="139"/>
      <c r="M329" s="140">
        <v>1</v>
      </c>
      <c r="N329" s="139"/>
      <c r="O329" s="139"/>
      <c r="P329" s="139"/>
      <c r="Q329" s="140">
        <v>2</v>
      </c>
      <c r="R329" s="139"/>
      <c r="S329" s="139"/>
      <c r="T329" s="139"/>
      <c r="U329" s="139"/>
      <c r="V329" s="139"/>
      <c r="W329" s="140">
        <v>1</v>
      </c>
      <c r="X329" s="140">
        <v>2</v>
      </c>
      <c r="Y329" s="140">
        <v>2</v>
      </c>
      <c r="Z329" s="140">
        <v>1</v>
      </c>
      <c r="AA329" s="140">
        <v>5</v>
      </c>
      <c r="AB329" s="140">
        <v>5</v>
      </c>
      <c r="AC329" s="140">
        <v>5</v>
      </c>
      <c r="AD329" s="140">
        <v>5</v>
      </c>
      <c r="AE329" s="140">
        <v>5</v>
      </c>
      <c r="AF329" s="140">
        <v>5</v>
      </c>
      <c r="AG329" s="140">
        <v>5</v>
      </c>
      <c r="AH329" s="140">
        <v>2</v>
      </c>
      <c r="AI329" s="139"/>
      <c r="AJ329" s="139"/>
      <c r="AK329" s="139"/>
      <c r="AL329" s="140">
        <v>1</v>
      </c>
      <c r="AM329" s="139"/>
      <c r="AN329" s="139"/>
      <c r="AO329" s="140">
        <v>4</v>
      </c>
      <c r="AP329" s="140">
        <v>1</v>
      </c>
      <c r="AQ329" s="140">
        <v>3</v>
      </c>
      <c r="AR329" s="140">
        <v>5</v>
      </c>
      <c r="AS329" s="140">
        <v>5</v>
      </c>
      <c r="AT329" s="140">
        <v>5</v>
      </c>
      <c r="AU329" s="140">
        <v>5</v>
      </c>
      <c r="AV329" s="140">
        <v>5</v>
      </c>
      <c r="AW329" s="140">
        <v>2</v>
      </c>
      <c r="AX329" s="140">
        <v>5</v>
      </c>
      <c r="AY329" s="140">
        <v>1</v>
      </c>
      <c r="AZ329" s="140">
        <v>2</v>
      </c>
      <c r="BA329" s="140">
        <v>5</v>
      </c>
      <c r="BB329" s="140">
        <v>2</v>
      </c>
      <c r="BC329" s="140">
        <v>2</v>
      </c>
      <c r="BD329" s="140">
        <v>1</v>
      </c>
      <c r="BE329" s="140">
        <v>1</v>
      </c>
      <c r="BF329" s="140">
        <v>2</v>
      </c>
      <c r="BG329" s="140">
        <v>1</v>
      </c>
      <c r="BH329" s="140">
        <v>5</v>
      </c>
      <c r="BI329" s="140">
        <v>5</v>
      </c>
      <c r="BJ329" s="140">
        <v>2</v>
      </c>
      <c r="BK329" s="140">
        <v>5</v>
      </c>
      <c r="BL329" s="140">
        <v>2</v>
      </c>
      <c r="BM329" s="139"/>
      <c r="BN329" s="139"/>
      <c r="BO329" s="139"/>
      <c r="BP329" s="139"/>
      <c r="BQ329" s="139"/>
      <c r="BR329" s="139"/>
      <c r="BS329" s="139"/>
      <c r="BT329" s="140">
        <v>1</v>
      </c>
      <c r="BU329" s="140" t="s">
        <v>604</v>
      </c>
      <c r="BV329" s="140" t="s">
        <v>595</v>
      </c>
    </row>
    <row r="330" spans="1:74" s="143" customFormat="1" ht="33.75" x14ac:dyDescent="0.25">
      <c r="A330" s="137">
        <v>81056635</v>
      </c>
      <c r="B330" s="137" t="s">
        <v>213</v>
      </c>
      <c r="C330" s="138">
        <v>44775.943460648145</v>
      </c>
      <c r="D330" s="140">
        <v>3</v>
      </c>
      <c r="E330" s="140">
        <v>1</v>
      </c>
      <c r="F330" s="140">
        <v>2</v>
      </c>
      <c r="G330" s="140">
        <v>1</v>
      </c>
      <c r="H330" s="140">
        <v>1</v>
      </c>
      <c r="I330" s="140">
        <v>1</v>
      </c>
      <c r="J330" s="140">
        <v>1</v>
      </c>
      <c r="K330" s="139"/>
      <c r="L330" s="139"/>
      <c r="M330" s="140">
        <v>1</v>
      </c>
      <c r="N330" s="139"/>
      <c r="O330" s="139"/>
      <c r="P330" s="139"/>
      <c r="Q330" s="140">
        <v>1</v>
      </c>
      <c r="R330" s="139"/>
      <c r="S330" s="140">
        <v>1</v>
      </c>
      <c r="T330" s="139"/>
      <c r="U330" s="139"/>
      <c r="V330" s="139"/>
      <c r="W330" s="139"/>
      <c r="X330" s="140">
        <v>1</v>
      </c>
      <c r="Y330" s="140">
        <v>2</v>
      </c>
      <c r="Z330" s="140">
        <v>1</v>
      </c>
      <c r="AA330" s="140">
        <v>5</v>
      </c>
      <c r="AB330" s="140">
        <v>5</v>
      </c>
      <c r="AC330" s="140">
        <v>5</v>
      </c>
      <c r="AD330" s="140">
        <v>4</v>
      </c>
      <c r="AE330" s="140">
        <v>5</v>
      </c>
      <c r="AF330" s="140">
        <v>1</v>
      </c>
      <c r="AG330" s="140">
        <v>4</v>
      </c>
      <c r="AH330" s="140">
        <v>2</v>
      </c>
      <c r="AI330" s="139"/>
      <c r="AJ330" s="140">
        <v>1</v>
      </c>
      <c r="AK330" s="139"/>
      <c r="AL330" s="139"/>
      <c r="AM330" s="140">
        <v>1</v>
      </c>
      <c r="AN330" s="139"/>
      <c r="AO330" s="140">
        <v>1</v>
      </c>
      <c r="AP330" s="140">
        <v>1</v>
      </c>
      <c r="AQ330" s="140">
        <v>4</v>
      </c>
      <c r="AR330" s="140">
        <v>4</v>
      </c>
      <c r="AS330" s="140">
        <v>4</v>
      </c>
      <c r="AT330" s="140">
        <v>5</v>
      </c>
      <c r="AU330" s="140">
        <v>1</v>
      </c>
      <c r="AV330" s="140">
        <v>2</v>
      </c>
      <c r="AW330" s="140">
        <v>3</v>
      </c>
      <c r="AX330" s="140">
        <v>1</v>
      </c>
      <c r="AY330" s="140">
        <v>5</v>
      </c>
      <c r="AZ330" s="140">
        <v>4</v>
      </c>
      <c r="BA330" s="140">
        <v>3</v>
      </c>
      <c r="BB330" s="140">
        <v>3</v>
      </c>
      <c r="BC330" s="140">
        <v>2</v>
      </c>
      <c r="BD330" s="140">
        <v>3</v>
      </c>
      <c r="BE330" s="140">
        <v>4</v>
      </c>
      <c r="BF330" s="140">
        <v>4</v>
      </c>
      <c r="BG330" s="140">
        <v>1</v>
      </c>
      <c r="BH330" s="140">
        <v>1</v>
      </c>
      <c r="BI330" s="140">
        <v>3</v>
      </c>
      <c r="BJ330" s="140">
        <v>3</v>
      </c>
      <c r="BK330" s="140">
        <v>4</v>
      </c>
      <c r="BL330" s="140">
        <v>2</v>
      </c>
      <c r="BM330" s="139"/>
      <c r="BN330" s="139"/>
      <c r="BO330" s="139"/>
      <c r="BP330" s="139"/>
      <c r="BQ330" s="139"/>
      <c r="BR330" s="139"/>
      <c r="BS330" s="139"/>
      <c r="BT330" s="140">
        <v>3</v>
      </c>
      <c r="BU330" s="140" t="s">
        <v>605</v>
      </c>
      <c r="BV330" s="140" t="s">
        <v>606</v>
      </c>
    </row>
    <row r="331" spans="1:74" s="143" customFormat="1" ht="67.5" x14ac:dyDescent="0.25">
      <c r="A331" s="137">
        <v>81056834</v>
      </c>
      <c r="B331" s="137" t="s">
        <v>208</v>
      </c>
      <c r="C331" s="138">
        <v>44775.948483796295</v>
      </c>
      <c r="D331" s="140">
        <v>5</v>
      </c>
      <c r="E331" s="140">
        <v>1</v>
      </c>
      <c r="F331" s="140">
        <v>4</v>
      </c>
      <c r="G331" s="140">
        <v>3</v>
      </c>
      <c r="H331" s="139"/>
      <c r="I331" s="140">
        <v>1</v>
      </c>
      <c r="J331" s="140">
        <v>1</v>
      </c>
      <c r="K331" s="140">
        <v>1</v>
      </c>
      <c r="L331" s="139"/>
      <c r="M331" s="140">
        <v>1</v>
      </c>
      <c r="N331" s="139"/>
      <c r="O331" s="139"/>
      <c r="P331" s="139"/>
      <c r="Q331" s="140">
        <v>3</v>
      </c>
      <c r="R331" s="139"/>
      <c r="S331" s="140">
        <v>1</v>
      </c>
      <c r="T331" s="139"/>
      <c r="U331" s="139"/>
      <c r="V331" s="139"/>
      <c r="W331" s="139"/>
      <c r="X331" s="140">
        <v>2</v>
      </c>
      <c r="Y331" s="140">
        <v>1</v>
      </c>
      <c r="Z331" s="140">
        <v>1</v>
      </c>
      <c r="AA331" s="140">
        <v>4</v>
      </c>
      <c r="AB331" s="140">
        <v>1</v>
      </c>
      <c r="AC331" s="140">
        <v>5</v>
      </c>
      <c r="AD331" s="140">
        <v>3</v>
      </c>
      <c r="AE331" s="140">
        <v>5</v>
      </c>
      <c r="AF331" s="140">
        <v>3</v>
      </c>
      <c r="AG331" s="140">
        <v>5</v>
      </c>
      <c r="AH331" s="140">
        <v>2</v>
      </c>
      <c r="AI331" s="139"/>
      <c r="AJ331" s="140">
        <v>1</v>
      </c>
      <c r="AK331" s="139"/>
      <c r="AL331" s="140">
        <v>1</v>
      </c>
      <c r="AM331" s="139"/>
      <c r="AN331" s="139"/>
      <c r="AO331" s="140">
        <v>1</v>
      </c>
      <c r="AP331" s="140">
        <v>2</v>
      </c>
      <c r="AQ331" s="140">
        <v>3</v>
      </c>
      <c r="AR331" s="140">
        <v>3</v>
      </c>
      <c r="AS331" s="140">
        <v>3</v>
      </c>
      <c r="AT331" s="140">
        <v>4</v>
      </c>
      <c r="AU331" s="140">
        <v>1</v>
      </c>
      <c r="AV331" s="140">
        <v>1</v>
      </c>
      <c r="AW331" s="140">
        <v>2</v>
      </c>
      <c r="AX331" s="140">
        <v>2</v>
      </c>
      <c r="AY331" s="140">
        <v>1</v>
      </c>
      <c r="AZ331" s="140">
        <v>1</v>
      </c>
      <c r="BA331" s="140">
        <v>3</v>
      </c>
      <c r="BB331" s="140">
        <v>2</v>
      </c>
      <c r="BC331" s="140">
        <v>2</v>
      </c>
      <c r="BD331" s="140">
        <v>1</v>
      </c>
      <c r="BE331" s="140">
        <v>1</v>
      </c>
      <c r="BF331" s="140">
        <v>2</v>
      </c>
      <c r="BG331" s="140">
        <v>2</v>
      </c>
      <c r="BH331" s="140">
        <v>4</v>
      </c>
      <c r="BI331" s="140">
        <v>5</v>
      </c>
      <c r="BJ331" s="140">
        <v>5</v>
      </c>
      <c r="BK331" s="140">
        <v>5</v>
      </c>
      <c r="BL331" s="140">
        <v>2</v>
      </c>
      <c r="BM331" s="139"/>
      <c r="BN331" s="139"/>
      <c r="BO331" s="139"/>
      <c r="BP331" s="139"/>
      <c r="BQ331" s="139"/>
      <c r="BR331" s="139"/>
      <c r="BS331" s="139"/>
      <c r="BT331" s="140">
        <v>2</v>
      </c>
      <c r="BU331" s="140" t="s">
        <v>607</v>
      </c>
      <c r="BV331" s="140" t="s">
        <v>608</v>
      </c>
    </row>
    <row r="332" spans="1:74" s="143" customFormat="1" x14ac:dyDescent="0.25">
      <c r="A332" s="137">
        <v>81076746</v>
      </c>
      <c r="B332" s="137" t="s">
        <v>207</v>
      </c>
      <c r="C332" s="138">
        <v>44776.319768518515</v>
      </c>
      <c r="D332" s="140">
        <v>5</v>
      </c>
      <c r="E332" s="140">
        <v>2</v>
      </c>
      <c r="F332" s="140">
        <v>3</v>
      </c>
      <c r="G332" s="140">
        <v>1</v>
      </c>
      <c r="H332" s="140">
        <v>1</v>
      </c>
      <c r="I332" s="140">
        <v>1</v>
      </c>
      <c r="J332" s="140">
        <v>1</v>
      </c>
      <c r="K332" s="140">
        <v>1</v>
      </c>
      <c r="L332" s="139"/>
      <c r="M332" s="140">
        <v>1</v>
      </c>
      <c r="N332" s="140">
        <v>1</v>
      </c>
      <c r="O332" s="139"/>
      <c r="P332" s="140">
        <v>1</v>
      </c>
      <c r="Q332" s="139"/>
      <c r="R332" s="139"/>
      <c r="S332" s="139"/>
      <c r="T332" s="139"/>
      <c r="U332" s="139"/>
      <c r="V332" s="139"/>
      <c r="W332" s="139"/>
      <c r="X332" s="139"/>
      <c r="Y332" s="139"/>
      <c r="Z332" s="139"/>
      <c r="AA332" s="139"/>
      <c r="AB332" s="139"/>
      <c r="AC332" s="139"/>
      <c r="AD332" s="139"/>
      <c r="AE332" s="139"/>
      <c r="AF332" s="139"/>
      <c r="AG332" s="139"/>
      <c r="AH332" s="139"/>
      <c r="AI332" s="139"/>
      <c r="AJ332" s="139"/>
      <c r="AK332" s="139"/>
      <c r="AL332" s="139"/>
      <c r="AM332" s="139"/>
      <c r="AN332" s="139"/>
      <c r="AO332" s="139"/>
      <c r="AP332" s="139"/>
      <c r="AQ332" s="139"/>
      <c r="AR332" s="139"/>
      <c r="AS332" s="139"/>
      <c r="AT332" s="139"/>
      <c r="AU332" s="139"/>
      <c r="AV332" s="139"/>
      <c r="AW332" s="139"/>
      <c r="AX332" s="139"/>
      <c r="AY332" s="139"/>
      <c r="AZ332" s="139"/>
      <c r="BA332" s="139"/>
      <c r="BB332" s="139"/>
      <c r="BC332" s="139"/>
      <c r="BD332" s="139"/>
      <c r="BE332" s="139"/>
      <c r="BF332" s="139"/>
      <c r="BG332" s="139"/>
      <c r="BH332" s="139"/>
      <c r="BI332" s="139"/>
      <c r="BJ332" s="139"/>
      <c r="BK332" s="139"/>
      <c r="BL332" s="139"/>
      <c r="BM332" s="139"/>
      <c r="BN332" s="139"/>
      <c r="BO332" s="139"/>
      <c r="BP332" s="139"/>
      <c r="BQ332" s="139"/>
      <c r="BR332" s="139"/>
      <c r="BS332" s="139"/>
      <c r="BT332" s="139"/>
      <c r="BU332" s="139"/>
      <c r="BV332" s="139"/>
    </row>
    <row r="333" spans="1:74" s="143" customFormat="1" ht="78.75" x14ac:dyDescent="0.25">
      <c r="A333" s="137">
        <v>81078391</v>
      </c>
      <c r="B333" s="137" t="s">
        <v>213</v>
      </c>
      <c r="C333" s="138">
        <v>44776.337395833332</v>
      </c>
      <c r="D333" s="140">
        <v>5</v>
      </c>
      <c r="E333" s="140">
        <v>2</v>
      </c>
      <c r="F333" s="140">
        <v>3</v>
      </c>
      <c r="G333" s="140">
        <v>1</v>
      </c>
      <c r="H333" s="140">
        <v>1</v>
      </c>
      <c r="I333" s="140">
        <v>1</v>
      </c>
      <c r="J333" s="140">
        <v>1</v>
      </c>
      <c r="K333" s="140">
        <v>1</v>
      </c>
      <c r="L333" s="139"/>
      <c r="M333" s="140">
        <v>1</v>
      </c>
      <c r="N333" s="140">
        <v>1</v>
      </c>
      <c r="O333" s="139"/>
      <c r="P333" s="140">
        <v>1</v>
      </c>
      <c r="Q333" s="140">
        <v>4</v>
      </c>
      <c r="R333" s="139"/>
      <c r="S333" s="139"/>
      <c r="T333" s="139"/>
      <c r="U333" s="139"/>
      <c r="V333" s="139"/>
      <c r="W333" s="140">
        <v>1</v>
      </c>
      <c r="X333" s="140">
        <v>2</v>
      </c>
      <c r="Y333" s="140">
        <v>2</v>
      </c>
      <c r="Z333" s="140">
        <v>3</v>
      </c>
      <c r="AA333" s="140">
        <v>5</v>
      </c>
      <c r="AB333" s="140">
        <v>5</v>
      </c>
      <c r="AC333" s="140">
        <v>1</v>
      </c>
      <c r="AD333" s="140">
        <v>1</v>
      </c>
      <c r="AE333" s="140">
        <v>2</v>
      </c>
      <c r="AF333" s="140">
        <v>1</v>
      </c>
      <c r="AG333" s="140">
        <v>4</v>
      </c>
      <c r="AH333" s="140">
        <v>2</v>
      </c>
      <c r="AI333" s="139"/>
      <c r="AJ333" s="140">
        <v>1</v>
      </c>
      <c r="AK333" s="139"/>
      <c r="AL333" s="139"/>
      <c r="AM333" s="140">
        <v>1</v>
      </c>
      <c r="AN333" s="139"/>
      <c r="AO333" s="140">
        <v>1</v>
      </c>
      <c r="AP333" s="140">
        <v>1</v>
      </c>
      <c r="AQ333" s="140">
        <v>4</v>
      </c>
      <c r="AR333" s="140">
        <v>1</v>
      </c>
      <c r="AS333" s="140">
        <v>1</v>
      </c>
      <c r="AT333" s="140">
        <v>1</v>
      </c>
      <c r="AU333" s="140">
        <v>2</v>
      </c>
      <c r="AV333" s="140">
        <v>1</v>
      </c>
      <c r="AW333" s="140">
        <v>3</v>
      </c>
      <c r="AX333" s="140">
        <v>1</v>
      </c>
      <c r="AY333" s="140">
        <v>1</v>
      </c>
      <c r="AZ333" s="140">
        <v>1</v>
      </c>
      <c r="BA333" s="140">
        <v>2</v>
      </c>
      <c r="BB333" s="140">
        <v>1</v>
      </c>
      <c r="BC333" s="140">
        <v>1</v>
      </c>
      <c r="BD333" s="140">
        <v>1</v>
      </c>
      <c r="BE333" s="140">
        <v>3</v>
      </c>
      <c r="BF333" s="140">
        <v>1</v>
      </c>
      <c r="BG333" s="140">
        <v>1</v>
      </c>
      <c r="BH333" s="140">
        <v>1</v>
      </c>
      <c r="BI333" s="140">
        <v>4</v>
      </c>
      <c r="BJ333" s="140">
        <v>5</v>
      </c>
      <c r="BK333" s="140">
        <v>5</v>
      </c>
      <c r="BL333" s="140">
        <v>2</v>
      </c>
      <c r="BM333" s="139"/>
      <c r="BN333" s="139"/>
      <c r="BO333" s="139"/>
      <c r="BP333" s="139"/>
      <c r="BQ333" s="139"/>
      <c r="BR333" s="139"/>
      <c r="BS333" s="139"/>
      <c r="BT333" s="140">
        <v>2</v>
      </c>
      <c r="BU333" s="140" t="s">
        <v>609</v>
      </c>
      <c r="BV333" s="140" t="s">
        <v>290</v>
      </c>
    </row>
    <row r="334" spans="1:74" s="143" customFormat="1" ht="56.25" x14ac:dyDescent="0.25">
      <c r="A334" s="137">
        <v>81078824</v>
      </c>
      <c r="B334" s="137" t="s">
        <v>213</v>
      </c>
      <c r="C334" s="138">
        <v>44776.341886574075</v>
      </c>
      <c r="D334" s="140">
        <v>4</v>
      </c>
      <c r="E334" s="140">
        <v>1</v>
      </c>
      <c r="F334" s="140">
        <v>2</v>
      </c>
      <c r="G334" s="140">
        <v>3</v>
      </c>
      <c r="H334" s="140">
        <v>1</v>
      </c>
      <c r="I334" s="140">
        <v>1</v>
      </c>
      <c r="J334" s="140">
        <v>1</v>
      </c>
      <c r="K334" s="140">
        <v>1</v>
      </c>
      <c r="L334" s="139"/>
      <c r="M334" s="140">
        <v>1</v>
      </c>
      <c r="N334" s="139"/>
      <c r="O334" s="139"/>
      <c r="P334" s="139"/>
      <c r="Q334" s="140">
        <v>2</v>
      </c>
      <c r="R334" s="140">
        <v>1</v>
      </c>
      <c r="S334" s="140">
        <v>1</v>
      </c>
      <c r="T334" s="139"/>
      <c r="U334" s="139"/>
      <c r="V334" s="139"/>
      <c r="W334" s="139"/>
      <c r="X334" s="140">
        <v>1</v>
      </c>
      <c r="Y334" s="140">
        <v>1</v>
      </c>
      <c r="Z334" s="140">
        <v>1</v>
      </c>
      <c r="AA334" s="140">
        <v>5</v>
      </c>
      <c r="AB334" s="140">
        <v>5</v>
      </c>
      <c r="AC334" s="140">
        <v>5</v>
      </c>
      <c r="AD334" s="140">
        <v>5</v>
      </c>
      <c r="AE334" s="140">
        <v>5</v>
      </c>
      <c r="AF334" s="140">
        <v>1</v>
      </c>
      <c r="AG334" s="140">
        <v>5</v>
      </c>
      <c r="AH334" s="140">
        <v>2</v>
      </c>
      <c r="AI334" s="139"/>
      <c r="AJ334" s="140">
        <v>1</v>
      </c>
      <c r="AK334" s="139"/>
      <c r="AL334" s="140">
        <v>1</v>
      </c>
      <c r="AM334" s="139"/>
      <c r="AN334" s="139"/>
      <c r="AO334" s="140">
        <v>2</v>
      </c>
      <c r="AP334" s="140">
        <v>2</v>
      </c>
      <c r="AQ334" s="140">
        <v>2</v>
      </c>
      <c r="AR334" s="140">
        <v>5</v>
      </c>
      <c r="AS334" s="140">
        <v>5</v>
      </c>
      <c r="AT334" s="140">
        <v>5</v>
      </c>
      <c r="AU334" s="140">
        <v>1</v>
      </c>
      <c r="AV334" s="140">
        <v>1</v>
      </c>
      <c r="AW334" s="140">
        <v>3</v>
      </c>
      <c r="AX334" s="140">
        <v>1</v>
      </c>
      <c r="AY334" s="140">
        <v>1</v>
      </c>
      <c r="AZ334" s="140">
        <v>1</v>
      </c>
      <c r="BA334" s="140">
        <v>4</v>
      </c>
      <c r="BB334" s="140">
        <v>1</v>
      </c>
      <c r="BC334" s="140">
        <v>3</v>
      </c>
      <c r="BD334" s="140">
        <v>1</v>
      </c>
      <c r="BE334" s="140">
        <v>1</v>
      </c>
      <c r="BF334" s="140">
        <v>1</v>
      </c>
      <c r="BG334" s="140">
        <v>1</v>
      </c>
      <c r="BH334" s="140">
        <v>3</v>
      </c>
      <c r="BI334" s="140">
        <v>5</v>
      </c>
      <c r="BJ334" s="140">
        <v>5</v>
      </c>
      <c r="BK334" s="140">
        <v>5</v>
      </c>
      <c r="BL334" s="140">
        <v>2</v>
      </c>
      <c r="BM334" s="139"/>
      <c r="BN334" s="139"/>
      <c r="BO334" s="139"/>
      <c r="BP334" s="139"/>
      <c r="BQ334" s="139"/>
      <c r="BR334" s="139"/>
      <c r="BS334" s="139"/>
      <c r="BT334" s="140">
        <v>3</v>
      </c>
      <c r="BU334" s="140" t="s">
        <v>610</v>
      </c>
      <c r="BV334" s="140" t="s">
        <v>611</v>
      </c>
    </row>
    <row r="335" spans="1:74" s="143" customFormat="1" x14ac:dyDescent="0.25">
      <c r="A335" s="137">
        <v>81079408</v>
      </c>
      <c r="B335" s="137" t="s">
        <v>213</v>
      </c>
      <c r="C335" s="138">
        <v>44776.347754629627</v>
      </c>
      <c r="D335" s="140">
        <v>2</v>
      </c>
      <c r="E335" s="140">
        <v>2</v>
      </c>
      <c r="F335" s="140">
        <v>1</v>
      </c>
      <c r="G335" s="140">
        <v>1</v>
      </c>
      <c r="H335" s="140">
        <v>1</v>
      </c>
      <c r="I335" s="140">
        <v>1</v>
      </c>
      <c r="J335" s="140">
        <v>1</v>
      </c>
      <c r="K335" s="140">
        <v>1</v>
      </c>
      <c r="L335" s="139"/>
      <c r="M335" s="140">
        <v>1</v>
      </c>
      <c r="N335" s="140">
        <v>1</v>
      </c>
      <c r="O335" s="139"/>
      <c r="P335" s="139"/>
      <c r="Q335" s="140">
        <v>3</v>
      </c>
      <c r="R335" s="139"/>
      <c r="S335" s="139"/>
      <c r="T335" s="139"/>
      <c r="U335" s="139"/>
      <c r="V335" s="139"/>
      <c r="W335" s="140">
        <v>1</v>
      </c>
      <c r="X335" s="140">
        <v>2</v>
      </c>
      <c r="Y335" s="140">
        <v>2</v>
      </c>
      <c r="Z335" s="140">
        <v>3</v>
      </c>
      <c r="AA335" s="140">
        <v>5</v>
      </c>
      <c r="AB335" s="140">
        <v>2</v>
      </c>
      <c r="AC335" s="140">
        <v>2</v>
      </c>
      <c r="AD335" s="140">
        <v>1</v>
      </c>
      <c r="AE335" s="140">
        <v>4</v>
      </c>
      <c r="AF335" s="140">
        <v>1</v>
      </c>
      <c r="AG335" s="140">
        <v>3</v>
      </c>
      <c r="AH335" s="140">
        <v>1</v>
      </c>
      <c r="AI335" s="140">
        <v>4</v>
      </c>
      <c r="AJ335" s="139"/>
      <c r="AK335" s="140">
        <v>1</v>
      </c>
      <c r="AL335" s="139"/>
      <c r="AM335" s="140">
        <v>1</v>
      </c>
      <c r="AN335" s="139"/>
      <c r="AO335" s="140">
        <v>2</v>
      </c>
      <c r="AP335" s="140">
        <v>3</v>
      </c>
      <c r="AQ335" s="140">
        <v>4</v>
      </c>
      <c r="AR335" s="140">
        <v>3</v>
      </c>
      <c r="AS335" s="140">
        <v>3</v>
      </c>
      <c r="AT335" s="140">
        <v>3</v>
      </c>
      <c r="AU335" s="140">
        <v>2</v>
      </c>
      <c r="AV335" s="140">
        <v>2</v>
      </c>
      <c r="AW335" s="140">
        <v>1</v>
      </c>
      <c r="AX335" s="140">
        <v>2</v>
      </c>
      <c r="AY335" s="140">
        <v>3</v>
      </c>
      <c r="AZ335" s="140">
        <v>2</v>
      </c>
      <c r="BA335" s="140">
        <v>4</v>
      </c>
      <c r="BB335" s="140">
        <v>2</v>
      </c>
      <c r="BC335" s="140">
        <v>3</v>
      </c>
      <c r="BD335" s="140">
        <v>1</v>
      </c>
      <c r="BE335" s="140">
        <v>4</v>
      </c>
      <c r="BF335" s="140">
        <v>2</v>
      </c>
      <c r="BG335" s="140">
        <v>2</v>
      </c>
      <c r="BH335" s="140">
        <v>3</v>
      </c>
      <c r="BI335" s="140">
        <v>4</v>
      </c>
      <c r="BJ335" s="140">
        <v>4</v>
      </c>
      <c r="BK335" s="140">
        <v>4</v>
      </c>
      <c r="BL335" s="140">
        <v>2</v>
      </c>
      <c r="BM335" s="139"/>
      <c r="BN335" s="139"/>
      <c r="BO335" s="139"/>
      <c r="BP335" s="139"/>
      <c r="BQ335" s="139"/>
      <c r="BR335" s="139"/>
      <c r="BS335" s="139"/>
      <c r="BT335" s="140">
        <v>4</v>
      </c>
      <c r="BU335" s="140" t="s">
        <v>612</v>
      </c>
      <c r="BV335" s="140" t="s">
        <v>276</v>
      </c>
    </row>
    <row r="336" spans="1:74" s="143" customFormat="1" x14ac:dyDescent="0.25">
      <c r="A336" s="137">
        <v>81079913</v>
      </c>
      <c r="B336" s="137" t="s">
        <v>207</v>
      </c>
      <c r="C336" s="138">
        <v>44776.352256944447</v>
      </c>
      <c r="D336" s="140">
        <v>3</v>
      </c>
      <c r="E336" s="140">
        <v>1</v>
      </c>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39"/>
      <c r="AL336" s="139"/>
      <c r="AM336" s="139"/>
      <c r="AN336" s="139"/>
      <c r="AO336" s="139"/>
      <c r="AP336" s="139"/>
      <c r="AQ336" s="139"/>
      <c r="AR336" s="139"/>
      <c r="AS336" s="139"/>
      <c r="AT336" s="139"/>
      <c r="AU336" s="139"/>
      <c r="AV336" s="139"/>
      <c r="AW336" s="139"/>
      <c r="AX336" s="139"/>
      <c r="AY336" s="139"/>
      <c r="AZ336" s="139"/>
      <c r="BA336" s="139"/>
      <c r="BB336" s="139"/>
      <c r="BC336" s="139"/>
      <c r="BD336" s="139"/>
      <c r="BE336" s="139"/>
      <c r="BF336" s="139"/>
      <c r="BG336" s="139"/>
      <c r="BH336" s="139"/>
      <c r="BI336" s="139"/>
      <c r="BJ336" s="139"/>
      <c r="BK336" s="139"/>
      <c r="BL336" s="139"/>
      <c r="BM336" s="139"/>
      <c r="BN336" s="139"/>
      <c r="BO336" s="139"/>
      <c r="BP336" s="139"/>
      <c r="BQ336" s="139"/>
      <c r="BR336" s="139"/>
      <c r="BS336" s="139"/>
      <c r="BT336" s="139"/>
      <c r="BU336" s="139"/>
      <c r="BV336" s="139"/>
    </row>
    <row r="337" spans="1:74" s="143" customFormat="1" ht="22.5" x14ac:dyDescent="0.25">
      <c r="A337" s="137">
        <v>81092177</v>
      </c>
      <c r="B337" s="137" t="s">
        <v>213</v>
      </c>
      <c r="C337" s="138">
        <v>44776.421111111114</v>
      </c>
      <c r="D337" s="140">
        <v>2</v>
      </c>
      <c r="E337" s="140">
        <v>2</v>
      </c>
      <c r="F337" s="140">
        <v>1</v>
      </c>
      <c r="G337" s="140">
        <v>1</v>
      </c>
      <c r="H337" s="139"/>
      <c r="I337" s="140">
        <v>1</v>
      </c>
      <c r="J337" s="140">
        <v>1</v>
      </c>
      <c r="K337" s="139"/>
      <c r="L337" s="139"/>
      <c r="M337" s="140">
        <v>1</v>
      </c>
      <c r="N337" s="139"/>
      <c r="O337" s="139"/>
      <c r="P337" s="139"/>
      <c r="Q337" s="140">
        <v>2</v>
      </c>
      <c r="R337" s="139"/>
      <c r="S337" s="139"/>
      <c r="T337" s="139"/>
      <c r="U337" s="139"/>
      <c r="V337" s="139"/>
      <c r="W337" s="140">
        <v>1</v>
      </c>
      <c r="X337" s="140">
        <v>1</v>
      </c>
      <c r="Y337" s="140">
        <v>2</v>
      </c>
      <c r="Z337" s="140">
        <v>3</v>
      </c>
      <c r="AA337" s="140">
        <v>3</v>
      </c>
      <c r="AB337" s="140">
        <v>2</v>
      </c>
      <c r="AC337" s="140">
        <v>3</v>
      </c>
      <c r="AD337" s="140">
        <v>1</v>
      </c>
      <c r="AE337" s="140">
        <v>4</v>
      </c>
      <c r="AF337" s="140">
        <v>1</v>
      </c>
      <c r="AG337" s="140">
        <v>5</v>
      </c>
      <c r="AH337" s="140">
        <v>2</v>
      </c>
      <c r="AI337" s="139"/>
      <c r="AJ337" s="140">
        <v>1</v>
      </c>
      <c r="AK337" s="139"/>
      <c r="AL337" s="139"/>
      <c r="AM337" s="140">
        <v>1</v>
      </c>
      <c r="AN337" s="139"/>
      <c r="AO337" s="140">
        <v>2</v>
      </c>
      <c r="AP337" s="140">
        <v>2</v>
      </c>
      <c r="AQ337" s="140">
        <v>5</v>
      </c>
      <c r="AR337" s="140">
        <v>3</v>
      </c>
      <c r="AS337" s="140">
        <v>3</v>
      </c>
      <c r="AT337" s="140">
        <v>4</v>
      </c>
      <c r="AU337" s="140">
        <v>2</v>
      </c>
      <c r="AV337" s="140">
        <v>4</v>
      </c>
      <c r="AW337" s="140">
        <v>2</v>
      </c>
      <c r="AX337" s="140">
        <v>3</v>
      </c>
      <c r="AY337" s="140">
        <v>1</v>
      </c>
      <c r="AZ337" s="140">
        <v>2</v>
      </c>
      <c r="BA337" s="140">
        <v>4</v>
      </c>
      <c r="BB337" s="140">
        <v>3</v>
      </c>
      <c r="BC337" s="140">
        <v>3</v>
      </c>
      <c r="BD337" s="140">
        <v>2</v>
      </c>
      <c r="BE337" s="140">
        <v>5</v>
      </c>
      <c r="BF337" s="140">
        <v>3</v>
      </c>
      <c r="BG337" s="140">
        <v>3</v>
      </c>
      <c r="BH337" s="140">
        <v>4</v>
      </c>
      <c r="BI337" s="140">
        <v>5</v>
      </c>
      <c r="BJ337" s="140">
        <v>5</v>
      </c>
      <c r="BK337" s="140">
        <v>3</v>
      </c>
      <c r="BL337" s="140">
        <v>2</v>
      </c>
      <c r="BM337" s="139"/>
      <c r="BN337" s="139"/>
      <c r="BO337" s="139"/>
      <c r="BP337" s="139"/>
      <c r="BQ337" s="139"/>
      <c r="BR337" s="139"/>
      <c r="BS337" s="139"/>
      <c r="BT337" s="140">
        <v>3</v>
      </c>
      <c r="BU337" s="140" t="s">
        <v>613</v>
      </c>
      <c r="BV337" s="140" t="s">
        <v>614</v>
      </c>
    </row>
    <row r="338" spans="1:74" s="143" customFormat="1" x14ac:dyDescent="0.25">
      <c r="A338" s="137">
        <v>81093504</v>
      </c>
      <c r="B338" s="137" t="s">
        <v>207</v>
      </c>
      <c r="C338" s="138">
        <v>44776.428240740737</v>
      </c>
      <c r="D338" s="140">
        <v>5</v>
      </c>
      <c r="E338" s="140">
        <v>2</v>
      </c>
      <c r="F338" s="140">
        <v>4</v>
      </c>
      <c r="G338" s="140">
        <v>1</v>
      </c>
      <c r="H338" s="139"/>
      <c r="I338" s="140">
        <v>1</v>
      </c>
      <c r="J338" s="139"/>
      <c r="K338" s="139"/>
      <c r="L338" s="139"/>
      <c r="M338" s="139"/>
      <c r="N338" s="139"/>
      <c r="O338" s="139"/>
      <c r="P338" s="139"/>
      <c r="Q338" s="140">
        <v>3</v>
      </c>
      <c r="R338" s="139"/>
      <c r="S338" s="139"/>
      <c r="T338" s="139"/>
      <c r="U338" s="139"/>
      <c r="V338" s="139"/>
      <c r="W338" s="140">
        <v>1</v>
      </c>
      <c r="X338" s="140">
        <v>1</v>
      </c>
      <c r="Y338" s="140">
        <v>2</v>
      </c>
      <c r="Z338" s="140">
        <v>2</v>
      </c>
      <c r="AA338" s="140">
        <v>5</v>
      </c>
      <c r="AB338" s="140">
        <v>1</v>
      </c>
      <c r="AC338" s="140">
        <v>5</v>
      </c>
      <c r="AD338" s="140">
        <v>1</v>
      </c>
      <c r="AE338" s="140">
        <v>5</v>
      </c>
      <c r="AF338" s="140">
        <v>1</v>
      </c>
      <c r="AG338" s="140">
        <v>5</v>
      </c>
      <c r="AH338" s="140">
        <v>2</v>
      </c>
      <c r="AI338" s="139"/>
      <c r="AJ338" s="139"/>
      <c r="AK338" s="139"/>
      <c r="AL338" s="139"/>
      <c r="AM338" s="139"/>
      <c r="AN338" s="139"/>
      <c r="AO338" s="139"/>
      <c r="AP338" s="139"/>
      <c r="AQ338" s="139"/>
      <c r="AR338" s="139"/>
      <c r="AS338" s="139"/>
      <c r="AT338" s="139"/>
      <c r="AU338" s="139"/>
      <c r="AV338" s="139"/>
      <c r="AW338" s="139"/>
      <c r="AX338" s="139"/>
      <c r="AY338" s="139"/>
      <c r="AZ338" s="139"/>
      <c r="BA338" s="139"/>
      <c r="BB338" s="139"/>
      <c r="BC338" s="139"/>
      <c r="BD338" s="139"/>
      <c r="BE338" s="139"/>
      <c r="BF338" s="139"/>
      <c r="BG338" s="139"/>
      <c r="BH338" s="139"/>
      <c r="BI338" s="139"/>
      <c r="BJ338" s="139"/>
      <c r="BK338" s="139"/>
      <c r="BL338" s="139"/>
      <c r="BM338" s="139"/>
      <c r="BN338" s="139"/>
      <c r="BO338" s="139"/>
      <c r="BP338" s="139"/>
      <c r="BQ338" s="139"/>
      <c r="BR338" s="139"/>
      <c r="BS338" s="139"/>
      <c r="BT338" s="139"/>
      <c r="BU338" s="139"/>
      <c r="BV338" s="139"/>
    </row>
    <row r="339" spans="1:74" s="143" customFormat="1" x14ac:dyDescent="0.25">
      <c r="A339" s="137">
        <v>81100297</v>
      </c>
      <c r="B339" s="137" t="s">
        <v>213</v>
      </c>
      <c r="C339" s="138">
        <v>44776.473576388889</v>
      </c>
      <c r="D339" s="140">
        <v>1</v>
      </c>
      <c r="E339" s="140">
        <v>2</v>
      </c>
      <c r="F339" s="140">
        <v>2</v>
      </c>
      <c r="G339" s="140">
        <v>3</v>
      </c>
      <c r="H339" s="139"/>
      <c r="I339" s="140">
        <v>1</v>
      </c>
      <c r="J339" s="140">
        <v>1</v>
      </c>
      <c r="K339" s="140">
        <v>1</v>
      </c>
      <c r="L339" s="140">
        <v>1</v>
      </c>
      <c r="M339" s="139"/>
      <c r="N339" s="139"/>
      <c r="O339" s="139"/>
      <c r="P339" s="139"/>
      <c r="Q339" s="140">
        <v>2</v>
      </c>
      <c r="R339" s="139"/>
      <c r="S339" s="139"/>
      <c r="T339" s="139"/>
      <c r="U339" s="139"/>
      <c r="V339" s="139"/>
      <c r="W339" s="140">
        <v>1</v>
      </c>
      <c r="X339" s="140">
        <v>1</v>
      </c>
      <c r="Y339" s="140">
        <v>2</v>
      </c>
      <c r="Z339" s="140">
        <v>1</v>
      </c>
      <c r="AA339" s="140">
        <v>5</v>
      </c>
      <c r="AB339" s="140">
        <v>3</v>
      </c>
      <c r="AC339" s="140">
        <v>5</v>
      </c>
      <c r="AD339" s="140">
        <v>3</v>
      </c>
      <c r="AE339" s="140">
        <v>5</v>
      </c>
      <c r="AF339" s="140">
        <v>1</v>
      </c>
      <c r="AG339" s="140">
        <v>4</v>
      </c>
      <c r="AH339" s="140">
        <v>2</v>
      </c>
      <c r="AI339" s="139"/>
      <c r="AJ339" s="139"/>
      <c r="AK339" s="139"/>
      <c r="AL339" s="140">
        <v>1</v>
      </c>
      <c r="AM339" s="139"/>
      <c r="AN339" s="139"/>
      <c r="AO339" s="140">
        <v>1</v>
      </c>
      <c r="AP339" s="140">
        <v>2</v>
      </c>
      <c r="AQ339" s="140">
        <v>4</v>
      </c>
      <c r="AR339" s="140">
        <v>2</v>
      </c>
      <c r="AS339" s="140">
        <v>3</v>
      </c>
      <c r="AT339" s="140">
        <v>3</v>
      </c>
      <c r="AU339" s="140">
        <v>1</v>
      </c>
      <c r="AV339" s="140">
        <v>3</v>
      </c>
      <c r="AW339" s="140">
        <v>2</v>
      </c>
      <c r="AX339" s="140">
        <v>3</v>
      </c>
      <c r="AY339" s="140">
        <v>2</v>
      </c>
      <c r="AZ339" s="140">
        <v>1</v>
      </c>
      <c r="BA339" s="140">
        <v>4</v>
      </c>
      <c r="BB339" s="140">
        <v>1</v>
      </c>
      <c r="BC339" s="140">
        <v>3</v>
      </c>
      <c r="BD339" s="140">
        <v>1</v>
      </c>
      <c r="BE339" s="140">
        <v>3</v>
      </c>
      <c r="BF339" s="140">
        <v>3</v>
      </c>
      <c r="BG339" s="140">
        <v>3</v>
      </c>
      <c r="BH339" s="140">
        <v>5</v>
      </c>
      <c r="BI339" s="140">
        <v>1</v>
      </c>
      <c r="BJ339" s="140">
        <v>3</v>
      </c>
      <c r="BK339" s="140">
        <v>1</v>
      </c>
      <c r="BL339" s="140">
        <v>1</v>
      </c>
      <c r="BM339" s="139"/>
      <c r="BN339" s="139"/>
      <c r="BO339" s="140">
        <v>1</v>
      </c>
      <c r="BP339" s="139"/>
      <c r="BQ339" s="140">
        <v>1</v>
      </c>
      <c r="BR339" s="139"/>
      <c r="BS339" s="140">
        <v>1</v>
      </c>
      <c r="BT339" s="140">
        <v>3</v>
      </c>
      <c r="BU339" s="140" t="s">
        <v>615</v>
      </c>
      <c r="BV339" s="140" t="s">
        <v>221</v>
      </c>
    </row>
    <row r="340" spans="1:74" s="143" customFormat="1" ht="33.75" x14ac:dyDescent="0.25">
      <c r="A340" s="137">
        <v>81104968</v>
      </c>
      <c r="B340" s="137" t="s">
        <v>213</v>
      </c>
      <c r="C340" s="138">
        <v>44776.506874999999</v>
      </c>
      <c r="D340" s="140">
        <v>3</v>
      </c>
      <c r="E340" s="140">
        <v>2</v>
      </c>
      <c r="F340" s="140">
        <v>2</v>
      </c>
      <c r="G340" s="140">
        <v>1</v>
      </c>
      <c r="H340" s="139"/>
      <c r="I340" s="139"/>
      <c r="J340" s="139"/>
      <c r="K340" s="139"/>
      <c r="L340" s="139"/>
      <c r="M340" s="140">
        <v>1</v>
      </c>
      <c r="N340" s="139"/>
      <c r="O340" s="139"/>
      <c r="P340" s="139"/>
      <c r="Q340" s="140">
        <v>3</v>
      </c>
      <c r="R340" s="139"/>
      <c r="S340" s="139"/>
      <c r="T340" s="139"/>
      <c r="U340" s="139"/>
      <c r="V340" s="139"/>
      <c r="W340" s="140">
        <v>1</v>
      </c>
      <c r="X340" s="140">
        <v>2</v>
      </c>
      <c r="Y340" s="140">
        <v>2</v>
      </c>
      <c r="Z340" s="140">
        <v>3</v>
      </c>
      <c r="AA340" s="140">
        <v>1</v>
      </c>
      <c r="AB340" s="140">
        <v>1</v>
      </c>
      <c r="AC340" s="140">
        <v>1</v>
      </c>
      <c r="AD340" s="140">
        <v>1</v>
      </c>
      <c r="AE340" s="140">
        <v>1</v>
      </c>
      <c r="AF340" s="140">
        <v>1</v>
      </c>
      <c r="AG340" s="140">
        <v>1</v>
      </c>
      <c r="AH340" s="140">
        <v>2</v>
      </c>
      <c r="AI340" s="139"/>
      <c r="AJ340" s="139"/>
      <c r="AK340" s="139"/>
      <c r="AL340" s="140">
        <v>1</v>
      </c>
      <c r="AM340" s="139"/>
      <c r="AN340" s="139"/>
      <c r="AO340" s="140">
        <v>2</v>
      </c>
      <c r="AP340" s="140">
        <v>2</v>
      </c>
      <c r="AQ340" s="140">
        <v>2</v>
      </c>
      <c r="AR340" s="140">
        <v>4</v>
      </c>
      <c r="AS340" s="140">
        <v>4</v>
      </c>
      <c r="AT340" s="140">
        <v>4</v>
      </c>
      <c r="AU340" s="140">
        <v>1</v>
      </c>
      <c r="AV340" s="140">
        <v>4</v>
      </c>
      <c r="AW340" s="140">
        <v>1</v>
      </c>
      <c r="AX340" s="140">
        <v>5</v>
      </c>
      <c r="AY340" s="140">
        <v>5</v>
      </c>
      <c r="AZ340" s="140">
        <v>4</v>
      </c>
      <c r="BA340" s="140">
        <v>5</v>
      </c>
      <c r="BB340" s="140">
        <v>3</v>
      </c>
      <c r="BC340" s="140">
        <v>3</v>
      </c>
      <c r="BD340" s="140">
        <v>4</v>
      </c>
      <c r="BE340" s="140">
        <v>4</v>
      </c>
      <c r="BF340" s="140">
        <v>4</v>
      </c>
      <c r="BG340" s="140">
        <v>4</v>
      </c>
      <c r="BH340" s="140">
        <v>4</v>
      </c>
      <c r="BI340" s="140">
        <v>4</v>
      </c>
      <c r="BJ340" s="140">
        <v>3</v>
      </c>
      <c r="BK340" s="140">
        <v>3</v>
      </c>
      <c r="BL340" s="140">
        <v>1</v>
      </c>
      <c r="BM340" s="139"/>
      <c r="BN340" s="139"/>
      <c r="BO340" s="140">
        <v>1</v>
      </c>
      <c r="BP340" s="139"/>
      <c r="BQ340" s="139"/>
      <c r="BR340" s="139"/>
      <c r="BS340" s="139"/>
      <c r="BT340" s="140">
        <v>1</v>
      </c>
      <c r="BU340" s="140" t="s">
        <v>616</v>
      </c>
      <c r="BV340" s="140" t="s">
        <v>617</v>
      </c>
    </row>
    <row r="341" spans="1:74" s="143" customFormat="1" x14ac:dyDescent="0.25">
      <c r="A341" s="137">
        <v>81107549</v>
      </c>
      <c r="B341" s="137" t="s">
        <v>213</v>
      </c>
      <c r="C341" s="138">
        <v>44776.523587962962</v>
      </c>
      <c r="D341" s="140">
        <v>3</v>
      </c>
      <c r="E341" s="140">
        <v>1</v>
      </c>
      <c r="F341" s="140">
        <v>2</v>
      </c>
      <c r="G341" s="140">
        <v>2</v>
      </c>
      <c r="H341" s="139"/>
      <c r="I341" s="139"/>
      <c r="J341" s="140">
        <v>1</v>
      </c>
      <c r="K341" s="140">
        <v>1</v>
      </c>
      <c r="L341" s="139"/>
      <c r="M341" s="140">
        <v>1</v>
      </c>
      <c r="N341" s="139"/>
      <c r="O341" s="139"/>
      <c r="P341" s="139"/>
      <c r="Q341" s="140">
        <v>2</v>
      </c>
      <c r="R341" s="139"/>
      <c r="S341" s="140">
        <v>1</v>
      </c>
      <c r="T341" s="140">
        <v>1</v>
      </c>
      <c r="U341" s="139"/>
      <c r="V341" s="140">
        <v>1</v>
      </c>
      <c r="W341" s="139"/>
      <c r="X341" s="140">
        <v>1</v>
      </c>
      <c r="Y341" s="140">
        <v>1</v>
      </c>
      <c r="Z341" s="140">
        <v>1</v>
      </c>
      <c r="AA341" s="140">
        <v>2</v>
      </c>
      <c r="AB341" s="140">
        <v>2</v>
      </c>
      <c r="AC341" s="140">
        <v>5</v>
      </c>
      <c r="AD341" s="140">
        <v>2</v>
      </c>
      <c r="AE341" s="140">
        <v>5</v>
      </c>
      <c r="AF341" s="140">
        <v>1</v>
      </c>
      <c r="AG341" s="140">
        <v>5</v>
      </c>
      <c r="AH341" s="140">
        <v>2</v>
      </c>
      <c r="AI341" s="139"/>
      <c r="AJ341" s="139"/>
      <c r="AK341" s="139"/>
      <c r="AL341" s="139"/>
      <c r="AM341" s="140">
        <v>1</v>
      </c>
      <c r="AN341" s="139"/>
      <c r="AO341" s="140">
        <v>5</v>
      </c>
      <c r="AP341" s="140">
        <v>1</v>
      </c>
      <c r="AQ341" s="140">
        <v>4</v>
      </c>
      <c r="AR341" s="140">
        <v>5</v>
      </c>
      <c r="AS341" s="140">
        <v>5</v>
      </c>
      <c r="AT341" s="140">
        <v>3</v>
      </c>
      <c r="AU341" s="140">
        <v>3</v>
      </c>
      <c r="AV341" s="140">
        <v>1</v>
      </c>
      <c r="AW341" s="140">
        <v>2</v>
      </c>
      <c r="AX341" s="140">
        <v>1</v>
      </c>
      <c r="AY341" s="140">
        <v>1</v>
      </c>
      <c r="AZ341" s="140">
        <v>2</v>
      </c>
      <c r="BA341" s="140">
        <v>4</v>
      </c>
      <c r="BB341" s="140">
        <v>1</v>
      </c>
      <c r="BC341" s="140">
        <v>3</v>
      </c>
      <c r="BD341" s="140">
        <v>4</v>
      </c>
      <c r="BE341" s="140">
        <v>5</v>
      </c>
      <c r="BF341" s="140">
        <v>5</v>
      </c>
      <c r="BG341" s="140">
        <v>3</v>
      </c>
      <c r="BH341" s="140">
        <v>5</v>
      </c>
      <c r="BI341" s="140">
        <v>5</v>
      </c>
      <c r="BJ341" s="140">
        <v>5</v>
      </c>
      <c r="BK341" s="140">
        <v>2</v>
      </c>
      <c r="BL341" s="140">
        <v>2</v>
      </c>
      <c r="BM341" s="139"/>
      <c r="BN341" s="139"/>
      <c r="BO341" s="139"/>
      <c r="BP341" s="139"/>
      <c r="BQ341" s="139"/>
      <c r="BR341" s="139"/>
      <c r="BS341" s="139"/>
      <c r="BT341" s="140">
        <v>2</v>
      </c>
      <c r="BU341" s="140" t="s">
        <v>618</v>
      </c>
      <c r="BV341" s="140" t="s">
        <v>430</v>
      </c>
    </row>
    <row r="342" spans="1:74" s="143" customFormat="1" ht="22.5" x14ac:dyDescent="0.25">
      <c r="A342" s="137">
        <v>81130536</v>
      </c>
      <c r="B342" s="137" t="s">
        <v>213</v>
      </c>
      <c r="C342" s="138">
        <v>44776.712523148148</v>
      </c>
      <c r="D342" s="140">
        <v>3</v>
      </c>
      <c r="E342" s="140">
        <v>4</v>
      </c>
      <c r="F342" s="140">
        <v>1</v>
      </c>
      <c r="G342" s="140">
        <v>1</v>
      </c>
      <c r="H342" s="140">
        <v>1</v>
      </c>
      <c r="I342" s="140">
        <v>1</v>
      </c>
      <c r="J342" s="140">
        <v>1</v>
      </c>
      <c r="K342" s="140">
        <v>1</v>
      </c>
      <c r="L342" s="139"/>
      <c r="M342" s="140">
        <v>1</v>
      </c>
      <c r="N342" s="139"/>
      <c r="O342" s="139"/>
      <c r="P342" s="139"/>
      <c r="Q342" s="140">
        <v>2</v>
      </c>
      <c r="R342" s="139"/>
      <c r="S342" s="140">
        <v>1</v>
      </c>
      <c r="T342" s="139"/>
      <c r="U342" s="139"/>
      <c r="V342" s="139"/>
      <c r="W342" s="139"/>
      <c r="X342" s="140">
        <v>1</v>
      </c>
      <c r="Y342" s="140">
        <v>1</v>
      </c>
      <c r="Z342" s="140">
        <v>1</v>
      </c>
      <c r="AA342" s="140">
        <v>5</v>
      </c>
      <c r="AB342" s="140">
        <v>3</v>
      </c>
      <c r="AC342" s="140">
        <v>5</v>
      </c>
      <c r="AD342" s="140">
        <v>3</v>
      </c>
      <c r="AE342" s="140">
        <v>4</v>
      </c>
      <c r="AF342" s="140">
        <v>2</v>
      </c>
      <c r="AG342" s="140">
        <v>5</v>
      </c>
      <c r="AH342" s="140">
        <v>2</v>
      </c>
      <c r="AI342" s="139"/>
      <c r="AJ342" s="140">
        <v>1</v>
      </c>
      <c r="AK342" s="139"/>
      <c r="AL342" s="139"/>
      <c r="AM342" s="140">
        <v>1</v>
      </c>
      <c r="AN342" s="139"/>
      <c r="AO342" s="140">
        <v>2</v>
      </c>
      <c r="AP342" s="140">
        <v>3</v>
      </c>
      <c r="AQ342" s="140">
        <v>4</v>
      </c>
      <c r="AR342" s="140">
        <v>4</v>
      </c>
      <c r="AS342" s="140">
        <v>4</v>
      </c>
      <c r="AT342" s="140">
        <v>3</v>
      </c>
      <c r="AU342" s="140">
        <v>1</v>
      </c>
      <c r="AV342" s="140">
        <v>1</v>
      </c>
      <c r="AW342" s="140">
        <v>2</v>
      </c>
      <c r="AX342" s="140">
        <v>4</v>
      </c>
      <c r="AY342" s="140">
        <v>1</v>
      </c>
      <c r="AZ342" s="140">
        <v>3</v>
      </c>
      <c r="BA342" s="140">
        <v>3</v>
      </c>
      <c r="BB342" s="140">
        <v>1</v>
      </c>
      <c r="BC342" s="140">
        <v>2</v>
      </c>
      <c r="BD342" s="140">
        <v>3</v>
      </c>
      <c r="BE342" s="140">
        <v>4</v>
      </c>
      <c r="BF342" s="140">
        <v>4</v>
      </c>
      <c r="BG342" s="140">
        <v>1</v>
      </c>
      <c r="BH342" s="140">
        <v>4</v>
      </c>
      <c r="BI342" s="140">
        <v>4</v>
      </c>
      <c r="BJ342" s="140">
        <v>4</v>
      </c>
      <c r="BK342" s="140">
        <v>4</v>
      </c>
      <c r="BL342" s="140">
        <v>1</v>
      </c>
      <c r="BM342" s="140">
        <v>1</v>
      </c>
      <c r="BN342" s="139"/>
      <c r="BO342" s="140">
        <v>1</v>
      </c>
      <c r="BP342" s="139"/>
      <c r="BQ342" s="140">
        <v>1</v>
      </c>
      <c r="BR342" s="140">
        <v>1</v>
      </c>
      <c r="BS342" s="139"/>
      <c r="BT342" s="140">
        <v>3</v>
      </c>
      <c r="BU342" s="140" t="s">
        <v>619</v>
      </c>
      <c r="BV342" s="140" t="s">
        <v>620</v>
      </c>
    </row>
    <row r="343" spans="1:74" s="143" customFormat="1" ht="22.5" x14ac:dyDescent="0.25">
      <c r="A343" s="137">
        <v>81133996</v>
      </c>
      <c r="B343" s="137" t="s">
        <v>213</v>
      </c>
      <c r="C343" s="138">
        <v>44776.758321759262</v>
      </c>
      <c r="D343" s="140">
        <v>4</v>
      </c>
      <c r="E343" s="140">
        <v>1</v>
      </c>
      <c r="F343" s="140">
        <v>2</v>
      </c>
      <c r="G343" s="140">
        <v>3</v>
      </c>
      <c r="H343" s="140">
        <v>1</v>
      </c>
      <c r="I343" s="140">
        <v>1</v>
      </c>
      <c r="J343" s="140">
        <v>1</v>
      </c>
      <c r="K343" s="140">
        <v>1</v>
      </c>
      <c r="L343" s="139"/>
      <c r="M343" s="140">
        <v>1</v>
      </c>
      <c r="N343" s="139"/>
      <c r="O343" s="139"/>
      <c r="P343" s="139"/>
      <c r="Q343" s="140">
        <v>2</v>
      </c>
      <c r="R343" s="140">
        <v>1</v>
      </c>
      <c r="S343" s="140">
        <v>1</v>
      </c>
      <c r="T343" s="139"/>
      <c r="U343" s="139"/>
      <c r="V343" s="139"/>
      <c r="W343" s="139"/>
      <c r="X343" s="140">
        <v>2</v>
      </c>
      <c r="Y343" s="140">
        <v>2</v>
      </c>
      <c r="Z343" s="140">
        <v>1</v>
      </c>
      <c r="AA343" s="140">
        <v>3</v>
      </c>
      <c r="AB343" s="140">
        <v>5</v>
      </c>
      <c r="AC343" s="140">
        <v>4</v>
      </c>
      <c r="AD343" s="140">
        <v>4</v>
      </c>
      <c r="AE343" s="140">
        <v>5</v>
      </c>
      <c r="AF343" s="140">
        <v>1</v>
      </c>
      <c r="AG343" s="140">
        <v>3</v>
      </c>
      <c r="AH343" s="140">
        <v>2</v>
      </c>
      <c r="AI343" s="139"/>
      <c r="AJ343" s="139"/>
      <c r="AK343" s="139"/>
      <c r="AL343" s="140">
        <v>1</v>
      </c>
      <c r="AM343" s="139"/>
      <c r="AN343" s="139"/>
      <c r="AO343" s="140">
        <v>2</v>
      </c>
      <c r="AP343" s="140">
        <v>2</v>
      </c>
      <c r="AQ343" s="140">
        <v>4</v>
      </c>
      <c r="AR343" s="140">
        <v>2</v>
      </c>
      <c r="AS343" s="140">
        <v>2</v>
      </c>
      <c r="AT343" s="140">
        <v>4</v>
      </c>
      <c r="AU343" s="140">
        <v>2</v>
      </c>
      <c r="AV343" s="140">
        <v>4</v>
      </c>
      <c r="AW343" s="140">
        <v>1</v>
      </c>
      <c r="AX343" s="140">
        <v>4</v>
      </c>
      <c r="AY343" s="140">
        <v>2</v>
      </c>
      <c r="AZ343" s="140">
        <v>2</v>
      </c>
      <c r="BA343" s="140">
        <v>3</v>
      </c>
      <c r="BB343" s="140">
        <v>5</v>
      </c>
      <c r="BC343" s="140">
        <v>5</v>
      </c>
      <c r="BD343" s="140">
        <v>2</v>
      </c>
      <c r="BE343" s="140">
        <v>2</v>
      </c>
      <c r="BF343" s="140">
        <v>2</v>
      </c>
      <c r="BG343" s="140">
        <v>3</v>
      </c>
      <c r="BH343" s="140">
        <v>2</v>
      </c>
      <c r="BI343" s="140">
        <v>5</v>
      </c>
      <c r="BJ343" s="140">
        <v>3</v>
      </c>
      <c r="BK343" s="140">
        <v>5</v>
      </c>
      <c r="BL343" s="140">
        <v>2</v>
      </c>
      <c r="BM343" s="139"/>
      <c r="BN343" s="139"/>
      <c r="BO343" s="139"/>
      <c r="BP343" s="139"/>
      <c r="BQ343" s="139"/>
      <c r="BR343" s="139"/>
      <c r="BS343" s="139"/>
      <c r="BT343" s="140">
        <v>3</v>
      </c>
      <c r="BU343" s="140" t="s">
        <v>621</v>
      </c>
      <c r="BV343" s="140" t="s">
        <v>219</v>
      </c>
    </row>
    <row r="344" spans="1:74" s="143" customFormat="1" ht="22.5" x14ac:dyDescent="0.25">
      <c r="A344" s="137">
        <v>81136015</v>
      </c>
      <c r="B344" s="137" t="s">
        <v>213</v>
      </c>
      <c r="C344" s="138">
        <v>44776.785011574073</v>
      </c>
      <c r="D344" s="140">
        <v>3</v>
      </c>
      <c r="E344" s="140">
        <v>2</v>
      </c>
      <c r="F344" s="140">
        <v>2</v>
      </c>
      <c r="G344" s="140">
        <v>1</v>
      </c>
      <c r="H344" s="140">
        <v>1</v>
      </c>
      <c r="I344" s="140">
        <v>1</v>
      </c>
      <c r="J344" s="140">
        <v>1</v>
      </c>
      <c r="K344" s="140">
        <v>1</v>
      </c>
      <c r="L344" s="139"/>
      <c r="M344" s="140">
        <v>1</v>
      </c>
      <c r="N344" s="139"/>
      <c r="O344" s="139"/>
      <c r="P344" s="139"/>
      <c r="Q344" s="140">
        <v>2</v>
      </c>
      <c r="R344" s="139"/>
      <c r="S344" s="139"/>
      <c r="T344" s="139"/>
      <c r="U344" s="139"/>
      <c r="V344" s="139"/>
      <c r="W344" s="140">
        <v>1</v>
      </c>
      <c r="X344" s="140">
        <v>2</v>
      </c>
      <c r="Y344" s="140">
        <v>1</v>
      </c>
      <c r="Z344" s="140">
        <v>2</v>
      </c>
      <c r="AA344" s="140">
        <v>3</v>
      </c>
      <c r="AB344" s="140">
        <v>5</v>
      </c>
      <c r="AC344" s="140">
        <v>1</v>
      </c>
      <c r="AD344" s="140">
        <v>3</v>
      </c>
      <c r="AE344" s="140">
        <v>5</v>
      </c>
      <c r="AF344" s="140">
        <v>1</v>
      </c>
      <c r="AG344" s="140">
        <v>5</v>
      </c>
      <c r="AH344" s="140">
        <v>1</v>
      </c>
      <c r="AI344" s="140">
        <v>2</v>
      </c>
      <c r="AJ344" s="140">
        <v>1</v>
      </c>
      <c r="AK344" s="139"/>
      <c r="AL344" s="139"/>
      <c r="AM344" s="139"/>
      <c r="AN344" s="139"/>
      <c r="AO344" s="140">
        <v>5</v>
      </c>
      <c r="AP344" s="140">
        <v>3</v>
      </c>
      <c r="AQ344" s="140">
        <v>3</v>
      </c>
      <c r="AR344" s="140">
        <v>5</v>
      </c>
      <c r="AS344" s="140">
        <v>4</v>
      </c>
      <c r="AT344" s="140">
        <v>3</v>
      </c>
      <c r="AU344" s="140">
        <v>4</v>
      </c>
      <c r="AV344" s="140">
        <v>4</v>
      </c>
      <c r="AW344" s="140">
        <v>2</v>
      </c>
      <c r="AX344" s="140">
        <v>4</v>
      </c>
      <c r="AY344" s="140">
        <v>5</v>
      </c>
      <c r="AZ344" s="140">
        <v>3</v>
      </c>
      <c r="BA344" s="140">
        <v>3</v>
      </c>
      <c r="BB344" s="140">
        <v>1</v>
      </c>
      <c r="BC344" s="140">
        <v>1</v>
      </c>
      <c r="BD344" s="140">
        <v>3</v>
      </c>
      <c r="BE344" s="140">
        <v>3</v>
      </c>
      <c r="BF344" s="140">
        <v>4</v>
      </c>
      <c r="BG344" s="140">
        <v>4</v>
      </c>
      <c r="BH344" s="140">
        <v>3</v>
      </c>
      <c r="BI344" s="140">
        <v>3</v>
      </c>
      <c r="BJ344" s="140">
        <v>3</v>
      </c>
      <c r="BK344" s="140">
        <v>3</v>
      </c>
      <c r="BL344" s="140">
        <v>1</v>
      </c>
      <c r="BM344" s="140">
        <v>1</v>
      </c>
      <c r="BN344" s="140">
        <v>1</v>
      </c>
      <c r="BO344" s="140">
        <v>1</v>
      </c>
      <c r="BP344" s="140">
        <v>1</v>
      </c>
      <c r="BQ344" s="139"/>
      <c r="BR344" s="139"/>
      <c r="BS344" s="139"/>
      <c r="BT344" s="140">
        <v>5</v>
      </c>
      <c r="BU344" s="140" t="s">
        <v>622</v>
      </c>
      <c r="BV344" s="140" t="s">
        <v>623</v>
      </c>
    </row>
    <row r="345" spans="1:74" s="143" customFormat="1" x14ac:dyDescent="0.25">
      <c r="A345" s="137">
        <v>81161509</v>
      </c>
      <c r="B345" s="137" t="s">
        <v>208</v>
      </c>
      <c r="C345" s="138">
        <v>44777.257557870369</v>
      </c>
      <c r="D345" s="140">
        <v>6</v>
      </c>
      <c r="E345" s="140">
        <v>2</v>
      </c>
      <c r="F345" s="140">
        <v>3</v>
      </c>
      <c r="G345" s="140">
        <v>1</v>
      </c>
      <c r="H345" s="139"/>
      <c r="I345" s="139"/>
      <c r="J345" s="139"/>
      <c r="K345" s="139"/>
      <c r="L345" s="139"/>
      <c r="M345" s="140">
        <v>1</v>
      </c>
      <c r="N345" s="139"/>
      <c r="O345" s="139"/>
      <c r="P345" s="139"/>
      <c r="Q345" s="140">
        <v>2</v>
      </c>
      <c r="R345" s="139"/>
      <c r="S345" s="139"/>
      <c r="T345" s="139"/>
      <c r="U345" s="139"/>
      <c r="V345" s="139"/>
      <c r="W345" s="140">
        <v>1</v>
      </c>
      <c r="X345" s="140">
        <v>2</v>
      </c>
      <c r="Y345" s="140">
        <v>1</v>
      </c>
      <c r="Z345" s="140">
        <v>3</v>
      </c>
      <c r="AA345" s="140">
        <v>2</v>
      </c>
      <c r="AB345" s="140">
        <v>2</v>
      </c>
      <c r="AC345" s="140">
        <v>2</v>
      </c>
      <c r="AD345" s="140">
        <v>1</v>
      </c>
      <c r="AE345" s="140">
        <v>4</v>
      </c>
      <c r="AF345" s="140">
        <v>1</v>
      </c>
      <c r="AG345" s="140">
        <v>4</v>
      </c>
      <c r="AH345" s="140">
        <v>2</v>
      </c>
      <c r="AI345" s="139"/>
      <c r="AJ345" s="140">
        <v>1</v>
      </c>
      <c r="AK345" s="139"/>
      <c r="AL345" s="140">
        <v>1</v>
      </c>
      <c r="AM345" s="139"/>
      <c r="AN345" s="139"/>
      <c r="AO345" s="140">
        <v>5</v>
      </c>
      <c r="AP345" s="140">
        <v>4</v>
      </c>
      <c r="AQ345" s="140">
        <v>5</v>
      </c>
      <c r="AR345" s="140">
        <v>4</v>
      </c>
      <c r="AS345" s="140">
        <v>4</v>
      </c>
      <c r="AT345" s="140">
        <v>4</v>
      </c>
      <c r="AU345" s="140">
        <v>3</v>
      </c>
      <c r="AV345" s="140">
        <v>3</v>
      </c>
      <c r="AW345" s="140">
        <v>2</v>
      </c>
      <c r="AX345" s="140">
        <v>3</v>
      </c>
      <c r="AY345" s="140">
        <v>1</v>
      </c>
      <c r="AZ345" s="140">
        <v>1</v>
      </c>
      <c r="BA345" s="140">
        <v>3</v>
      </c>
      <c r="BB345" s="140">
        <v>3</v>
      </c>
      <c r="BC345" s="140">
        <v>2</v>
      </c>
      <c r="BD345" s="140">
        <v>2</v>
      </c>
      <c r="BE345" s="140">
        <v>2</v>
      </c>
      <c r="BF345" s="140">
        <v>2</v>
      </c>
      <c r="BG345" s="140">
        <v>1</v>
      </c>
      <c r="BH345" s="140">
        <v>4</v>
      </c>
      <c r="BI345" s="140">
        <v>1</v>
      </c>
      <c r="BJ345" s="140">
        <v>4</v>
      </c>
      <c r="BK345" s="140">
        <v>2</v>
      </c>
      <c r="BL345" s="140">
        <v>2</v>
      </c>
      <c r="BM345" s="139"/>
      <c r="BN345" s="139"/>
      <c r="BO345" s="139"/>
      <c r="BP345" s="139"/>
      <c r="BQ345" s="139"/>
      <c r="BR345" s="139"/>
      <c r="BS345" s="139"/>
      <c r="BT345" s="140">
        <v>5</v>
      </c>
      <c r="BU345" s="140" t="s">
        <v>624</v>
      </c>
      <c r="BV345" s="140" t="s">
        <v>211</v>
      </c>
    </row>
    <row r="346" spans="1:74" s="143" customFormat="1" ht="405" x14ac:dyDescent="0.25">
      <c r="A346" s="137">
        <v>81230154</v>
      </c>
      <c r="B346" s="137" t="s">
        <v>213</v>
      </c>
      <c r="C346" s="138">
        <v>44777.812037037038</v>
      </c>
      <c r="D346" s="140">
        <v>2</v>
      </c>
      <c r="E346" s="140">
        <v>2</v>
      </c>
      <c r="F346" s="140">
        <v>1</v>
      </c>
      <c r="G346" s="140">
        <v>1</v>
      </c>
      <c r="H346" s="139"/>
      <c r="I346" s="140">
        <v>1</v>
      </c>
      <c r="J346" s="140">
        <v>1</v>
      </c>
      <c r="K346" s="140">
        <v>1</v>
      </c>
      <c r="L346" s="139"/>
      <c r="M346" s="140">
        <v>1</v>
      </c>
      <c r="N346" s="139"/>
      <c r="O346" s="139"/>
      <c r="P346" s="140">
        <v>1</v>
      </c>
      <c r="Q346" s="140">
        <v>2</v>
      </c>
      <c r="R346" s="139"/>
      <c r="S346" s="139"/>
      <c r="T346" s="139"/>
      <c r="U346" s="139"/>
      <c r="V346" s="139"/>
      <c r="W346" s="140">
        <v>1</v>
      </c>
      <c r="X346" s="140">
        <v>1</v>
      </c>
      <c r="Y346" s="140">
        <v>1</v>
      </c>
      <c r="Z346" s="140">
        <v>3</v>
      </c>
      <c r="AA346" s="140">
        <v>5</v>
      </c>
      <c r="AB346" s="140">
        <v>5</v>
      </c>
      <c r="AC346" s="140">
        <v>4</v>
      </c>
      <c r="AD346" s="140">
        <v>2</v>
      </c>
      <c r="AE346" s="140">
        <v>5</v>
      </c>
      <c r="AF346" s="140">
        <v>1</v>
      </c>
      <c r="AG346" s="140">
        <v>5</v>
      </c>
      <c r="AH346" s="140">
        <v>2</v>
      </c>
      <c r="AI346" s="139"/>
      <c r="AJ346" s="140">
        <v>1</v>
      </c>
      <c r="AK346" s="139"/>
      <c r="AL346" s="140">
        <v>1</v>
      </c>
      <c r="AM346" s="139"/>
      <c r="AN346" s="139"/>
      <c r="AO346" s="140">
        <v>5</v>
      </c>
      <c r="AP346" s="140">
        <v>5</v>
      </c>
      <c r="AQ346" s="140">
        <v>5</v>
      </c>
      <c r="AR346" s="140">
        <v>3</v>
      </c>
      <c r="AS346" s="140">
        <v>3</v>
      </c>
      <c r="AT346" s="140">
        <v>4</v>
      </c>
      <c r="AU346" s="140">
        <v>1</v>
      </c>
      <c r="AV346" s="140">
        <v>1</v>
      </c>
      <c r="AW346" s="140">
        <v>3</v>
      </c>
      <c r="AX346" s="140">
        <v>3</v>
      </c>
      <c r="AY346" s="140">
        <v>1</v>
      </c>
      <c r="AZ346" s="140">
        <v>1</v>
      </c>
      <c r="BA346" s="140">
        <v>3</v>
      </c>
      <c r="BB346" s="140">
        <v>1</v>
      </c>
      <c r="BC346" s="140">
        <v>1</v>
      </c>
      <c r="BD346" s="140">
        <v>2</v>
      </c>
      <c r="BE346" s="140">
        <v>4</v>
      </c>
      <c r="BF346" s="140">
        <v>3</v>
      </c>
      <c r="BG346" s="140">
        <v>3</v>
      </c>
      <c r="BH346" s="140">
        <v>4</v>
      </c>
      <c r="BI346" s="140">
        <v>3</v>
      </c>
      <c r="BJ346" s="140">
        <v>4</v>
      </c>
      <c r="BK346" s="140">
        <v>4</v>
      </c>
      <c r="BL346" s="140">
        <v>1</v>
      </c>
      <c r="BM346" s="139"/>
      <c r="BN346" s="139"/>
      <c r="BO346" s="140">
        <v>1</v>
      </c>
      <c r="BP346" s="140">
        <v>1</v>
      </c>
      <c r="BQ346" s="139"/>
      <c r="BR346" s="140">
        <v>1</v>
      </c>
      <c r="BS346" s="139"/>
      <c r="BT346" s="140">
        <v>3</v>
      </c>
      <c r="BU346" s="140" t="s">
        <v>625</v>
      </c>
      <c r="BV346" s="140" t="s">
        <v>626</v>
      </c>
    </row>
    <row r="347" spans="1:74" s="143" customFormat="1" x14ac:dyDescent="0.25">
      <c r="A347" s="137">
        <v>81287429</v>
      </c>
      <c r="B347" s="137" t="s">
        <v>208</v>
      </c>
      <c r="C347" s="138">
        <v>44778.42082175926</v>
      </c>
      <c r="D347" s="140">
        <v>3</v>
      </c>
      <c r="E347" s="140">
        <v>1</v>
      </c>
      <c r="F347" s="140">
        <v>2</v>
      </c>
      <c r="G347" s="140">
        <v>2</v>
      </c>
      <c r="H347" s="140">
        <v>1</v>
      </c>
      <c r="I347" s="139"/>
      <c r="J347" s="139"/>
      <c r="K347" s="140">
        <v>1</v>
      </c>
      <c r="L347" s="139"/>
      <c r="M347" s="139"/>
      <c r="N347" s="139"/>
      <c r="O347" s="140">
        <v>1</v>
      </c>
      <c r="P347" s="139"/>
      <c r="Q347" s="140">
        <v>2</v>
      </c>
      <c r="R347" s="140">
        <v>1</v>
      </c>
      <c r="S347" s="140">
        <v>1</v>
      </c>
      <c r="T347" s="139"/>
      <c r="U347" s="139"/>
      <c r="V347" s="139"/>
      <c r="W347" s="139"/>
      <c r="X347" s="140">
        <v>1</v>
      </c>
      <c r="Y347" s="140">
        <v>1</v>
      </c>
      <c r="Z347" s="140">
        <v>1</v>
      </c>
      <c r="AA347" s="140">
        <v>5</v>
      </c>
      <c r="AB347" s="140">
        <v>5</v>
      </c>
      <c r="AC347" s="140">
        <v>4</v>
      </c>
      <c r="AD347" s="140">
        <v>5</v>
      </c>
      <c r="AE347" s="140">
        <v>5</v>
      </c>
      <c r="AF347" s="140">
        <v>2</v>
      </c>
      <c r="AG347" s="140">
        <v>4</v>
      </c>
      <c r="AH347" s="140">
        <v>2</v>
      </c>
      <c r="AI347" s="139"/>
      <c r="AJ347" s="140">
        <v>1</v>
      </c>
      <c r="AK347" s="139"/>
      <c r="AL347" s="140">
        <v>1</v>
      </c>
      <c r="AM347" s="139"/>
      <c r="AN347" s="139"/>
      <c r="AO347" s="140">
        <v>2</v>
      </c>
      <c r="AP347" s="140">
        <v>2</v>
      </c>
      <c r="AQ347" s="140">
        <v>2</v>
      </c>
      <c r="AR347" s="140">
        <v>2</v>
      </c>
      <c r="AS347" s="140">
        <v>1</v>
      </c>
      <c r="AT347" s="140">
        <v>2</v>
      </c>
      <c r="AU347" s="140">
        <v>2</v>
      </c>
      <c r="AV347" s="140">
        <v>1</v>
      </c>
      <c r="AW347" s="140">
        <v>2</v>
      </c>
      <c r="AX347" s="140">
        <v>1</v>
      </c>
      <c r="AY347" s="140">
        <v>1</v>
      </c>
      <c r="AZ347" s="140">
        <v>1</v>
      </c>
      <c r="BA347" s="140">
        <v>3</v>
      </c>
      <c r="BB347" s="140">
        <v>1</v>
      </c>
      <c r="BC347" s="140">
        <v>2</v>
      </c>
      <c r="BD347" s="140">
        <v>1</v>
      </c>
      <c r="BE347" s="140">
        <v>2</v>
      </c>
      <c r="BF347" s="140">
        <v>2</v>
      </c>
      <c r="BG347" s="140">
        <v>1</v>
      </c>
      <c r="BH347" s="140">
        <v>1</v>
      </c>
      <c r="BI347" s="140">
        <v>2</v>
      </c>
      <c r="BJ347" s="140">
        <v>4</v>
      </c>
      <c r="BK347" s="140">
        <v>4</v>
      </c>
      <c r="BL347" s="140">
        <v>1</v>
      </c>
      <c r="BM347" s="140">
        <v>1</v>
      </c>
      <c r="BN347" s="140">
        <v>1</v>
      </c>
      <c r="BO347" s="139"/>
      <c r="BP347" s="139"/>
      <c r="BQ347" s="139"/>
      <c r="BR347" s="139"/>
      <c r="BS347" s="139"/>
      <c r="BT347" s="140">
        <v>2</v>
      </c>
      <c r="BU347" s="140" t="s">
        <v>627</v>
      </c>
      <c r="BV347" s="140" t="s">
        <v>460</v>
      </c>
    </row>
  </sheetData>
  <autoFilter ref="A1:BV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G9" sqref="G9"/>
    </sheetView>
  </sheetViews>
  <sheetFormatPr baseColWidth="10" defaultRowHeight="15" x14ac:dyDescent="0.25"/>
  <cols>
    <col min="1" max="1" width="2.5703125" style="199" customWidth="1"/>
    <col min="2" max="2" width="55.7109375" style="199" bestFit="1" customWidth="1"/>
    <col min="3" max="3" width="15.5703125" style="199" bestFit="1" customWidth="1"/>
    <col min="4" max="4" width="20.7109375" style="199" customWidth="1"/>
    <col min="5" max="5" width="13.5703125" style="199" bestFit="1" customWidth="1"/>
    <col min="6" max="6" width="17" style="199" bestFit="1" customWidth="1"/>
    <col min="7" max="16384" width="11.42578125" style="199"/>
  </cols>
  <sheetData>
    <row r="1" spans="1:9" s="187" customFormat="1" x14ac:dyDescent="0.25">
      <c r="A1" s="170" t="s">
        <v>805</v>
      </c>
      <c r="B1" s="170"/>
      <c r="C1" s="170"/>
      <c r="D1" s="170"/>
    </row>
    <row r="3" spans="1:9" s="188" customFormat="1" x14ac:dyDescent="0.25">
      <c r="B3" s="189" t="s">
        <v>806</v>
      </c>
      <c r="C3" s="190" t="s">
        <v>799</v>
      </c>
      <c r="D3" s="190" t="s">
        <v>800</v>
      </c>
      <c r="E3" s="191" t="s">
        <v>801</v>
      </c>
      <c r="F3" s="189" t="s">
        <v>802</v>
      </c>
      <c r="G3" s="192"/>
      <c r="H3" s="192"/>
      <c r="I3" s="193"/>
    </row>
    <row r="4" spans="1:9" s="188" customFormat="1" x14ac:dyDescent="0.25">
      <c r="B4" s="194" t="s">
        <v>807</v>
      </c>
      <c r="C4" s="195">
        <v>12</v>
      </c>
      <c r="D4" s="196">
        <v>0.32432432432432434</v>
      </c>
      <c r="E4" s="195">
        <v>7</v>
      </c>
      <c r="F4" s="196">
        <v>0.18421052631578946</v>
      </c>
      <c r="I4" s="197"/>
    </row>
    <row r="5" spans="1:9" s="188" customFormat="1" x14ac:dyDescent="0.25">
      <c r="B5" s="194" t="s">
        <v>808</v>
      </c>
      <c r="C5" s="195">
        <v>16</v>
      </c>
      <c r="D5" s="196">
        <v>0.43243243243243246</v>
      </c>
      <c r="E5" s="195">
        <v>22</v>
      </c>
      <c r="F5" s="196">
        <v>0.57894736842105265</v>
      </c>
      <c r="I5" s="197"/>
    </row>
    <row r="6" spans="1:9" s="188" customFormat="1" x14ac:dyDescent="0.25">
      <c r="B6" s="194" t="s">
        <v>809</v>
      </c>
      <c r="C6" s="195">
        <v>2</v>
      </c>
      <c r="D6" s="196">
        <v>5.4054054054054057E-2</v>
      </c>
      <c r="E6" s="195">
        <v>4</v>
      </c>
      <c r="F6" s="196">
        <v>0.10526315789473684</v>
      </c>
      <c r="I6" s="197"/>
    </row>
    <row r="7" spans="1:9" s="188" customFormat="1" x14ac:dyDescent="0.25">
      <c r="B7" s="194" t="s">
        <v>810</v>
      </c>
      <c r="C7" s="195">
        <v>7</v>
      </c>
      <c r="D7" s="196">
        <v>0.1891891891891892</v>
      </c>
      <c r="E7" s="195">
        <v>5</v>
      </c>
      <c r="F7" s="196">
        <v>0.13157894736842105</v>
      </c>
      <c r="I7" s="197"/>
    </row>
    <row r="8" spans="1:9" s="188" customFormat="1" x14ac:dyDescent="0.25">
      <c r="B8" s="198" t="s">
        <v>6</v>
      </c>
      <c r="C8" s="195">
        <v>37</v>
      </c>
      <c r="D8" s="196">
        <f>SUM(D4:D7)</f>
        <v>1</v>
      </c>
      <c r="E8" s="195">
        <v>38</v>
      </c>
      <c r="F8" s="196">
        <f>SUM(F4:F7)</f>
        <v>1</v>
      </c>
      <c r="I8" s="193"/>
    </row>
  </sheetData>
  <mergeCells count="1">
    <mergeCell ref="A1:D1"/>
  </mergeCell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D13" sqref="D13"/>
    </sheetView>
  </sheetViews>
  <sheetFormatPr baseColWidth="10" defaultRowHeight="15" x14ac:dyDescent="0.25"/>
  <cols>
    <col min="1" max="1" width="11.42578125" style="199"/>
    <col min="2" max="2" width="67" style="199" customWidth="1"/>
    <col min="3" max="3" width="15.5703125" style="199" bestFit="1" customWidth="1"/>
    <col min="4" max="4" width="13.5703125" style="199" bestFit="1" customWidth="1"/>
    <col min="5" max="16384" width="11.42578125" style="199"/>
  </cols>
  <sheetData>
    <row r="1" spans="1:9" s="187" customFormat="1" x14ac:dyDescent="0.25">
      <c r="A1" s="156" t="s">
        <v>811</v>
      </c>
      <c r="B1" s="156"/>
      <c r="C1" s="156"/>
    </row>
    <row r="3" spans="1:9" s="200" customFormat="1" ht="30" x14ac:dyDescent="0.25">
      <c r="B3" s="201" t="s">
        <v>812</v>
      </c>
      <c r="C3" s="202" t="s">
        <v>799</v>
      </c>
      <c r="D3" s="202" t="s">
        <v>801</v>
      </c>
      <c r="E3" s="203"/>
      <c r="F3" s="203"/>
      <c r="G3" s="204"/>
      <c r="H3" s="204"/>
      <c r="I3" s="204"/>
    </row>
    <row r="4" spans="1:9" x14ac:dyDescent="0.25">
      <c r="B4" s="205" t="s">
        <v>749</v>
      </c>
      <c r="C4" s="206">
        <v>0.69306930693069302</v>
      </c>
      <c r="D4" s="206">
        <v>0.69594594594594594</v>
      </c>
      <c r="G4" s="207"/>
      <c r="H4" s="208"/>
      <c r="I4" s="208"/>
    </row>
    <row r="5" spans="1:9" x14ac:dyDescent="0.25">
      <c r="B5" s="205" t="s">
        <v>20</v>
      </c>
      <c r="C5" s="206">
        <v>0.30693069306930693</v>
      </c>
      <c r="D5" s="206">
        <v>0.30405405405405406</v>
      </c>
      <c r="G5" s="207"/>
      <c r="H5" s="208"/>
      <c r="I5" s="208"/>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742"/>
  <sheetViews>
    <sheetView topLeftCell="A405" zoomScale="80" zoomScaleNormal="80" workbookViewId="0">
      <selection activeCell="A728" sqref="A728:A733"/>
    </sheetView>
  </sheetViews>
  <sheetFormatPr baseColWidth="10" defaultColWidth="9.140625" defaultRowHeight="15.75" x14ac:dyDescent="0.25"/>
  <cols>
    <col min="1" max="1" width="17.42578125" style="19" customWidth="1"/>
    <col min="2" max="2" width="12.5703125" style="18" customWidth="1"/>
    <col min="3" max="3" width="9.140625" style="18"/>
    <col min="4" max="4" width="9.140625" style="19"/>
    <col min="5" max="5" width="10.7109375" style="3" customWidth="1"/>
    <col min="6" max="6" width="9.42578125" style="3" customWidth="1"/>
    <col min="7" max="16384" width="9.140625" style="3"/>
  </cols>
  <sheetData>
    <row r="1" spans="1:25" x14ac:dyDescent="0.25">
      <c r="A1" s="1" t="s">
        <v>0</v>
      </c>
      <c r="B1" s="132"/>
      <c r="C1" s="132"/>
      <c r="D1" s="1"/>
      <c r="E1" s="2"/>
      <c r="F1" s="2"/>
      <c r="G1" s="2"/>
      <c r="H1" s="2"/>
      <c r="I1" s="2"/>
      <c r="J1" s="2"/>
      <c r="K1" s="2"/>
      <c r="L1" s="2"/>
      <c r="M1" s="2"/>
      <c r="N1" s="2"/>
      <c r="O1" s="2"/>
      <c r="P1" s="2"/>
      <c r="Q1" s="2"/>
      <c r="R1" s="2"/>
      <c r="S1" s="2"/>
      <c r="T1" s="2"/>
      <c r="U1" s="2"/>
      <c r="V1" s="2"/>
      <c r="W1" s="2"/>
      <c r="X1" s="2"/>
      <c r="Y1" s="2"/>
    </row>
    <row r="2" spans="1:25" x14ac:dyDescent="0.25">
      <c r="A2" s="4" t="s">
        <v>651</v>
      </c>
    </row>
    <row r="3" spans="1:25" x14ac:dyDescent="0.25">
      <c r="A3" s="6" t="s">
        <v>725</v>
      </c>
      <c r="B3" s="75">
        <v>8</v>
      </c>
      <c r="C3" s="76">
        <v>2.3460410557184751E-2</v>
      </c>
    </row>
    <row r="4" spans="1:25" x14ac:dyDescent="0.25">
      <c r="A4" s="6" t="s">
        <v>1</v>
      </c>
      <c r="B4" s="75">
        <v>63</v>
      </c>
      <c r="C4" s="76">
        <v>0.18475073313782991</v>
      </c>
    </row>
    <row r="5" spans="1:25" x14ac:dyDescent="0.25">
      <c r="A5" s="6" t="s">
        <v>2</v>
      </c>
      <c r="B5" s="75">
        <v>91</v>
      </c>
      <c r="C5" s="76">
        <v>0.26686217008797652</v>
      </c>
    </row>
    <row r="6" spans="1:25" x14ac:dyDescent="0.25">
      <c r="A6" s="6" t="s">
        <v>3</v>
      </c>
      <c r="B6" s="75">
        <v>95</v>
      </c>
      <c r="C6" s="76">
        <v>0.27859237536656889</v>
      </c>
    </row>
    <row r="7" spans="1:25" x14ac:dyDescent="0.25">
      <c r="A7" s="6" t="s">
        <v>4</v>
      </c>
      <c r="B7" s="75">
        <v>64</v>
      </c>
      <c r="C7" s="76">
        <v>0.18768328445747801</v>
      </c>
    </row>
    <row r="8" spans="1:25" x14ac:dyDescent="0.25">
      <c r="A8" s="6" t="s">
        <v>5</v>
      </c>
      <c r="B8" s="75">
        <v>15</v>
      </c>
      <c r="C8" s="76">
        <v>4.398826979472141E-2</v>
      </c>
    </row>
    <row r="9" spans="1:25" x14ac:dyDescent="0.25">
      <c r="A9" s="6" t="s">
        <v>726</v>
      </c>
      <c r="B9" s="75">
        <v>5</v>
      </c>
      <c r="C9" s="76">
        <v>1.466275659824047E-2</v>
      </c>
    </row>
    <row r="10" spans="1:25" x14ac:dyDescent="0.25">
      <c r="A10" s="77" t="s">
        <v>6</v>
      </c>
      <c r="B10" s="78">
        <v>341</v>
      </c>
      <c r="C10" s="78"/>
      <c r="D10" s="77"/>
      <c r="E10" s="64"/>
      <c r="F10" s="64"/>
      <c r="G10" s="64"/>
      <c r="H10" s="64"/>
      <c r="I10" s="64"/>
      <c r="J10" s="64"/>
      <c r="K10" s="64"/>
      <c r="L10" s="64"/>
      <c r="M10" s="64"/>
      <c r="N10" s="64"/>
      <c r="O10" s="64"/>
      <c r="P10" s="64"/>
      <c r="Q10" s="64"/>
      <c r="R10" s="64"/>
      <c r="S10" s="64"/>
      <c r="T10" s="64"/>
      <c r="U10" s="64"/>
      <c r="V10" s="64"/>
      <c r="W10" s="64"/>
      <c r="X10" s="64"/>
      <c r="Y10" s="64"/>
    </row>
    <row r="11" spans="1:25" x14ac:dyDescent="0.25">
      <c r="A11" s="79" t="s">
        <v>7</v>
      </c>
      <c r="B11" s="80">
        <v>3.6129032258064515</v>
      </c>
    </row>
    <row r="12" spans="1:25" x14ac:dyDescent="0.25">
      <c r="A12" s="79" t="s">
        <v>8</v>
      </c>
      <c r="B12" s="80">
        <v>1.2519434607211719</v>
      </c>
    </row>
    <row r="13" spans="1:25" x14ac:dyDescent="0.25">
      <c r="A13" s="79" t="s">
        <v>9</v>
      </c>
      <c r="B13" s="80">
        <v>1.5673624288425048</v>
      </c>
    </row>
    <row r="15" spans="1:25" x14ac:dyDescent="0.25">
      <c r="A15" s="1" t="s">
        <v>10</v>
      </c>
      <c r="B15" s="132"/>
      <c r="C15" s="132"/>
      <c r="D15" s="1"/>
      <c r="E15" s="2"/>
      <c r="F15" s="2"/>
      <c r="G15" s="2"/>
      <c r="H15" s="2"/>
      <c r="I15" s="2"/>
      <c r="J15" s="2"/>
      <c r="K15" s="2"/>
      <c r="L15" s="2"/>
      <c r="M15" s="2"/>
      <c r="N15" s="2"/>
      <c r="O15" s="2"/>
      <c r="P15" s="2"/>
      <c r="Q15" s="2"/>
      <c r="R15" s="2"/>
      <c r="S15" s="2"/>
      <c r="T15" s="2"/>
      <c r="U15" s="2"/>
      <c r="V15" s="2"/>
      <c r="W15" s="2"/>
      <c r="X15" s="2"/>
      <c r="Y15" s="2"/>
    </row>
    <row r="16" spans="1:25" x14ac:dyDescent="0.25">
      <c r="A16" s="4" t="s">
        <v>652</v>
      </c>
    </row>
    <row r="17" spans="1:25" x14ac:dyDescent="0.25">
      <c r="A17" s="74" t="s">
        <v>727</v>
      </c>
      <c r="B17" s="75">
        <v>147</v>
      </c>
      <c r="C17" s="76">
        <v>0.4310850439882698</v>
      </c>
    </row>
    <row r="18" spans="1:25" x14ac:dyDescent="0.25">
      <c r="A18" s="74" t="s">
        <v>728</v>
      </c>
      <c r="B18" s="75">
        <v>187</v>
      </c>
      <c r="C18" s="76">
        <v>0.54838709677419351</v>
      </c>
    </row>
    <row r="19" spans="1:25" x14ac:dyDescent="0.25">
      <c r="A19" s="74" t="s">
        <v>730</v>
      </c>
      <c r="B19" s="75">
        <v>3</v>
      </c>
      <c r="C19" s="76">
        <v>8.7976539589442824E-3</v>
      </c>
    </row>
    <row r="20" spans="1:25" x14ac:dyDescent="0.25">
      <c r="A20" s="74" t="s">
        <v>729</v>
      </c>
      <c r="B20" s="75">
        <v>4</v>
      </c>
      <c r="C20" s="76">
        <v>1.1730205278592375E-2</v>
      </c>
    </row>
    <row r="21" spans="1:25" x14ac:dyDescent="0.25">
      <c r="A21" s="77" t="s">
        <v>6</v>
      </c>
      <c r="B21" s="78">
        <v>341</v>
      </c>
      <c r="C21" s="78"/>
      <c r="D21" s="77"/>
      <c r="E21" s="64"/>
      <c r="F21" s="64"/>
      <c r="G21" s="64"/>
      <c r="H21" s="64"/>
      <c r="I21" s="64"/>
      <c r="J21" s="64"/>
      <c r="K21" s="64"/>
      <c r="L21" s="64"/>
      <c r="M21" s="64"/>
      <c r="N21" s="64"/>
      <c r="O21" s="64"/>
      <c r="P21" s="64"/>
      <c r="Q21" s="64"/>
      <c r="R21" s="64"/>
      <c r="S21" s="64"/>
      <c r="T21" s="64"/>
      <c r="U21" s="64"/>
      <c r="V21" s="64"/>
      <c r="W21" s="64"/>
      <c r="X21" s="64"/>
      <c r="Y21" s="64"/>
    </row>
    <row r="22" spans="1:25" x14ac:dyDescent="0.25">
      <c r="A22" s="79" t="s">
        <v>7</v>
      </c>
      <c r="B22" s="80">
        <v>1.6011730205278591</v>
      </c>
    </row>
    <row r="23" spans="1:25" x14ac:dyDescent="0.25">
      <c r="A23" s="79" t="s">
        <v>8</v>
      </c>
      <c r="B23" s="80">
        <v>0.57332756983141042</v>
      </c>
    </row>
    <row r="24" spans="1:25" x14ac:dyDescent="0.25">
      <c r="A24" s="79" t="s">
        <v>9</v>
      </c>
      <c r="B24" s="80">
        <v>0.32870450232879078</v>
      </c>
    </row>
    <row r="26" spans="1:25" x14ac:dyDescent="0.25">
      <c r="A26" s="1" t="s">
        <v>11</v>
      </c>
      <c r="B26" s="132"/>
      <c r="C26" s="132"/>
      <c r="D26" s="1"/>
      <c r="E26" s="2"/>
      <c r="F26" s="2"/>
      <c r="G26" s="2"/>
      <c r="H26" s="2"/>
      <c r="I26" s="2"/>
      <c r="J26" s="2"/>
      <c r="K26" s="2"/>
      <c r="L26" s="2"/>
      <c r="M26" s="2"/>
      <c r="N26" s="2"/>
      <c r="O26" s="2"/>
      <c r="P26" s="2"/>
      <c r="Q26" s="2"/>
      <c r="R26" s="2"/>
      <c r="S26" s="2"/>
      <c r="T26" s="2"/>
      <c r="U26" s="2"/>
      <c r="V26" s="2"/>
      <c r="W26" s="2"/>
      <c r="X26" s="2"/>
      <c r="Y26" s="2"/>
    </row>
    <row r="27" spans="1:25" x14ac:dyDescent="0.25">
      <c r="A27" s="4" t="s">
        <v>653</v>
      </c>
    </row>
    <row r="28" spans="1:25" x14ac:dyDescent="0.25">
      <c r="A28" s="81" t="s">
        <v>731</v>
      </c>
      <c r="B28" s="75">
        <v>60</v>
      </c>
      <c r="C28" s="76">
        <v>0.185758513931889</v>
      </c>
    </row>
    <row r="29" spans="1:25" ht="31.5" x14ac:dyDescent="0.25">
      <c r="A29" s="81" t="s">
        <v>732</v>
      </c>
      <c r="B29" s="75">
        <v>167</v>
      </c>
      <c r="C29" s="76">
        <v>0.51702786377708976</v>
      </c>
    </row>
    <row r="30" spans="1:25" ht="31.5" x14ac:dyDescent="0.25">
      <c r="A30" s="81" t="s">
        <v>733</v>
      </c>
      <c r="B30" s="75">
        <v>76</v>
      </c>
      <c r="C30" s="76">
        <v>0.23529411764705882</v>
      </c>
    </row>
    <row r="31" spans="1:25" x14ac:dyDescent="0.25">
      <c r="A31" s="81" t="s">
        <v>734</v>
      </c>
      <c r="B31" s="75">
        <v>15</v>
      </c>
      <c r="C31" s="76">
        <v>4.6439628482972138E-2</v>
      </c>
    </row>
    <row r="32" spans="1:25" x14ac:dyDescent="0.25">
      <c r="A32" s="81" t="s">
        <v>735</v>
      </c>
      <c r="B32" s="75">
        <v>1</v>
      </c>
      <c r="C32" s="76">
        <v>3.0959752321981426E-3</v>
      </c>
    </row>
    <row r="33" spans="1:25" x14ac:dyDescent="0.25">
      <c r="A33" s="81" t="s">
        <v>736</v>
      </c>
      <c r="B33" s="75">
        <v>2</v>
      </c>
      <c r="C33" s="76">
        <v>6.1919504643962852E-3</v>
      </c>
    </row>
    <row r="34" spans="1:25" x14ac:dyDescent="0.25">
      <c r="A34" s="81" t="s">
        <v>720</v>
      </c>
      <c r="B34" s="75">
        <v>2</v>
      </c>
      <c r="C34" s="76">
        <v>6.1919504643962852E-3</v>
      </c>
    </row>
    <row r="35" spans="1:25" x14ac:dyDescent="0.25">
      <c r="A35" s="77" t="s">
        <v>6</v>
      </c>
      <c r="B35" s="78">
        <v>323</v>
      </c>
      <c r="C35" s="78"/>
      <c r="D35" s="77"/>
      <c r="E35" s="64"/>
      <c r="F35" s="64"/>
      <c r="G35" s="64"/>
      <c r="H35" s="64"/>
      <c r="I35" s="64"/>
      <c r="J35" s="64"/>
      <c r="K35" s="64"/>
      <c r="L35" s="64"/>
      <c r="M35" s="64"/>
      <c r="N35" s="64"/>
      <c r="O35" s="64"/>
      <c r="P35" s="64"/>
      <c r="Q35" s="64"/>
      <c r="R35" s="64"/>
      <c r="S35" s="64"/>
      <c r="T35" s="64"/>
      <c r="U35" s="64"/>
      <c r="V35" s="64"/>
      <c r="W35" s="64"/>
      <c r="X35" s="64"/>
      <c r="Y35" s="64"/>
    </row>
    <row r="36" spans="1:25" x14ac:dyDescent="0.25">
      <c r="A36" s="79" t="s">
        <v>7</v>
      </c>
      <c r="B36" s="80">
        <v>2.2074303405572757</v>
      </c>
    </row>
    <row r="37" spans="1:25" x14ac:dyDescent="0.25">
      <c r="A37" s="79" t="s">
        <v>8</v>
      </c>
      <c r="B37" s="80">
        <v>0.92094699974736471</v>
      </c>
    </row>
    <row r="38" spans="1:25" x14ac:dyDescent="0.25">
      <c r="A38" s="79" t="s">
        <v>9</v>
      </c>
      <c r="B38" s="80">
        <v>0.84814337634367265</v>
      </c>
    </row>
    <row r="39" spans="1:25" x14ac:dyDescent="0.25">
      <c r="A39" s="152" t="s">
        <v>720</v>
      </c>
      <c r="B39" s="152"/>
    </row>
    <row r="40" spans="1:25" x14ac:dyDescent="0.25">
      <c r="A40" s="77" t="s">
        <v>42</v>
      </c>
      <c r="B40" s="78" t="s">
        <v>43</v>
      </c>
    </row>
    <row r="41" spans="1:25" x14ac:dyDescent="0.25">
      <c r="A41" s="19">
        <v>80847901</v>
      </c>
      <c r="B41" s="18" t="s">
        <v>44</v>
      </c>
    </row>
    <row r="42" spans="1:25" x14ac:dyDescent="0.25">
      <c r="A42" s="19">
        <v>80808710</v>
      </c>
      <c r="B42" s="18" t="s">
        <v>45</v>
      </c>
    </row>
    <row r="44" spans="1:25" x14ac:dyDescent="0.25">
      <c r="A44" s="1" t="s">
        <v>12</v>
      </c>
      <c r="B44" s="132"/>
      <c r="C44" s="132"/>
      <c r="D44" s="1"/>
      <c r="E44" s="2"/>
      <c r="F44" s="2"/>
      <c r="G44" s="2"/>
      <c r="H44" s="2"/>
      <c r="I44" s="2"/>
      <c r="J44" s="2"/>
      <c r="K44" s="2"/>
      <c r="L44" s="2"/>
      <c r="M44" s="2"/>
      <c r="N44" s="2"/>
      <c r="O44" s="2"/>
      <c r="P44" s="2"/>
      <c r="Q44" s="2"/>
      <c r="R44" s="2"/>
      <c r="S44" s="2"/>
      <c r="T44" s="2"/>
      <c r="U44" s="2"/>
      <c r="V44" s="2"/>
      <c r="W44" s="2"/>
      <c r="X44" s="2"/>
      <c r="Y44" s="2"/>
    </row>
    <row r="45" spans="1:25" s="17" customFormat="1" x14ac:dyDescent="0.25">
      <c r="A45" s="4" t="s">
        <v>654</v>
      </c>
      <c r="B45" s="15"/>
      <c r="C45" s="15"/>
      <c r="D45" s="16"/>
    </row>
    <row r="46" spans="1:25" x14ac:dyDescent="0.25">
      <c r="A46" s="81" t="s">
        <v>737</v>
      </c>
      <c r="B46" s="75">
        <v>167</v>
      </c>
      <c r="C46" s="76">
        <v>0.51702786377708976</v>
      </c>
    </row>
    <row r="47" spans="1:25" ht="31.5" x14ac:dyDescent="0.25">
      <c r="A47" s="81" t="s">
        <v>738</v>
      </c>
      <c r="B47" s="75">
        <v>116</v>
      </c>
      <c r="C47" s="76">
        <v>0.3591331269349845</v>
      </c>
    </row>
    <row r="48" spans="1:25" ht="31.5" x14ac:dyDescent="0.25">
      <c r="A48" s="81" t="s">
        <v>739</v>
      </c>
      <c r="B48" s="75">
        <v>33</v>
      </c>
      <c r="C48" s="76">
        <v>0.1021671826625387</v>
      </c>
    </row>
    <row r="49" spans="1:25" ht="31.5" x14ac:dyDescent="0.25">
      <c r="A49" s="81" t="s">
        <v>740</v>
      </c>
      <c r="B49" s="75">
        <v>7</v>
      </c>
      <c r="C49" s="76">
        <v>2.1671826625386997E-2</v>
      </c>
    </row>
    <row r="50" spans="1:25" x14ac:dyDescent="0.25">
      <c r="A50" s="77" t="s">
        <v>6</v>
      </c>
      <c r="B50" s="78">
        <v>323</v>
      </c>
      <c r="C50" s="78"/>
      <c r="D50" s="77"/>
      <c r="E50" s="64"/>
      <c r="F50" s="64"/>
      <c r="G50" s="64"/>
      <c r="H50" s="64"/>
      <c r="I50" s="64"/>
      <c r="J50" s="64"/>
      <c r="K50" s="64"/>
      <c r="L50" s="64"/>
      <c r="M50" s="64"/>
      <c r="N50" s="64"/>
      <c r="O50" s="64"/>
      <c r="P50" s="64"/>
      <c r="Q50" s="64"/>
      <c r="R50" s="64"/>
      <c r="S50" s="64"/>
      <c r="T50" s="64"/>
      <c r="U50" s="64"/>
      <c r="V50" s="64"/>
      <c r="W50" s="64"/>
      <c r="X50" s="64"/>
      <c r="Y50" s="64"/>
    </row>
    <row r="51" spans="1:25" x14ac:dyDescent="0.25">
      <c r="A51" s="79" t="s">
        <v>7</v>
      </c>
      <c r="B51" s="80">
        <v>1.6284829721362228</v>
      </c>
    </row>
    <row r="52" spans="1:25" x14ac:dyDescent="0.25">
      <c r="A52" s="79" t="s">
        <v>8</v>
      </c>
      <c r="B52" s="80">
        <v>0.75473239191438157</v>
      </c>
    </row>
    <row r="53" spans="1:25" x14ac:dyDescent="0.25">
      <c r="A53" s="79" t="s">
        <v>9</v>
      </c>
      <c r="B53" s="80">
        <v>0.5696209834048036</v>
      </c>
    </row>
    <row r="54" spans="1:25" x14ac:dyDescent="0.25">
      <c r="B54" s="19"/>
    </row>
    <row r="55" spans="1:25" x14ac:dyDescent="0.25">
      <c r="A55" s="1" t="s">
        <v>46</v>
      </c>
      <c r="B55" s="132"/>
      <c r="C55" s="132"/>
      <c r="D55" s="1"/>
      <c r="E55" s="2"/>
      <c r="F55" s="2"/>
      <c r="G55" s="2"/>
      <c r="H55" s="2"/>
      <c r="I55" s="2"/>
      <c r="J55" s="2"/>
      <c r="K55" s="2"/>
      <c r="L55" s="2"/>
      <c r="M55" s="2"/>
      <c r="N55" s="2"/>
      <c r="O55" s="2"/>
      <c r="P55" s="2"/>
      <c r="Q55" s="2"/>
      <c r="R55" s="2"/>
      <c r="S55" s="2"/>
      <c r="T55" s="2"/>
      <c r="U55" s="2"/>
      <c r="V55" s="2"/>
      <c r="W55" s="2"/>
      <c r="X55" s="2"/>
      <c r="Y55" s="2"/>
    </row>
    <row r="56" spans="1:25" s="17" customFormat="1" x14ac:dyDescent="0.25">
      <c r="A56" s="4" t="s">
        <v>741</v>
      </c>
      <c r="B56" s="15"/>
      <c r="C56" s="15"/>
      <c r="D56" s="16"/>
    </row>
    <row r="57" spans="1:25" s="17" customFormat="1" ht="31.5" x14ac:dyDescent="0.25">
      <c r="A57" s="81" t="s">
        <v>47</v>
      </c>
      <c r="B57" s="75">
        <v>1</v>
      </c>
      <c r="C57" s="82"/>
      <c r="D57" s="83">
        <f t="shared" ref="D57:D120" si="0">B57/$B$201</f>
        <v>9.7847358121330719E-4</v>
      </c>
    </row>
    <row r="58" spans="1:25" x14ac:dyDescent="0.25">
      <c r="A58" s="81" t="s">
        <v>48</v>
      </c>
      <c r="B58" s="75">
        <v>35</v>
      </c>
      <c r="C58" s="82">
        <v>3.3268101761252444E-2</v>
      </c>
      <c r="D58" s="83">
        <f t="shared" si="0"/>
        <v>3.4246575342465752E-2</v>
      </c>
    </row>
    <row r="59" spans="1:25" x14ac:dyDescent="0.25">
      <c r="A59" s="81" t="s">
        <v>49</v>
      </c>
      <c r="B59" s="75">
        <v>52</v>
      </c>
      <c r="C59" s="82">
        <v>5.0880626223091974E-2</v>
      </c>
      <c r="D59" s="83">
        <f t="shared" si="0"/>
        <v>5.0880626223091974E-2</v>
      </c>
    </row>
    <row r="60" spans="1:25" x14ac:dyDescent="0.25">
      <c r="A60" s="81" t="s">
        <v>50</v>
      </c>
      <c r="B60" s="75">
        <v>82</v>
      </c>
      <c r="C60" s="82">
        <v>7.9256360078277882E-2</v>
      </c>
      <c r="D60" s="83">
        <f t="shared" si="0"/>
        <v>8.0234833659491189E-2</v>
      </c>
    </row>
    <row r="61" spans="1:25" x14ac:dyDescent="0.25">
      <c r="A61" s="81" t="s">
        <v>51</v>
      </c>
      <c r="B61" s="75">
        <v>8</v>
      </c>
      <c r="C61" s="82"/>
      <c r="D61" s="83">
        <f t="shared" si="0"/>
        <v>7.8277886497064575E-3</v>
      </c>
    </row>
    <row r="62" spans="1:25" x14ac:dyDescent="0.25">
      <c r="A62" s="81" t="s">
        <v>52</v>
      </c>
      <c r="B62" s="75">
        <v>86</v>
      </c>
      <c r="C62" s="82">
        <v>8.5127201565557725E-2</v>
      </c>
      <c r="D62" s="83">
        <f t="shared" si="0"/>
        <v>8.4148727984344418E-2</v>
      </c>
    </row>
    <row r="63" spans="1:25" x14ac:dyDescent="0.25">
      <c r="A63" s="81" t="s">
        <v>53</v>
      </c>
      <c r="B63" s="75">
        <v>6</v>
      </c>
      <c r="C63" s="82"/>
      <c r="D63" s="83">
        <f t="shared" si="0"/>
        <v>5.8708414872798431E-3</v>
      </c>
    </row>
    <row r="64" spans="1:25" x14ac:dyDescent="0.25">
      <c r="A64" s="81" t="s">
        <v>54</v>
      </c>
      <c r="B64" s="75">
        <v>1</v>
      </c>
      <c r="C64" s="82"/>
      <c r="D64" s="83">
        <f t="shared" si="0"/>
        <v>9.7847358121330719E-4</v>
      </c>
    </row>
    <row r="65" spans="1:4" ht="31.5" x14ac:dyDescent="0.25">
      <c r="A65" s="81" t="s">
        <v>55</v>
      </c>
      <c r="B65" s="75">
        <v>3</v>
      </c>
      <c r="C65" s="82"/>
      <c r="D65" s="83">
        <f t="shared" si="0"/>
        <v>2.9354207436399216E-3</v>
      </c>
    </row>
    <row r="66" spans="1:4" x14ac:dyDescent="0.25">
      <c r="A66" s="81" t="s">
        <v>56</v>
      </c>
      <c r="B66" s="75">
        <v>37</v>
      </c>
      <c r="C66" s="82">
        <v>3.6203522504892366E-2</v>
      </c>
      <c r="D66" s="83">
        <f t="shared" si="0"/>
        <v>3.6203522504892366E-2</v>
      </c>
    </row>
    <row r="67" spans="1:4" x14ac:dyDescent="0.25">
      <c r="A67" s="81" t="s">
        <v>57</v>
      </c>
      <c r="B67" s="75">
        <v>2</v>
      </c>
      <c r="C67" s="82"/>
      <c r="D67" s="83">
        <f t="shared" si="0"/>
        <v>1.9569471624266144E-3</v>
      </c>
    </row>
    <row r="68" spans="1:4" x14ac:dyDescent="0.25">
      <c r="A68" s="81" t="s">
        <v>58</v>
      </c>
      <c r="B68" s="75">
        <v>1</v>
      </c>
      <c r="C68" s="82"/>
      <c r="D68" s="83">
        <f t="shared" si="0"/>
        <v>9.7847358121330719E-4</v>
      </c>
    </row>
    <row r="69" spans="1:4" x14ac:dyDescent="0.25">
      <c r="A69" s="81" t="s">
        <v>59</v>
      </c>
      <c r="B69" s="75">
        <v>1</v>
      </c>
      <c r="C69" s="82"/>
      <c r="D69" s="83">
        <f t="shared" si="0"/>
        <v>9.7847358121330719E-4</v>
      </c>
    </row>
    <row r="70" spans="1:4" x14ac:dyDescent="0.25">
      <c r="A70" s="81" t="s">
        <v>60</v>
      </c>
      <c r="B70" s="75">
        <v>23</v>
      </c>
      <c r="C70" s="82">
        <v>2.2504892367906065E-2</v>
      </c>
      <c r="D70" s="83">
        <f t="shared" si="0"/>
        <v>2.2504892367906065E-2</v>
      </c>
    </row>
    <row r="71" spans="1:4" x14ac:dyDescent="0.25">
      <c r="A71" s="81" t="s">
        <v>61</v>
      </c>
      <c r="B71" s="75">
        <v>1</v>
      </c>
      <c r="C71" s="82"/>
      <c r="D71" s="83">
        <f t="shared" si="0"/>
        <v>9.7847358121330719E-4</v>
      </c>
    </row>
    <row r="72" spans="1:4" x14ac:dyDescent="0.25">
      <c r="A72" s="81" t="s">
        <v>62</v>
      </c>
      <c r="B72" s="75">
        <v>2</v>
      </c>
      <c r="C72" s="82">
        <v>1.9569471624266144E-3</v>
      </c>
      <c r="D72" s="83">
        <f t="shared" si="0"/>
        <v>1.9569471624266144E-3</v>
      </c>
    </row>
    <row r="73" spans="1:4" x14ac:dyDescent="0.25">
      <c r="A73" s="81" t="s">
        <v>63</v>
      </c>
      <c r="B73" s="75">
        <v>6</v>
      </c>
      <c r="C73" s="82">
        <v>4.8923679060665359E-3</v>
      </c>
      <c r="D73" s="83">
        <f t="shared" si="0"/>
        <v>5.8708414872798431E-3</v>
      </c>
    </row>
    <row r="74" spans="1:4" x14ac:dyDescent="0.25">
      <c r="A74" s="81" t="s">
        <v>64</v>
      </c>
      <c r="B74" s="75">
        <v>45</v>
      </c>
      <c r="C74" s="82">
        <v>4.4031311154598823E-2</v>
      </c>
      <c r="D74" s="83">
        <f t="shared" si="0"/>
        <v>4.4031311154598823E-2</v>
      </c>
    </row>
    <row r="75" spans="1:4" x14ac:dyDescent="0.25">
      <c r="A75" s="81" t="s">
        <v>65</v>
      </c>
      <c r="B75" s="75">
        <v>2</v>
      </c>
      <c r="C75" s="82"/>
      <c r="D75" s="83">
        <f t="shared" si="0"/>
        <v>1.9569471624266144E-3</v>
      </c>
    </row>
    <row r="76" spans="1:4" x14ac:dyDescent="0.25">
      <c r="A76" s="81" t="s">
        <v>66</v>
      </c>
      <c r="B76" s="75">
        <v>1</v>
      </c>
      <c r="C76" s="82"/>
      <c r="D76" s="83">
        <f t="shared" si="0"/>
        <v>9.7847358121330719E-4</v>
      </c>
    </row>
    <row r="77" spans="1:4" x14ac:dyDescent="0.25">
      <c r="A77" s="81" t="s">
        <v>67</v>
      </c>
      <c r="B77" s="75">
        <v>1</v>
      </c>
      <c r="C77" s="82">
        <v>9.7847358121330719E-4</v>
      </c>
      <c r="D77" s="83">
        <f t="shared" si="0"/>
        <v>9.7847358121330719E-4</v>
      </c>
    </row>
    <row r="78" spans="1:4" x14ac:dyDescent="0.25">
      <c r="A78" s="81" t="s">
        <v>68</v>
      </c>
      <c r="B78" s="75">
        <v>2</v>
      </c>
      <c r="C78" s="82">
        <v>1.9569471624266144E-3</v>
      </c>
      <c r="D78" s="83">
        <f t="shared" si="0"/>
        <v>1.9569471624266144E-3</v>
      </c>
    </row>
    <row r="79" spans="1:4" x14ac:dyDescent="0.25">
      <c r="A79" s="81" t="s">
        <v>69</v>
      </c>
      <c r="B79" s="75">
        <v>12</v>
      </c>
      <c r="C79" s="82">
        <v>1.1741682974559686E-2</v>
      </c>
      <c r="D79" s="83">
        <f t="shared" si="0"/>
        <v>1.1741682974559686E-2</v>
      </c>
    </row>
    <row r="80" spans="1:4" x14ac:dyDescent="0.25">
      <c r="A80" s="81" t="s">
        <v>70</v>
      </c>
      <c r="B80" s="75">
        <v>18</v>
      </c>
      <c r="C80" s="82">
        <v>1.7612524461839529E-2</v>
      </c>
      <c r="D80" s="83">
        <f t="shared" si="0"/>
        <v>1.7612524461839529E-2</v>
      </c>
    </row>
    <row r="81" spans="1:4" x14ac:dyDescent="0.25">
      <c r="A81" s="81" t="s">
        <v>71</v>
      </c>
      <c r="B81" s="75">
        <v>1</v>
      </c>
      <c r="C81" s="82"/>
      <c r="D81" s="83">
        <f t="shared" si="0"/>
        <v>9.7847358121330719E-4</v>
      </c>
    </row>
    <row r="82" spans="1:4" x14ac:dyDescent="0.25">
      <c r="A82" s="81" t="s">
        <v>72</v>
      </c>
      <c r="B82" s="75">
        <v>33</v>
      </c>
      <c r="C82" s="82">
        <v>3.2289628180039137E-2</v>
      </c>
      <c r="D82" s="83">
        <f t="shared" si="0"/>
        <v>3.2289628180039137E-2</v>
      </c>
    </row>
    <row r="83" spans="1:4" x14ac:dyDescent="0.25">
      <c r="A83" s="81" t="s">
        <v>73</v>
      </c>
      <c r="B83" s="75">
        <v>2</v>
      </c>
      <c r="C83" s="82">
        <v>1.9569471624266144E-3</v>
      </c>
      <c r="D83" s="83">
        <f t="shared" si="0"/>
        <v>1.9569471624266144E-3</v>
      </c>
    </row>
    <row r="84" spans="1:4" x14ac:dyDescent="0.25">
      <c r="A84" s="81" t="s">
        <v>74</v>
      </c>
      <c r="B84" s="75">
        <v>3</v>
      </c>
      <c r="C84" s="82">
        <v>2.9354207436399216E-3</v>
      </c>
      <c r="D84" s="83">
        <f t="shared" si="0"/>
        <v>2.9354207436399216E-3</v>
      </c>
    </row>
    <row r="85" spans="1:4" x14ac:dyDescent="0.25">
      <c r="A85" s="81" t="s">
        <v>75</v>
      </c>
      <c r="B85" s="75">
        <v>2</v>
      </c>
      <c r="C85" s="82">
        <v>1.9569471624266144E-3</v>
      </c>
      <c r="D85" s="83">
        <f t="shared" si="0"/>
        <v>1.9569471624266144E-3</v>
      </c>
    </row>
    <row r="86" spans="1:4" x14ac:dyDescent="0.25">
      <c r="A86" s="81" t="s">
        <v>76</v>
      </c>
      <c r="B86" s="75">
        <v>11</v>
      </c>
      <c r="C86" s="82">
        <v>1.0763209393346379E-2</v>
      </c>
      <c r="D86" s="83">
        <f t="shared" si="0"/>
        <v>1.0763209393346379E-2</v>
      </c>
    </row>
    <row r="87" spans="1:4" x14ac:dyDescent="0.25">
      <c r="A87" s="81" t="s">
        <v>77</v>
      </c>
      <c r="B87" s="75">
        <v>1</v>
      </c>
      <c r="C87" s="82">
        <v>9.7847358121330719E-4</v>
      </c>
      <c r="D87" s="83">
        <f t="shared" si="0"/>
        <v>9.7847358121330719E-4</v>
      </c>
    </row>
    <row r="88" spans="1:4" x14ac:dyDescent="0.25">
      <c r="A88" s="81" t="s">
        <v>78</v>
      </c>
      <c r="B88" s="75">
        <v>2</v>
      </c>
      <c r="C88" s="82">
        <v>1.9569471624266144E-3</v>
      </c>
      <c r="D88" s="83">
        <f t="shared" si="0"/>
        <v>1.9569471624266144E-3</v>
      </c>
    </row>
    <row r="89" spans="1:4" x14ac:dyDescent="0.25">
      <c r="A89" s="81" t="s">
        <v>79</v>
      </c>
      <c r="B89" s="75">
        <v>4</v>
      </c>
      <c r="C89" s="82"/>
      <c r="D89" s="83">
        <f t="shared" si="0"/>
        <v>3.9138943248532287E-3</v>
      </c>
    </row>
    <row r="90" spans="1:4" x14ac:dyDescent="0.25">
      <c r="A90" s="81" t="s">
        <v>80</v>
      </c>
      <c r="B90" s="75">
        <v>5</v>
      </c>
      <c r="C90" s="82">
        <v>4.8923679060665359E-3</v>
      </c>
      <c r="D90" s="83">
        <f t="shared" si="0"/>
        <v>4.8923679060665359E-3</v>
      </c>
    </row>
    <row r="91" spans="1:4" x14ac:dyDescent="0.25">
      <c r="A91" s="81" t="s">
        <v>81</v>
      </c>
      <c r="B91" s="75">
        <v>4</v>
      </c>
      <c r="C91" s="82">
        <v>3.9138943248532287E-3</v>
      </c>
      <c r="D91" s="83">
        <f t="shared" si="0"/>
        <v>3.9138943248532287E-3</v>
      </c>
    </row>
    <row r="92" spans="1:4" x14ac:dyDescent="0.25">
      <c r="A92" s="81" t="s">
        <v>82</v>
      </c>
      <c r="B92" s="75">
        <v>2</v>
      </c>
      <c r="C92" s="82">
        <v>1.9569471624266144E-3</v>
      </c>
      <c r="D92" s="83">
        <f t="shared" si="0"/>
        <v>1.9569471624266144E-3</v>
      </c>
    </row>
    <row r="93" spans="1:4" x14ac:dyDescent="0.25">
      <c r="A93" s="81" t="s">
        <v>83</v>
      </c>
      <c r="B93" s="75">
        <v>10</v>
      </c>
      <c r="C93" s="82">
        <v>9.7847358121330719E-3</v>
      </c>
      <c r="D93" s="83">
        <f t="shared" si="0"/>
        <v>9.7847358121330719E-3</v>
      </c>
    </row>
    <row r="94" spans="1:4" x14ac:dyDescent="0.25">
      <c r="A94" s="81" t="s">
        <v>84</v>
      </c>
      <c r="B94" s="75">
        <v>1</v>
      </c>
      <c r="C94" s="82">
        <v>9.7847358121330719E-4</v>
      </c>
      <c r="D94" s="83">
        <f t="shared" si="0"/>
        <v>9.7847358121330719E-4</v>
      </c>
    </row>
    <row r="95" spans="1:4" x14ac:dyDescent="0.25">
      <c r="A95" s="81" t="s">
        <v>85</v>
      </c>
      <c r="B95" s="75">
        <v>6</v>
      </c>
      <c r="C95" s="82">
        <v>5.8708414872798431E-3</v>
      </c>
      <c r="D95" s="83">
        <f t="shared" si="0"/>
        <v>5.8708414872798431E-3</v>
      </c>
    </row>
    <row r="96" spans="1:4" x14ac:dyDescent="0.25">
      <c r="A96" s="81" t="s">
        <v>86</v>
      </c>
      <c r="B96" s="75">
        <v>9</v>
      </c>
      <c r="C96" s="82">
        <v>8.8062622309197647E-3</v>
      </c>
      <c r="D96" s="83">
        <f t="shared" si="0"/>
        <v>8.8062622309197647E-3</v>
      </c>
    </row>
    <row r="97" spans="1:4" x14ac:dyDescent="0.25">
      <c r="A97" s="81" t="s">
        <v>87</v>
      </c>
      <c r="B97" s="75">
        <v>8</v>
      </c>
      <c r="C97" s="82">
        <v>7.8277886497064575E-3</v>
      </c>
      <c r="D97" s="83">
        <f t="shared" si="0"/>
        <v>7.8277886497064575E-3</v>
      </c>
    </row>
    <row r="98" spans="1:4" x14ac:dyDescent="0.25">
      <c r="A98" s="81" t="s">
        <v>88</v>
      </c>
      <c r="B98" s="75">
        <v>0</v>
      </c>
      <c r="C98" s="82">
        <v>0</v>
      </c>
      <c r="D98" s="83">
        <f t="shared" si="0"/>
        <v>0</v>
      </c>
    </row>
    <row r="99" spans="1:4" x14ac:dyDescent="0.25">
      <c r="A99" s="81" t="s">
        <v>89</v>
      </c>
      <c r="B99" s="75">
        <v>10</v>
      </c>
      <c r="C99" s="82">
        <v>8.8062622309197647E-3</v>
      </c>
      <c r="D99" s="83">
        <f t="shared" si="0"/>
        <v>9.7847358121330719E-3</v>
      </c>
    </row>
    <row r="100" spans="1:4" x14ac:dyDescent="0.25">
      <c r="A100" s="81" t="s">
        <v>90</v>
      </c>
      <c r="B100" s="75">
        <v>2</v>
      </c>
      <c r="C100" s="82"/>
      <c r="D100" s="83">
        <f t="shared" si="0"/>
        <v>1.9569471624266144E-3</v>
      </c>
    </row>
    <row r="101" spans="1:4" x14ac:dyDescent="0.25">
      <c r="A101" s="81" t="s">
        <v>91</v>
      </c>
      <c r="B101" s="75">
        <v>1</v>
      </c>
      <c r="C101" s="82"/>
      <c r="D101" s="83">
        <f t="shared" si="0"/>
        <v>9.7847358121330719E-4</v>
      </c>
    </row>
    <row r="102" spans="1:4" x14ac:dyDescent="0.25">
      <c r="A102" s="81" t="s">
        <v>92</v>
      </c>
      <c r="B102" s="75">
        <v>4</v>
      </c>
      <c r="C102" s="82">
        <v>3.9138943248532287E-3</v>
      </c>
      <c r="D102" s="83">
        <f t="shared" si="0"/>
        <v>3.9138943248532287E-3</v>
      </c>
    </row>
    <row r="103" spans="1:4" x14ac:dyDescent="0.25">
      <c r="A103" s="81" t="s">
        <v>93</v>
      </c>
      <c r="B103" s="75">
        <v>1</v>
      </c>
      <c r="C103" s="82"/>
      <c r="D103" s="83">
        <f t="shared" si="0"/>
        <v>9.7847358121330719E-4</v>
      </c>
    </row>
    <row r="104" spans="1:4" x14ac:dyDescent="0.25">
      <c r="A104" s="81" t="s">
        <v>94</v>
      </c>
      <c r="B104" s="75">
        <v>18</v>
      </c>
      <c r="C104" s="82">
        <v>1.7612524461839529E-2</v>
      </c>
      <c r="D104" s="83">
        <f t="shared" si="0"/>
        <v>1.7612524461839529E-2</v>
      </c>
    </row>
    <row r="105" spans="1:4" x14ac:dyDescent="0.25">
      <c r="A105" s="81" t="s">
        <v>95</v>
      </c>
      <c r="B105" s="75">
        <v>1</v>
      </c>
      <c r="C105" s="82"/>
      <c r="D105" s="83">
        <f t="shared" si="0"/>
        <v>9.7847358121330719E-4</v>
      </c>
    </row>
    <row r="106" spans="1:4" x14ac:dyDescent="0.25">
      <c r="A106" s="81" t="s">
        <v>96</v>
      </c>
      <c r="B106" s="75">
        <v>0</v>
      </c>
      <c r="C106" s="82">
        <v>0</v>
      </c>
      <c r="D106" s="83">
        <f t="shared" si="0"/>
        <v>0</v>
      </c>
    </row>
    <row r="107" spans="1:4" ht="31.5" x14ac:dyDescent="0.25">
      <c r="A107" s="81" t="s">
        <v>97</v>
      </c>
      <c r="B107" s="75">
        <v>14</v>
      </c>
      <c r="C107" s="82">
        <v>1.3698630136986301E-2</v>
      </c>
      <c r="D107" s="83">
        <f t="shared" si="0"/>
        <v>1.3698630136986301E-2</v>
      </c>
    </row>
    <row r="108" spans="1:4" ht="31.5" x14ac:dyDescent="0.25">
      <c r="A108" s="81" t="s">
        <v>98</v>
      </c>
      <c r="B108" s="75">
        <v>1</v>
      </c>
      <c r="C108" s="82"/>
      <c r="D108" s="83">
        <f t="shared" si="0"/>
        <v>9.7847358121330719E-4</v>
      </c>
    </row>
    <row r="109" spans="1:4" ht="31.5" x14ac:dyDescent="0.25">
      <c r="A109" s="81" t="s">
        <v>99</v>
      </c>
      <c r="B109" s="75">
        <v>35</v>
      </c>
      <c r="C109" s="82">
        <v>3.4246575342465752E-2</v>
      </c>
      <c r="D109" s="83">
        <f t="shared" si="0"/>
        <v>3.4246575342465752E-2</v>
      </c>
    </row>
    <row r="110" spans="1:4" x14ac:dyDescent="0.25">
      <c r="A110" s="81" t="s">
        <v>100</v>
      </c>
      <c r="B110" s="75">
        <v>8</v>
      </c>
      <c r="C110" s="82">
        <v>7.8277886497064575E-3</v>
      </c>
      <c r="D110" s="83">
        <f t="shared" si="0"/>
        <v>7.8277886497064575E-3</v>
      </c>
    </row>
    <row r="111" spans="1:4" ht="31.5" x14ac:dyDescent="0.25">
      <c r="A111" s="81" t="s">
        <v>101</v>
      </c>
      <c r="B111" s="75">
        <v>1</v>
      </c>
      <c r="C111" s="82">
        <v>9.7847358121330719E-4</v>
      </c>
      <c r="D111" s="83">
        <f t="shared" si="0"/>
        <v>9.7847358121330719E-4</v>
      </c>
    </row>
    <row r="112" spans="1:4" x14ac:dyDescent="0.25">
      <c r="A112" s="81" t="s">
        <v>102</v>
      </c>
      <c r="B112" s="75">
        <v>1</v>
      </c>
      <c r="C112" s="82"/>
      <c r="D112" s="83">
        <f t="shared" si="0"/>
        <v>9.7847358121330719E-4</v>
      </c>
    </row>
    <row r="113" spans="1:4" ht="31.5" x14ac:dyDescent="0.25">
      <c r="A113" s="81" t="s">
        <v>103</v>
      </c>
      <c r="B113" s="75">
        <v>43</v>
      </c>
      <c r="C113" s="82">
        <v>3.816046966731898E-2</v>
      </c>
      <c r="D113" s="83">
        <f t="shared" si="0"/>
        <v>4.2074363992172209E-2</v>
      </c>
    </row>
    <row r="114" spans="1:4" x14ac:dyDescent="0.25">
      <c r="A114" s="81" t="s">
        <v>104</v>
      </c>
      <c r="B114" s="75">
        <v>1</v>
      </c>
      <c r="C114" s="82"/>
      <c r="D114" s="83">
        <f t="shared" si="0"/>
        <v>9.7847358121330719E-4</v>
      </c>
    </row>
    <row r="115" spans="1:4" x14ac:dyDescent="0.25">
      <c r="A115" s="81" t="s">
        <v>105</v>
      </c>
      <c r="B115" s="75">
        <v>0</v>
      </c>
      <c r="C115" s="82">
        <v>0</v>
      </c>
      <c r="D115" s="83">
        <f t="shared" si="0"/>
        <v>0</v>
      </c>
    </row>
    <row r="116" spans="1:4" x14ac:dyDescent="0.25">
      <c r="A116" s="81" t="s">
        <v>106</v>
      </c>
      <c r="B116" s="75">
        <v>0</v>
      </c>
      <c r="C116" s="82">
        <v>0</v>
      </c>
      <c r="D116" s="83">
        <f t="shared" si="0"/>
        <v>0</v>
      </c>
    </row>
    <row r="117" spans="1:4" ht="31.5" x14ac:dyDescent="0.25">
      <c r="A117" s="81" t="s">
        <v>107</v>
      </c>
      <c r="B117" s="75">
        <v>11</v>
      </c>
      <c r="C117" s="82">
        <v>1.0763209393346379E-2</v>
      </c>
      <c r="D117" s="83">
        <f t="shared" si="0"/>
        <v>1.0763209393346379E-2</v>
      </c>
    </row>
    <row r="118" spans="1:4" x14ac:dyDescent="0.25">
      <c r="A118" s="81" t="s">
        <v>108</v>
      </c>
      <c r="B118" s="75">
        <v>60</v>
      </c>
      <c r="C118" s="82">
        <v>5.7729941291585124E-2</v>
      </c>
      <c r="D118" s="83">
        <f t="shared" si="0"/>
        <v>5.8708414872798431E-2</v>
      </c>
    </row>
    <row r="119" spans="1:4" x14ac:dyDescent="0.25">
      <c r="A119" s="81" t="s">
        <v>109</v>
      </c>
      <c r="B119" s="75">
        <v>3</v>
      </c>
      <c r="C119" s="82">
        <v>2.9354207436399216E-3</v>
      </c>
      <c r="D119" s="83">
        <f t="shared" si="0"/>
        <v>2.9354207436399216E-3</v>
      </c>
    </row>
    <row r="120" spans="1:4" x14ac:dyDescent="0.25">
      <c r="A120" s="81" t="s">
        <v>110</v>
      </c>
      <c r="B120" s="75">
        <v>1</v>
      </c>
      <c r="C120" s="82"/>
      <c r="D120" s="83">
        <f t="shared" si="0"/>
        <v>9.7847358121330719E-4</v>
      </c>
    </row>
    <row r="121" spans="1:4" ht="31.5" x14ac:dyDescent="0.25">
      <c r="A121" s="81" t="s">
        <v>111</v>
      </c>
      <c r="B121" s="75">
        <v>9</v>
      </c>
      <c r="C121" s="82">
        <v>8.8062622309197647E-3</v>
      </c>
      <c r="D121" s="83">
        <f t="shared" ref="D121:D184" si="1">B121/$B$201</f>
        <v>8.8062622309197647E-3</v>
      </c>
    </row>
    <row r="122" spans="1:4" ht="31.5" x14ac:dyDescent="0.25">
      <c r="A122" s="81" t="s">
        <v>112</v>
      </c>
      <c r="B122" s="75">
        <v>6</v>
      </c>
      <c r="C122" s="82">
        <v>5.8708414872798431E-3</v>
      </c>
      <c r="D122" s="83">
        <f t="shared" si="1"/>
        <v>5.8708414872798431E-3</v>
      </c>
    </row>
    <row r="123" spans="1:4" ht="31.5" x14ac:dyDescent="0.25">
      <c r="A123" s="81" t="s">
        <v>113</v>
      </c>
      <c r="B123" s="75">
        <v>7</v>
      </c>
      <c r="C123" s="82">
        <v>6.8493150684931503E-3</v>
      </c>
      <c r="D123" s="83">
        <f t="shared" si="1"/>
        <v>6.8493150684931503E-3</v>
      </c>
    </row>
    <row r="124" spans="1:4" x14ac:dyDescent="0.25">
      <c r="A124" s="81" t="s">
        <v>114</v>
      </c>
      <c r="B124" s="75">
        <v>1</v>
      </c>
      <c r="C124" s="82">
        <v>9.7847358121330719E-4</v>
      </c>
      <c r="D124" s="83">
        <f t="shared" si="1"/>
        <v>9.7847358121330719E-4</v>
      </c>
    </row>
    <row r="125" spans="1:4" ht="31.5" x14ac:dyDescent="0.25">
      <c r="A125" s="81" t="s">
        <v>115</v>
      </c>
      <c r="B125" s="75">
        <v>0</v>
      </c>
      <c r="C125" s="82">
        <v>0</v>
      </c>
      <c r="D125" s="83">
        <f t="shared" si="1"/>
        <v>0</v>
      </c>
    </row>
    <row r="126" spans="1:4" ht="31.5" x14ac:dyDescent="0.25">
      <c r="A126" s="81" t="s">
        <v>116</v>
      </c>
      <c r="B126" s="75">
        <v>0</v>
      </c>
      <c r="C126" s="82">
        <v>0</v>
      </c>
      <c r="D126" s="83">
        <f t="shared" si="1"/>
        <v>0</v>
      </c>
    </row>
    <row r="127" spans="1:4" ht="31.5" x14ac:dyDescent="0.25">
      <c r="A127" s="81" t="s">
        <v>117</v>
      </c>
      <c r="B127" s="75">
        <v>8</v>
      </c>
      <c r="C127" s="82">
        <v>7.8277886497064575E-3</v>
      </c>
      <c r="D127" s="83">
        <f t="shared" si="1"/>
        <v>7.8277886497064575E-3</v>
      </c>
    </row>
    <row r="128" spans="1:4" ht="31.5" x14ac:dyDescent="0.25">
      <c r="A128" s="81" t="s">
        <v>118</v>
      </c>
      <c r="B128" s="75">
        <v>3</v>
      </c>
      <c r="C128" s="82">
        <v>2.9354207436399216E-3</v>
      </c>
      <c r="D128" s="83">
        <f t="shared" si="1"/>
        <v>2.9354207436399216E-3</v>
      </c>
    </row>
    <row r="129" spans="1:4" ht="31.5" x14ac:dyDescent="0.25">
      <c r="A129" s="81" t="s">
        <v>119</v>
      </c>
      <c r="B129" s="75">
        <v>2</v>
      </c>
      <c r="C129" s="82">
        <v>1.9569471624266144E-3</v>
      </c>
      <c r="D129" s="83">
        <f t="shared" si="1"/>
        <v>1.9569471624266144E-3</v>
      </c>
    </row>
    <row r="130" spans="1:4" ht="31.5" x14ac:dyDescent="0.25">
      <c r="A130" s="81" t="s">
        <v>120</v>
      </c>
      <c r="B130" s="75">
        <v>0</v>
      </c>
      <c r="C130" s="82">
        <v>0</v>
      </c>
      <c r="D130" s="83">
        <f t="shared" si="1"/>
        <v>0</v>
      </c>
    </row>
    <row r="131" spans="1:4" ht="31.5" x14ac:dyDescent="0.25">
      <c r="A131" s="81" t="s">
        <v>121</v>
      </c>
      <c r="B131" s="75">
        <v>0</v>
      </c>
      <c r="C131" s="82">
        <v>0</v>
      </c>
      <c r="D131" s="83">
        <f t="shared" si="1"/>
        <v>0</v>
      </c>
    </row>
    <row r="132" spans="1:4" ht="31.5" x14ac:dyDescent="0.25">
      <c r="A132" s="81" t="s">
        <v>122</v>
      </c>
      <c r="B132" s="75">
        <v>3</v>
      </c>
      <c r="C132" s="82">
        <v>2.9354207436399216E-3</v>
      </c>
      <c r="D132" s="83">
        <f t="shared" si="1"/>
        <v>2.9354207436399216E-3</v>
      </c>
    </row>
    <row r="133" spans="1:4" x14ac:dyDescent="0.25">
      <c r="A133" s="81" t="s">
        <v>123</v>
      </c>
      <c r="B133" s="75">
        <v>7</v>
      </c>
      <c r="C133" s="82">
        <v>6.8493150684931503E-3</v>
      </c>
      <c r="D133" s="83">
        <f t="shared" si="1"/>
        <v>6.8493150684931503E-3</v>
      </c>
    </row>
    <row r="134" spans="1:4" x14ac:dyDescent="0.25">
      <c r="A134" s="81" t="s">
        <v>124</v>
      </c>
      <c r="B134" s="75">
        <v>5</v>
      </c>
      <c r="C134" s="82">
        <v>4.8923679060665359E-3</v>
      </c>
      <c r="D134" s="83">
        <f t="shared" si="1"/>
        <v>4.8923679060665359E-3</v>
      </c>
    </row>
    <row r="135" spans="1:4" x14ac:dyDescent="0.25">
      <c r="A135" s="81" t="s">
        <v>125</v>
      </c>
      <c r="B135" s="75">
        <v>5</v>
      </c>
      <c r="C135" s="82">
        <v>4.8923679060665359E-3</v>
      </c>
      <c r="D135" s="83">
        <f t="shared" si="1"/>
        <v>4.8923679060665359E-3</v>
      </c>
    </row>
    <row r="136" spans="1:4" x14ac:dyDescent="0.25">
      <c r="A136" s="81" t="s">
        <v>126</v>
      </c>
      <c r="B136" s="75">
        <v>5</v>
      </c>
      <c r="C136" s="82">
        <v>4.8923679060665359E-3</v>
      </c>
      <c r="D136" s="83">
        <f t="shared" si="1"/>
        <v>4.8923679060665359E-3</v>
      </c>
    </row>
    <row r="137" spans="1:4" x14ac:dyDescent="0.25">
      <c r="A137" s="81" t="s">
        <v>127</v>
      </c>
      <c r="B137" s="75">
        <v>4</v>
      </c>
      <c r="C137" s="82">
        <v>3.9138943248532287E-3</v>
      </c>
      <c r="D137" s="83">
        <f t="shared" si="1"/>
        <v>3.9138943248532287E-3</v>
      </c>
    </row>
    <row r="138" spans="1:4" x14ac:dyDescent="0.25">
      <c r="A138" s="81" t="s">
        <v>128</v>
      </c>
      <c r="B138" s="75">
        <v>5</v>
      </c>
      <c r="C138" s="82">
        <v>4.8923679060665359E-3</v>
      </c>
      <c r="D138" s="83">
        <f t="shared" si="1"/>
        <v>4.8923679060665359E-3</v>
      </c>
    </row>
    <row r="139" spans="1:4" x14ac:dyDescent="0.25">
      <c r="A139" s="81" t="s">
        <v>129</v>
      </c>
      <c r="B139" s="75">
        <v>2</v>
      </c>
      <c r="C139" s="82">
        <v>1.9569471624266144E-3</v>
      </c>
      <c r="D139" s="83">
        <f t="shared" si="1"/>
        <v>1.9569471624266144E-3</v>
      </c>
    </row>
    <row r="140" spans="1:4" x14ac:dyDescent="0.25">
      <c r="A140" s="81" t="s">
        <v>130</v>
      </c>
      <c r="B140" s="75">
        <v>6</v>
      </c>
      <c r="C140" s="82">
        <v>5.8708414872798431E-3</v>
      </c>
      <c r="D140" s="83">
        <f t="shared" si="1"/>
        <v>5.8708414872798431E-3</v>
      </c>
    </row>
    <row r="141" spans="1:4" ht="31.5" x14ac:dyDescent="0.25">
      <c r="A141" s="81" t="s">
        <v>131</v>
      </c>
      <c r="B141" s="75">
        <v>1</v>
      </c>
      <c r="C141" s="82">
        <v>9.7847358121330719E-4</v>
      </c>
      <c r="D141" s="83">
        <f t="shared" si="1"/>
        <v>9.7847358121330719E-4</v>
      </c>
    </row>
    <row r="142" spans="1:4" ht="31.5" x14ac:dyDescent="0.25">
      <c r="A142" s="81" t="s">
        <v>132</v>
      </c>
      <c r="B142" s="75">
        <v>3</v>
      </c>
      <c r="C142" s="82">
        <v>2.9354207436399216E-3</v>
      </c>
      <c r="D142" s="83">
        <f t="shared" si="1"/>
        <v>2.9354207436399216E-3</v>
      </c>
    </row>
    <row r="143" spans="1:4" ht="31.5" x14ac:dyDescent="0.25">
      <c r="A143" s="81" t="s">
        <v>133</v>
      </c>
      <c r="B143" s="75">
        <v>0</v>
      </c>
      <c r="C143" s="82">
        <v>0</v>
      </c>
      <c r="D143" s="83">
        <f t="shared" si="1"/>
        <v>0</v>
      </c>
    </row>
    <row r="144" spans="1:4" ht="31.5" x14ac:dyDescent="0.25">
      <c r="A144" s="81" t="s">
        <v>134</v>
      </c>
      <c r="B144" s="75">
        <v>0</v>
      </c>
      <c r="C144" s="82">
        <v>0</v>
      </c>
      <c r="D144" s="83">
        <f t="shared" si="1"/>
        <v>0</v>
      </c>
    </row>
    <row r="145" spans="1:4" ht="31.5" x14ac:dyDescent="0.25">
      <c r="A145" s="81" t="s">
        <v>135</v>
      </c>
      <c r="B145" s="75">
        <v>2</v>
      </c>
      <c r="C145" s="82">
        <v>1.9569471624266144E-3</v>
      </c>
      <c r="D145" s="83">
        <f t="shared" si="1"/>
        <v>1.9569471624266144E-3</v>
      </c>
    </row>
    <row r="146" spans="1:4" ht="31.5" x14ac:dyDescent="0.25">
      <c r="A146" s="81" t="s">
        <v>136</v>
      </c>
      <c r="B146" s="75">
        <v>1</v>
      </c>
      <c r="C146" s="82">
        <v>9.7847358121330719E-4</v>
      </c>
      <c r="D146" s="83">
        <f t="shared" si="1"/>
        <v>9.7847358121330719E-4</v>
      </c>
    </row>
    <row r="147" spans="1:4" ht="31.5" x14ac:dyDescent="0.25">
      <c r="A147" s="81" t="s">
        <v>137</v>
      </c>
      <c r="B147" s="75">
        <v>0</v>
      </c>
      <c r="C147" s="82">
        <v>0</v>
      </c>
      <c r="D147" s="83">
        <f t="shared" si="1"/>
        <v>0</v>
      </c>
    </row>
    <row r="148" spans="1:4" ht="31.5" x14ac:dyDescent="0.25">
      <c r="A148" s="81" t="s">
        <v>138</v>
      </c>
      <c r="B148" s="75">
        <v>1</v>
      </c>
      <c r="C148" s="82">
        <v>9.7847358121330719E-4</v>
      </c>
      <c r="D148" s="83">
        <f t="shared" si="1"/>
        <v>9.7847358121330719E-4</v>
      </c>
    </row>
    <row r="149" spans="1:4" ht="31.5" x14ac:dyDescent="0.25">
      <c r="A149" s="81" t="s">
        <v>139</v>
      </c>
      <c r="B149" s="75">
        <v>0</v>
      </c>
      <c r="C149" s="82">
        <v>0</v>
      </c>
      <c r="D149" s="83">
        <f t="shared" si="1"/>
        <v>0</v>
      </c>
    </row>
    <row r="150" spans="1:4" ht="31.5" x14ac:dyDescent="0.25">
      <c r="A150" s="81" t="s">
        <v>140</v>
      </c>
      <c r="B150" s="75">
        <v>3</v>
      </c>
      <c r="C150" s="82">
        <v>2.9354207436399216E-3</v>
      </c>
      <c r="D150" s="83">
        <f t="shared" si="1"/>
        <v>2.9354207436399216E-3</v>
      </c>
    </row>
    <row r="151" spans="1:4" ht="31.5" x14ac:dyDescent="0.25">
      <c r="A151" s="81" t="s">
        <v>141</v>
      </c>
      <c r="B151" s="75">
        <v>0</v>
      </c>
      <c r="C151" s="82">
        <v>0</v>
      </c>
      <c r="D151" s="83">
        <f t="shared" si="1"/>
        <v>0</v>
      </c>
    </row>
    <row r="152" spans="1:4" ht="31.5" x14ac:dyDescent="0.25">
      <c r="A152" s="81" t="s">
        <v>142</v>
      </c>
      <c r="B152" s="75">
        <v>2</v>
      </c>
      <c r="C152" s="82">
        <v>1.9569471624266144E-3</v>
      </c>
      <c r="D152" s="83">
        <f t="shared" si="1"/>
        <v>1.9569471624266144E-3</v>
      </c>
    </row>
    <row r="153" spans="1:4" ht="31.5" x14ac:dyDescent="0.25">
      <c r="A153" s="81" t="s">
        <v>143</v>
      </c>
      <c r="B153" s="75">
        <v>0</v>
      </c>
      <c r="C153" s="82">
        <v>0</v>
      </c>
      <c r="D153" s="83">
        <f t="shared" si="1"/>
        <v>0</v>
      </c>
    </row>
    <row r="154" spans="1:4" ht="31.5" x14ac:dyDescent="0.25">
      <c r="A154" s="81" t="s">
        <v>144</v>
      </c>
      <c r="B154" s="75">
        <v>4</v>
      </c>
      <c r="C154" s="82">
        <v>3.9138943248532287E-3</v>
      </c>
      <c r="D154" s="83">
        <f t="shared" si="1"/>
        <v>3.9138943248532287E-3</v>
      </c>
    </row>
    <row r="155" spans="1:4" ht="31.5" x14ac:dyDescent="0.25">
      <c r="A155" s="81" t="s">
        <v>145</v>
      </c>
      <c r="B155" s="75">
        <v>3</v>
      </c>
      <c r="C155" s="82">
        <v>2.9354207436399216E-3</v>
      </c>
      <c r="D155" s="83">
        <f t="shared" si="1"/>
        <v>2.9354207436399216E-3</v>
      </c>
    </row>
    <row r="156" spans="1:4" ht="31.5" x14ac:dyDescent="0.25">
      <c r="A156" s="81" t="s">
        <v>146</v>
      </c>
      <c r="B156" s="75">
        <v>40</v>
      </c>
      <c r="C156" s="82">
        <v>3.9138943248532287E-2</v>
      </c>
      <c r="D156" s="83">
        <f t="shared" si="1"/>
        <v>3.9138943248532287E-2</v>
      </c>
    </row>
    <row r="157" spans="1:4" ht="31.5" x14ac:dyDescent="0.25">
      <c r="A157" s="81" t="s">
        <v>147</v>
      </c>
      <c r="B157" s="75">
        <v>16</v>
      </c>
      <c r="C157" s="82">
        <v>1.5655577299412915E-2</v>
      </c>
      <c r="D157" s="83">
        <f t="shared" si="1"/>
        <v>1.5655577299412915E-2</v>
      </c>
    </row>
    <row r="158" spans="1:4" ht="31.5" x14ac:dyDescent="0.25">
      <c r="A158" s="81" t="s">
        <v>148</v>
      </c>
      <c r="B158" s="75">
        <v>6</v>
      </c>
      <c r="C158" s="82">
        <v>5.8708414872798431E-3</v>
      </c>
      <c r="D158" s="83">
        <f t="shared" si="1"/>
        <v>5.8708414872798431E-3</v>
      </c>
    </row>
    <row r="159" spans="1:4" ht="31.5" x14ac:dyDescent="0.25">
      <c r="A159" s="81" t="s">
        <v>149</v>
      </c>
      <c r="B159" s="75">
        <v>19</v>
      </c>
      <c r="C159" s="82">
        <v>1.8590998043052837E-2</v>
      </c>
      <c r="D159" s="83">
        <f t="shared" si="1"/>
        <v>1.8590998043052837E-2</v>
      </c>
    </row>
    <row r="160" spans="1:4" ht="31.5" x14ac:dyDescent="0.25">
      <c r="A160" s="81" t="s">
        <v>150</v>
      </c>
      <c r="B160" s="75">
        <v>0</v>
      </c>
      <c r="C160" s="82">
        <v>0</v>
      </c>
      <c r="D160" s="83">
        <f t="shared" si="1"/>
        <v>0</v>
      </c>
    </row>
    <row r="161" spans="1:4" ht="31.5" x14ac:dyDescent="0.25">
      <c r="A161" s="81" t="s">
        <v>151</v>
      </c>
      <c r="B161" s="75">
        <v>0</v>
      </c>
      <c r="C161" s="82">
        <v>0</v>
      </c>
      <c r="D161" s="83">
        <f t="shared" si="1"/>
        <v>0</v>
      </c>
    </row>
    <row r="162" spans="1:4" ht="31.5" x14ac:dyDescent="0.25">
      <c r="A162" s="81" t="s">
        <v>152</v>
      </c>
      <c r="B162" s="75">
        <v>10</v>
      </c>
      <c r="C162" s="82">
        <v>9.7847358121330719E-3</v>
      </c>
      <c r="D162" s="83">
        <f t="shared" si="1"/>
        <v>9.7847358121330719E-3</v>
      </c>
    </row>
    <row r="163" spans="1:4" ht="31.5" x14ac:dyDescent="0.25">
      <c r="A163" s="81" t="s">
        <v>153</v>
      </c>
      <c r="B163" s="75">
        <v>0</v>
      </c>
      <c r="C163" s="82">
        <v>0</v>
      </c>
      <c r="D163" s="83">
        <f t="shared" si="1"/>
        <v>0</v>
      </c>
    </row>
    <row r="164" spans="1:4" ht="31.5" x14ac:dyDescent="0.25">
      <c r="A164" s="81" t="s">
        <v>154</v>
      </c>
      <c r="B164" s="75">
        <v>25</v>
      </c>
      <c r="C164" s="82">
        <v>2.446183953033268E-2</v>
      </c>
      <c r="D164" s="83">
        <f t="shared" si="1"/>
        <v>2.446183953033268E-2</v>
      </c>
    </row>
    <row r="165" spans="1:4" ht="31.5" x14ac:dyDescent="0.25">
      <c r="A165" s="81" t="s">
        <v>155</v>
      </c>
      <c r="B165" s="75">
        <v>2</v>
      </c>
      <c r="C165" s="82">
        <v>1.9569471624266144E-3</v>
      </c>
      <c r="D165" s="83">
        <f t="shared" si="1"/>
        <v>1.9569471624266144E-3</v>
      </c>
    </row>
    <row r="166" spans="1:4" ht="31.5" x14ac:dyDescent="0.25">
      <c r="A166" s="81" t="s">
        <v>156</v>
      </c>
      <c r="B166" s="75">
        <v>1</v>
      </c>
      <c r="C166" s="82">
        <v>9.7847358121330719E-4</v>
      </c>
      <c r="D166" s="83">
        <f t="shared" si="1"/>
        <v>9.7847358121330719E-4</v>
      </c>
    </row>
    <row r="167" spans="1:4" ht="31.5" x14ac:dyDescent="0.25">
      <c r="A167" s="81" t="s">
        <v>157</v>
      </c>
      <c r="B167" s="75">
        <v>4</v>
      </c>
      <c r="C167" s="82">
        <v>3.9138943248532287E-3</v>
      </c>
      <c r="D167" s="83">
        <f t="shared" si="1"/>
        <v>3.9138943248532287E-3</v>
      </c>
    </row>
    <row r="168" spans="1:4" ht="31.5" x14ac:dyDescent="0.25">
      <c r="A168" s="81" t="s">
        <v>158</v>
      </c>
      <c r="B168" s="75">
        <v>1</v>
      </c>
      <c r="C168" s="82">
        <v>9.7847358121330719E-4</v>
      </c>
      <c r="D168" s="83">
        <f t="shared" si="1"/>
        <v>9.7847358121330719E-4</v>
      </c>
    </row>
    <row r="169" spans="1:4" ht="31.5" x14ac:dyDescent="0.25">
      <c r="A169" s="81" t="s">
        <v>159</v>
      </c>
      <c r="B169" s="75">
        <v>1</v>
      </c>
      <c r="C169" s="82">
        <v>9.7847358121330719E-4</v>
      </c>
      <c r="D169" s="83">
        <f t="shared" si="1"/>
        <v>9.7847358121330719E-4</v>
      </c>
    </row>
    <row r="170" spans="1:4" ht="31.5" x14ac:dyDescent="0.25">
      <c r="A170" s="81" t="s">
        <v>160</v>
      </c>
      <c r="B170" s="75">
        <v>2</v>
      </c>
      <c r="C170" s="82">
        <v>1.9569471624266144E-3</v>
      </c>
      <c r="D170" s="83">
        <f t="shared" si="1"/>
        <v>1.9569471624266144E-3</v>
      </c>
    </row>
    <row r="171" spans="1:4" ht="47.25" x14ac:dyDescent="0.25">
      <c r="A171" s="81" t="s">
        <v>161</v>
      </c>
      <c r="B171" s="75">
        <v>3</v>
      </c>
      <c r="C171" s="82">
        <v>2.9354207436399216E-3</v>
      </c>
      <c r="D171" s="83">
        <f t="shared" si="1"/>
        <v>2.9354207436399216E-3</v>
      </c>
    </row>
    <row r="172" spans="1:4" ht="47.25" x14ac:dyDescent="0.25">
      <c r="A172" s="81" t="s">
        <v>162</v>
      </c>
      <c r="B172" s="75">
        <v>3</v>
      </c>
      <c r="C172" s="82">
        <v>2.9354207436399216E-3</v>
      </c>
      <c r="D172" s="83">
        <f t="shared" si="1"/>
        <v>2.9354207436399216E-3</v>
      </c>
    </row>
    <row r="173" spans="1:4" ht="31.5" x14ac:dyDescent="0.25">
      <c r="A173" s="81" t="s">
        <v>163</v>
      </c>
      <c r="B173" s="75">
        <v>3</v>
      </c>
      <c r="C173" s="82">
        <v>2.9354207436399216E-3</v>
      </c>
      <c r="D173" s="83">
        <f t="shared" si="1"/>
        <v>2.9354207436399216E-3</v>
      </c>
    </row>
    <row r="174" spans="1:4" ht="31.5" x14ac:dyDescent="0.25">
      <c r="A174" s="81" t="s">
        <v>164</v>
      </c>
      <c r="B174" s="75">
        <v>2</v>
      </c>
      <c r="C174" s="82">
        <v>1.9569471624266144E-3</v>
      </c>
      <c r="D174" s="83">
        <f t="shared" si="1"/>
        <v>1.9569471624266144E-3</v>
      </c>
    </row>
    <row r="175" spans="1:4" ht="31.5" x14ac:dyDescent="0.25">
      <c r="A175" s="81" t="s">
        <v>165</v>
      </c>
      <c r="B175" s="75">
        <v>1</v>
      </c>
      <c r="C175" s="82">
        <v>9.7847358121330719E-4</v>
      </c>
      <c r="D175" s="83">
        <f t="shared" si="1"/>
        <v>9.7847358121330719E-4</v>
      </c>
    </row>
    <row r="176" spans="1:4" ht="31.5" x14ac:dyDescent="0.25">
      <c r="A176" s="81" t="s">
        <v>166</v>
      </c>
      <c r="B176" s="75">
        <v>1</v>
      </c>
      <c r="C176" s="82">
        <v>9.7847358121330719E-4</v>
      </c>
      <c r="D176" s="83">
        <f t="shared" si="1"/>
        <v>9.7847358121330719E-4</v>
      </c>
    </row>
    <row r="177" spans="1:4" ht="31.5" x14ac:dyDescent="0.25">
      <c r="A177" s="81" t="s">
        <v>167</v>
      </c>
      <c r="B177" s="75">
        <v>1</v>
      </c>
      <c r="C177" s="82">
        <v>9.7847358121330719E-4</v>
      </c>
      <c r="D177" s="83">
        <f t="shared" si="1"/>
        <v>9.7847358121330719E-4</v>
      </c>
    </row>
    <row r="178" spans="1:4" ht="31.5" x14ac:dyDescent="0.25">
      <c r="A178" s="81" t="s">
        <v>168</v>
      </c>
      <c r="B178" s="75">
        <v>3</v>
      </c>
      <c r="C178" s="82">
        <v>2.9354207436399216E-3</v>
      </c>
      <c r="D178" s="83">
        <f t="shared" si="1"/>
        <v>2.9354207436399216E-3</v>
      </c>
    </row>
    <row r="179" spans="1:4" ht="31.5" x14ac:dyDescent="0.25">
      <c r="A179" s="81" t="s">
        <v>169</v>
      </c>
      <c r="B179" s="75">
        <v>1</v>
      </c>
      <c r="C179" s="82">
        <v>9.7847358121330719E-4</v>
      </c>
      <c r="D179" s="83">
        <f t="shared" si="1"/>
        <v>9.7847358121330719E-4</v>
      </c>
    </row>
    <row r="180" spans="1:4" ht="31.5" x14ac:dyDescent="0.25">
      <c r="A180" s="81" t="s">
        <v>170</v>
      </c>
      <c r="B180" s="75">
        <v>3</v>
      </c>
      <c r="C180" s="82">
        <v>2.9354207436399216E-3</v>
      </c>
      <c r="D180" s="83">
        <f t="shared" si="1"/>
        <v>2.9354207436399216E-3</v>
      </c>
    </row>
    <row r="181" spans="1:4" ht="31.5" x14ac:dyDescent="0.25">
      <c r="A181" s="81" t="s">
        <v>171</v>
      </c>
      <c r="B181" s="75">
        <v>1</v>
      </c>
      <c r="C181" s="82">
        <v>9.7847358121330719E-4</v>
      </c>
      <c r="D181" s="83">
        <f t="shared" si="1"/>
        <v>9.7847358121330719E-4</v>
      </c>
    </row>
    <row r="182" spans="1:4" ht="31.5" x14ac:dyDescent="0.25">
      <c r="A182" s="81" t="s">
        <v>172</v>
      </c>
      <c r="B182" s="75">
        <v>1</v>
      </c>
      <c r="C182" s="82">
        <v>9.7847358121330719E-4</v>
      </c>
      <c r="D182" s="83">
        <f t="shared" si="1"/>
        <v>9.7847358121330719E-4</v>
      </c>
    </row>
    <row r="183" spans="1:4" ht="31.5" x14ac:dyDescent="0.25">
      <c r="A183" s="81" t="s">
        <v>173</v>
      </c>
      <c r="B183" s="75">
        <v>3</v>
      </c>
      <c r="C183" s="82">
        <v>2.9354207436399216E-3</v>
      </c>
      <c r="D183" s="83">
        <f t="shared" si="1"/>
        <v>2.9354207436399216E-3</v>
      </c>
    </row>
    <row r="184" spans="1:4" ht="31.5" x14ac:dyDescent="0.25">
      <c r="A184" s="81" t="s">
        <v>174</v>
      </c>
      <c r="B184" s="75">
        <v>2</v>
      </c>
      <c r="C184" s="82">
        <v>1.9569471624266144E-3</v>
      </c>
      <c r="D184" s="83">
        <f t="shared" si="1"/>
        <v>1.9569471624266144E-3</v>
      </c>
    </row>
    <row r="185" spans="1:4" ht="31.5" x14ac:dyDescent="0.25">
      <c r="A185" s="81" t="s">
        <v>175</v>
      </c>
      <c r="B185" s="75">
        <v>4</v>
      </c>
      <c r="C185" s="82">
        <v>3.9138943248532287E-3</v>
      </c>
      <c r="D185" s="83">
        <f t="shared" ref="D185:D199" si="2">B185/$B$201</f>
        <v>3.9138943248532287E-3</v>
      </c>
    </row>
    <row r="186" spans="1:4" ht="31.5" x14ac:dyDescent="0.25">
      <c r="A186" s="81" t="s">
        <v>176</v>
      </c>
      <c r="B186" s="75">
        <v>3</v>
      </c>
      <c r="C186" s="82">
        <v>2.9354207436399216E-3</v>
      </c>
      <c r="D186" s="83">
        <f t="shared" si="2"/>
        <v>2.9354207436399216E-3</v>
      </c>
    </row>
    <row r="187" spans="1:4" ht="31.5" x14ac:dyDescent="0.25">
      <c r="A187" s="81" t="s">
        <v>177</v>
      </c>
      <c r="B187" s="75">
        <v>2</v>
      </c>
      <c r="C187" s="82">
        <v>1.9569471624266144E-3</v>
      </c>
      <c r="D187" s="83">
        <f t="shared" si="2"/>
        <v>1.9569471624266144E-3</v>
      </c>
    </row>
    <row r="188" spans="1:4" ht="31.5" x14ac:dyDescent="0.25">
      <c r="A188" s="81" t="s">
        <v>178</v>
      </c>
      <c r="B188" s="75">
        <v>1</v>
      </c>
      <c r="C188" s="82">
        <v>9.7847358121330719E-4</v>
      </c>
      <c r="D188" s="83">
        <f t="shared" si="2"/>
        <v>9.7847358121330719E-4</v>
      </c>
    </row>
    <row r="189" spans="1:4" ht="31.5" x14ac:dyDescent="0.25">
      <c r="A189" s="81" t="s">
        <v>179</v>
      </c>
      <c r="B189" s="75">
        <v>1</v>
      </c>
      <c r="C189" s="82">
        <v>9.7847358121330719E-4</v>
      </c>
      <c r="D189" s="83">
        <f t="shared" si="2"/>
        <v>9.7847358121330719E-4</v>
      </c>
    </row>
    <row r="190" spans="1:4" ht="31.5" x14ac:dyDescent="0.25">
      <c r="A190" s="81" t="s">
        <v>180</v>
      </c>
      <c r="B190" s="75">
        <v>1</v>
      </c>
      <c r="C190" s="82">
        <v>9.7847358121330719E-4</v>
      </c>
      <c r="D190" s="83">
        <f t="shared" si="2"/>
        <v>9.7847358121330719E-4</v>
      </c>
    </row>
    <row r="191" spans="1:4" ht="31.5" x14ac:dyDescent="0.25">
      <c r="A191" s="81" t="s">
        <v>181</v>
      </c>
      <c r="B191" s="75">
        <v>1</v>
      </c>
      <c r="C191" s="82">
        <v>9.7847358121330719E-4</v>
      </c>
      <c r="D191" s="83">
        <f t="shared" si="2"/>
        <v>9.7847358121330719E-4</v>
      </c>
    </row>
    <row r="192" spans="1:4" ht="31.5" x14ac:dyDescent="0.25">
      <c r="A192" s="81" t="s">
        <v>182</v>
      </c>
      <c r="B192" s="75">
        <v>1</v>
      </c>
      <c r="C192" s="82">
        <v>9.7847358121330719E-4</v>
      </c>
      <c r="D192" s="83">
        <f t="shared" si="2"/>
        <v>9.7847358121330719E-4</v>
      </c>
    </row>
    <row r="193" spans="1:25" ht="31.5" x14ac:dyDescent="0.25">
      <c r="A193" s="81" t="s">
        <v>183</v>
      </c>
      <c r="B193" s="75">
        <v>1</v>
      </c>
      <c r="C193" s="82">
        <v>9.7847358121330719E-4</v>
      </c>
      <c r="D193" s="83">
        <f t="shared" si="2"/>
        <v>9.7847358121330719E-4</v>
      </c>
    </row>
    <row r="194" spans="1:25" ht="31.5" x14ac:dyDescent="0.25">
      <c r="A194" s="81" t="s">
        <v>184</v>
      </c>
      <c r="B194" s="75">
        <v>0</v>
      </c>
      <c r="C194" s="82">
        <v>0</v>
      </c>
      <c r="D194" s="83">
        <f t="shared" si="2"/>
        <v>0</v>
      </c>
    </row>
    <row r="195" spans="1:25" ht="31.5" x14ac:dyDescent="0.25">
      <c r="A195" s="81" t="s">
        <v>185</v>
      </c>
      <c r="B195" s="75">
        <v>0</v>
      </c>
      <c r="C195" s="82">
        <v>0</v>
      </c>
      <c r="D195" s="83">
        <f t="shared" si="2"/>
        <v>0</v>
      </c>
    </row>
    <row r="196" spans="1:25" ht="63" x14ac:dyDescent="0.25">
      <c r="A196" s="81" t="s">
        <v>186</v>
      </c>
      <c r="B196" s="75">
        <v>2</v>
      </c>
      <c r="C196" s="82">
        <v>1.9569471624266144E-3</v>
      </c>
      <c r="D196" s="83">
        <f t="shared" si="2"/>
        <v>1.9569471624266144E-3</v>
      </c>
    </row>
    <row r="197" spans="1:25" ht="31.5" x14ac:dyDescent="0.25">
      <c r="A197" s="81" t="s">
        <v>187</v>
      </c>
      <c r="B197" s="75">
        <v>0</v>
      </c>
      <c r="C197" s="82">
        <v>0</v>
      </c>
      <c r="D197" s="83">
        <f t="shared" si="2"/>
        <v>0</v>
      </c>
    </row>
    <row r="198" spans="1:25" ht="31.5" x14ac:dyDescent="0.25">
      <c r="A198" s="81" t="s">
        <v>188</v>
      </c>
      <c r="B198" s="75">
        <v>3</v>
      </c>
      <c r="C198" s="82">
        <v>2.9354207436399216E-3</v>
      </c>
      <c r="D198" s="83">
        <f t="shared" si="2"/>
        <v>2.9354207436399216E-3</v>
      </c>
    </row>
    <row r="199" spans="1:25" ht="31.5" x14ac:dyDescent="0.25">
      <c r="A199" s="81" t="s">
        <v>189</v>
      </c>
      <c r="B199" s="75">
        <v>0</v>
      </c>
      <c r="C199" s="82">
        <v>0</v>
      </c>
      <c r="D199" s="83">
        <f t="shared" si="2"/>
        <v>0</v>
      </c>
    </row>
    <row r="200" spans="1:25" x14ac:dyDescent="0.25">
      <c r="A200" s="81" t="s">
        <v>36</v>
      </c>
      <c r="B200" s="75">
        <v>1</v>
      </c>
      <c r="C200" s="82">
        <v>4.8923679060665359E-2</v>
      </c>
      <c r="D200" s="83">
        <f>B200/$B$201</f>
        <v>9.7847358121330719E-4</v>
      </c>
    </row>
    <row r="201" spans="1:25" x14ac:dyDescent="0.25">
      <c r="A201" s="77" t="s">
        <v>6</v>
      </c>
      <c r="B201" s="78">
        <v>1022</v>
      </c>
      <c r="C201" s="78"/>
      <c r="D201" s="84">
        <f>SUM(D57:D200)</f>
        <v>0.99999999999999967</v>
      </c>
      <c r="E201" s="64"/>
      <c r="F201" s="64"/>
      <c r="G201" s="64"/>
      <c r="H201" s="64"/>
      <c r="I201" s="64"/>
      <c r="J201" s="64"/>
      <c r="K201" s="64"/>
      <c r="L201" s="64"/>
      <c r="M201" s="64"/>
      <c r="N201" s="64"/>
      <c r="O201" s="64"/>
      <c r="P201" s="64"/>
      <c r="Q201" s="64"/>
      <c r="R201" s="64"/>
      <c r="S201" s="64"/>
      <c r="T201" s="64"/>
      <c r="U201" s="64"/>
      <c r="V201" s="64"/>
      <c r="W201" s="64"/>
      <c r="X201" s="64"/>
      <c r="Y201" s="64"/>
    </row>
    <row r="202" spans="1:25" x14ac:dyDescent="0.25">
      <c r="A202" s="79" t="s">
        <v>7</v>
      </c>
      <c r="B202" s="80">
        <v>37.908023483365952</v>
      </c>
    </row>
    <row r="203" spans="1:25" x14ac:dyDescent="0.25">
      <c r="A203" s="79" t="s">
        <v>8</v>
      </c>
      <c r="B203" s="80">
        <v>36.581217305561943</v>
      </c>
    </row>
    <row r="204" spans="1:25" x14ac:dyDescent="0.25">
      <c r="A204" s="79" t="s">
        <v>9</v>
      </c>
      <c r="B204" s="80">
        <v>1338.1854595567445</v>
      </c>
    </row>
    <row r="205" spans="1:25" x14ac:dyDescent="0.25">
      <c r="A205" s="152" t="s">
        <v>720</v>
      </c>
      <c r="B205" s="152"/>
    </row>
    <row r="206" spans="1:25" x14ac:dyDescent="0.25">
      <c r="A206" s="77" t="s">
        <v>42</v>
      </c>
      <c r="B206" s="78" t="s">
        <v>43</v>
      </c>
    </row>
    <row r="207" spans="1:25" x14ac:dyDescent="0.25">
      <c r="A207" s="19">
        <v>81136015</v>
      </c>
      <c r="B207" s="85" t="s">
        <v>50</v>
      </c>
    </row>
    <row r="208" spans="1:25" ht="31.5" x14ac:dyDescent="0.25">
      <c r="A208" s="19">
        <v>81133996</v>
      </c>
      <c r="B208" s="85" t="s">
        <v>190</v>
      </c>
    </row>
    <row r="209" spans="1:2" x14ac:dyDescent="0.25">
      <c r="A209" s="19">
        <v>81130536</v>
      </c>
      <c r="B209" s="85" t="s">
        <v>65</v>
      </c>
    </row>
    <row r="210" spans="1:2" x14ac:dyDescent="0.25">
      <c r="A210" s="19">
        <v>81078391</v>
      </c>
      <c r="B210" s="85" t="s">
        <v>191</v>
      </c>
    </row>
    <row r="211" spans="1:2" x14ac:dyDescent="0.25">
      <c r="A211" s="19">
        <v>81076746</v>
      </c>
      <c r="B211" s="85" t="s">
        <v>191</v>
      </c>
    </row>
    <row r="212" spans="1:2" ht="31.5" x14ac:dyDescent="0.25">
      <c r="A212" s="19">
        <v>81055178</v>
      </c>
      <c r="B212" s="85" t="s">
        <v>51</v>
      </c>
    </row>
    <row r="213" spans="1:2" ht="33.75" customHeight="1" x14ac:dyDescent="0.25">
      <c r="A213" s="19">
        <v>81043312</v>
      </c>
      <c r="B213" s="85" t="s">
        <v>192</v>
      </c>
    </row>
    <row r="214" spans="1:2" ht="31.5" x14ac:dyDescent="0.25">
      <c r="A214" s="19">
        <v>81038485</v>
      </c>
      <c r="B214" s="85" t="s">
        <v>55</v>
      </c>
    </row>
    <row r="215" spans="1:2" x14ac:dyDescent="0.25">
      <c r="A215" s="19">
        <v>81037435</v>
      </c>
      <c r="B215" s="85" t="s">
        <v>193</v>
      </c>
    </row>
    <row r="216" spans="1:2" x14ac:dyDescent="0.25">
      <c r="A216" s="19">
        <v>81037145</v>
      </c>
      <c r="B216" s="85" t="s">
        <v>57</v>
      </c>
    </row>
    <row r="217" spans="1:2" ht="31.5" x14ac:dyDescent="0.25">
      <c r="A217" s="19">
        <v>81020371</v>
      </c>
      <c r="B217" s="85" t="s">
        <v>51</v>
      </c>
    </row>
    <row r="218" spans="1:2" ht="31.5" x14ac:dyDescent="0.25">
      <c r="A218" s="19">
        <v>80969279</v>
      </c>
      <c r="B218" s="85" t="s">
        <v>51</v>
      </c>
    </row>
    <row r="219" spans="1:2" x14ac:dyDescent="0.25">
      <c r="A219" s="19">
        <v>80965649</v>
      </c>
      <c r="B219" s="85" t="s">
        <v>79</v>
      </c>
    </row>
    <row r="220" spans="1:2" x14ac:dyDescent="0.25">
      <c r="A220" s="19">
        <v>80959429</v>
      </c>
      <c r="B220" s="85" t="s">
        <v>191</v>
      </c>
    </row>
    <row r="221" spans="1:2" ht="31.5" x14ac:dyDescent="0.25">
      <c r="A221" s="19">
        <v>80940920</v>
      </c>
      <c r="B221" s="85" t="s">
        <v>194</v>
      </c>
    </row>
    <row r="222" spans="1:2" ht="31.5" x14ac:dyDescent="0.25">
      <c r="A222" s="19">
        <v>80937750</v>
      </c>
      <c r="B222" s="85" t="s">
        <v>51</v>
      </c>
    </row>
    <row r="223" spans="1:2" ht="31.5" x14ac:dyDescent="0.25">
      <c r="A223" s="19">
        <v>80913564</v>
      </c>
      <c r="B223" s="85" t="s">
        <v>195</v>
      </c>
    </row>
    <row r="224" spans="1:2" x14ac:dyDescent="0.25">
      <c r="A224" s="19">
        <v>80896223</v>
      </c>
      <c r="B224" s="85" t="s">
        <v>196</v>
      </c>
    </row>
    <row r="225" spans="1:2" x14ac:dyDescent="0.25">
      <c r="A225" s="19">
        <v>80879780</v>
      </c>
      <c r="B225" s="85" t="s">
        <v>79</v>
      </c>
    </row>
    <row r="226" spans="1:2" ht="63" x14ac:dyDescent="0.25">
      <c r="A226" s="19">
        <v>80874944</v>
      </c>
      <c r="B226" s="85" t="s">
        <v>197</v>
      </c>
    </row>
    <row r="227" spans="1:2" ht="31.5" x14ac:dyDescent="0.25">
      <c r="A227" s="19">
        <v>80874389</v>
      </c>
      <c r="B227" s="85" t="s">
        <v>110</v>
      </c>
    </row>
    <row r="228" spans="1:2" ht="31.5" x14ac:dyDescent="0.25">
      <c r="A228" s="19">
        <v>80872914</v>
      </c>
      <c r="B228" s="85" t="s">
        <v>198</v>
      </c>
    </row>
    <row r="229" spans="1:2" x14ac:dyDescent="0.25">
      <c r="A229" s="19">
        <v>80872702</v>
      </c>
      <c r="B229" s="85" t="s">
        <v>191</v>
      </c>
    </row>
    <row r="230" spans="1:2" x14ac:dyDescent="0.25">
      <c r="A230" s="19">
        <v>80870178</v>
      </c>
      <c r="B230" s="85" t="s">
        <v>199</v>
      </c>
    </row>
    <row r="231" spans="1:2" ht="31.5" x14ac:dyDescent="0.25">
      <c r="A231" s="19">
        <v>80863263</v>
      </c>
      <c r="B231" s="85" t="s">
        <v>98</v>
      </c>
    </row>
    <row r="232" spans="1:2" ht="31.5" x14ac:dyDescent="0.25">
      <c r="A232" s="19">
        <v>80862401</v>
      </c>
      <c r="B232" s="85" t="s">
        <v>51</v>
      </c>
    </row>
    <row r="233" spans="1:2" ht="31.5" x14ac:dyDescent="0.25">
      <c r="A233" s="19">
        <v>80862075</v>
      </c>
      <c r="B233" s="85" t="s">
        <v>198</v>
      </c>
    </row>
    <row r="234" spans="1:2" x14ac:dyDescent="0.25">
      <c r="A234" s="19">
        <v>80847901</v>
      </c>
      <c r="B234" s="85" t="s">
        <v>200</v>
      </c>
    </row>
    <row r="235" spans="1:2" ht="31.5" x14ac:dyDescent="0.25">
      <c r="A235" s="19">
        <v>80844010</v>
      </c>
      <c r="B235" s="85" t="s">
        <v>51</v>
      </c>
    </row>
    <row r="236" spans="1:2" ht="31.5" x14ac:dyDescent="0.25">
      <c r="A236" s="19">
        <v>80842746</v>
      </c>
      <c r="B236" s="85" t="s">
        <v>201</v>
      </c>
    </row>
    <row r="237" spans="1:2" x14ac:dyDescent="0.25">
      <c r="A237" s="19">
        <v>80827366</v>
      </c>
      <c r="B237" s="85" t="s">
        <v>191</v>
      </c>
    </row>
    <row r="238" spans="1:2" x14ac:dyDescent="0.25">
      <c r="A238" s="19">
        <v>80826710</v>
      </c>
      <c r="B238" s="85" t="s">
        <v>59</v>
      </c>
    </row>
    <row r="239" spans="1:2" x14ac:dyDescent="0.25">
      <c r="A239" s="19">
        <v>80819438</v>
      </c>
      <c r="B239" s="85" t="s">
        <v>93</v>
      </c>
    </row>
    <row r="240" spans="1:2" ht="31.5" x14ac:dyDescent="0.25">
      <c r="A240" s="19">
        <v>80811924</v>
      </c>
      <c r="B240" s="85" t="s">
        <v>198</v>
      </c>
    </row>
    <row r="241" spans="1:2" x14ac:dyDescent="0.25">
      <c r="A241" s="19">
        <v>80811723</v>
      </c>
      <c r="B241" s="85" t="s">
        <v>191</v>
      </c>
    </row>
    <row r="242" spans="1:2" ht="31.5" x14ac:dyDescent="0.25">
      <c r="A242" s="19">
        <v>80810558</v>
      </c>
      <c r="B242" s="85" t="s">
        <v>55</v>
      </c>
    </row>
    <row r="243" spans="1:2" x14ac:dyDescent="0.25">
      <c r="A243" s="19">
        <v>80780975</v>
      </c>
      <c r="B243" s="85" t="s">
        <v>79</v>
      </c>
    </row>
    <row r="244" spans="1:2" x14ac:dyDescent="0.25">
      <c r="A244" s="19">
        <v>80764612</v>
      </c>
      <c r="B244" s="85" t="s">
        <v>104</v>
      </c>
    </row>
    <row r="245" spans="1:2" x14ac:dyDescent="0.25">
      <c r="A245" s="19">
        <v>80705484</v>
      </c>
      <c r="B245" s="85" t="s">
        <v>61</v>
      </c>
    </row>
    <row r="246" spans="1:2" x14ac:dyDescent="0.25">
      <c r="A246" s="19">
        <v>80491388</v>
      </c>
      <c r="B246" s="85" t="s">
        <v>63</v>
      </c>
    </row>
    <row r="247" spans="1:2" ht="31.5" x14ac:dyDescent="0.25">
      <c r="A247" s="19">
        <v>80445777</v>
      </c>
      <c r="B247" s="85" t="s">
        <v>51</v>
      </c>
    </row>
    <row r="248" spans="1:2" ht="31.5" x14ac:dyDescent="0.25">
      <c r="A248" s="19">
        <v>80413900</v>
      </c>
      <c r="B248" s="85" t="s">
        <v>55</v>
      </c>
    </row>
    <row r="249" spans="1:2" x14ac:dyDescent="0.25">
      <c r="A249" s="19">
        <v>80412860</v>
      </c>
      <c r="B249" s="85" t="s">
        <v>66</v>
      </c>
    </row>
    <row r="250" spans="1:2" x14ac:dyDescent="0.25">
      <c r="A250" s="19">
        <v>80412149</v>
      </c>
      <c r="B250" s="85" t="s">
        <v>202</v>
      </c>
    </row>
    <row r="251" spans="1:2" x14ac:dyDescent="0.25">
      <c r="A251" s="19">
        <v>80396573</v>
      </c>
      <c r="B251" s="85" t="s">
        <v>203</v>
      </c>
    </row>
    <row r="252" spans="1:2" x14ac:dyDescent="0.25">
      <c r="A252" s="19">
        <v>80317256</v>
      </c>
      <c r="B252" s="85" t="s">
        <v>65</v>
      </c>
    </row>
    <row r="253" spans="1:2" x14ac:dyDescent="0.25">
      <c r="A253" s="19">
        <v>80307250</v>
      </c>
      <c r="B253" s="85" t="s">
        <v>79</v>
      </c>
    </row>
    <row r="254" spans="1:2" x14ac:dyDescent="0.25">
      <c r="A254" s="19">
        <v>80295707</v>
      </c>
      <c r="B254" s="85" t="s">
        <v>71</v>
      </c>
    </row>
    <row r="255" spans="1:2" ht="31.5" x14ac:dyDescent="0.25">
      <c r="A255" s="19">
        <v>79879908</v>
      </c>
      <c r="B255" s="85" t="s">
        <v>204</v>
      </c>
    </row>
    <row r="256" spans="1:2" ht="31.5" x14ac:dyDescent="0.25">
      <c r="A256" s="19">
        <v>79878710</v>
      </c>
      <c r="B256" s="85" t="s">
        <v>51</v>
      </c>
    </row>
    <row r="257" spans="1:25" x14ac:dyDescent="0.25">
      <c r="B257" s="85"/>
    </row>
    <row r="258" spans="1:25" x14ac:dyDescent="0.25">
      <c r="A258" s="1" t="s">
        <v>40</v>
      </c>
      <c r="B258" s="132"/>
      <c r="C258" s="132"/>
      <c r="D258" s="1"/>
      <c r="E258" s="2"/>
      <c r="F258" s="2"/>
      <c r="G258" s="2"/>
      <c r="H258" s="2"/>
      <c r="I258" s="2"/>
      <c r="J258" s="2"/>
      <c r="K258" s="2"/>
      <c r="L258" s="2"/>
      <c r="M258" s="2"/>
      <c r="N258" s="2"/>
      <c r="O258" s="2"/>
      <c r="P258" s="2"/>
      <c r="Q258" s="2"/>
      <c r="R258" s="2"/>
      <c r="S258" s="2"/>
      <c r="T258" s="2"/>
      <c r="U258" s="2"/>
      <c r="V258" s="2"/>
      <c r="W258" s="2"/>
      <c r="X258" s="2"/>
      <c r="Y258" s="2"/>
    </row>
    <row r="259" spans="1:25" x14ac:dyDescent="0.25">
      <c r="A259" s="4" t="s">
        <v>655</v>
      </c>
    </row>
    <row r="260" spans="1:25" x14ac:dyDescent="0.25">
      <c r="A260" s="81" t="s">
        <v>718</v>
      </c>
      <c r="B260" s="75">
        <v>194</v>
      </c>
      <c r="C260" s="76">
        <v>0.15836734693877552</v>
      </c>
    </row>
    <row r="261" spans="1:25" x14ac:dyDescent="0.25">
      <c r="A261" s="81" t="s">
        <v>742</v>
      </c>
      <c r="B261" s="75">
        <v>221</v>
      </c>
      <c r="C261" s="76">
        <v>0.18040816326530612</v>
      </c>
    </row>
    <row r="262" spans="1:25" x14ac:dyDescent="0.25">
      <c r="A262" s="81" t="s">
        <v>656</v>
      </c>
      <c r="B262" s="75">
        <v>218</v>
      </c>
      <c r="C262" s="76">
        <v>0.17795918367346938</v>
      </c>
    </row>
    <row r="263" spans="1:25" x14ac:dyDescent="0.25">
      <c r="A263" s="81" t="s">
        <v>657</v>
      </c>
      <c r="B263" s="75">
        <v>193</v>
      </c>
      <c r="C263" s="76">
        <v>0.15755102040816327</v>
      </c>
    </row>
    <row r="264" spans="1:25" ht="31.5" x14ac:dyDescent="0.25">
      <c r="A264" s="81" t="s">
        <v>743</v>
      </c>
      <c r="B264" s="75">
        <v>15</v>
      </c>
      <c r="C264" s="76">
        <v>1.2244897959183673E-2</v>
      </c>
    </row>
    <row r="265" spans="1:25" ht="47.25" x14ac:dyDescent="0.25">
      <c r="A265" s="81" t="s">
        <v>659</v>
      </c>
      <c r="B265" s="75">
        <v>237</v>
      </c>
      <c r="C265" s="76">
        <v>0.19346938775510203</v>
      </c>
    </row>
    <row r="266" spans="1:25" ht="47.25" x14ac:dyDescent="0.25">
      <c r="A266" s="81" t="s">
        <v>660</v>
      </c>
      <c r="B266" s="75">
        <v>40</v>
      </c>
      <c r="C266" s="76">
        <v>3.2653061224489799E-2</v>
      </c>
    </row>
    <row r="267" spans="1:25" ht="63" x14ac:dyDescent="0.25">
      <c r="A267" s="81" t="s">
        <v>661</v>
      </c>
      <c r="B267" s="75">
        <v>31</v>
      </c>
      <c r="C267" s="76">
        <v>2.5306122448979593E-2</v>
      </c>
    </row>
    <row r="268" spans="1:25" ht="63" x14ac:dyDescent="0.25">
      <c r="A268" s="81" t="s">
        <v>744</v>
      </c>
      <c r="B268" s="75">
        <v>76</v>
      </c>
      <c r="C268" s="76">
        <v>6.2040816326530614E-2</v>
      </c>
    </row>
    <row r="269" spans="1:25" x14ac:dyDescent="0.25">
      <c r="A269" s="77" t="s">
        <v>6</v>
      </c>
      <c r="B269" s="78">
        <v>1225</v>
      </c>
      <c r="C269" s="78"/>
      <c r="D269" s="77"/>
      <c r="E269" s="64"/>
      <c r="F269" s="64"/>
      <c r="G269" s="64"/>
      <c r="H269" s="64"/>
      <c r="I269" s="64"/>
      <c r="J269" s="64"/>
      <c r="K269" s="64"/>
      <c r="L269" s="64"/>
      <c r="M269" s="64"/>
      <c r="N269" s="64"/>
      <c r="O269" s="64"/>
      <c r="P269" s="64"/>
      <c r="Q269" s="64"/>
      <c r="R269" s="64"/>
      <c r="S269" s="64"/>
      <c r="T269" s="64"/>
      <c r="U269" s="64"/>
      <c r="V269" s="64"/>
      <c r="W269" s="64"/>
      <c r="X269" s="64"/>
      <c r="Y269" s="64"/>
    </row>
    <row r="270" spans="1:25" x14ac:dyDescent="0.25">
      <c r="A270" s="79" t="s">
        <v>7</v>
      </c>
      <c r="B270" s="80">
        <v>3.8946938775510205</v>
      </c>
    </row>
    <row r="271" spans="1:25" x14ac:dyDescent="0.25">
      <c r="A271" s="79" t="s">
        <v>8</v>
      </c>
      <c r="B271" s="80">
        <v>2.313892313625598</v>
      </c>
    </row>
    <row r="272" spans="1:25" x14ac:dyDescent="0.25">
      <c r="A272" s="79" t="s">
        <v>9</v>
      </c>
      <c r="B272" s="80">
        <v>5.3540976390556221</v>
      </c>
    </row>
    <row r="273" spans="1:25" x14ac:dyDescent="0.25">
      <c r="A273" s="79"/>
      <c r="B273" s="80"/>
    </row>
    <row r="274" spans="1:25" x14ac:dyDescent="0.25">
      <c r="A274" s="1" t="s">
        <v>16</v>
      </c>
      <c r="B274" s="132"/>
      <c r="C274" s="132"/>
      <c r="D274" s="1"/>
      <c r="E274" s="2"/>
      <c r="F274" s="2"/>
      <c r="G274" s="2"/>
      <c r="H274" s="2"/>
      <c r="I274" s="2"/>
      <c r="J274" s="2"/>
      <c r="K274" s="2"/>
      <c r="L274" s="2"/>
      <c r="M274" s="2"/>
      <c r="N274" s="2"/>
      <c r="O274" s="2"/>
      <c r="P274" s="2"/>
      <c r="Q274" s="2"/>
      <c r="R274" s="2"/>
      <c r="S274" s="2"/>
      <c r="T274" s="2"/>
      <c r="U274" s="2"/>
      <c r="V274" s="2"/>
      <c r="W274" s="2"/>
      <c r="X274" s="2"/>
      <c r="Y274" s="2"/>
    </row>
    <row r="275" spans="1:25" s="94" customFormat="1" x14ac:dyDescent="0.25">
      <c r="A275" s="92" t="s">
        <v>663</v>
      </c>
      <c r="B275" s="93"/>
      <c r="C275" s="93"/>
    </row>
    <row r="276" spans="1:25" x14ac:dyDescent="0.25">
      <c r="A276" s="74" t="s">
        <v>745</v>
      </c>
      <c r="B276" s="75">
        <v>42</v>
      </c>
      <c r="C276" s="76">
        <v>0.13461538461538461</v>
      </c>
      <c r="F276" s="23">
        <v>1</v>
      </c>
      <c r="G276" s="23">
        <v>42</v>
      </c>
    </row>
    <row r="277" spans="1:25" x14ac:dyDescent="0.25">
      <c r="A277" s="74" t="s">
        <v>746</v>
      </c>
      <c r="B277" s="75">
        <v>164</v>
      </c>
      <c r="C277" s="76">
        <v>0.52564102564102566</v>
      </c>
      <c r="F277" s="23">
        <v>2</v>
      </c>
      <c r="G277" s="23">
        <v>164</v>
      </c>
    </row>
    <row r="278" spans="1:25" x14ac:dyDescent="0.25">
      <c r="A278" s="74" t="s">
        <v>747</v>
      </c>
      <c r="B278" s="75">
        <v>102</v>
      </c>
      <c r="C278" s="76">
        <v>0.32692307692307693</v>
      </c>
      <c r="F278" s="23">
        <v>4</v>
      </c>
      <c r="G278" s="23">
        <v>102</v>
      </c>
    </row>
    <row r="279" spans="1:25" x14ac:dyDescent="0.25">
      <c r="A279" s="74" t="s">
        <v>748</v>
      </c>
      <c r="B279" s="75">
        <v>4</v>
      </c>
      <c r="C279" s="76">
        <v>1.282051282051282E-2</v>
      </c>
      <c r="F279" s="23">
        <v>5</v>
      </c>
      <c r="G279" s="23">
        <v>4</v>
      </c>
    </row>
    <row r="280" spans="1:25" x14ac:dyDescent="0.25">
      <c r="A280" s="77" t="s">
        <v>6</v>
      </c>
      <c r="B280" s="78">
        <v>312</v>
      </c>
      <c r="C280" s="78"/>
      <c r="D280" s="77"/>
      <c r="E280" s="64"/>
      <c r="F280" s="24">
        <f>SUMPRODUCT(F276:F279,G276:G279)</f>
        <v>798</v>
      </c>
      <c r="G280" s="24">
        <f>SUM(G276:G279)</f>
        <v>312</v>
      </c>
      <c r="H280" s="64"/>
      <c r="I280" s="64"/>
      <c r="J280" s="64"/>
      <c r="K280" s="64"/>
      <c r="L280" s="64"/>
      <c r="M280" s="64"/>
      <c r="N280" s="64"/>
      <c r="O280" s="64"/>
      <c r="P280" s="64"/>
      <c r="Q280" s="64"/>
      <c r="R280" s="64"/>
      <c r="S280" s="64"/>
      <c r="T280" s="64"/>
      <c r="U280" s="64"/>
      <c r="V280" s="64"/>
      <c r="W280" s="64"/>
      <c r="X280" s="64"/>
      <c r="Y280" s="64"/>
    </row>
    <row r="281" spans="1:25" x14ac:dyDescent="0.25">
      <c r="A281" s="79" t="s">
        <v>7</v>
      </c>
      <c r="B281" s="80">
        <v>2.2179487179487181</v>
      </c>
      <c r="F281" s="151">
        <f>F280/G280</f>
        <v>2.5576923076923075</v>
      </c>
      <c r="G281" s="151"/>
    </row>
    <row r="282" spans="1:25" x14ac:dyDescent="0.25">
      <c r="A282" s="79" t="s">
        <v>8</v>
      </c>
      <c r="B282" s="80">
        <v>0.68323866351127926</v>
      </c>
    </row>
    <row r="283" spans="1:25" x14ac:dyDescent="0.25">
      <c r="A283" s="79" t="s">
        <v>9</v>
      </c>
      <c r="B283" s="80">
        <v>0.46681507131667904</v>
      </c>
    </row>
    <row r="284" spans="1:25" x14ac:dyDescent="0.25">
      <c r="A284" s="79"/>
      <c r="B284" s="80"/>
    </row>
    <row r="285" spans="1:25" x14ac:dyDescent="0.25">
      <c r="A285" s="1" t="s">
        <v>17</v>
      </c>
      <c r="B285" s="132"/>
      <c r="C285" s="132"/>
      <c r="D285" s="1"/>
      <c r="E285" s="2"/>
      <c r="F285" s="2"/>
      <c r="G285" s="2"/>
      <c r="H285" s="2"/>
      <c r="I285" s="2"/>
      <c r="J285" s="2"/>
      <c r="K285" s="2"/>
      <c r="L285" s="2"/>
      <c r="M285" s="2"/>
      <c r="N285" s="2"/>
      <c r="O285" s="2"/>
      <c r="P285" s="2"/>
      <c r="Q285" s="2"/>
      <c r="R285" s="2"/>
      <c r="S285" s="2"/>
      <c r="T285" s="2"/>
      <c r="U285" s="2"/>
      <c r="V285" s="2"/>
      <c r="W285" s="2"/>
      <c r="X285" s="2"/>
      <c r="Y285" s="2"/>
    </row>
    <row r="286" spans="1:25" s="94" customFormat="1" x14ac:dyDescent="0.25">
      <c r="A286" s="92" t="s">
        <v>638</v>
      </c>
      <c r="B286" s="93"/>
      <c r="C286" s="93"/>
    </row>
    <row r="287" spans="1:25" ht="47.25" x14ac:dyDescent="0.25">
      <c r="A287" s="81" t="s">
        <v>664</v>
      </c>
      <c r="B287" s="75">
        <v>76</v>
      </c>
      <c r="C287" s="76">
        <v>0.18357487922705315</v>
      </c>
      <c r="F287" s="153">
        <v>1</v>
      </c>
      <c r="G287" s="153">
        <f>SUM(B287:B291)</f>
        <v>236</v>
      </c>
    </row>
    <row r="288" spans="1:25" ht="63" x14ac:dyDescent="0.25">
      <c r="A288" s="81" t="s">
        <v>639</v>
      </c>
      <c r="B288" s="75">
        <v>98</v>
      </c>
      <c r="C288" s="76">
        <v>0.23671497584541062</v>
      </c>
      <c r="F288" s="153"/>
      <c r="G288" s="153"/>
    </row>
    <row r="289" spans="1:25" ht="47.25" x14ac:dyDescent="0.25">
      <c r="A289" s="81" t="s">
        <v>640</v>
      </c>
      <c r="B289" s="75">
        <v>20</v>
      </c>
      <c r="C289" s="76">
        <v>4.8309178743961352E-2</v>
      </c>
      <c r="F289" s="153"/>
      <c r="G289" s="153"/>
    </row>
    <row r="290" spans="1:25" ht="47.25" x14ac:dyDescent="0.25">
      <c r="A290" s="81" t="s">
        <v>665</v>
      </c>
      <c r="B290" s="75">
        <v>6</v>
      </c>
      <c r="C290" s="76">
        <v>1.4492753623188406E-2</v>
      </c>
      <c r="F290" s="153"/>
      <c r="G290" s="153"/>
    </row>
    <row r="291" spans="1:25" ht="31.5" x14ac:dyDescent="0.25">
      <c r="A291" s="81" t="s">
        <v>641</v>
      </c>
      <c r="B291" s="75">
        <v>36</v>
      </c>
      <c r="C291" s="76">
        <v>8.6956521739130432E-2</v>
      </c>
      <c r="F291" s="153"/>
      <c r="G291" s="153"/>
    </row>
    <row r="292" spans="1:25" x14ac:dyDescent="0.25">
      <c r="A292" s="81" t="s">
        <v>642</v>
      </c>
      <c r="B292" s="75">
        <v>178</v>
      </c>
      <c r="C292" s="76">
        <v>0.42995169082125606</v>
      </c>
      <c r="F292" s="23">
        <v>5</v>
      </c>
      <c r="G292" s="23">
        <f>B292</f>
        <v>178</v>
      </c>
    </row>
    <row r="293" spans="1:25" x14ac:dyDescent="0.25">
      <c r="A293" s="77" t="s">
        <v>6</v>
      </c>
      <c r="B293" s="78">
        <v>414</v>
      </c>
      <c r="C293" s="78"/>
      <c r="D293" s="77"/>
      <c r="E293" s="64"/>
      <c r="F293" s="24">
        <f>SUMPRODUCT(F287:F292,G287:G292)</f>
        <v>1126</v>
      </c>
      <c r="G293" s="24">
        <f>SUM(G287:G292)</f>
        <v>414</v>
      </c>
      <c r="H293" s="64"/>
      <c r="I293" s="64"/>
      <c r="J293" s="64"/>
      <c r="K293" s="64"/>
      <c r="L293" s="64"/>
      <c r="M293" s="64"/>
      <c r="N293" s="64"/>
      <c r="O293" s="64"/>
      <c r="P293" s="64"/>
      <c r="Q293" s="64"/>
      <c r="R293" s="64"/>
      <c r="S293" s="64"/>
      <c r="T293" s="64"/>
      <c r="U293" s="64"/>
      <c r="V293" s="64"/>
      <c r="W293" s="64"/>
      <c r="X293" s="64"/>
      <c r="Y293" s="64"/>
    </row>
    <row r="294" spans="1:25" x14ac:dyDescent="0.25">
      <c r="A294" s="79" t="s">
        <v>7</v>
      </c>
      <c r="B294" s="80">
        <v>3.8743961352657004</v>
      </c>
      <c r="F294" s="151">
        <f>F293/G293</f>
        <v>2.7198067632850242</v>
      </c>
      <c r="G294" s="151"/>
    </row>
    <row r="295" spans="1:25" x14ac:dyDescent="0.25">
      <c r="A295" s="79" t="s">
        <v>8</v>
      </c>
      <c r="B295" s="80">
        <v>2.1092834117248835</v>
      </c>
    </row>
    <row r="296" spans="1:25" x14ac:dyDescent="0.25">
      <c r="A296" s="79" t="s">
        <v>9</v>
      </c>
      <c r="B296" s="80">
        <v>4.4490765109777639</v>
      </c>
    </row>
    <row r="297" spans="1:25" x14ac:dyDescent="0.25">
      <c r="A297" s="79"/>
      <c r="B297" s="80"/>
    </row>
    <row r="298" spans="1:25" x14ac:dyDescent="0.25">
      <c r="A298" s="1" t="s">
        <v>18</v>
      </c>
      <c r="B298" s="132"/>
      <c r="C298" s="132"/>
      <c r="D298" s="1"/>
      <c r="E298" s="2"/>
      <c r="F298" s="2"/>
      <c r="G298" s="2"/>
      <c r="H298" s="2"/>
      <c r="I298" s="2"/>
      <c r="J298" s="2"/>
      <c r="K298" s="2"/>
      <c r="L298" s="2"/>
      <c r="M298" s="2"/>
      <c r="N298" s="2"/>
      <c r="O298" s="2"/>
      <c r="P298" s="2"/>
      <c r="Q298" s="2"/>
      <c r="R298" s="2"/>
      <c r="S298" s="2"/>
      <c r="T298" s="2"/>
      <c r="U298" s="2"/>
      <c r="V298" s="2"/>
      <c r="W298" s="2"/>
      <c r="X298" s="2"/>
      <c r="Y298" s="2"/>
    </row>
    <row r="299" spans="1:25" s="94" customFormat="1" x14ac:dyDescent="0.25">
      <c r="A299" s="92" t="s">
        <v>666</v>
      </c>
      <c r="B299" s="93"/>
      <c r="C299" s="93"/>
    </row>
    <row r="300" spans="1:25" x14ac:dyDescent="0.25">
      <c r="A300" s="74" t="s">
        <v>749</v>
      </c>
      <c r="B300" s="75">
        <v>216</v>
      </c>
      <c r="C300" s="76">
        <v>0.69453376205787787</v>
      </c>
      <c r="F300" s="23">
        <v>1</v>
      </c>
      <c r="G300" s="23">
        <f>B300</f>
        <v>216</v>
      </c>
    </row>
    <row r="301" spans="1:25" x14ac:dyDescent="0.25">
      <c r="A301" s="74" t="s">
        <v>20</v>
      </c>
      <c r="B301" s="75">
        <v>95</v>
      </c>
      <c r="C301" s="76">
        <v>0.30546623794212219</v>
      </c>
      <c r="F301" s="23">
        <v>5</v>
      </c>
      <c r="G301" s="23">
        <f>B301</f>
        <v>95</v>
      </c>
    </row>
    <row r="302" spans="1:25" x14ac:dyDescent="0.25">
      <c r="A302" s="77" t="s">
        <v>6</v>
      </c>
      <c r="B302" s="78">
        <v>311</v>
      </c>
      <c r="C302" s="78"/>
      <c r="D302" s="77"/>
      <c r="E302" s="64"/>
      <c r="F302" s="24">
        <f>SUMPRODUCT(F300:F301,G300:G301)</f>
        <v>691</v>
      </c>
      <c r="G302" s="24">
        <f>SUM(G300:G301)</f>
        <v>311</v>
      </c>
      <c r="H302" s="64"/>
      <c r="I302" s="64"/>
      <c r="J302" s="64"/>
      <c r="K302" s="64"/>
      <c r="L302" s="64"/>
      <c r="M302" s="64"/>
      <c r="N302" s="64"/>
      <c r="O302" s="64"/>
      <c r="P302" s="64"/>
      <c r="Q302" s="64"/>
      <c r="R302" s="64"/>
      <c r="S302" s="64"/>
      <c r="T302" s="64"/>
      <c r="U302" s="64"/>
      <c r="V302" s="64"/>
      <c r="W302" s="64"/>
      <c r="X302" s="64"/>
      <c r="Y302" s="64"/>
    </row>
    <row r="303" spans="1:25" x14ac:dyDescent="0.25">
      <c r="A303" s="79" t="s">
        <v>7</v>
      </c>
      <c r="B303" s="80">
        <v>1.3054662379421222</v>
      </c>
      <c r="F303" s="151">
        <f>F302/G302</f>
        <v>2.2218649517684885</v>
      </c>
      <c r="G303" s="151"/>
    </row>
    <row r="304" spans="1:25" x14ac:dyDescent="0.25">
      <c r="A304" s="79" t="s">
        <v>8</v>
      </c>
      <c r="B304" s="80">
        <v>0.46134693192691972</v>
      </c>
    </row>
    <row r="305" spans="1:25" x14ac:dyDescent="0.25">
      <c r="A305" s="79" t="s">
        <v>9</v>
      </c>
      <c r="B305" s="80">
        <v>0.21284099159838188</v>
      </c>
    </row>
    <row r="307" spans="1:25" x14ac:dyDescent="0.25">
      <c r="A307" s="1" t="s">
        <v>21</v>
      </c>
      <c r="B307" s="132"/>
      <c r="C307" s="132"/>
      <c r="D307" s="1"/>
      <c r="E307" s="2"/>
      <c r="F307" s="2"/>
      <c r="G307" s="2"/>
      <c r="H307" s="2"/>
      <c r="I307" s="2"/>
      <c r="J307" s="2"/>
      <c r="K307" s="2"/>
      <c r="L307" s="2"/>
      <c r="M307" s="2"/>
      <c r="N307" s="2"/>
      <c r="O307" s="2"/>
      <c r="P307" s="2"/>
      <c r="Q307" s="2"/>
      <c r="R307" s="2"/>
      <c r="S307" s="2"/>
      <c r="T307" s="2"/>
      <c r="U307" s="2"/>
      <c r="V307" s="2"/>
      <c r="W307" s="2"/>
      <c r="X307" s="2"/>
      <c r="Y307" s="2"/>
    </row>
    <row r="308" spans="1:25" s="94" customFormat="1" x14ac:dyDescent="0.25">
      <c r="A308" s="92" t="s">
        <v>667</v>
      </c>
      <c r="B308" s="93"/>
      <c r="C308" s="93"/>
    </row>
    <row r="309" spans="1:25" x14ac:dyDescent="0.25">
      <c r="A309" s="74" t="s">
        <v>749</v>
      </c>
      <c r="B309" s="75">
        <v>146</v>
      </c>
      <c r="C309" s="76">
        <v>0.46945337620578781</v>
      </c>
      <c r="F309" s="23">
        <v>1</v>
      </c>
      <c r="G309" s="23">
        <f>B309</f>
        <v>146</v>
      </c>
    </row>
    <row r="310" spans="1:25" x14ac:dyDescent="0.25">
      <c r="A310" s="74" t="s">
        <v>20</v>
      </c>
      <c r="B310" s="75">
        <v>165</v>
      </c>
      <c r="C310" s="76">
        <v>0.53054662379421225</v>
      </c>
      <c r="F310" s="23">
        <v>5</v>
      </c>
      <c r="G310" s="23">
        <f>B310</f>
        <v>165</v>
      </c>
    </row>
    <row r="311" spans="1:25" x14ac:dyDescent="0.25">
      <c r="A311" s="77" t="s">
        <v>6</v>
      </c>
      <c r="B311" s="78">
        <v>311</v>
      </c>
      <c r="C311" s="78"/>
      <c r="D311" s="77"/>
      <c r="E311" s="64"/>
      <c r="F311" s="24">
        <f>SUMPRODUCT(F309:F310,G309:G310)</f>
        <v>971</v>
      </c>
      <c r="G311" s="24">
        <f>SUM(G309:G310)</f>
        <v>311</v>
      </c>
      <c r="H311" s="64"/>
      <c r="I311" s="64"/>
      <c r="J311" s="64"/>
      <c r="K311" s="64"/>
      <c r="L311" s="64"/>
      <c r="M311" s="64"/>
      <c r="N311" s="64"/>
      <c r="O311" s="64"/>
      <c r="P311" s="64"/>
      <c r="Q311" s="64"/>
      <c r="R311" s="64"/>
      <c r="S311" s="64"/>
      <c r="T311" s="64"/>
      <c r="U311" s="64"/>
      <c r="V311" s="64"/>
      <c r="W311" s="64"/>
      <c r="X311" s="64"/>
      <c r="Y311" s="64"/>
    </row>
    <row r="312" spans="1:25" x14ac:dyDescent="0.25">
      <c r="A312" s="79" t="s">
        <v>7</v>
      </c>
      <c r="B312" s="80">
        <v>1.5305466237942122</v>
      </c>
      <c r="F312" s="151">
        <f>F311/G311</f>
        <v>3.122186495176849</v>
      </c>
      <c r="G312" s="151"/>
    </row>
    <row r="313" spans="1:25" x14ac:dyDescent="0.25">
      <c r="A313" s="79" t="s">
        <v>8</v>
      </c>
      <c r="B313" s="80">
        <v>0.49987032858517894</v>
      </c>
    </row>
    <row r="314" spans="1:25" x14ac:dyDescent="0.25">
      <c r="A314" s="79" t="s">
        <v>9</v>
      </c>
      <c r="B314" s="80">
        <v>0.24987034539985475</v>
      </c>
    </row>
    <row r="315" spans="1:25" x14ac:dyDescent="0.25">
      <c r="A315" s="79"/>
      <c r="B315" s="80"/>
    </row>
    <row r="316" spans="1:25" x14ac:dyDescent="0.25">
      <c r="A316" s="1" t="s">
        <v>41</v>
      </c>
      <c r="B316" s="132"/>
      <c r="C316" s="132"/>
      <c r="D316" s="1"/>
      <c r="E316" s="2"/>
      <c r="F316" s="2"/>
      <c r="G316" s="2"/>
      <c r="H316" s="2"/>
      <c r="I316" s="2"/>
      <c r="J316" s="2"/>
      <c r="K316" s="2"/>
      <c r="L316" s="2"/>
      <c r="M316" s="2"/>
      <c r="N316" s="2"/>
      <c r="O316" s="2"/>
      <c r="P316" s="2"/>
      <c r="Q316" s="2"/>
      <c r="R316" s="2"/>
      <c r="S316" s="2"/>
      <c r="T316" s="2"/>
      <c r="U316" s="2"/>
      <c r="V316" s="2"/>
      <c r="W316" s="2"/>
      <c r="X316" s="2"/>
      <c r="Y316" s="2"/>
    </row>
    <row r="317" spans="1:25" s="94" customFormat="1" x14ac:dyDescent="0.25">
      <c r="A317" s="92" t="s">
        <v>750</v>
      </c>
      <c r="B317" s="93"/>
      <c r="C317" s="93"/>
    </row>
    <row r="318" spans="1:25" x14ac:dyDescent="0.25">
      <c r="A318" s="74" t="s">
        <v>749</v>
      </c>
      <c r="B318" s="75">
        <v>134</v>
      </c>
      <c r="C318" s="76">
        <v>0.88157894736842102</v>
      </c>
      <c r="F318" s="23">
        <v>1</v>
      </c>
      <c r="G318" s="23">
        <f>B318</f>
        <v>134</v>
      </c>
    </row>
    <row r="319" spans="1:25" x14ac:dyDescent="0.25">
      <c r="A319" s="74" t="s">
        <v>20</v>
      </c>
      <c r="B319" s="75">
        <v>18</v>
      </c>
      <c r="C319" s="76">
        <v>0.11842105263157894</v>
      </c>
      <c r="F319" s="23">
        <v>5</v>
      </c>
      <c r="G319" s="23">
        <f>B319</f>
        <v>18</v>
      </c>
    </row>
    <row r="320" spans="1:25" x14ac:dyDescent="0.25">
      <c r="A320" s="77" t="s">
        <v>6</v>
      </c>
      <c r="B320" s="78">
        <v>152</v>
      </c>
      <c r="C320" s="78"/>
      <c r="D320" s="77"/>
      <c r="E320" s="64"/>
      <c r="F320" s="24">
        <f>SUMPRODUCT(F318:F319,G318:G319)</f>
        <v>224</v>
      </c>
      <c r="G320" s="24">
        <f>SUM(G318:G319)</f>
        <v>152</v>
      </c>
      <c r="H320" s="64"/>
      <c r="I320" s="64"/>
      <c r="J320" s="64"/>
      <c r="K320" s="64"/>
      <c r="L320" s="64"/>
      <c r="M320" s="64"/>
      <c r="N320" s="64"/>
      <c r="O320" s="64"/>
      <c r="P320" s="64"/>
      <c r="Q320" s="64"/>
      <c r="R320" s="64"/>
      <c r="S320" s="64"/>
      <c r="T320" s="64"/>
      <c r="U320" s="64"/>
      <c r="V320" s="64"/>
      <c r="W320" s="64"/>
      <c r="X320" s="64"/>
      <c r="Y320" s="64"/>
    </row>
    <row r="321" spans="1:25" x14ac:dyDescent="0.25">
      <c r="A321" s="79" t="s">
        <v>7</v>
      </c>
      <c r="B321" s="80">
        <v>1.118421052631579</v>
      </c>
      <c r="F321" s="151">
        <f>F320/G320</f>
        <v>1.4736842105263157</v>
      </c>
      <c r="G321" s="151"/>
    </row>
    <row r="322" spans="1:25" x14ac:dyDescent="0.25">
      <c r="A322" s="79" t="s">
        <v>8</v>
      </c>
      <c r="B322" s="80">
        <v>0.32417415249099596</v>
      </c>
    </row>
    <row r="323" spans="1:25" x14ac:dyDescent="0.25">
      <c r="A323" s="79" t="s">
        <v>9</v>
      </c>
      <c r="B323" s="80">
        <v>0.10508888114325549</v>
      </c>
    </row>
    <row r="325" spans="1:25" x14ac:dyDescent="0.25">
      <c r="A325" s="1" t="s">
        <v>22</v>
      </c>
      <c r="B325" s="132"/>
      <c r="C325" s="132"/>
      <c r="D325" s="1"/>
      <c r="E325" s="2"/>
      <c r="F325" s="2"/>
      <c r="G325" s="2"/>
      <c r="H325" s="2"/>
      <c r="I325" s="2"/>
      <c r="J325" s="2"/>
      <c r="K325" s="2"/>
      <c r="L325" s="2"/>
      <c r="M325" s="2"/>
      <c r="N325" s="2"/>
      <c r="O325" s="2"/>
      <c r="P325" s="2"/>
      <c r="Q325" s="2"/>
      <c r="R325" s="2"/>
      <c r="S325" s="2"/>
      <c r="T325" s="2"/>
      <c r="U325" s="2"/>
      <c r="V325" s="2"/>
      <c r="W325" s="2"/>
      <c r="X325" s="2"/>
      <c r="Y325" s="2"/>
    </row>
    <row r="326" spans="1:25" x14ac:dyDescent="0.25">
      <c r="A326" s="4" t="s">
        <v>676</v>
      </c>
    </row>
    <row r="327" spans="1:25" s="97" customFormat="1" x14ac:dyDescent="0.25">
      <c r="A327" s="95" t="s">
        <v>751</v>
      </c>
      <c r="B327" s="96"/>
      <c r="C327" s="96"/>
    </row>
    <row r="328" spans="1:25" x14ac:dyDescent="0.25">
      <c r="A328" s="31">
        <v>1</v>
      </c>
      <c r="B328" s="75">
        <v>13</v>
      </c>
      <c r="C328" s="76">
        <v>4.1800643086816719E-2</v>
      </c>
      <c r="F328" s="23">
        <v>1</v>
      </c>
      <c r="G328" s="23">
        <f>B332</f>
        <v>189</v>
      </c>
    </row>
    <row r="329" spans="1:25" x14ac:dyDescent="0.25">
      <c r="A329" s="31">
        <v>2</v>
      </c>
      <c r="B329" s="75">
        <v>12</v>
      </c>
      <c r="C329" s="76">
        <v>3.8585209003215437E-2</v>
      </c>
      <c r="F329" s="23">
        <v>2</v>
      </c>
      <c r="G329" s="23">
        <f>B331</f>
        <v>57</v>
      </c>
    </row>
    <row r="330" spans="1:25" x14ac:dyDescent="0.25">
      <c r="A330" s="31">
        <v>3</v>
      </c>
      <c r="B330" s="75">
        <v>40</v>
      </c>
      <c r="C330" s="76">
        <v>0.12861736334405144</v>
      </c>
      <c r="F330" s="23">
        <v>3</v>
      </c>
      <c r="G330" s="23">
        <f>B330</f>
        <v>40</v>
      </c>
    </row>
    <row r="331" spans="1:25" x14ac:dyDescent="0.25">
      <c r="A331" s="31">
        <v>4</v>
      </c>
      <c r="B331" s="75">
        <v>57</v>
      </c>
      <c r="C331" s="76">
        <v>0.18327974276527331</v>
      </c>
      <c r="F331" s="23">
        <v>4</v>
      </c>
      <c r="G331" s="23">
        <f>B329</f>
        <v>12</v>
      </c>
    </row>
    <row r="332" spans="1:25" x14ac:dyDescent="0.25">
      <c r="A332" s="31">
        <v>5</v>
      </c>
      <c r="B332" s="75">
        <v>189</v>
      </c>
      <c r="C332" s="76">
        <v>0.60771704180064312</v>
      </c>
      <c r="F332" s="23">
        <v>5</v>
      </c>
      <c r="G332" s="23">
        <f>B328</f>
        <v>13</v>
      </c>
    </row>
    <row r="333" spans="1:25" x14ac:dyDescent="0.25">
      <c r="A333" s="77" t="s">
        <v>6</v>
      </c>
      <c r="B333" s="78">
        <v>311</v>
      </c>
      <c r="C333" s="78"/>
      <c r="D333" s="77"/>
      <c r="E333" s="64"/>
      <c r="F333" s="24">
        <f>SUMPRODUCT(F328:F332,G328:G332)</f>
        <v>536</v>
      </c>
      <c r="G333" s="24">
        <f>SUM(G328:G332)</f>
        <v>311</v>
      </c>
      <c r="H333" s="64"/>
      <c r="I333" s="64"/>
      <c r="J333" s="64"/>
      <c r="K333" s="64"/>
      <c r="L333" s="64"/>
      <c r="M333" s="64"/>
      <c r="N333" s="64"/>
      <c r="O333" s="64"/>
      <c r="P333" s="64"/>
      <c r="Q333" s="64"/>
      <c r="R333" s="64"/>
      <c r="S333" s="64"/>
      <c r="T333" s="64"/>
      <c r="U333" s="64"/>
      <c r="V333" s="64"/>
      <c r="W333" s="64"/>
      <c r="X333" s="64"/>
      <c r="Y333" s="64"/>
    </row>
    <row r="334" spans="1:25" x14ac:dyDescent="0.25">
      <c r="A334" s="79" t="s">
        <v>7</v>
      </c>
      <c r="B334" s="80">
        <v>4.276527331189711</v>
      </c>
      <c r="D334" s="86"/>
      <c r="F334" s="151">
        <f>F333/G333</f>
        <v>1.7234726688102895</v>
      </c>
      <c r="G334" s="151"/>
    </row>
    <row r="335" spans="1:25" x14ac:dyDescent="0.25">
      <c r="A335" s="79" t="s">
        <v>8</v>
      </c>
      <c r="B335" s="80">
        <v>1.0928191561834759</v>
      </c>
    </row>
    <row r="336" spans="1:25" x14ac:dyDescent="0.25">
      <c r="A336" s="79" t="s">
        <v>9</v>
      </c>
      <c r="B336" s="80">
        <v>1.1942537081215643</v>
      </c>
    </row>
    <row r="338" spans="1:25" s="97" customFormat="1" x14ac:dyDescent="0.25">
      <c r="A338" s="95" t="s">
        <v>671</v>
      </c>
      <c r="B338" s="96"/>
      <c r="C338" s="96"/>
    </row>
    <row r="339" spans="1:25" x14ac:dyDescent="0.25">
      <c r="A339" s="31">
        <v>1</v>
      </c>
      <c r="B339" s="75">
        <v>41</v>
      </c>
      <c r="C339" s="76">
        <v>0.13183279742765272</v>
      </c>
      <c r="F339" s="23">
        <v>1</v>
      </c>
      <c r="G339" s="23">
        <f>B343</f>
        <v>83</v>
      </c>
    </row>
    <row r="340" spans="1:25" x14ac:dyDescent="0.25">
      <c r="A340" s="31">
        <v>2</v>
      </c>
      <c r="B340" s="75">
        <v>38</v>
      </c>
      <c r="C340" s="76">
        <v>0.12218649517684887</v>
      </c>
      <c r="F340" s="23">
        <v>2</v>
      </c>
      <c r="G340" s="23">
        <f>B342</f>
        <v>62</v>
      </c>
    </row>
    <row r="341" spans="1:25" x14ac:dyDescent="0.25">
      <c r="A341" s="31">
        <v>3</v>
      </c>
      <c r="B341" s="75">
        <v>87</v>
      </c>
      <c r="C341" s="76">
        <v>0.27974276527331188</v>
      </c>
      <c r="F341" s="23">
        <v>3</v>
      </c>
      <c r="G341" s="23">
        <f>B341</f>
        <v>87</v>
      </c>
    </row>
    <row r="342" spans="1:25" x14ac:dyDescent="0.25">
      <c r="A342" s="31">
        <v>4</v>
      </c>
      <c r="B342" s="75">
        <v>62</v>
      </c>
      <c r="C342" s="76">
        <v>0.19935691318327975</v>
      </c>
      <c r="F342" s="23">
        <v>4</v>
      </c>
      <c r="G342" s="23">
        <f>B340</f>
        <v>38</v>
      </c>
    </row>
    <row r="343" spans="1:25" x14ac:dyDescent="0.25">
      <c r="A343" s="31">
        <v>5</v>
      </c>
      <c r="B343" s="75">
        <v>83</v>
      </c>
      <c r="C343" s="76">
        <v>0.26688102893890675</v>
      </c>
      <c r="F343" s="23">
        <v>5</v>
      </c>
      <c r="G343" s="23">
        <f>B339</f>
        <v>41</v>
      </c>
    </row>
    <row r="344" spans="1:25" x14ac:dyDescent="0.25">
      <c r="A344" s="77" t="s">
        <v>6</v>
      </c>
      <c r="B344" s="78">
        <v>311</v>
      </c>
      <c r="C344" s="78"/>
      <c r="D344" s="77"/>
      <c r="E344" s="64"/>
      <c r="F344" s="24">
        <f>SUMPRODUCT(F339:F343,G339:G343)</f>
        <v>825</v>
      </c>
      <c r="G344" s="24">
        <f>SUM(G339:G343)</f>
        <v>311</v>
      </c>
      <c r="H344" s="64"/>
      <c r="I344" s="64"/>
      <c r="J344" s="64"/>
      <c r="K344" s="64"/>
      <c r="L344" s="64"/>
      <c r="M344" s="64"/>
      <c r="N344" s="64"/>
      <c r="O344" s="64"/>
      <c r="P344" s="64"/>
      <c r="Q344" s="64"/>
      <c r="R344" s="64"/>
      <c r="S344" s="64"/>
      <c r="T344" s="64"/>
      <c r="U344" s="64"/>
      <c r="V344" s="64"/>
      <c r="W344" s="64"/>
      <c r="X344" s="64"/>
      <c r="Y344" s="64"/>
    </row>
    <row r="345" spans="1:25" x14ac:dyDescent="0.25">
      <c r="A345" s="79" t="s">
        <v>7</v>
      </c>
      <c r="B345" s="80">
        <v>3.347266881028939</v>
      </c>
      <c r="D345" s="86"/>
      <c r="F345" s="151">
        <f>F344/G344</f>
        <v>2.652733118971061</v>
      </c>
      <c r="G345" s="151"/>
    </row>
    <row r="346" spans="1:25" x14ac:dyDescent="0.25">
      <c r="A346" s="79" t="s">
        <v>8</v>
      </c>
      <c r="B346" s="80">
        <v>1.3422359497025063</v>
      </c>
    </row>
    <row r="347" spans="1:25" x14ac:dyDescent="0.25">
      <c r="A347" s="79" t="s">
        <v>9</v>
      </c>
      <c r="B347" s="80">
        <v>1.8015973446737892</v>
      </c>
    </row>
    <row r="348" spans="1:25" ht="15" customHeight="1" x14ac:dyDescent="0.25"/>
    <row r="349" spans="1:25" s="97" customFormat="1" x14ac:dyDescent="0.25">
      <c r="A349" s="95" t="s">
        <v>672</v>
      </c>
      <c r="B349" s="96"/>
      <c r="C349" s="96"/>
    </row>
    <row r="350" spans="1:25" x14ac:dyDescent="0.25">
      <c r="A350" s="87">
        <v>1</v>
      </c>
      <c r="B350" s="75">
        <v>27</v>
      </c>
      <c r="C350" s="76">
        <v>8.6816720257234734E-2</v>
      </c>
      <c r="F350" s="23">
        <v>1</v>
      </c>
      <c r="G350" s="23">
        <f>B354</f>
        <v>155</v>
      </c>
    </row>
    <row r="351" spans="1:25" x14ac:dyDescent="0.25">
      <c r="A351" s="87">
        <v>2</v>
      </c>
      <c r="B351" s="75">
        <v>27</v>
      </c>
      <c r="C351" s="76">
        <v>8.6816720257234734E-2</v>
      </c>
      <c r="F351" s="23">
        <v>2</v>
      </c>
      <c r="G351" s="23">
        <f>B353</f>
        <v>50</v>
      </c>
    </row>
    <row r="352" spans="1:25" x14ac:dyDescent="0.25">
      <c r="A352" s="87">
        <v>3</v>
      </c>
      <c r="B352" s="75">
        <v>52</v>
      </c>
      <c r="C352" s="76">
        <v>0.16720257234726688</v>
      </c>
      <c r="F352" s="23">
        <v>3</v>
      </c>
      <c r="G352" s="23">
        <f>B352</f>
        <v>52</v>
      </c>
    </row>
    <row r="353" spans="1:25" x14ac:dyDescent="0.25">
      <c r="A353" s="87">
        <v>4</v>
      </c>
      <c r="B353" s="75">
        <v>50</v>
      </c>
      <c r="C353" s="76">
        <v>0.16077170418006431</v>
      </c>
      <c r="F353" s="23">
        <v>4</v>
      </c>
      <c r="G353" s="23">
        <f>B351</f>
        <v>27</v>
      </c>
    </row>
    <row r="354" spans="1:25" x14ac:dyDescent="0.25">
      <c r="A354" s="87">
        <v>5</v>
      </c>
      <c r="B354" s="75">
        <v>155</v>
      </c>
      <c r="C354" s="76">
        <v>0.49839228295819937</v>
      </c>
      <c r="F354" s="23">
        <v>5</v>
      </c>
      <c r="G354" s="23">
        <f>B350</f>
        <v>27</v>
      </c>
    </row>
    <row r="355" spans="1:25" x14ac:dyDescent="0.25">
      <c r="A355" s="77" t="s">
        <v>6</v>
      </c>
      <c r="B355" s="78">
        <v>311</v>
      </c>
      <c r="C355" s="78"/>
      <c r="D355" s="77"/>
      <c r="E355" s="64"/>
      <c r="F355" s="24">
        <f>SUMPRODUCT(F350:F354,G350:G354)</f>
        <v>654</v>
      </c>
      <c r="G355" s="24">
        <f>SUM(G350:G354)</f>
        <v>311</v>
      </c>
      <c r="H355" s="64"/>
      <c r="I355" s="64"/>
      <c r="J355" s="64"/>
      <c r="K355" s="64"/>
      <c r="L355" s="64"/>
      <c r="M355" s="64"/>
      <c r="N355" s="64"/>
      <c r="O355" s="64"/>
      <c r="P355" s="64"/>
      <c r="Q355" s="64"/>
      <c r="R355" s="64"/>
      <c r="S355" s="64"/>
      <c r="T355" s="64"/>
      <c r="U355" s="64"/>
      <c r="V355" s="64"/>
      <c r="W355" s="64"/>
      <c r="X355" s="64"/>
      <c r="Y355" s="64"/>
    </row>
    <row r="356" spans="1:25" x14ac:dyDescent="0.25">
      <c r="A356" s="79" t="s">
        <v>7</v>
      </c>
      <c r="B356" s="80">
        <v>3.897106109324759</v>
      </c>
      <c r="F356" s="151">
        <f>F355/G355</f>
        <v>2.102893890675241</v>
      </c>
      <c r="G356" s="151"/>
    </row>
    <row r="357" spans="1:25" x14ac:dyDescent="0.25">
      <c r="A357" s="79" t="s">
        <v>8</v>
      </c>
      <c r="B357" s="80">
        <v>1.3376766033522842</v>
      </c>
    </row>
    <row r="358" spans="1:25" x14ac:dyDescent="0.25">
      <c r="A358" s="79" t="s">
        <v>9</v>
      </c>
      <c r="B358" s="80">
        <v>1.7893786951561041</v>
      </c>
    </row>
    <row r="360" spans="1:25" s="99" customFormat="1" x14ac:dyDescent="0.25">
      <c r="A360" s="95" t="s">
        <v>673</v>
      </c>
      <c r="B360" s="98"/>
      <c r="C360" s="98"/>
    </row>
    <row r="361" spans="1:25" x14ac:dyDescent="0.25">
      <c r="A361" s="87">
        <v>1</v>
      </c>
      <c r="B361" s="75">
        <v>93</v>
      </c>
      <c r="C361" s="76">
        <v>0.29903536977491962</v>
      </c>
      <c r="F361" s="23">
        <v>1</v>
      </c>
      <c r="G361" s="23">
        <f>B365</f>
        <v>68</v>
      </c>
    </row>
    <row r="362" spans="1:25" x14ac:dyDescent="0.25">
      <c r="A362" s="87">
        <v>2</v>
      </c>
      <c r="B362" s="75">
        <v>49</v>
      </c>
      <c r="C362" s="76">
        <v>0.15755627009646303</v>
      </c>
      <c r="F362" s="23">
        <v>2</v>
      </c>
      <c r="G362" s="23">
        <f>B364</f>
        <v>51</v>
      </c>
    </row>
    <row r="363" spans="1:25" x14ac:dyDescent="0.25">
      <c r="A363" s="87">
        <v>3</v>
      </c>
      <c r="B363" s="75">
        <v>50</v>
      </c>
      <c r="C363" s="76">
        <v>0.16077170418006431</v>
      </c>
      <c r="F363" s="23">
        <v>3</v>
      </c>
      <c r="G363" s="23">
        <f>B363</f>
        <v>50</v>
      </c>
    </row>
    <row r="364" spans="1:25" x14ac:dyDescent="0.25">
      <c r="A364" s="87">
        <v>4</v>
      </c>
      <c r="B364" s="75">
        <v>51</v>
      </c>
      <c r="C364" s="76">
        <v>0.16398713826366559</v>
      </c>
      <c r="F364" s="23">
        <v>4</v>
      </c>
      <c r="G364" s="23">
        <f>B362</f>
        <v>49</v>
      </c>
    </row>
    <row r="365" spans="1:25" x14ac:dyDescent="0.25">
      <c r="A365" s="87">
        <v>5</v>
      </c>
      <c r="B365" s="75">
        <v>68</v>
      </c>
      <c r="C365" s="76">
        <v>0.21864951768488747</v>
      </c>
      <c r="F365" s="23">
        <v>5</v>
      </c>
      <c r="G365" s="23">
        <f>B361</f>
        <v>93</v>
      </c>
    </row>
    <row r="366" spans="1:25" x14ac:dyDescent="0.25">
      <c r="A366" s="77" t="s">
        <v>6</v>
      </c>
      <c r="B366" s="78">
        <v>311</v>
      </c>
      <c r="C366" s="78"/>
      <c r="D366" s="77"/>
      <c r="E366" s="64"/>
      <c r="F366" s="24">
        <f>SUMPRODUCT(F361:F365,G361:G365)</f>
        <v>981</v>
      </c>
      <c r="G366" s="24">
        <f>SUM(G361:G365)</f>
        <v>311</v>
      </c>
      <c r="H366" s="64"/>
      <c r="I366" s="64"/>
      <c r="J366" s="64"/>
      <c r="K366" s="64"/>
      <c r="L366" s="64"/>
      <c r="M366" s="64"/>
      <c r="N366" s="64"/>
      <c r="O366" s="64"/>
      <c r="P366" s="64"/>
      <c r="Q366" s="64"/>
      <c r="R366" s="64"/>
      <c r="S366" s="64"/>
      <c r="T366" s="64"/>
      <c r="U366" s="64"/>
      <c r="V366" s="64"/>
      <c r="W366" s="64"/>
      <c r="X366" s="64"/>
      <c r="Y366" s="64"/>
    </row>
    <row r="367" spans="1:25" x14ac:dyDescent="0.25">
      <c r="A367" s="79" t="s">
        <v>7</v>
      </c>
      <c r="B367" s="80">
        <v>2.8456591639871385</v>
      </c>
      <c r="F367" s="151">
        <f>F366/G366</f>
        <v>3.1543408360128615</v>
      </c>
      <c r="G367" s="151"/>
    </row>
    <row r="368" spans="1:25" x14ac:dyDescent="0.25">
      <c r="A368" s="79" t="s">
        <v>8</v>
      </c>
      <c r="B368" s="80">
        <v>1.5414610160822215</v>
      </c>
    </row>
    <row r="369" spans="1:25" x14ac:dyDescent="0.25">
      <c r="A369" s="79" t="s">
        <v>9</v>
      </c>
      <c r="B369" s="80">
        <v>2.3761020641012345</v>
      </c>
    </row>
    <row r="371" spans="1:25" s="97" customFormat="1" x14ac:dyDescent="0.25">
      <c r="A371" s="95" t="s">
        <v>675</v>
      </c>
      <c r="B371" s="96"/>
      <c r="C371" s="96"/>
    </row>
    <row r="372" spans="1:25" x14ac:dyDescent="0.25">
      <c r="A372" s="87">
        <v>1</v>
      </c>
      <c r="B372" s="75">
        <v>13</v>
      </c>
      <c r="C372" s="76">
        <v>4.1800643086816719E-2</v>
      </c>
      <c r="F372" s="23">
        <v>1</v>
      </c>
      <c r="G372" s="23">
        <f>B376</f>
        <v>210</v>
      </c>
    </row>
    <row r="373" spans="1:25" x14ac:dyDescent="0.25">
      <c r="A373" s="87">
        <v>2</v>
      </c>
      <c r="B373" s="75">
        <v>15</v>
      </c>
      <c r="C373" s="76">
        <v>4.8231511254019289E-2</v>
      </c>
      <c r="F373" s="23">
        <v>2</v>
      </c>
      <c r="G373" s="23">
        <f>B375</f>
        <v>46</v>
      </c>
    </row>
    <row r="374" spans="1:25" x14ac:dyDescent="0.25">
      <c r="A374" s="87">
        <v>3</v>
      </c>
      <c r="B374" s="75">
        <v>27</v>
      </c>
      <c r="C374" s="76">
        <v>8.6816720257234734E-2</v>
      </c>
      <c r="F374" s="23">
        <v>3</v>
      </c>
      <c r="G374" s="23">
        <f>B374</f>
        <v>27</v>
      </c>
    </row>
    <row r="375" spans="1:25" x14ac:dyDescent="0.25">
      <c r="A375" s="87">
        <v>4</v>
      </c>
      <c r="B375" s="75">
        <v>46</v>
      </c>
      <c r="C375" s="76">
        <v>0.14790996784565916</v>
      </c>
      <c r="F375" s="23">
        <v>4</v>
      </c>
      <c r="G375" s="23">
        <f>B373</f>
        <v>15</v>
      </c>
    </row>
    <row r="376" spans="1:25" x14ac:dyDescent="0.25">
      <c r="A376" s="87">
        <v>5</v>
      </c>
      <c r="B376" s="75">
        <v>210</v>
      </c>
      <c r="C376" s="76">
        <v>0.67524115755627012</v>
      </c>
      <c r="F376" s="23">
        <v>5</v>
      </c>
      <c r="G376" s="23">
        <f>B372</f>
        <v>13</v>
      </c>
    </row>
    <row r="377" spans="1:25" x14ac:dyDescent="0.25">
      <c r="A377" s="77" t="s">
        <v>6</v>
      </c>
      <c r="B377" s="78">
        <v>311</v>
      </c>
      <c r="C377" s="78"/>
      <c r="D377" s="77"/>
      <c r="E377" s="64"/>
      <c r="F377" s="24">
        <f>SUMPRODUCT(F372:F376,G372:G376)</f>
        <v>508</v>
      </c>
      <c r="G377" s="24">
        <f>SUM(G372:G376)</f>
        <v>311</v>
      </c>
      <c r="H377" s="64"/>
      <c r="I377" s="64"/>
      <c r="J377" s="64"/>
      <c r="K377" s="64"/>
      <c r="L377" s="64"/>
      <c r="M377" s="64"/>
      <c r="N377" s="64"/>
      <c r="O377" s="64"/>
      <c r="P377" s="64"/>
      <c r="Q377" s="64"/>
      <c r="R377" s="64"/>
      <c r="S377" s="64"/>
      <c r="T377" s="64"/>
      <c r="U377" s="64"/>
      <c r="V377" s="64"/>
      <c r="W377" s="64"/>
      <c r="X377" s="64"/>
      <c r="Y377" s="64"/>
    </row>
    <row r="378" spans="1:25" x14ac:dyDescent="0.25">
      <c r="A378" s="79" t="s">
        <v>7</v>
      </c>
      <c r="B378" s="80">
        <v>4.366559485530547</v>
      </c>
      <c r="F378" s="151">
        <f>F377/G377</f>
        <v>1.6334405144694535</v>
      </c>
      <c r="G378" s="151"/>
    </row>
    <row r="379" spans="1:25" x14ac:dyDescent="0.25">
      <c r="A379" s="79" t="s">
        <v>8</v>
      </c>
      <c r="B379" s="80">
        <v>1.0957575353556857</v>
      </c>
    </row>
    <row r="380" spans="1:25" x14ac:dyDescent="0.25">
      <c r="A380" s="79" t="s">
        <v>9</v>
      </c>
      <c r="B380" s="80">
        <v>1.2006845762887668</v>
      </c>
    </row>
    <row r="382" spans="1:25" s="99" customFormat="1" x14ac:dyDescent="0.25">
      <c r="A382" s="95" t="s">
        <v>677</v>
      </c>
      <c r="B382" s="98"/>
      <c r="C382" s="98"/>
    </row>
    <row r="383" spans="1:25" x14ac:dyDescent="0.25">
      <c r="A383" s="87">
        <v>1</v>
      </c>
      <c r="B383" s="75">
        <v>170</v>
      </c>
      <c r="C383" s="76">
        <v>0.54662379421221863</v>
      </c>
      <c r="F383" s="23">
        <v>1</v>
      </c>
      <c r="G383" s="23">
        <f>B387</f>
        <v>35</v>
      </c>
    </row>
    <row r="384" spans="1:25" x14ac:dyDescent="0.25">
      <c r="A384" s="87">
        <v>2</v>
      </c>
      <c r="B384" s="75">
        <v>52</v>
      </c>
      <c r="C384" s="76">
        <v>0.16720257234726688</v>
      </c>
      <c r="F384" s="23">
        <v>2</v>
      </c>
      <c r="G384" s="23">
        <f>B386</f>
        <v>15</v>
      </c>
    </row>
    <row r="385" spans="1:25" x14ac:dyDescent="0.25">
      <c r="A385" s="87">
        <v>3</v>
      </c>
      <c r="B385" s="75">
        <v>39</v>
      </c>
      <c r="C385" s="76">
        <v>0.12540192926045016</v>
      </c>
      <c r="F385" s="23">
        <v>3</v>
      </c>
      <c r="G385" s="23">
        <f>B385</f>
        <v>39</v>
      </c>
    </row>
    <row r="386" spans="1:25" x14ac:dyDescent="0.25">
      <c r="A386" s="87">
        <v>4</v>
      </c>
      <c r="B386" s="75">
        <v>15</v>
      </c>
      <c r="C386" s="76">
        <v>4.8231511254019289E-2</v>
      </c>
      <c r="F386" s="23">
        <v>4</v>
      </c>
      <c r="G386" s="23">
        <f>B384</f>
        <v>52</v>
      </c>
    </row>
    <row r="387" spans="1:25" x14ac:dyDescent="0.25">
      <c r="A387" s="87">
        <v>5</v>
      </c>
      <c r="B387" s="75">
        <v>35</v>
      </c>
      <c r="C387" s="76">
        <v>0.11254019292604502</v>
      </c>
      <c r="F387" s="23">
        <v>5</v>
      </c>
      <c r="G387" s="23">
        <f>B383</f>
        <v>170</v>
      </c>
    </row>
    <row r="388" spans="1:25" x14ac:dyDescent="0.25">
      <c r="A388" s="77" t="s">
        <v>6</v>
      </c>
      <c r="B388" s="78">
        <v>311</v>
      </c>
      <c r="C388" s="78"/>
      <c r="D388" s="77"/>
      <c r="E388" s="64"/>
      <c r="F388" s="24">
        <f>SUMPRODUCT(F383:F387,G383:G387)</f>
        <v>1240</v>
      </c>
      <c r="G388" s="24">
        <f>SUM(G383:G387)</f>
        <v>311</v>
      </c>
      <c r="H388" s="64"/>
      <c r="I388" s="64"/>
      <c r="J388" s="64"/>
      <c r="K388" s="64"/>
      <c r="L388" s="64"/>
      <c r="M388" s="64"/>
      <c r="N388" s="64"/>
      <c r="O388" s="64"/>
      <c r="P388" s="64"/>
      <c r="Q388" s="64"/>
      <c r="R388" s="64"/>
      <c r="S388" s="64"/>
      <c r="T388" s="64"/>
      <c r="U388" s="64"/>
      <c r="V388" s="64"/>
      <c r="W388" s="64"/>
      <c r="X388" s="64"/>
      <c r="Y388" s="64"/>
    </row>
    <row r="389" spans="1:25" x14ac:dyDescent="0.25">
      <c r="A389" s="79" t="s">
        <v>7</v>
      </c>
      <c r="B389" s="80">
        <v>2.012861736334405</v>
      </c>
      <c r="F389" s="151">
        <f>F388/G388</f>
        <v>3.987138263665595</v>
      </c>
      <c r="G389" s="151"/>
    </row>
    <row r="390" spans="1:25" x14ac:dyDescent="0.25">
      <c r="A390" s="79" t="s">
        <v>8</v>
      </c>
      <c r="B390" s="80">
        <v>1.3724813331531143</v>
      </c>
    </row>
    <row r="391" spans="1:25" x14ac:dyDescent="0.25">
      <c r="A391" s="79" t="s">
        <v>9</v>
      </c>
      <c r="B391" s="80">
        <v>1.8837050098537498</v>
      </c>
    </row>
    <row r="393" spans="1:25" s="102" customFormat="1" x14ac:dyDescent="0.25">
      <c r="A393" s="100" t="s">
        <v>678</v>
      </c>
      <c r="B393" s="101"/>
      <c r="C393" s="101"/>
    </row>
    <row r="394" spans="1:25" x14ac:dyDescent="0.25">
      <c r="A394" s="87">
        <v>1</v>
      </c>
      <c r="B394" s="75">
        <v>18</v>
      </c>
      <c r="C394" s="76">
        <v>5.7877813504823149E-2</v>
      </c>
      <c r="F394" s="23">
        <v>1</v>
      </c>
      <c r="G394" s="23">
        <f>B398</f>
        <v>155</v>
      </c>
    </row>
    <row r="395" spans="1:25" x14ac:dyDescent="0.25">
      <c r="A395" s="87">
        <v>2</v>
      </c>
      <c r="B395" s="75">
        <v>18</v>
      </c>
      <c r="C395" s="76">
        <v>5.7877813504823149E-2</v>
      </c>
      <c r="F395" s="23">
        <v>2</v>
      </c>
      <c r="G395" s="23">
        <f>B397</f>
        <v>69</v>
      </c>
    </row>
    <row r="396" spans="1:25" x14ac:dyDescent="0.25">
      <c r="A396" s="87">
        <v>3</v>
      </c>
      <c r="B396" s="75">
        <v>51</v>
      </c>
      <c r="C396" s="76">
        <v>0.16398713826366559</v>
      </c>
      <c r="F396" s="23">
        <v>3</v>
      </c>
      <c r="G396" s="23">
        <f>B396</f>
        <v>51</v>
      </c>
    </row>
    <row r="397" spans="1:25" x14ac:dyDescent="0.25">
      <c r="A397" s="87">
        <v>4</v>
      </c>
      <c r="B397" s="75">
        <v>69</v>
      </c>
      <c r="C397" s="76">
        <v>0.22186495176848875</v>
      </c>
      <c r="F397" s="23">
        <v>4</v>
      </c>
      <c r="G397" s="23">
        <f>B395</f>
        <v>18</v>
      </c>
    </row>
    <row r="398" spans="1:25" x14ac:dyDescent="0.25">
      <c r="A398" s="87">
        <v>5</v>
      </c>
      <c r="B398" s="75">
        <v>155</v>
      </c>
      <c r="C398" s="76">
        <v>0.49839228295819937</v>
      </c>
      <c r="F398" s="23">
        <v>5</v>
      </c>
      <c r="G398" s="23">
        <f>B394</f>
        <v>18</v>
      </c>
    </row>
    <row r="399" spans="1:25" x14ac:dyDescent="0.25">
      <c r="A399" s="77" t="s">
        <v>6</v>
      </c>
      <c r="B399" s="78">
        <v>311</v>
      </c>
      <c r="C399" s="78"/>
      <c r="D399" s="77"/>
      <c r="E399" s="64"/>
      <c r="F399" s="24">
        <f>SUMPRODUCT(F394:F398,G394:G398)</f>
        <v>608</v>
      </c>
      <c r="G399" s="24">
        <f>SUM(G394:G398)</f>
        <v>311</v>
      </c>
      <c r="H399" s="64"/>
      <c r="I399" s="64"/>
      <c r="J399" s="64"/>
      <c r="K399" s="64"/>
      <c r="L399" s="64"/>
      <c r="M399" s="64"/>
      <c r="N399" s="64"/>
      <c r="O399" s="64"/>
      <c r="P399" s="64"/>
      <c r="Q399" s="64"/>
      <c r="R399" s="64"/>
      <c r="S399" s="64"/>
      <c r="T399" s="64"/>
      <c r="U399" s="64"/>
      <c r="V399" s="64"/>
      <c r="W399" s="64"/>
      <c r="X399" s="64"/>
      <c r="Y399" s="64"/>
    </row>
    <row r="400" spans="1:25" x14ac:dyDescent="0.25">
      <c r="A400" s="79" t="s">
        <v>7</v>
      </c>
      <c r="B400" s="80">
        <v>4.045016077170418</v>
      </c>
      <c r="F400" s="151">
        <f>F399/G399</f>
        <v>1.954983922829582</v>
      </c>
      <c r="G400" s="151"/>
    </row>
    <row r="401" spans="1:25" x14ac:dyDescent="0.25">
      <c r="A401" s="79" t="s">
        <v>8</v>
      </c>
      <c r="B401" s="80">
        <v>1.1905132735838775</v>
      </c>
    </row>
    <row r="402" spans="1:25" x14ac:dyDescent="0.25">
      <c r="A402" s="79" t="s">
        <v>9</v>
      </c>
      <c r="B402" s="80">
        <v>1.4173218545794004</v>
      </c>
    </row>
    <row r="404" spans="1:25" x14ac:dyDescent="0.25">
      <c r="A404" s="88" t="s">
        <v>205</v>
      </c>
      <c r="B404" s="89">
        <v>3.54</v>
      </c>
      <c r="F404" s="88" t="s">
        <v>205</v>
      </c>
      <c r="G404" s="90">
        <f>AVERAGE(F400,F389,F378,F367,F356,F345,F334,)</f>
        <v>2.1511254019292601</v>
      </c>
    </row>
    <row r="406" spans="1:25" x14ac:dyDescent="0.25">
      <c r="A406" s="1" t="s">
        <v>23</v>
      </c>
      <c r="B406" s="132"/>
      <c r="C406" s="132"/>
      <c r="D406" s="1"/>
      <c r="E406" s="2"/>
      <c r="F406" s="2"/>
      <c r="G406" s="2"/>
      <c r="H406" s="2"/>
      <c r="I406" s="2"/>
      <c r="J406" s="2"/>
      <c r="K406" s="2"/>
      <c r="L406" s="2"/>
      <c r="M406" s="2"/>
      <c r="N406" s="2"/>
      <c r="O406" s="2"/>
      <c r="P406" s="2"/>
      <c r="Q406" s="2"/>
      <c r="R406" s="2"/>
      <c r="S406" s="2"/>
      <c r="T406" s="2"/>
      <c r="U406" s="2"/>
      <c r="V406" s="2"/>
      <c r="W406" s="2"/>
      <c r="X406" s="2"/>
      <c r="Y406" s="2"/>
    </row>
    <row r="407" spans="1:25" s="105" customFormat="1" x14ac:dyDescent="0.25">
      <c r="A407" s="103" t="s">
        <v>679</v>
      </c>
      <c r="B407" s="104"/>
      <c r="C407" s="104"/>
    </row>
    <row r="408" spans="1:25" x14ac:dyDescent="0.25">
      <c r="A408" s="74" t="s">
        <v>19</v>
      </c>
      <c r="B408" s="75">
        <v>93</v>
      </c>
      <c r="C408" s="76">
        <v>0.3</v>
      </c>
    </row>
    <row r="409" spans="1:25" x14ac:dyDescent="0.25">
      <c r="A409" s="74" t="s">
        <v>20</v>
      </c>
      <c r="B409" s="75">
        <v>217</v>
      </c>
      <c r="C409" s="76">
        <v>0.7</v>
      </c>
    </row>
    <row r="410" spans="1:25" x14ac:dyDescent="0.25">
      <c r="A410" s="77" t="s">
        <v>6</v>
      </c>
      <c r="B410" s="78">
        <v>310</v>
      </c>
      <c r="C410" s="78"/>
      <c r="D410" s="77"/>
      <c r="E410" s="64"/>
      <c r="F410" s="64"/>
      <c r="G410" s="64"/>
      <c r="H410" s="64"/>
      <c r="I410" s="64"/>
      <c r="J410" s="64"/>
      <c r="K410" s="64"/>
      <c r="L410" s="64"/>
      <c r="M410" s="64"/>
      <c r="N410" s="64"/>
      <c r="O410" s="64"/>
      <c r="P410" s="64"/>
      <c r="Q410" s="64"/>
      <c r="R410" s="64"/>
      <c r="S410" s="64"/>
      <c r="T410" s="64"/>
      <c r="U410" s="64"/>
      <c r="V410" s="64"/>
      <c r="W410" s="64"/>
      <c r="X410" s="64"/>
      <c r="Y410" s="64"/>
    </row>
    <row r="411" spans="1:25" x14ac:dyDescent="0.25">
      <c r="A411" s="79" t="s">
        <v>7</v>
      </c>
      <c r="B411" s="80">
        <v>1.7</v>
      </c>
    </row>
    <row r="412" spans="1:25" x14ac:dyDescent="0.25">
      <c r="A412" s="79" t="s">
        <v>8</v>
      </c>
      <c r="B412" s="80">
        <v>0.45899848763420281</v>
      </c>
    </row>
    <row r="413" spans="1:25" x14ac:dyDescent="0.25">
      <c r="A413" s="79" t="s">
        <v>9</v>
      </c>
      <c r="B413" s="80">
        <v>0.21067961165048543</v>
      </c>
    </row>
    <row r="415" spans="1:25" x14ac:dyDescent="0.25">
      <c r="A415" s="1" t="s">
        <v>24</v>
      </c>
      <c r="B415" s="132"/>
      <c r="C415" s="132"/>
      <c r="D415" s="1"/>
      <c r="E415" s="2"/>
      <c r="F415" s="2"/>
      <c r="G415" s="2"/>
      <c r="H415" s="2"/>
      <c r="I415" s="2"/>
      <c r="J415" s="2"/>
      <c r="K415" s="2"/>
      <c r="L415" s="2"/>
      <c r="M415" s="2"/>
      <c r="N415" s="2"/>
      <c r="O415" s="2"/>
      <c r="P415" s="2"/>
      <c r="Q415" s="2"/>
      <c r="R415" s="2"/>
      <c r="S415" s="2"/>
      <c r="T415" s="2"/>
      <c r="U415" s="2"/>
      <c r="V415" s="2"/>
      <c r="W415" s="2"/>
      <c r="X415" s="2"/>
      <c r="Y415" s="2"/>
    </row>
    <row r="416" spans="1:25" s="105" customFormat="1" x14ac:dyDescent="0.25">
      <c r="A416" s="103" t="s">
        <v>680</v>
      </c>
      <c r="B416" s="104"/>
      <c r="C416" s="104"/>
    </row>
    <row r="417" spans="1:25" ht="47.25" x14ac:dyDescent="0.25">
      <c r="A417" s="81" t="s">
        <v>753</v>
      </c>
      <c r="B417" s="75">
        <v>27</v>
      </c>
      <c r="C417" s="76">
        <v>0.29032258064516131</v>
      </c>
      <c r="F417" s="131">
        <v>1</v>
      </c>
      <c r="G417" s="131">
        <f>B417</f>
        <v>27</v>
      </c>
    </row>
    <row r="418" spans="1:25" ht="30.95" customHeight="1" x14ac:dyDescent="0.25">
      <c r="A418" s="81" t="s">
        <v>754</v>
      </c>
      <c r="B418" s="75">
        <v>46</v>
      </c>
      <c r="C418" s="76">
        <v>0.4946236559139785</v>
      </c>
      <c r="F418" s="131">
        <v>2</v>
      </c>
      <c r="G418" s="131">
        <f t="shared" ref="G418:G420" si="3">B418</f>
        <v>46</v>
      </c>
    </row>
    <row r="419" spans="1:25" ht="31.5" x14ac:dyDescent="0.25">
      <c r="A419" s="81" t="s">
        <v>755</v>
      </c>
      <c r="B419" s="75">
        <v>8</v>
      </c>
      <c r="C419" s="76">
        <v>8.6021505376344093E-2</v>
      </c>
      <c r="F419" s="131">
        <v>4</v>
      </c>
      <c r="G419" s="131">
        <f t="shared" si="3"/>
        <v>8</v>
      </c>
    </row>
    <row r="420" spans="1:25" ht="31.5" x14ac:dyDescent="0.25">
      <c r="A420" s="81" t="s">
        <v>756</v>
      </c>
      <c r="B420" s="75">
        <v>12</v>
      </c>
      <c r="C420" s="76">
        <v>0.12903225806451613</v>
      </c>
      <c r="F420" s="131">
        <v>5</v>
      </c>
      <c r="G420" s="131">
        <f t="shared" si="3"/>
        <v>12</v>
      </c>
    </row>
    <row r="421" spans="1:25" x14ac:dyDescent="0.25">
      <c r="A421" s="77" t="s">
        <v>6</v>
      </c>
      <c r="B421" s="78">
        <v>93</v>
      </c>
      <c r="C421" s="78"/>
      <c r="D421" s="77"/>
      <c r="E421" s="64"/>
      <c r="F421" s="24">
        <f>SUMPRODUCT(F417:F420,G417:G420)</f>
        <v>211</v>
      </c>
      <c r="G421" s="24">
        <f>SUM(G417:G420)</f>
        <v>93</v>
      </c>
      <c r="H421" s="64"/>
      <c r="I421" s="64"/>
      <c r="J421" s="64"/>
      <c r="K421" s="64"/>
      <c r="L421" s="64"/>
      <c r="M421" s="64"/>
      <c r="N421" s="64"/>
      <c r="O421" s="64"/>
      <c r="P421" s="64"/>
      <c r="Q421" s="64"/>
      <c r="R421" s="64"/>
      <c r="S421" s="64"/>
      <c r="T421" s="64"/>
      <c r="U421" s="64"/>
      <c r="V421" s="64"/>
      <c r="W421" s="64"/>
      <c r="X421" s="64"/>
      <c r="Y421" s="64"/>
    </row>
    <row r="422" spans="1:25" x14ac:dyDescent="0.25">
      <c r="A422" s="79" t="s">
        <v>7</v>
      </c>
      <c r="B422" s="80">
        <v>2.053763440860215</v>
      </c>
      <c r="F422" s="151">
        <f>F421/G421</f>
        <v>2.2688172043010755</v>
      </c>
      <c r="G422" s="151"/>
    </row>
    <row r="423" spans="1:25" x14ac:dyDescent="0.25">
      <c r="A423" s="79" t="s">
        <v>8</v>
      </c>
      <c r="B423" s="80">
        <v>0.94828897858710282</v>
      </c>
    </row>
    <row r="424" spans="1:25" x14ac:dyDescent="0.25">
      <c r="A424" s="79" t="s">
        <v>9</v>
      </c>
      <c r="B424" s="80">
        <v>0.89925198690977082</v>
      </c>
    </row>
    <row r="426" spans="1:25" x14ac:dyDescent="0.25">
      <c r="A426" s="1" t="s">
        <v>25</v>
      </c>
      <c r="B426" s="132"/>
      <c r="C426" s="132"/>
      <c r="D426" s="1"/>
      <c r="E426" s="2"/>
      <c r="F426" s="2"/>
      <c r="G426" s="2"/>
      <c r="H426" s="2"/>
      <c r="I426" s="2"/>
      <c r="J426" s="2"/>
      <c r="K426" s="2"/>
      <c r="L426" s="2"/>
      <c r="M426" s="2"/>
      <c r="N426" s="2"/>
      <c r="O426" s="2"/>
      <c r="P426" s="2"/>
      <c r="Q426" s="2"/>
      <c r="R426" s="2"/>
      <c r="S426" s="2"/>
      <c r="T426" s="2"/>
      <c r="U426" s="2"/>
      <c r="V426" s="2"/>
      <c r="W426" s="2"/>
      <c r="X426" s="2"/>
      <c r="Y426" s="2"/>
    </row>
    <row r="427" spans="1:25" s="108" customFormat="1" x14ac:dyDescent="0.25">
      <c r="A427" s="106" t="s">
        <v>681</v>
      </c>
      <c r="B427" s="107"/>
      <c r="C427" s="107"/>
    </row>
    <row r="428" spans="1:25" ht="63" x14ac:dyDescent="0.25">
      <c r="A428" s="81" t="s">
        <v>682</v>
      </c>
      <c r="B428" s="75">
        <v>168</v>
      </c>
      <c r="C428" s="76">
        <v>0.32061068702290074</v>
      </c>
      <c r="F428" s="23">
        <v>5</v>
      </c>
      <c r="G428" s="23">
        <f>B428</f>
        <v>168</v>
      </c>
    </row>
    <row r="429" spans="1:25" ht="63" x14ac:dyDescent="0.25">
      <c r="A429" s="81" t="s">
        <v>683</v>
      </c>
      <c r="B429" s="75">
        <v>46</v>
      </c>
      <c r="C429" s="76">
        <v>8.7786259541984726E-2</v>
      </c>
      <c r="F429" s="23">
        <v>5</v>
      </c>
      <c r="G429" s="23">
        <f t="shared" ref="G429:G432" si="4">B429</f>
        <v>46</v>
      </c>
    </row>
    <row r="430" spans="1:25" ht="31.5" x14ac:dyDescent="0.25">
      <c r="A430" s="81" t="s">
        <v>684</v>
      </c>
      <c r="B430" s="75">
        <v>141</v>
      </c>
      <c r="C430" s="76">
        <v>0.26908396946564883</v>
      </c>
      <c r="F430" s="23">
        <v>5</v>
      </c>
      <c r="G430" s="23">
        <f t="shared" si="4"/>
        <v>141</v>
      </c>
    </row>
    <row r="431" spans="1:25" ht="47.25" x14ac:dyDescent="0.25">
      <c r="A431" s="81" t="s">
        <v>685</v>
      </c>
      <c r="B431" s="75">
        <v>153</v>
      </c>
      <c r="C431" s="76">
        <v>0.2919847328244275</v>
      </c>
      <c r="F431" s="23">
        <v>1</v>
      </c>
      <c r="G431" s="23">
        <f t="shared" si="4"/>
        <v>153</v>
      </c>
    </row>
    <row r="432" spans="1:25" ht="31.5" x14ac:dyDescent="0.25">
      <c r="A432" s="81" t="s">
        <v>757</v>
      </c>
      <c r="B432" s="75">
        <v>16</v>
      </c>
      <c r="C432" s="76">
        <v>3.0534351145038167E-2</v>
      </c>
      <c r="F432" s="23">
        <v>1</v>
      </c>
      <c r="G432" s="23">
        <f t="shared" si="4"/>
        <v>16</v>
      </c>
    </row>
    <row r="433" spans="1:25" x14ac:dyDescent="0.25">
      <c r="A433" s="77" t="s">
        <v>6</v>
      </c>
      <c r="B433" s="78">
        <v>524</v>
      </c>
      <c r="C433" s="78"/>
      <c r="D433" s="77"/>
      <c r="E433" s="64"/>
      <c r="F433" s="24">
        <f>SUMPRODUCT(F428:F432,G428:G432)</f>
        <v>1944</v>
      </c>
      <c r="G433" s="24">
        <f>SUM(G428:G432)</f>
        <v>524</v>
      </c>
      <c r="H433" s="64"/>
      <c r="I433" s="64"/>
      <c r="J433" s="64"/>
      <c r="K433" s="64"/>
      <c r="L433" s="64"/>
      <c r="M433" s="64"/>
      <c r="N433" s="64"/>
      <c r="O433" s="64"/>
      <c r="P433" s="64"/>
      <c r="Q433" s="64"/>
      <c r="R433" s="64"/>
      <c r="S433" s="64"/>
      <c r="T433" s="64"/>
      <c r="U433" s="64"/>
      <c r="V433" s="64"/>
      <c r="W433" s="64"/>
      <c r="X433" s="64"/>
      <c r="Y433" s="64"/>
    </row>
    <row r="434" spans="1:25" x14ac:dyDescent="0.25">
      <c r="A434" s="79" t="s">
        <v>7</v>
      </c>
      <c r="B434" s="80">
        <v>2.6240458015267176</v>
      </c>
      <c r="F434" s="151">
        <f>F433/G433</f>
        <v>3.7099236641221376</v>
      </c>
      <c r="G434" s="151"/>
    </row>
    <row r="435" spans="1:25" x14ac:dyDescent="0.25">
      <c r="A435" s="79" t="s">
        <v>8</v>
      </c>
      <c r="B435" s="80">
        <v>1.2830241990751965</v>
      </c>
    </row>
    <row r="436" spans="1:25" x14ac:dyDescent="0.25">
      <c r="A436" s="79" t="s">
        <v>9</v>
      </c>
      <c r="B436" s="80">
        <v>1.6461510954125496</v>
      </c>
    </row>
    <row r="438" spans="1:25" x14ac:dyDescent="0.25">
      <c r="A438" s="1" t="s">
        <v>26</v>
      </c>
      <c r="B438" s="132"/>
      <c r="C438" s="132"/>
      <c r="D438" s="1"/>
      <c r="E438" s="2"/>
      <c r="F438" s="2"/>
      <c r="G438" s="2"/>
      <c r="H438" s="2"/>
      <c r="I438" s="2"/>
      <c r="J438" s="2"/>
      <c r="K438" s="2"/>
      <c r="L438" s="2"/>
      <c r="M438" s="2"/>
      <c r="N438" s="2"/>
      <c r="O438" s="2"/>
      <c r="P438" s="2"/>
      <c r="Q438" s="2"/>
      <c r="R438" s="2"/>
      <c r="S438" s="2"/>
      <c r="T438" s="2"/>
      <c r="U438" s="2"/>
      <c r="V438" s="2"/>
      <c r="W438" s="2"/>
      <c r="X438" s="2"/>
      <c r="Y438" s="2"/>
    </row>
    <row r="439" spans="1:25" s="111" customFormat="1" x14ac:dyDescent="0.25">
      <c r="A439" s="109" t="s">
        <v>687</v>
      </c>
      <c r="B439" s="110"/>
      <c r="C439" s="110"/>
    </row>
    <row r="440" spans="1:25" ht="47.25" x14ac:dyDescent="0.25">
      <c r="A440" s="81" t="s">
        <v>643</v>
      </c>
      <c r="B440" s="75">
        <v>126</v>
      </c>
      <c r="C440" s="76">
        <v>0.42857142857142855</v>
      </c>
      <c r="F440" s="23">
        <v>1</v>
      </c>
      <c r="G440" s="23">
        <f>B440</f>
        <v>126</v>
      </c>
    </row>
    <row r="441" spans="1:25" ht="47.25" x14ac:dyDescent="0.25">
      <c r="A441" s="81" t="s">
        <v>644</v>
      </c>
      <c r="B441" s="75">
        <v>80</v>
      </c>
      <c r="C441" s="76">
        <v>0.27210884353741499</v>
      </c>
      <c r="F441" s="23">
        <v>2</v>
      </c>
      <c r="G441" s="23">
        <f t="shared" ref="G441:G444" si="5">B441</f>
        <v>80</v>
      </c>
    </row>
    <row r="442" spans="1:25" ht="31.5" x14ac:dyDescent="0.25">
      <c r="A442" s="81" t="s">
        <v>645</v>
      </c>
      <c r="B442" s="75">
        <v>16</v>
      </c>
      <c r="C442" s="76">
        <v>5.4421768707482991E-2</v>
      </c>
      <c r="F442" s="23">
        <v>3</v>
      </c>
      <c r="G442" s="23">
        <f t="shared" si="5"/>
        <v>16</v>
      </c>
    </row>
    <row r="443" spans="1:25" ht="47.25" x14ac:dyDescent="0.25">
      <c r="A443" s="81" t="s">
        <v>758</v>
      </c>
      <c r="B443" s="75">
        <v>15</v>
      </c>
      <c r="C443" s="76">
        <v>5.1020408163265307E-2</v>
      </c>
      <c r="F443" s="23">
        <v>4</v>
      </c>
      <c r="G443" s="23">
        <f t="shared" si="5"/>
        <v>15</v>
      </c>
    </row>
    <row r="444" spans="1:25" ht="78.75" x14ac:dyDescent="0.25">
      <c r="A444" s="81" t="s">
        <v>646</v>
      </c>
      <c r="B444" s="75">
        <v>57</v>
      </c>
      <c r="C444" s="76">
        <v>0.19387755102040816</v>
      </c>
      <c r="F444" s="23">
        <v>5</v>
      </c>
      <c r="G444" s="23">
        <f t="shared" si="5"/>
        <v>57</v>
      </c>
    </row>
    <row r="445" spans="1:25" x14ac:dyDescent="0.25">
      <c r="A445" s="77" t="s">
        <v>6</v>
      </c>
      <c r="B445" s="78">
        <v>294</v>
      </c>
      <c r="C445" s="78"/>
      <c r="D445" s="77"/>
      <c r="E445" s="64"/>
      <c r="F445" s="24">
        <f>SUMPRODUCT(F440:F444,G440:G444)</f>
        <v>679</v>
      </c>
      <c r="G445" s="24">
        <f>SUM(G440:G444)</f>
        <v>294</v>
      </c>
      <c r="H445" s="64"/>
      <c r="I445" s="64"/>
      <c r="J445" s="64"/>
      <c r="K445" s="64"/>
      <c r="L445" s="64"/>
      <c r="M445" s="64"/>
      <c r="N445" s="64"/>
      <c r="O445" s="64"/>
      <c r="P445" s="64"/>
      <c r="Q445" s="64"/>
      <c r="R445" s="64"/>
      <c r="S445" s="64"/>
      <c r="T445" s="64"/>
      <c r="U445" s="64"/>
      <c r="V445" s="64"/>
      <c r="W445" s="64"/>
      <c r="X445" s="64"/>
      <c r="Y445" s="64"/>
    </row>
    <row r="446" spans="1:25" x14ac:dyDescent="0.25">
      <c r="A446" s="79" t="s">
        <v>7</v>
      </c>
      <c r="B446" s="80">
        <v>2.3095238095238093</v>
      </c>
      <c r="F446" s="151">
        <f>F445/G445</f>
        <v>2.3095238095238093</v>
      </c>
      <c r="G446" s="151"/>
    </row>
    <row r="447" spans="1:25" x14ac:dyDescent="0.25">
      <c r="A447" s="79" t="s">
        <v>8</v>
      </c>
      <c r="B447" s="80">
        <v>1.5310588066423321</v>
      </c>
    </row>
    <row r="448" spans="1:25" x14ac:dyDescent="0.25">
      <c r="A448" s="79" t="s">
        <v>9</v>
      </c>
      <c r="B448" s="80">
        <v>2.3441410693970419</v>
      </c>
    </row>
    <row r="450" spans="1:25" x14ac:dyDescent="0.25">
      <c r="A450" s="1" t="s">
        <v>27</v>
      </c>
      <c r="B450" s="132"/>
      <c r="C450" s="132"/>
      <c r="D450" s="1"/>
      <c r="E450" s="2"/>
      <c r="F450" s="2"/>
      <c r="G450" s="2"/>
      <c r="H450" s="2"/>
      <c r="I450" s="2"/>
      <c r="J450" s="2"/>
      <c r="K450" s="2"/>
      <c r="L450" s="2"/>
      <c r="M450" s="2"/>
      <c r="N450" s="2"/>
      <c r="O450" s="2"/>
      <c r="P450" s="2"/>
      <c r="Q450" s="2"/>
      <c r="R450" s="2"/>
      <c r="S450" s="2"/>
      <c r="T450" s="2"/>
      <c r="U450" s="2"/>
      <c r="V450" s="2"/>
      <c r="W450" s="2"/>
      <c r="X450" s="2"/>
      <c r="Y450" s="2"/>
    </row>
    <row r="451" spans="1:25" s="111" customFormat="1" x14ac:dyDescent="0.25">
      <c r="A451" s="43" t="s">
        <v>688</v>
      </c>
      <c r="B451" s="110"/>
      <c r="C451" s="110"/>
    </row>
    <row r="452" spans="1:25" ht="47.25" x14ac:dyDescent="0.25">
      <c r="A452" s="71" t="s">
        <v>759</v>
      </c>
      <c r="B452" s="75">
        <v>133</v>
      </c>
      <c r="C452" s="76">
        <v>0.45238095238095238</v>
      </c>
      <c r="F452" s="23">
        <v>1</v>
      </c>
      <c r="G452" s="23">
        <f>B452</f>
        <v>133</v>
      </c>
    </row>
    <row r="453" spans="1:25" ht="47.25" x14ac:dyDescent="0.25">
      <c r="A453" s="81" t="s">
        <v>644</v>
      </c>
      <c r="B453" s="75">
        <v>91</v>
      </c>
      <c r="C453" s="76">
        <v>0.30952380952380953</v>
      </c>
      <c r="F453" s="23">
        <v>2</v>
      </c>
      <c r="G453" s="23">
        <f t="shared" ref="G453:G456" si="6">B453</f>
        <v>91</v>
      </c>
    </row>
    <row r="454" spans="1:25" ht="31.5" x14ac:dyDescent="0.25">
      <c r="A454" s="81" t="s">
        <v>645</v>
      </c>
      <c r="B454" s="75">
        <v>22</v>
      </c>
      <c r="C454" s="76">
        <v>7.4829931972789115E-2</v>
      </c>
      <c r="F454" s="23">
        <v>3</v>
      </c>
      <c r="G454" s="23">
        <f t="shared" si="6"/>
        <v>22</v>
      </c>
    </row>
    <row r="455" spans="1:25" ht="47.25" x14ac:dyDescent="0.25">
      <c r="A455" s="81" t="s">
        <v>758</v>
      </c>
      <c r="B455" s="75">
        <v>11</v>
      </c>
      <c r="C455" s="76">
        <v>3.7414965986394558E-2</v>
      </c>
      <c r="F455" s="23">
        <v>4</v>
      </c>
      <c r="G455" s="23">
        <f t="shared" si="6"/>
        <v>11</v>
      </c>
    </row>
    <row r="456" spans="1:25" ht="78.75" x14ac:dyDescent="0.25">
      <c r="A456" s="81" t="s">
        <v>646</v>
      </c>
      <c r="B456" s="75">
        <v>37</v>
      </c>
      <c r="C456" s="76">
        <v>0.12585034013605442</v>
      </c>
      <c r="F456" s="23">
        <v>5</v>
      </c>
      <c r="G456" s="23">
        <f t="shared" si="6"/>
        <v>37</v>
      </c>
    </row>
    <row r="457" spans="1:25" x14ac:dyDescent="0.25">
      <c r="A457" s="77" t="s">
        <v>6</v>
      </c>
      <c r="B457" s="78">
        <v>294</v>
      </c>
      <c r="C457" s="78"/>
      <c r="D457" s="77"/>
      <c r="E457" s="64"/>
      <c r="F457" s="24">
        <f>SUMPRODUCT(F452:F456,G452:G456)</f>
        <v>610</v>
      </c>
      <c r="G457" s="24">
        <f>SUM(G452:G456)</f>
        <v>294</v>
      </c>
      <c r="H457" s="64"/>
      <c r="I457" s="64"/>
      <c r="J457" s="64"/>
      <c r="K457" s="64"/>
      <c r="L457" s="64"/>
      <c r="M457" s="64"/>
      <c r="N457" s="64"/>
      <c r="O457" s="64"/>
      <c r="P457" s="64"/>
      <c r="Q457" s="64"/>
      <c r="R457" s="64"/>
      <c r="S457" s="64"/>
      <c r="T457" s="64"/>
      <c r="U457" s="64"/>
      <c r="V457" s="64"/>
      <c r="W457" s="64"/>
      <c r="X457" s="64"/>
      <c r="Y457" s="64"/>
    </row>
    <row r="458" spans="1:25" x14ac:dyDescent="0.25">
      <c r="A458" s="79" t="s">
        <v>7</v>
      </c>
      <c r="B458" s="80">
        <v>2.074829931972789</v>
      </c>
      <c r="F458" s="151">
        <f>F457/G457</f>
        <v>2.074829931972789</v>
      </c>
      <c r="G458" s="151"/>
    </row>
    <row r="459" spans="1:25" x14ac:dyDescent="0.25">
      <c r="A459" s="79" t="s">
        <v>8</v>
      </c>
      <c r="B459" s="80">
        <v>1.3453925185605242</v>
      </c>
    </row>
    <row r="461" spans="1:25" x14ac:dyDescent="0.25">
      <c r="A461" s="1" t="s">
        <v>28</v>
      </c>
      <c r="B461" s="132"/>
      <c r="C461" s="132"/>
      <c r="D461" s="1"/>
      <c r="E461" s="2"/>
      <c r="F461" s="2"/>
      <c r="G461" s="2"/>
      <c r="H461" s="2"/>
      <c r="I461" s="2"/>
      <c r="J461" s="2"/>
      <c r="K461" s="2"/>
      <c r="L461" s="2"/>
      <c r="M461" s="2"/>
      <c r="N461" s="2"/>
      <c r="O461" s="2"/>
      <c r="P461" s="2"/>
      <c r="Q461" s="2"/>
      <c r="R461" s="2"/>
      <c r="S461" s="2"/>
      <c r="T461" s="2"/>
      <c r="U461" s="2"/>
      <c r="V461" s="2"/>
      <c r="W461" s="2"/>
      <c r="X461" s="2"/>
      <c r="Y461" s="2"/>
    </row>
    <row r="462" spans="1:25" s="111" customFormat="1" x14ac:dyDescent="0.25">
      <c r="A462" s="109" t="s">
        <v>689</v>
      </c>
      <c r="B462" s="110"/>
      <c r="C462" s="110"/>
    </row>
    <row r="463" spans="1:25" x14ac:dyDescent="0.25">
      <c r="A463" s="81" t="s">
        <v>760</v>
      </c>
      <c r="B463" s="75">
        <v>9</v>
      </c>
      <c r="C463" s="76">
        <v>3.0612244897959183E-2</v>
      </c>
      <c r="F463" s="23">
        <v>1</v>
      </c>
      <c r="G463" s="23">
        <f>B463</f>
        <v>9</v>
      </c>
    </row>
    <row r="464" spans="1:25" ht="47.25" x14ac:dyDescent="0.25">
      <c r="A464" s="81" t="s">
        <v>761</v>
      </c>
      <c r="B464" s="75">
        <v>64</v>
      </c>
      <c r="C464" s="76">
        <v>0.21768707482993196</v>
      </c>
      <c r="F464" s="23">
        <v>2</v>
      </c>
      <c r="G464" s="23">
        <f t="shared" ref="G464:G467" si="7">B464</f>
        <v>64</v>
      </c>
    </row>
    <row r="465" spans="1:25" ht="78.75" x14ac:dyDescent="0.25">
      <c r="A465" s="81" t="s">
        <v>762</v>
      </c>
      <c r="B465" s="75">
        <v>56</v>
      </c>
      <c r="C465" s="76">
        <v>0.19047619047619047</v>
      </c>
      <c r="F465" s="23">
        <v>3</v>
      </c>
      <c r="G465" s="23">
        <f t="shared" si="7"/>
        <v>56</v>
      </c>
    </row>
    <row r="466" spans="1:25" ht="71.45" customHeight="1" x14ac:dyDescent="0.25">
      <c r="A466" s="81" t="s">
        <v>763</v>
      </c>
      <c r="B466" s="75">
        <v>98</v>
      </c>
      <c r="C466" s="76">
        <v>0.33333333333333331</v>
      </c>
      <c r="F466" s="23">
        <v>4</v>
      </c>
      <c r="G466" s="23">
        <f t="shared" si="7"/>
        <v>98</v>
      </c>
    </row>
    <row r="467" spans="1:25" ht="63" x14ac:dyDescent="0.25">
      <c r="A467" s="81" t="s">
        <v>764</v>
      </c>
      <c r="B467" s="75">
        <v>67</v>
      </c>
      <c r="C467" s="76">
        <v>0.22789115646258504</v>
      </c>
      <c r="F467" s="23">
        <v>5</v>
      </c>
      <c r="G467" s="23">
        <f t="shared" si="7"/>
        <v>67</v>
      </c>
    </row>
    <row r="468" spans="1:25" x14ac:dyDescent="0.25">
      <c r="A468" s="77" t="s">
        <v>6</v>
      </c>
      <c r="B468" s="78">
        <v>294</v>
      </c>
      <c r="C468" s="78"/>
      <c r="D468" s="77"/>
      <c r="E468" s="64"/>
      <c r="F468" s="24">
        <f>SUMPRODUCT(F463:F467,G463:G467)</f>
        <v>1032</v>
      </c>
      <c r="G468" s="24">
        <f>SUM(G463:G467)</f>
        <v>294</v>
      </c>
      <c r="H468" s="64"/>
      <c r="I468" s="64"/>
      <c r="J468" s="64"/>
      <c r="K468" s="64"/>
      <c r="L468" s="64"/>
      <c r="M468" s="64"/>
      <c r="N468" s="64"/>
      <c r="O468" s="64"/>
      <c r="P468" s="64"/>
      <c r="Q468" s="64"/>
      <c r="R468" s="64"/>
      <c r="S468" s="64"/>
      <c r="T468" s="64"/>
      <c r="U468" s="64"/>
      <c r="V468" s="64"/>
      <c r="W468" s="64"/>
      <c r="X468" s="64"/>
      <c r="Y468" s="64"/>
    </row>
    <row r="469" spans="1:25" x14ac:dyDescent="0.25">
      <c r="A469" s="79" t="s">
        <v>7</v>
      </c>
      <c r="B469" s="80">
        <v>3.510204081632653</v>
      </c>
      <c r="F469" s="151">
        <f>F468/G468</f>
        <v>3.510204081632653</v>
      </c>
      <c r="G469" s="151"/>
    </row>
    <row r="470" spans="1:25" x14ac:dyDescent="0.25">
      <c r="A470" s="79" t="s">
        <v>8</v>
      </c>
      <c r="B470" s="80">
        <v>1.1529297711416115</v>
      </c>
    </row>
    <row r="471" spans="1:25" x14ac:dyDescent="0.25">
      <c r="A471" s="79" t="s">
        <v>9</v>
      </c>
      <c r="B471" s="80">
        <v>1.3292470571846486</v>
      </c>
    </row>
    <row r="473" spans="1:25" x14ac:dyDescent="0.25">
      <c r="A473" s="1" t="s">
        <v>29</v>
      </c>
      <c r="B473" s="132"/>
      <c r="C473" s="132"/>
      <c r="D473" s="1"/>
      <c r="E473" s="2"/>
      <c r="F473" s="2"/>
      <c r="G473" s="2"/>
      <c r="H473" s="2"/>
      <c r="I473" s="2"/>
      <c r="J473" s="2"/>
      <c r="K473" s="2"/>
      <c r="L473" s="2"/>
      <c r="M473" s="2"/>
      <c r="N473" s="2"/>
      <c r="O473" s="2"/>
      <c r="P473" s="2"/>
      <c r="Q473" s="2"/>
      <c r="R473" s="2"/>
      <c r="S473" s="2"/>
      <c r="T473" s="2"/>
      <c r="U473" s="2"/>
      <c r="V473" s="2"/>
      <c r="W473" s="2"/>
      <c r="X473" s="2"/>
      <c r="Y473" s="2"/>
    </row>
    <row r="474" spans="1:25" x14ac:dyDescent="0.25">
      <c r="A474" s="29" t="s">
        <v>690</v>
      </c>
    </row>
    <row r="475" spans="1:25" s="102" customFormat="1" x14ac:dyDescent="0.25">
      <c r="A475" s="46" t="s">
        <v>692</v>
      </c>
      <c r="B475" s="101"/>
      <c r="C475" s="101"/>
    </row>
    <row r="476" spans="1:25" x14ac:dyDescent="0.25">
      <c r="A476" s="87">
        <v>1</v>
      </c>
      <c r="B476" s="75">
        <v>61</v>
      </c>
      <c r="C476" s="76">
        <v>0.20748299319727892</v>
      </c>
      <c r="F476" s="23">
        <v>1</v>
      </c>
      <c r="G476" s="23">
        <f>B476</f>
        <v>61</v>
      </c>
    </row>
    <row r="477" spans="1:25" x14ac:dyDescent="0.25">
      <c r="A477" s="87">
        <v>2</v>
      </c>
      <c r="B477" s="75">
        <v>71</v>
      </c>
      <c r="C477" s="76">
        <v>0.24149659863945577</v>
      </c>
      <c r="F477" s="23">
        <v>2</v>
      </c>
      <c r="G477" s="23">
        <f t="shared" ref="G477:G480" si="8">B477</f>
        <v>71</v>
      </c>
    </row>
    <row r="478" spans="1:25" x14ac:dyDescent="0.25">
      <c r="A478" s="87">
        <v>3</v>
      </c>
      <c r="B478" s="75">
        <v>89</v>
      </c>
      <c r="C478" s="76">
        <v>0.30272108843537415</v>
      </c>
      <c r="F478" s="23">
        <v>3</v>
      </c>
      <c r="G478" s="23">
        <f t="shared" si="8"/>
        <v>89</v>
      </c>
    </row>
    <row r="479" spans="1:25" x14ac:dyDescent="0.25">
      <c r="A479" s="87">
        <v>4</v>
      </c>
      <c r="B479" s="75">
        <v>49</v>
      </c>
      <c r="C479" s="76">
        <v>0.16666666666666666</v>
      </c>
      <c r="F479" s="23">
        <v>4</v>
      </c>
      <c r="G479" s="23">
        <f t="shared" si="8"/>
        <v>49</v>
      </c>
    </row>
    <row r="480" spans="1:25" x14ac:dyDescent="0.25">
      <c r="A480" s="87">
        <v>5</v>
      </c>
      <c r="B480" s="75">
        <v>24</v>
      </c>
      <c r="C480" s="76">
        <v>8.1632653061224483E-2</v>
      </c>
      <c r="F480" s="23">
        <v>5</v>
      </c>
      <c r="G480" s="23">
        <f t="shared" si="8"/>
        <v>24</v>
      </c>
    </row>
    <row r="481" spans="1:25" x14ac:dyDescent="0.25">
      <c r="A481" s="77" t="s">
        <v>6</v>
      </c>
      <c r="B481" s="78">
        <v>294</v>
      </c>
      <c r="C481" s="78"/>
      <c r="D481" s="77"/>
      <c r="E481" s="64"/>
      <c r="F481" s="24">
        <f>SUMPRODUCT(F476:F480,G476:G480)</f>
        <v>786</v>
      </c>
      <c r="G481" s="24">
        <f>SUM(G476:G480)</f>
        <v>294</v>
      </c>
      <c r="H481" s="64"/>
      <c r="I481" s="64"/>
      <c r="J481" s="64"/>
      <c r="K481" s="64"/>
      <c r="L481" s="64"/>
      <c r="M481" s="64"/>
      <c r="N481" s="64"/>
      <c r="O481" s="64"/>
      <c r="P481" s="64"/>
      <c r="Q481" s="64"/>
      <c r="R481" s="64"/>
      <c r="S481" s="64"/>
      <c r="T481" s="64"/>
      <c r="U481" s="64"/>
      <c r="V481" s="64"/>
      <c r="W481" s="64"/>
      <c r="X481" s="64"/>
      <c r="Y481" s="64"/>
    </row>
    <row r="482" spans="1:25" x14ac:dyDescent="0.25">
      <c r="A482" s="79" t="s">
        <v>7</v>
      </c>
      <c r="B482" s="80">
        <v>2.6734693877551021</v>
      </c>
      <c r="F482" s="151">
        <f>F481/G481</f>
        <v>2.6734693877551021</v>
      </c>
      <c r="G482" s="151"/>
    </row>
    <row r="483" spans="1:25" x14ac:dyDescent="0.25">
      <c r="A483" s="79" t="s">
        <v>8</v>
      </c>
      <c r="B483" s="80">
        <v>1.2095369903982283</v>
      </c>
    </row>
    <row r="484" spans="1:25" x14ac:dyDescent="0.25">
      <c r="A484" s="79" t="s">
        <v>9</v>
      </c>
      <c r="B484" s="80">
        <v>1.4629797311416035</v>
      </c>
    </row>
    <row r="486" spans="1:25" s="102" customFormat="1" x14ac:dyDescent="0.25">
      <c r="A486" s="112" t="s">
        <v>691</v>
      </c>
      <c r="B486" s="101"/>
      <c r="C486" s="101"/>
    </row>
    <row r="487" spans="1:25" x14ac:dyDescent="0.25">
      <c r="A487" s="87">
        <v>1</v>
      </c>
      <c r="B487" s="75">
        <v>55</v>
      </c>
      <c r="C487" s="76">
        <v>0.1870748299319728</v>
      </c>
      <c r="F487" s="23">
        <v>1</v>
      </c>
      <c r="G487" s="23">
        <f>B487</f>
        <v>55</v>
      </c>
    </row>
    <row r="488" spans="1:25" x14ac:dyDescent="0.25">
      <c r="A488" s="87">
        <v>2</v>
      </c>
      <c r="B488" s="75">
        <v>69</v>
      </c>
      <c r="C488" s="76">
        <v>0.23469387755102042</v>
      </c>
      <c r="F488" s="23">
        <v>2</v>
      </c>
      <c r="G488" s="23">
        <f t="shared" ref="G488:G491" si="9">B488</f>
        <v>69</v>
      </c>
    </row>
    <row r="489" spans="1:25" x14ac:dyDescent="0.25">
      <c r="A489" s="87">
        <v>3</v>
      </c>
      <c r="B489" s="75">
        <v>102</v>
      </c>
      <c r="C489" s="76">
        <v>0.34693877551020408</v>
      </c>
      <c r="F489" s="23">
        <v>3</v>
      </c>
      <c r="G489" s="23">
        <f t="shared" si="9"/>
        <v>102</v>
      </c>
    </row>
    <row r="490" spans="1:25" x14ac:dyDescent="0.25">
      <c r="A490" s="87">
        <v>4</v>
      </c>
      <c r="B490" s="75">
        <v>46</v>
      </c>
      <c r="C490" s="76">
        <v>0.15646258503401361</v>
      </c>
      <c r="F490" s="23">
        <v>4</v>
      </c>
      <c r="G490" s="23">
        <f t="shared" si="9"/>
        <v>46</v>
      </c>
    </row>
    <row r="491" spans="1:25" x14ac:dyDescent="0.25">
      <c r="A491" s="87">
        <v>5</v>
      </c>
      <c r="B491" s="75">
        <v>22</v>
      </c>
      <c r="C491" s="76">
        <v>7.4829931972789115E-2</v>
      </c>
      <c r="F491" s="23">
        <v>5</v>
      </c>
      <c r="G491" s="23">
        <f t="shared" si="9"/>
        <v>22</v>
      </c>
    </row>
    <row r="492" spans="1:25" x14ac:dyDescent="0.25">
      <c r="A492" s="77" t="s">
        <v>6</v>
      </c>
      <c r="B492" s="78">
        <v>294</v>
      </c>
      <c r="C492" s="78"/>
      <c r="D492" s="77"/>
      <c r="E492" s="64"/>
      <c r="F492" s="24">
        <f>SUMPRODUCT(F487:F491,G487:G491)</f>
        <v>793</v>
      </c>
      <c r="G492" s="24">
        <f>SUM(G487:G491)</f>
        <v>294</v>
      </c>
      <c r="H492" s="64"/>
      <c r="I492" s="64"/>
      <c r="J492" s="64"/>
      <c r="K492" s="64"/>
      <c r="L492" s="64"/>
      <c r="M492" s="64"/>
      <c r="N492" s="64"/>
      <c r="O492" s="64"/>
      <c r="P492" s="64"/>
      <c r="Q492" s="64"/>
      <c r="R492" s="64"/>
      <c r="S492" s="64"/>
      <c r="T492" s="64"/>
      <c r="U492" s="64"/>
      <c r="V492" s="64"/>
      <c r="W492" s="64"/>
      <c r="X492" s="64"/>
      <c r="Y492" s="64"/>
    </row>
    <row r="493" spans="1:25" x14ac:dyDescent="0.25">
      <c r="A493" s="79" t="s">
        <v>7</v>
      </c>
      <c r="B493" s="80">
        <v>2.6972789115646258</v>
      </c>
      <c r="F493" s="151">
        <f>F492/G492</f>
        <v>2.6972789115646258</v>
      </c>
      <c r="G493" s="151"/>
    </row>
    <row r="494" spans="1:25" x14ac:dyDescent="0.25">
      <c r="A494" s="79" t="s">
        <v>8</v>
      </c>
      <c r="B494" s="80">
        <v>1.1626406085895475</v>
      </c>
    </row>
    <row r="495" spans="1:25" x14ac:dyDescent="0.25">
      <c r="A495" s="79" t="s">
        <v>9</v>
      </c>
      <c r="B495" s="80">
        <v>1.3517331847414733</v>
      </c>
    </row>
    <row r="497" spans="1:25" s="102" customFormat="1" x14ac:dyDescent="0.25">
      <c r="A497" s="112" t="s">
        <v>693</v>
      </c>
      <c r="B497" s="101"/>
      <c r="C497" s="101"/>
    </row>
    <row r="498" spans="1:25" x14ac:dyDescent="0.25">
      <c r="A498" s="87">
        <v>1</v>
      </c>
      <c r="B498" s="75">
        <v>42</v>
      </c>
      <c r="C498" s="76">
        <v>0.14285714285714285</v>
      </c>
      <c r="F498" s="23">
        <v>1</v>
      </c>
      <c r="G498" s="23">
        <f>B498</f>
        <v>42</v>
      </c>
    </row>
    <row r="499" spans="1:25" x14ac:dyDescent="0.25">
      <c r="A499" s="87">
        <v>2</v>
      </c>
      <c r="B499" s="75">
        <v>58</v>
      </c>
      <c r="C499" s="76">
        <v>0.19727891156462585</v>
      </c>
      <c r="F499" s="23">
        <v>2</v>
      </c>
      <c r="G499" s="23">
        <f t="shared" ref="G499:G502" si="10">B499</f>
        <v>58</v>
      </c>
    </row>
    <row r="500" spans="1:25" x14ac:dyDescent="0.25">
      <c r="A500" s="87">
        <v>3</v>
      </c>
      <c r="B500" s="75">
        <v>84</v>
      </c>
      <c r="C500" s="76">
        <v>0.2857142857142857</v>
      </c>
      <c r="F500" s="23">
        <v>3</v>
      </c>
      <c r="G500" s="23">
        <f t="shared" si="10"/>
        <v>84</v>
      </c>
    </row>
    <row r="501" spans="1:25" x14ac:dyDescent="0.25">
      <c r="A501" s="87">
        <v>4</v>
      </c>
      <c r="B501" s="75">
        <v>76</v>
      </c>
      <c r="C501" s="76">
        <v>0.25850340136054423</v>
      </c>
      <c r="F501" s="23">
        <v>4</v>
      </c>
      <c r="G501" s="23">
        <f t="shared" si="10"/>
        <v>76</v>
      </c>
    </row>
    <row r="502" spans="1:25" x14ac:dyDescent="0.25">
      <c r="A502" s="87">
        <v>5</v>
      </c>
      <c r="B502" s="75">
        <v>34</v>
      </c>
      <c r="C502" s="76">
        <v>0.11564625850340136</v>
      </c>
      <c r="F502" s="23">
        <v>5</v>
      </c>
      <c r="G502" s="23">
        <f t="shared" si="10"/>
        <v>34</v>
      </c>
    </row>
    <row r="503" spans="1:25" x14ac:dyDescent="0.25">
      <c r="A503" s="77" t="s">
        <v>6</v>
      </c>
      <c r="B503" s="78">
        <v>294</v>
      </c>
      <c r="C503" s="78"/>
      <c r="D503" s="77"/>
      <c r="E503" s="64"/>
      <c r="F503" s="24">
        <f>SUMPRODUCT(F498:F502,G498:G502)</f>
        <v>884</v>
      </c>
      <c r="G503" s="24">
        <f>SUM(G498:G502)</f>
        <v>294</v>
      </c>
      <c r="H503" s="64"/>
      <c r="I503" s="64"/>
      <c r="J503" s="64"/>
      <c r="K503" s="64"/>
      <c r="L503" s="64"/>
      <c r="M503" s="64"/>
      <c r="N503" s="64"/>
      <c r="O503" s="64"/>
      <c r="P503" s="64"/>
      <c r="Q503" s="64"/>
      <c r="R503" s="64"/>
      <c r="S503" s="64"/>
      <c r="T503" s="64"/>
      <c r="U503" s="64"/>
      <c r="V503" s="64"/>
      <c r="W503" s="64"/>
      <c r="X503" s="64"/>
      <c r="Y503" s="64"/>
    </row>
    <row r="504" spans="1:25" x14ac:dyDescent="0.25">
      <c r="A504" s="79" t="s">
        <v>7</v>
      </c>
      <c r="B504" s="80">
        <v>3.0068027210884352</v>
      </c>
      <c r="F504" s="151">
        <f>F503/G503</f>
        <v>3.0068027210884352</v>
      </c>
      <c r="G504" s="151"/>
    </row>
    <row r="505" spans="1:25" x14ac:dyDescent="0.25">
      <c r="A505" s="79" t="s">
        <v>8</v>
      </c>
      <c r="B505" s="80">
        <v>1.2226340871736114</v>
      </c>
    </row>
    <row r="506" spans="1:25" x14ac:dyDescent="0.25">
      <c r="A506" s="79" t="s">
        <v>9</v>
      </c>
      <c r="B506" s="80">
        <v>1.4948341111188503</v>
      </c>
    </row>
    <row r="508" spans="1:25" s="115" customFormat="1" x14ac:dyDescent="0.25">
      <c r="A508" s="113" t="s">
        <v>694</v>
      </c>
      <c r="B508" s="114"/>
      <c r="C508" s="114"/>
    </row>
    <row r="509" spans="1:25" x14ac:dyDescent="0.25">
      <c r="A509" s="87">
        <v>1</v>
      </c>
      <c r="B509" s="75">
        <v>159</v>
      </c>
      <c r="C509" s="76">
        <v>0.54081632653061229</v>
      </c>
      <c r="F509" s="23">
        <v>1</v>
      </c>
      <c r="G509" s="23">
        <f>B509</f>
        <v>159</v>
      </c>
    </row>
    <row r="510" spans="1:25" x14ac:dyDescent="0.25">
      <c r="A510" s="87">
        <v>2</v>
      </c>
      <c r="B510" s="75">
        <v>76</v>
      </c>
      <c r="C510" s="76">
        <v>0.25850340136054423</v>
      </c>
      <c r="F510" s="23">
        <v>2</v>
      </c>
      <c r="G510" s="23">
        <f t="shared" ref="G510:G513" si="11">B510</f>
        <v>76</v>
      </c>
    </row>
    <row r="511" spans="1:25" x14ac:dyDescent="0.25">
      <c r="A511" s="87">
        <v>3</v>
      </c>
      <c r="B511" s="75">
        <v>37</v>
      </c>
      <c r="C511" s="76">
        <v>0.12585034013605442</v>
      </c>
      <c r="F511" s="23">
        <v>3</v>
      </c>
      <c r="G511" s="23">
        <f t="shared" si="11"/>
        <v>37</v>
      </c>
    </row>
    <row r="512" spans="1:25" x14ac:dyDescent="0.25">
      <c r="A512" s="87">
        <v>4</v>
      </c>
      <c r="B512" s="75">
        <v>8</v>
      </c>
      <c r="C512" s="76">
        <v>2.7210884353741496E-2</v>
      </c>
      <c r="F512" s="23">
        <v>4</v>
      </c>
      <c r="G512" s="23">
        <f t="shared" si="11"/>
        <v>8</v>
      </c>
    </row>
    <row r="513" spans="1:25" x14ac:dyDescent="0.25">
      <c r="A513" s="87">
        <v>5</v>
      </c>
      <c r="B513" s="75">
        <v>14</v>
      </c>
      <c r="C513" s="76">
        <v>4.7619047619047616E-2</v>
      </c>
      <c r="F513" s="23">
        <v>5</v>
      </c>
      <c r="G513" s="23">
        <f t="shared" si="11"/>
        <v>14</v>
      </c>
    </row>
    <row r="514" spans="1:25" x14ac:dyDescent="0.25">
      <c r="A514" s="77" t="s">
        <v>6</v>
      </c>
      <c r="B514" s="78">
        <v>294</v>
      </c>
      <c r="C514" s="78"/>
      <c r="D514" s="77"/>
      <c r="E514" s="64"/>
      <c r="F514" s="24">
        <f>SUMPRODUCT(F509:F513,G509:G513)</f>
        <v>524</v>
      </c>
      <c r="G514" s="24">
        <f>SUM(G509:G513)</f>
        <v>294</v>
      </c>
      <c r="H514" s="64"/>
      <c r="I514" s="64"/>
      <c r="J514" s="64"/>
      <c r="K514" s="64"/>
      <c r="L514" s="64"/>
      <c r="M514" s="64"/>
      <c r="N514" s="64"/>
      <c r="O514" s="64"/>
      <c r="P514" s="64"/>
      <c r="Q514" s="64"/>
      <c r="R514" s="64"/>
      <c r="S514" s="64"/>
      <c r="T514" s="64"/>
      <c r="U514" s="64"/>
      <c r="V514" s="64"/>
      <c r="W514" s="64"/>
      <c r="X514" s="64"/>
      <c r="Y514" s="64"/>
    </row>
    <row r="515" spans="1:25" x14ac:dyDescent="0.25">
      <c r="A515" s="79" t="s">
        <v>7</v>
      </c>
      <c r="B515" s="80">
        <v>1.782312925170068</v>
      </c>
      <c r="F515" s="151">
        <f>F514/G514</f>
        <v>1.782312925170068</v>
      </c>
      <c r="G515" s="151"/>
    </row>
    <row r="516" spans="1:25" x14ac:dyDescent="0.25">
      <c r="A516" s="79" t="s">
        <v>8</v>
      </c>
      <c r="B516" s="80">
        <v>1.0773308364171001</v>
      </c>
    </row>
    <row r="517" spans="1:25" x14ac:dyDescent="0.25">
      <c r="A517" s="79" t="s">
        <v>9</v>
      </c>
      <c r="B517" s="80">
        <v>1.1606417310951684</v>
      </c>
    </row>
    <row r="519" spans="1:25" s="115" customFormat="1" x14ac:dyDescent="0.25">
      <c r="A519" s="48" t="s">
        <v>695</v>
      </c>
      <c r="B519" s="114"/>
      <c r="C519" s="114"/>
    </row>
    <row r="520" spans="1:25" x14ac:dyDescent="0.25">
      <c r="A520" s="87">
        <v>1</v>
      </c>
      <c r="B520" s="75">
        <v>113</v>
      </c>
      <c r="C520" s="76">
        <v>0.38435374149659862</v>
      </c>
      <c r="F520" s="23">
        <v>1</v>
      </c>
      <c r="G520" s="23">
        <f>B520</f>
        <v>113</v>
      </c>
    </row>
    <row r="521" spans="1:25" x14ac:dyDescent="0.25">
      <c r="A521" s="87">
        <v>2</v>
      </c>
      <c r="B521" s="75">
        <v>68</v>
      </c>
      <c r="C521" s="76">
        <v>0.23129251700680273</v>
      </c>
      <c r="F521" s="23">
        <v>2</v>
      </c>
      <c r="G521" s="23">
        <f t="shared" ref="G521:G524" si="12">B521</f>
        <v>68</v>
      </c>
    </row>
    <row r="522" spans="1:25" x14ac:dyDescent="0.25">
      <c r="A522" s="87">
        <v>3</v>
      </c>
      <c r="B522" s="75">
        <v>69</v>
      </c>
      <c r="C522" s="76">
        <v>0.23469387755102042</v>
      </c>
      <c r="F522" s="23">
        <v>3</v>
      </c>
      <c r="G522" s="23">
        <f t="shared" si="12"/>
        <v>69</v>
      </c>
    </row>
    <row r="523" spans="1:25" x14ac:dyDescent="0.25">
      <c r="A523" s="87">
        <v>4</v>
      </c>
      <c r="B523" s="75">
        <v>29</v>
      </c>
      <c r="C523" s="76">
        <v>9.8639455782312924E-2</v>
      </c>
      <c r="F523" s="23">
        <v>4</v>
      </c>
      <c r="G523" s="23">
        <f t="shared" si="12"/>
        <v>29</v>
      </c>
    </row>
    <row r="524" spans="1:25" x14ac:dyDescent="0.25">
      <c r="A524" s="87">
        <v>5</v>
      </c>
      <c r="B524" s="75">
        <v>15</v>
      </c>
      <c r="C524" s="76">
        <v>5.1020408163265307E-2</v>
      </c>
      <c r="F524" s="23">
        <v>5</v>
      </c>
      <c r="G524" s="23">
        <f t="shared" si="12"/>
        <v>15</v>
      </c>
    </row>
    <row r="525" spans="1:25" x14ac:dyDescent="0.25">
      <c r="A525" s="77" t="s">
        <v>6</v>
      </c>
      <c r="B525" s="78">
        <v>294</v>
      </c>
      <c r="C525" s="78"/>
      <c r="D525" s="77"/>
      <c r="E525" s="64"/>
      <c r="F525" s="24">
        <f>SUMPRODUCT(F520:F524,G520:G524)</f>
        <v>647</v>
      </c>
      <c r="G525" s="24">
        <f>SUM(G520:G524)</f>
        <v>294</v>
      </c>
      <c r="H525" s="64"/>
      <c r="I525" s="64"/>
      <c r="J525" s="64"/>
      <c r="K525" s="64"/>
      <c r="L525" s="64"/>
      <c r="M525" s="64"/>
      <c r="N525" s="64"/>
      <c r="O525" s="64"/>
      <c r="P525" s="64"/>
      <c r="Q525" s="64"/>
      <c r="R525" s="64"/>
      <c r="S525" s="64"/>
      <c r="T525" s="64"/>
      <c r="U525" s="64"/>
      <c r="V525" s="64"/>
      <c r="W525" s="64"/>
      <c r="X525" s="64"/>
      <c r="Y525" s="64"/>
    </row>
    <row r="526" spans="1:25" x14ac:dyDescent="0.25">
      <c r="A526" s="79" t="s">
        <v>7</v>
      </c>
      <c r="B526" s="80">
        <v>2.2006802721088436</v>
      </c>
      <c r="F526" s="151">
        <f>F525/G525</f>
        <v>2.2006802721088436</v>
      </c>
      <c r="G526" s="151"/>
    </row>
    <row r="527" spans="1:25" x14ac:dyDescent="0.25">
      <c r="A527" s="79" t="s">
        <v>8</v>
      </c>
      <c r="B527" s="80">
        <v>1.1989185456048077</v>
      </c>
    </row>
    <row r="528" spans="1:25" x14ac:dyDescent="0.25">
      <c r="A528" s="79" t="s">
        <v>9</v>
      </c>
      <c r="B528" s="80">
        <v>1.4374056789951475</v>
      </c>
    </row>
    <row r="530" spans="1:25" x14ac:dyDescent="0.25">
      <c r="A530" s="88" t="s">
        <v>205</v>
      </c>
      <c r="B530" s="89">
        <v>2.4700000000000002</v>
      </c>
      <c r="F530" s="88" t="s">
        <v>205</v>
      </c>
      <c r="G530" s="90">
        <f>AVERAGE(F526,F515,F504,F493,F482,)</f>
        <v>2.0600907029478459</v>
      </c>
    </row>
    <row r="532" spans="1:25" x14ac:dyDescent="0.25">
      <c r="A532" s="1" t="s">
        <v>30</v>
      </c>
      <c r="B532" s="132"/>
      <c r="C532" s="132"/>
      <c r="D532" s="1"/>
      <c r="E532" s="2"/>
      <c r="F532" s="2"/>
      <c r="G532" s="2"/>
      <c r="H532" s="2"/>
      <c r="I532" s="2"/>
      <c r="J532" s="2"/>
      <c r="K532" s="2"/>
      <c r="L532" s="2"/>
      <c r="M532" s="2"/>
      <c r="N532" s="2"/>
      <c r="O532" s="2"/>
      <c r="P532" s="2"/>
      <c r="Q532" s="2"/>
      <c r="R532" s="2"/>
      <c r="S532" s="2"/>
      <c r="T532" s="2"/>
      <c r="U532" s="2"/>
      <c r="V532" s="2"/>
      <c r="W532" s="2"/>
      <c r="X532" s="2"/>
      <c r="Y532" s="2"/>
    </row>
    <row r="533" spans="1:25" s="111" customFormat="1" x14ac:dyDescent="0.25">
      <c r="A533" s="109" t="s">
        <v>647</v>
      </c>
      <c r="B533" s="110"/>
      <c r="C533" s="110"/>
    </row>
    <row r="534" spans="1:25" x14ac:dyDescent="0.25">
      <c r="A534" s="74" t="s">
        <v>765</v>
      </c>
      <c r="B534" s="75">
        <v>40</v>
      </c>
      <c r="C534" s="76">
        <v>0.13840830449826991</v>
      </c>
      <c r="F534" s="23">
        <v>5</v>
      </c>
      <c r="G534" s="23">
        <f>B536</f>
        <v>75</v>
      </c>
    </row>
    <row r="535" spans="1:25" x14ac:dyDescent="0.25">
      <c r="A535" s="74" t="s">
        <v>648</v>
      </c>
      <c r="B535" s="75">
        <v>174</v>
      </c>
      <c r="C535" s="76">
        <v>0.60207612456747406</v>
      </c>
      <c r="F535" s="23">
        <v>2</v>
      </c>
      <c r="G535" s="23">
        <f>B535</f>
        <v>174</v>
      </c>
    </row>
    <row r="536" spans="1:25" x14ac:dyDescent="0.25">
      <c r="A536" s="81" t="s">
        <v>766</v>
      </c>
      <c r="B536" s="75">
        <v>75</v>
      </c>
      <c r="C536" s="76">
        <v>0.25951557093425603</v>
      </c>
      <c r="F536" s="23">
        <v>1</v>
      </c>
      <c r="G536" s="23">
        <f>B534</f>
        <v>40</v>
      </c>
    </row>
    <row r="537" spans="1:25" x14ac:dyDescent="0.25">
      <c r="A537" s="77" t="s">
        <v>6</v>
      </c>
      <c r="B537" s="78">
        <v>289</v>
      </c>
      <c r="C537" s="78"/>
      <c r="D537" s="77"/>
      <c r="E537" s="64"/>
      <c r="F537" s="24">
        <f>SUMPRODUCT(F534:F536,G534:G536)</f>
        <v>763</v>
      </c>
      <c r="G537" s="24">
        <f>SUM(G532:G536)</f>
        <v>289</v>
      </c>
      <c r="H537" s="64"/>
      <c r="I537" s="64"/>
      <c r="J537" s="64"/>
      <c r="K537" s="64"/>
      <c r="L537" s="64"/>
      <c r="M537" s="64"/>
      <c r="N537" s="64"/>
      <c r="O537" s="64"/>
      <c r="P537" s="64"/>
      <c r="Q537" s="64"/>
      <c r="R537" s="64"/>
      <c r="S537" s="64"/>
      <c r="T537" s="64"/>
      <c r="U537" s="64"/>
      <c r="V537" s="64"/>
      <c r="W537" s="64"/>
      <c r="X537" s="64"/>
      <c r="Y537" s="64"/>
    </row>
    <row r="538" spans="1:25" x14ac:dyDescent="0.25">
      <c r="A538" s="79" t="s">
        <v>7</v>
      </c>
      <c r="B538" s="80">
        <v>2.121107266435986</v>
      </c>
      <c r="F538" s="151">
        <f>F537/G537</f>
        <v>2.6401384083044981</v>
      </c>
      <c r="G538" s="151"/>
    </row>
    <row r="539" spans="1:25" x14ac:dyDescent="0.25">
      <c r="A539" s="79" t="s">
        <v>8</v>
      </c>
      <c r="B539" s="80">
        <v>0.6201513191091742</v>
      </c>
    </row>
    <row r="540" spans="1:25" x14ac:dyDescent="0.25">
      <c r="A540" s="79" t="s">
        <v>9</v>
      </c>
      <c r="B540" s="80">
        <v>0.38458765859284888</v>
      </c>
    </row>
    <row r="542" spans="1:25" x14ac:dyDescent="0.25">
      <c r="A542" s="1" t="s">
        <v>31</v>
      </c>
      <c r="B542" s="132"/>
      <c r="C542" s="132"/>
      <c r="D542" s="1"/>
      <c r="E542" s="2"/>
      <c r="F542" s="2"/>
      <c r="G542" s="2"/>
      <c r="H542" s="2"/>
      <c r="I542" s="2"/>
      <c r="J542" s="2"/>
      <c r="K542" s="2"/>
      <c r="L542" s="2"/>
      <c r="M542" s="2"/>
      <c r="N542" s="2"/>
      <c r="O542" s="2"/>
      <c r="P542" s="2"/>
      <c r="Q542" s="2"/>
      <c r="R542" s="2"/>
      <c r="S542" s="2"/>
      <c r="T542" s="2"/>
      <c r="U542" s="2"/>
      <c r="V542" s="2"/>
      <c r="W542" s="2"/>
      <c r="X542" s="2"/>
      <c r="Y542" s="2"/>
    </row>
    <row r="543" spans="1:25" x14ac:dyDescent="0.25">
      <c r="A543" s="29" t="s">
        <v>767</v>
      </c>
    </row>
    <row r="544" spans="1:25" s="118" customFormat="1" x14ac:dyDescent="0.25">
      <c r="A544" s="51" t="s">
        <v>698</v>
      </c>
      <c r="B544" s="117"/>
      <c r="C544" s="117"/>
    </row>
    <row r="545" spans="1:25" x14ac:dyDescent="0.25">
      <c r="A545" s="87">
        <v>1</v>
      </c>
      <c r="B545" s="75">
        <v>42</v>
      </c>
      <c r="C545" s="76">
        <v>0.1453287197231834</v>
      </c>
      <c r="F545" s="23">
        <v>1</v>
      </c>
      <c r="G545" s="23">
        <f>B545</f>
        <v>42</v>
      </c>
    </row>
    <row r="546" spans="1:25" x14ac:dyDescent="0.25">
      <c r="A546" s="87">
        <v>2</v>
      </c>
      <c r="B546" s="75">
        <v>54</v>
      </c>
      <c r="C546" s="76">
        <v>0.18685121107266436</v>
      </c>
      <c r="F546" s="23">
        <v>2</v>
      </c>
      <c r="G546" s="23">
        <f t="shared" ref="G546:G549" si="13">B546</f>
        <v>54</v>
      </c>
    </row>
    <row r="547" spans="1:25" x14ac:dyDescent="0.25">
      <c r="A547" s="87">
        <v>3</v>
      </c>
      <c r="B547" s="75">
        <v>90</v>
      </c>
      <c r="C547" s="76">
        <v>0.31141868512110726</v>
      </c>
      <c r="F547" s="23">
        <v>3</v>
      </c>
      <c r="G547" s="23">
        <f t="shared" si="13"/>
        <v>90</v>
      </c>
    </row>
    <row r="548" spans="1:25" x14ac:dyDescent="0.25">
      <c r="A548" s="87">
        <v>4</v>
      </c>
      <c r="B548" s="75">
        <v>57</v>
      </c>
      <c r="C548" s="76">
        <v>0.1972318339100346</v>
      </c>
      <c r="F548" s="23">
        <v>4</v>
      </c>
      <c r="G548" s="23">
        <f t="shared" si="13"/>
        <v>57</v>
      </c>
    </row>
    <row r="549" spans="1:25" x14ac:dyDescent="0.25">
      <c r="A549" s="87">
        <v>5</v>
      </c>
      <c r="B549" s="75">
        <v>46</v>
      </c>
      <c r="C549" s="76">
        <v>0.15916955017301038</v>
      </c>
      <c r="F549" s="23">
        <v>5</v>
      </c>
      <c r="G549" s="23">
        <f t="shared" si="13"/>
        <v>46</v>
      </c>
    </row>
    <row r="550" spans="1:25" x14ac:dyDescent="0.25">
      <c r="A550" s="77" t="s">
        <v>6</v>
      </c>
      <c r="B550" s="78">
        <v>289</v>
      </c>
      <c r="C550" s="78"/>
      <c r="D550" s="77"/>
      <c r="E550" s="64"/>
      <c r="F550" s="24">
        <f>SUMPRODUCT(F545:F549,G545:G549)</f>
        <v>878</v>
      </c>
      <c r="G550" s="24">
        <f>SUM(G545:G549)</f>
        <v>289</v>
      </c>
      <c r="H550" s="64"/>
      <c r="I550" s="64"/>
      <c r="J550" s="64"/>
      <c r="K550" s="64"/>
      <c r="L550" s="64"/>
      <c r="M550" s="64"/>
      <c r="N550" s="64"/>
      <c r="O550" s="64"/>
      <c r="P550" s="64"/>
      <c r="Q550" s="64"/>
      <c r="R550" s="64"/>
      <c r="S550" s="64"/>
      <c r="T550" s="64"/>
      <c r="U550" s="64"/>
      <c r="V550" s="64"/>
      <c r="W550" s="64"/>
      <c r="X550" s="64"/>
      <c r="Y550" s="64"/>
    </row>
    <row r="551" spans="1:25" x14ac:dyDescent="0.25">
      <c r="A551" s="79" t="s">
        <v>7</v>
      </c>
      <c r="B551" s="80">
        <v>3.0380622837370241</v>
      </c>
      <c r="F551" s="151">
        <f>F550/G550</f>
        <v>3.0380622837370241</v>
      </c>
      <c r="G551" s="151"/>
    </row>
    <row r="552" spans="1:25" x14ac:dyDescent="0.25">
      <c r="A552" s="79" t="s">
        <v>8</v>
      </c>
      <c r="B552" s="80">
        <v>1.2673535896139114</v>
      </c>
    </row>
    <row r="553" spans="1:25" x14ac:dyDescent="0.25">
      <c r="A553" s="79" t="s">
        <v>9</v>
      </c>
      <c r="B553" s="80">
        <v>1.6061851211072664</v>
      </c>
    </row>
    <row r="555" spans="1:25" s="118" customFormat="1" x14ac:dyDescent="0.25">
      <c r="A555" s="116" t="s">
        <v>768</v>
      </c>
      <c r="B555" s="117"/>
      <c r="C555" s="117"/>
    </row>
    <row r="556" spans="1:25" x14ac:dyDescent="0.25">
      <c r="A556" s="87">
        <v>1</v>
      </c>
      <c r="B556" s="75">
        <v>128</v>
      </c>
      <c r="C556" s="76">
        <v>0.44290657439446368</v>
      </c>
      <c r="F556" s="23">
        <v>1</v>
      </c>
      <c r="G556" s="23">
        <f>B556</f>
        <v>128</v>
      </c>
    </row>
    <row r="557" spans="1:25" x14ac:dyDescent="0.25">
      <c r="A557" s="87">
        <v>2</v>
      </c>
      <c r="B557" s="75">
        <v>71</v>
      </c>
      <c r="C557" s="76">
        <v>0.24567474048442905</v>
      </c>
      <c r="F557" s="23">
        <v>2</v>
      </c>
      <c r="G557" s="23">
        <f t="shared" ref="G557:G560" si="14">B557</f>
        <v>71</v>
      </c>
    </row>
    <row r="558" spans="1:25" x14ac:dyDescent="0.25">
      <c r="A558" s="87">
        <v>3</v>
      </c>
      <c r="B558" s="75">
        <v>57</v>
      </c>
      <c r="C558" s="76">
        <v>0.1972318339100346</v>
      </c>
      <c r="F558" s="23">
        <v>3</v>
      </c>
      <c r="G558" s="23">
        <f t="shared" si="14"/>
        <v>57</v>
      </c>
    </row>
    <row r="559" spans="1:25" x14ac:dyDescent="0.25">
      <c r="A559" s="87">
        <v>4</v>
      </c>
      <c r="B559" s="75">
        <v>14</v>
      </c>
      <c r="C559" s="76">
        <v>4.8442906574394463E-2</v>
      </c>
      <c r="F559" s="23">
        <v>4</v>
      </c>
      <c r="G559" s="23">
        <f t="shared" si="14"/>
        <v>14</v>
      </c>
    </row>
    <row r="560" spans="1:25" x14ac:dyDescent="0.25">
      <c r="A560" s="87">
        <v>5</v>
      </c>
      <c r="B560" s="75">
        <v>19</v>
      </c>
      <c r="C560" s="76">
        <v>6.5743944636678195E-2</v>
      </c>
      <c r="F560" s="23">
        <v>5</v>
      </c>
      <c r="G560" s="23">
        <f t="shared" si="14"/>
        <v>19</v>
      </c>
    </row>
    <row r="561" spans="1:25" x14ac:dyDescent="0.25">
      <c r="A561" s="77" t="s">
        <v>6</v>
      </c>
      <c r="B561" s="78">
        <v>289</v>
      </c>
      <c r="C561" s="78"/>
      <c r="D561" s="77"/>
      <c r="E561" s="64"/>
      <c r="F561" s="24">
        <f>SUMPRODUCT(F556:F560,G556:G560)</f>
        <v>592</v>
      </c>
      <c r="G561" s="24">
        <f>SUM(G556:G560)</f>
        <v>289</v>
      </c>
      <c r="H561" s="64"/>
      <c r="I561" s="64"/>
      <c r="J561" s="64"/>
      <c r="K561" s="64"/>
      <c r="L561" s="64"/>
      <c r="M561" s="64"/>
      <c r="N561" s="64"/>
      <c r="O561" s="64"/>
      <c r="P561" s="64"/>
      <c r="Q561" s="64"/>
      <c r="R561" s="64"/>
      <c r="S561" s="64"/>
      <c r="T561" s="64"/>
      <c r="U561" s="64"/>
      <c r="V561" s="64"/>
      <c r="W561" s="64"/>
      <c r="X561" s="64"/>
      <c r="Y561" s="64"/>
    </row>
    <row r="562" spans="1:25" x14ac:dyDescent="0.25">
      <c r="A562" s="79" t="s">
        <v>7</v>
      </c>
      <c r="B562" s="80">
        <v>2.0484429065743943</v>
      </c>
      <c r="F562" s="151">
        <f>F561/G561</f>
        <v>2.0484429065743943</v>
      </c>
      <c r="G562" s="151"/>
    </row>
    <row r="563" spans="1:25" x14ac:dyDescent="0.25">
      <c r="A563" s="79" t="s">
        <v>8</v>
      </c>
      <c r="B563" s="80">
        <v>1.195073509053532</v>
      </c>
    </row>
    <row r="564" spans="1:25" x14ac:dyDescent="0.25">
      <c r="A564" s="79" t="s">
        <v>9</v>
      </c>
      <c r="B564" s="80">
        <v>1.4282006920415224</v>
      </c>
    </row>
    <row r="566" spans="1:25" s="118" customFormat="1" x14ac:dyDescent="0.25">
      <c r="A566" s="116" t="s">
        <v>700</v>
      </c>
      <c r="B566" s="117"/>
      <c r="C566" s="117"/>
    </row>
    <row r="567" spans="1:25" x14ac:dyDescent="0.25">
      <c r="A567" s="87">
        <v>1</v>
      </c>
      <c r="B567" s="75">
        <v>133</v>
      </c>
      <c r="C567" s="76">
        <v>0.46020761245674741</v>
      </c>
      <c r="F567" s="23">
        <v>1</v>
      </c>
      <c r="G567" s="23">
        <f>B567</f>
        <v>133</v>
      </c>
    </row>
    <row r="568" spans="1:25" x14ac:dyDescent="0.25">
      <c r="A568" s="87">
        <v>2</v>
      </c>
      <c r="B568" s="75">
        <v>83</v>
      </c>
      <c r="C568" s="76">
        <v>0.28719723183391005</v>
      </c>
      <c r="F568" s="23">
        <v>2</v>
      </c>
      <c r="G568" s="23">
        <f t="shared" ref="G568:G571" si="15">B568</f>
        <v>83</v>
      </c>
    </row>
    <row r="569" spans="1:25" x14ac:dyDescent="0.25">
      <c r="A569" s="87">
        <v>3</v>
      </c>
      <c r="B569" s="75">
        <v>50</v>
      </c>
      <c r="C569" s="76">
        <v>0.17301038062283736</v>
      </c>
      <c r="F569" s="23">
        <v>3</v>
      </c>
      <c r="G569" s="23">
        <f t="shared" si="15"/>
        <v>50</v>
      </c>
    </row>
    <row r="570" spans="1:25" x14ac:dyDescent="0.25">
      <c r="A570" s="87">
        <v>4</v>
      </c>
      <c r="B570" s="75">
        <v>11</v>
      </c>
      <c r="C570" s="76">
        <v>3.8062283737024222E-2</v>
      </c>
      <c r="F570" s="23">
        <v>4</v>
      </c>
      <c r="G570" s="23">
        <f t="shared" si="15"/>
        <v>11</v>
      </c>
    </row>
    <row r="571" spans="1:25" x14ac:dyDescent="0.25">
      <c r="A571" s="87">
        <v>5</v>
      </c>
      <c r="B571" s="75">
        <v>12</v>
      </c>
      <c r="C571" s="76">
        <v>4.1522491349480967E-2</v>
      </c>
      <c r="F571" s="23">
        <v>5</v>
      </c>
      <c r="G571" s="23">
        <f t="shared" si="15"/>
        <v>12</v>
      </c>
    </row>
    <row r="572" spans="1:25" x14ac:dyDescent="0.25">
      <c r="A572" s="77" t="s">
        <v>6</v>
      </c>
      <c r="B572" s="78">
        <v>289</v>
      </c>
      <c r="C572" s="78"/>
      <c r="D572" s="77"/>
      <c r="E572" s="64"/>
      <c r="F572" s="24">
        <f>SUMPRODUCT(F567:F571,G567:G571)</f>
        <v>553</v>
      </c>
      <c r="G572" s="24">
        <f>SUM(G567:G571)</f>
        <v>289</v>
      </c>
      <c r="H572" s="64"/>
      <c r="I572" s="64"/>
      <c r="J572" s="64"/>
      <c r="K572" s="64"/>
      <c r="L572" s="64"/>
      <c r="M572" s="64"/>
      <c r="N572" s="64"/>
      <c r="O572" s="64"/>
      <c r="P572" s="64"/>
      <c r="Q572" s="64"/>
      <c r="R572" s="64"/>
      <c r="S572" s="64"/>
      <c r="T572" s="64"/>
      <c r="U572" s="64"/>
      <c r="V572" s="64"/>
      <c r="W572" s="64"/>
      <c r="X572" s="64"/>
      <c r="Y572" s="64"/>
    </row>
    <row r="573" spans="1:25" x14ac:dyDescent="0.25">
      <c r="A573" s="79" t="s">
        <v>7</v>
      </c>
      <c r="B573" s="80">
        <v>1.9134948096885813</v>
      </c>
      <c r="F573" s="151">
        <f>F572/G572</f>
        <v>1.9134948096885813</v>
      </c>
      <c r="G573" s="151"/>
    </row>
    <row r="574" spans="1:25" x14ac:dyDescent="0.25">
      <c r="A574" s="79" t="s">
        <v>8</v>
      </c>
      <c r="B574" s="80">
        <v>1.0750280523507387</v>
      </c>
    </row>
    <row r="575" spans="1:25" x14ac:dyDescent="0.25">
      <c r="A575" s="79" t="s">
        <v>9</v>
      </c>
      <c r="B575" s="80">
        <v>1.1556853133410228</v>
      </c>
    </row>
    <row r="577" spans="1:25" s="118" customFormat="1" x14ac:dyDescent="0.25">
      <c r="A577" s="116" t="s">
        <v>701</v>
      </c>
      <c r="B577" s="117"/>
      <c r="C577" s="117"/>
    </row>
    <row r="578" spans="1:25" x14ac:dyDescent="0.25">
      <c r="A578" s="87">
        <v>1</v>
      </c>
      <c r="B578" s="75">
        <v>8</v>
      </c>
      <c r="C578" s="76">
        <v>2.768166089965398E-2</v>
      </c>
      <c r="F578" s="23">
        <v>1</v>
      </c>
      <c r="G578" s="23">
        <f>B578</f>
        <v>8</v>
      </c>
    </row>
    <row r="579" spans="1:25" x14ac:dyDescent="0.25">
      <c r="A579" s="87">
        <v>2</v>
      </c>
      <c r="B579" s="75">
        <v>21</v>
      </c>
      <c r="C579" s="76">
        <v>7.2664359861591699E-2</v>
      </c>
      <c r="F579" s="23">
        <v>2</v>
      </c>
      <c r="G579" s="23">
        <f t="shared" ref="G579:G582" si="16">B579</f>
        <v>21</v>
      </c>
    </row>
    <row r="580" spans="1:25" x14ac:dyDescent="0.25">
      <c r="A580" s="87">
        <v>3</v>
      </c>
      <c r="B580" s="75">
        <v>118</v>
      </c>
      <c r="C580" s="76">
        <v>0.40830449826989618</v>
      </c>
      <c r="F580" s="23">
        <v>3</v>
      </c>
      <c r="G580" s="23">
        <f t="shared" si="16"/>
        <v>118</v>
      </c>
    </row>
    <row r="581" spans="1:25" x14ac:dyDescent="0.25">
      <c r="A581" s="87">
        <v>4</v>
      </c>
      <c r="B581" s="75">
        <v>90</v>
      </c>
      <c r="C581" s="76">
        <v>0.31141868512110726</v>
      </c>
      <c r="F581" s="23">
        <v>4</v>
      </c>
      <c r="G581" s="23">
        <f t="shared" si="16"/>
        <v>90</v>
      </c>
    </row>
    <row r="582" spans="1:25" x14ac:dyDescent="0.25">
      <c r="A582" s="87">
        <v>5</v>
      </c>
      <c r="B582" s="75">
        <v>52</v>
      </c>
      <c r="C582" s="76">
        <v>0.17993079584775087</v>
      </c>
      <c r="F582" s="23">
        <v>5</v>
      </c>
      <c r="G582" s="23">
        <f t="shared" si="16"/>
        <v>52</v>
      </c>
    </row>
    <row r="583" spans="1:25" x14ac:dyDescent="0.25">
      <c r="A583" s="77" t="s">
        <v>6</v>
      </c>
      <c r="B583" s="78">
        <v>289</v>
      </c>
      <c r="C583" s="78"/>
      <c r="D583" s="77"/>
      <c r="E583" s="64"/>
      <c r="F583" s="24">
        <f>SUMPRODUCT(F578:F582,G578:G582)</f>
        <v>1024</v>
      </c>
      <c r="G583" s="24">
        <f>SUM(G578:G582)</f>
        <v>289</v>
      </c>
      <c r="H583" s="64"/>
      <c r="I583" s="64"/>
      <c r="J583" s="64"/>
      <c r="K583" s="64"/>
      <c r="L583" s="64"/>
      <c r="M583" s="64"/>
      <c r="N583" s="64"/>
      <c r="O583" s="64"/>
      <c r="P583" s="64"/>
      <c r="Q583" s="64"/>
      <c r="R583" s="64"/>
      <c r="S583" s="64"/>
      <c r="T583" s="64"/>
      <c r="U583" s="64"/>
      <c r="V583" s="64"/>
      <c r="W583" s="64"/>
      <c r="X583" s="64"/>
      <c r="Y583" s="64"/>
    </row>
    <row r="584" spans="1:25" x14ac:dyDescent="0.25">
      <c r="A584" s="79" t="s">
        <v>7</v>
      </c>
      <c r="B584" s="80">
        <v>3.5432525951557095</v>
      </c>
      <c r="F584" s="151">
        <f>F583/G583</f>
        <v>3.5432525951557095</v>
      </c>
      <c r="G584" s="151"/>
    </row>
    <row r="585" spans="1:25" x14ac:dyDescent="0.25">
      <c r="A585" s="79" t="s">
        <v>8</v>
      </c>
      <c r="B585" s="80">
        <v>0.9605216727855812</v>
      </c>
    </row>
    <row r="586" spans="1:25" x14ac:dyDescent="0.25">
      <c r="A586" s="79" t="s">
        <v>9</v>
      </c>
      <c r="B586" s="80">
        <v>0.92260188389081121</v>
      </c>
    </row>
    <row r="588" spans="1:25" s="115" customFormat="1" x14ac:dyDescent="0.25">
      <c r="A588" s="113" t="s">
        <v>702</v>
      </c>
      <c r="B588" s="114"/>
      <c r="C588" s="114"/>
    </row>
    <row r="589" spans="1:25" x14ac:dyDescent="0.25">
      <c r="A589" s="87">
        <v>1</v>
      </c>
      <c r="B589" s="75">
        <v>109</v>
      </c>
      <c r="C589" s="76">
        <v>0.37716262975778547</v>
      </c>
      <c r="F589" s="23">
        <v>1</v>
      </c>
      <c r="G589" s="23">
        <f>B589</f>
        <v>109</v>
      </c>
    </row>
    <row r="590" spans="1:25" x14ac:dyDescent="0.25">
      <c r="A590" s="87">
        <v>2</v>
      </c>
      <c r="B590" s="75">
        <v>87</v>
      </c>
      <c r="C590" s="76">
        <v>0.30103806228373703</v>
      </c>
      <c r="F590" s="23">
        <v>2</v>
      </c>
      <c r="G590" s="23">
        <f t="shared" ref="G590:G593" si="17">B590</f>
        <v>87</v>
      </c>
    </row>
    <row r="591" spans="1:25" x14ac:dyDescent="0.25">
      <c r="A591" s="87">
        <v>3</v>
      </c>
      <c r="B591" s="75">
        <v>54</v>
      </c>
      <c r="C591" s="76">
        <v>0.18685121107266436</v>
      </c>
      <c r="F591" s="23">
        <v>3</v>
      </c>
      <c r="G591" s="23">
        <f t="shared" si="17"/>
        <v>54</v>
      </c>
    </row>
    <row r="592" spans="1:25" x14ac:dyDescent="0.25">
      <c r="A592" s="87">
        <v>4</v>
      </c>
      <c r="B592" s="75">
        <v>16</v>
      </c>
      <c r="C592" s="76">
        <v>5.536332179930796E-2</v>
      </c>
      <c r="F592" s="23">
        <v>4</v>
      </c>
      <c r="G592" s="23">
        <f t="shared" si="17"/>
        <v>16</v>
      </c>
    </row>
    <row r="593" spans="1:25" x14ac:dyDescent="0.25">
      <c r="A593" s="87">
        <v>5</v>
      </c>
      <c r="B593" s="75">
        <v>23</v>
      </c>
      <c r="C593" s="76">
        <v>7.9584775086505188E-2</v>
      </c>
      <c r="F593" s="23">
        <v>5</v>
      </c>
      <c r="G593" s="23">
        <f t="shared" si="17"/>
        <v>23</v>
      </c>
    </row>
    <row r="594" spans="1:25" x14ac:dyDescent="0.25">
      <c r="A594" s="77" t="s">
        <v>6</v>
      </c>
      <c r="B594" s="78">
        <v>289</v>
      </c>
      <c r="C594" s="78"/>
      <c r="D594" s="77"/>
      <c r="E594" s="64"/>
      <c r="F594" s="24">
        <f>SUMPRODUCT(F589:F593,G589:G593)</f>
        <v>624</v>
      </c>
      <c r="G594" s="24">
        <f>SUM(G589:G593)</f>
        <v>289</v>
      </c>
      <c r="H594" s="64"/>
      <c r="I594" s="64"/>
      <c r="J594" s="64"/>
      <c r="K594" s="64"/>
      <c r="L594" s="64"/>
      <c r="M594" s="64"/>
      <c r="N594" s="64"/>
      <c r="O594" s="64"/>
      <c r="P594" s="64"/>
      <c r="Q594" s="64"/>
      <c r="R594" s="64"/>
      <c r="S594" s="64"/>
      <c r="T594" s="64"/>
      <c r="U594" s="64"/>
      <c r="V594" s="64"/>
      <c r="W594" s="64"/>
      <c r="X594" s="64"/>
      <c r="Y594" s="64"/>
    </row>
    <row r="595" spans="1:25" x14ac:dyDescent="0.25">
      <c r="A595" s="79" t="s">
        <v>7</v>
      </c>
      <c r="B595" s="80">
        <v>2.1591695501730106</v>
      </c>
      <c r="F595" s="151">
        <f>F594/G594</f>
        <v>2.1591695501730106</v>
      </c>
      <c r="G595" s="151"/>
    </row>
    <row r="596" spans="1:25" x14ac:dyDescent="0.25">
      <c r="A596" s="79" t="s">
        <v>8</v>
      </c>
      <c r="B596" s="80">
        <v>1.2171776904711571</v>
      </c>
    </row>
    <row r="597" spans="1:25" x14ac:dyDescent="0.25">
      <c r="A597" s="79" t="s">
        <v>9</v>
      </c>
      <c r="B597" s="80">
        <v>1.4815215301806997</v>
      </c>
    </row>
    <row r="599" spans="1:25" s="115" customFormat="1" x14ac:dyDescent="0.25">
      <c r="A599" s="113" t="s">
        <v>703</v>
      </c>
      <c r="B599" s="114"/>
      <c r="C599" s="114"/>
    </row>
    <row r="600" spans="1:25" x14ac:dyDescent="0.25">
      <c r="A600" s="87">
        <v>1</v>
      </c>
      <c r="B600" s="75">
        <v>55</v>
      </c>
      <c r="C600" s="76">
        <v>0.19031141868512111</v>
      </c>
      <c r="F600" s="23">
        <v>1</v>
      </c>
      <c r="G600" s="23">
        <f>B600</f>
        <v>55</v>
      </c>
    </row>
    <row r="601" spans="1:25" x14ac:dyDescent="0.25">
      <c r="A601" s="87">
        <v>2</v>
      </c>
      <c r="B601" s="75">
        <v>83</v>
      </c>
      <c r="C601" s="76">
        <v>0.28719723183391005</v>
      </c>
      <c r="F601" s="23">
        <v>2</v>
      </c>
      <c r="G601" s="23">
        <f t="shared" ref="G601:G604" si="18">B601</f>
        <v>83</v>
      </c>
    </row>
    <row r="602" spans="1:25" x14ac:dyDescent="0.25">
      <c r="A602" s="87">
        <v>3</v>
      </c>
      <c r="B602" s="75">
        <v>83</v>
      </c>
      <c r="C602" s="76">
        <v>0.28719723183391005</v>
      </c>
      <c r="F602" s="23">
        <v>3</v>
      </c>
      <c r="G602" s="23">
        <f t="shared" si="18"/>
        <v>83</v>
      </c>
    </row>
    <row r="603" spans="1:25" x14ac:dyDescent="0.25">
      <c r="A603" s="87">
        <v>4</v>
      </c>
      <c r="B603" s="75">
        <v>45</v>
      </c>
      <c r="C603" s="76">
        <v>0.15570934256055363</v>
      </c>
      <c r="F603" s="23">
        <v>4</v>
      </c>
      <c r="G603" s="23">
        <f t="shared" si="18"/>
        <v>45</v>
      </c>
    </row>
    <row r="604" spans="1:25" x14ac:dyDescent="0.25">
      <c r="A604" s="87">
        <v>5</v>
      </c>
      <c r="B604" s="75">
        <v>23</v>
      </c>
      <c r="C604" s="76">
        <v>7.9584775086505188E-2</v>
      </c>
      <c r="F604" s="23">
        <v>5</v>
      </c>
      <c r="G604" s="23">
        <f t="shared" si="18"/>
        <v>23</v>
      </c>
    </row>
    <row r="605" spans="1:25" x14ac:dyDescent="0.25">
      <c r="A605" s="77" t="s">
        <v>6</v>
      </c>
      <c r="B605" s="78">
        <v>289</v>
      </c>
      <c r="C605" s="78"/>
      <c r="D605" s="77"/>
      <c r="E605" s="64"/>
      <c r="F605" s="24">
        <f>SUMPRODUCT(F600:F604,G600:G604)</f>
        <v>765</v>
      </c>
      <c r="G605" s="24">
        <f>SUM(G600:G604)</f>
        <v>289</v>
      </c>
      <c r="H605" s="64"/>
      <c r="I605" s="64"/>
      <c r="J605" s="64"/>
      <c r="K605" s="64"/>
      <c r="L605" s="64"/>
      <c r="M605" s="64"/>
      <c r="N605" s="64"/>
      <c r="O605" s="64"/>
      <c r="P605" s="64"/>
      <c r="Q605" s="64"/>
      <c r="R605" s="64"/>
      <c r="S605" s="64"/>
      <c r="T605" s="64"/>
      <c r="U605" s="64"/>
      <c r="V605" s="64"/>
      <c r="W605" s="64"/>
      <c r="X605" s="64"/>
      <c r="Y605" s="64"/>
    </row>
    <row r="606" spans="1:25" x14ac:dyDescent="0.25">
      <c r="A606" s="79" t="s">
        <v>7</v>
      </c>
      <c r="B606" s="80">
        <v>2.6470588235294117</v>
      </c>
      <c r="F606" s="151">
        <f>F605/G605</f>
        <v>2.6470588235294117</v>
      </c>
      <c r="G606" s="151"/>
    </row>
    <row r="607" spans="1:25" x14ac:dyDescent="0.25">
      <c r="A607" s="79" t="s">
        <v>8</v>
      </c>
      <c r="B607" s="80">
        <v>1.1843892002959913</v>
      </c>
    </row>
    <row r="608" spans="1:25" x14ac:dyDescent="0.25">
      <c r="A608" s="79" t="s">
        <v>9</v>
      </c>
      <c r="B608" s="80">
        <v>1.4027777777777777</v>
      </c>
    </row>
    <row r="609" spans="1:25" x14ac:dyDescent="0.25">
      <c r="A609" s="15"/>
      <c r="B609" s="15"/>
    </row>
    <row r="610" spans="1:25" s="118" customFormat="1" x14ac:dyDescent="0.25">
      <c r="A610" s="116" t="s">
        <v>704</v>
      </c>
      <c r="B610" s="117"/>
      <c r="C610" s="117"/>
    </row>
    <row r="611" spans="1:25" x14ac:dyDescent="0.25">
      <c r="A611" s="87">
        <v>1</v>
      </c>
      <c r="B611" s="75">
        <v>95</v>
      </c>
      <c r="C611" s="76">
        <v>0.3298611111111111</v>
      </c>
      <c r="F611" s="23">
        <v>1</v>
      </c>
      <c r="G611" s="23">
        <f>B611</f>
        <v>95</v>
      </c>
    </row>
    <row r="612" spans="1:25" x14ac:dyDescent="0.25">
      <c r="A612" s="87">
        <v>2</v>
      </c>
      <c r="B612" s="75">
        <v>87</v>
      </c>
      <c r="C612" s="76">
        <v>0.30208333333333331</v>
      </c>
      <c r="F612" s="23">
        <v>2</v>
      </c>
      <c r="G612" s="23">
        <f t="shared" ref="G612:G615" si="19">B612</f>
        <v>87</v>
      </c>
    </row>
    <row r="613" spans="1:25" x14ac:dyDescent="0.25">
      <c r="A613" s="87">
        <v>3</v>
      </c>
      <c r="B613" s="75">
        <v>72</v>
      </c>
      <c r="C613" s="76">
        <v>0.25</v>
      </c>
      <c r="F613" s="23">
        <v>3</v>
      </c>
      <c r="G613" s="23">
        <f t="shared" si="19"/>
        <v>72</v>
      </c>
    </row>
    <row r="614" spans="1:25" x14ac:dyDescent="0.25">
      <c r="A614" s="87">
        <v>4</v>
      </c>
      <c r="B614" s="75">
        <v>22</v>
      </c>
      <c r="C614" s="76">
        <v>7.6388888888888895E-2</v>
      </c>
      <c r="F614" s="23">
        <v>4</v>
      </c>
      <c r="G614" s="23">
        <f t="shared" si="19"/>
        <v>22</v>
      </c>
    </row>
    <row r="615" spans="1:25" x14ac:dyDescent="0.25">
      <c r="A615" s="87">
        <v>5</v>
      </c>
      <c r="B615" s="75">
        <v>12</v>
      </c>
      <c r="C615" s="76">
        <v>4.1666666666666664E-2</v>
      </c>
      <c r="F615" s="23">
        <v>5</v>
      </c>
      <c r="G615" s="23">
        <f t="shared" si="19"/>
        <v>12</v>
      </c>
    </row>
    <row r="616" spans="1:25" x14ac:dyDescent="0.25">
      <c r="A616" s="77" t="s">
        <v>6</v>
      </c>
      <c r="B616" s="78">
        <v>288</v>
      </c>
      <c r="C616" s="78"/>
      <c r="D616" s="77"/>
      <c r="E616" s="64"/>
      <c r="F616" s="24">
        <f>SUMPRODUCT(F611:F615,G611:G615)</f>
        <v>633</v>
      </c>
      <c r="G616" s="24">
        <f>SUM(G611:G615)</f>
        <v>288</v>
      </c>
      <c r="H616" s="64"/>
      <c r="I616" s="64"/>
      <c r="J616" s="64"/>
      <c r="K616" s="64"/>
      <c r="L616" s="64"/>
      <c r="M616" s="64"/>
      <c r="N616" s="64"/>
      <c r="O616" s="64"/>
      <c r="P616" s="64"/>
      <c r="Q616" s="64"/>
      <c r="R616" s="64"/>
      <c r="S616" s="64"/>
      <c r="T616" s="64"/>
      <c r="U616" s="64"/>
      <c r="V616" s="64"/>
      <c r="W616" s="64"/>
      <c r="X616" s="64"/>
      <c r="Y616" s="64"/>
    </row>
    <row r="617" spans="1:25" x14ac:dyDescent="0.25">
      <c r="A617" s="79" t="s">
        <v>7</v>
      </c>
      <c r="B617" s="80">
        <v>2.1979166666666665</v>
      </c>
      <c r="F617" s="151">
        <f>F616/G616</f>
        <v>2.1979166666666665</v>
      </c>
      <c r="G617" s="151"/>
    </row>
    <row r="618" spans="1:25" x14ac:dyDescent="0.25">
      <c r="A618" s="79" t="s">
        <v>8</v>
      </c>
      <c r="B618" s="80">
        <v>1.1070234284242313</v>
      </c>
    </row>
    <row r="619" spans="1:25" x14ac:dyDescent="0.25">
      <c r="A619" s="79" t="s">
        <v>9</v>
      </c>
      <c r="B619" s="80">
        <v>1.2255008710801394</v>
      </c>
    </row>
    <row r="621" spans="1:25" s="97" customFormat="1" x14ac:dyDescent="0.25">
      <c r="A621" s="95" t="s">
        <v>705</v>
      </c>
      <c r="B621" s="96"/>
      <c r="C621" s="96"/>
    </row>
    <row r="622" spans="1:25" x14ac:dyDescent="0.25">
      <c r="A622" s="87">
        <v>1</v>
      </c>
      <c r="B622" s="75">
        <v>51</v>
      </c>
      <c r="C622" s="76">
        <v>0.17708333333333334</v>
      </c>
      <c r="F622" s="23">
        <v>1</v>
      </c>
      <c r="G622" s="23">
        <f>B622</f>
        <v>51</v>
      </c>
    </row>
    <row r="623" spans="1:25" x14ac:dyDescent="0.25">
      <c r="A623" s="87">
        <v>2</v>
      </c>
      <c r="B623" s="75">
        <v>64</v>
      </c>
      <c r="C623" s="76">
        <v>0.22222222222222221</v>
      </c>
      <c r="F623" s="23">
        <v>2</v>
      </c>
      <c r="G623" s="23">
        <f t="shared" ref="G623:G626" si="20">B623</f>
        <v>64</v>
      </c>
    </row>
    <row r="624" spans="1:25" x14ac:dyDescent="0.25">
      <c r="A624" s="87">
        <v>3</v>
      </c>
      <c r="B624" s="75">
        <v>87</v>
      </c>
      <c r="C624" s="76">
        <v>0.30208333333333331</v>
      </c>
      <c r="F624" s="23">
        <v>3</v>
      </c>
      <c r="G624" s="23">
        <f t="shared" si="20"/>
        <v>87</v>
      </c>
    </row>
    <row r="625" spans="1:25" x14ac:dyDescent="0.25">
      <c r="A625" s="87">
        <v>4</v>
      </c>
      <c r="B625" s="75">
        <v>62</v>
      </c>
      <c r="C625" s="76">
        <v>0.21527777777777779</v>
      </c>
      <c r="F625" s="23">
        <v>4</v>
      </c>
      <c r="G625" s="23">
        <f t="shared" si="20"/>
        <v>62</v>
      </c>
    </row>
    <row r="626" spans="1:25" x14ac:dyDescent="0.25">
      <c r="A626" s="87">
        <v>5</v>
      </c>
      <c r="B626" s="75">
        <v>24</v>
      </c>
      <c r="C626" s="76">
        <v>8.3333333333333329E-2</v>
      </c>
      <c r="F626" s="23">
        <v>5</v>
      </c>
      <c r="G626" s="23">
        <f t="shared" si="20"/>
        <v>24</v>
      </c>
    </row>
    <row r="627" spans="1:25" x14ac:dyDescent="0.25">
      <c r="A627" s="77" t="s">
        <v>6</v>
      </c>
      <c r="B627" s="78">
        <v>288</v>
      </c>
      <c r="C627" s="78"/>
      <c r="D627" s="77"/>
      <c r="E627" s="64"/>
      <c r="F627" s="24">
        <f>SUMPRODUCT(F622:F626,G622:G626)</f>
        <v>808</v>
      </c>
      <c r="G627" s="24">
        <f>SUM(G622:G626)</f>
        <v>288</v>
      </c>
      <c r="H627" s="64"/>
      <c r="I627" s="64"/>
      <c r="J627" s="64"/>
      <c r="K627" s="64"/>
      <c r="L627" s="64"/>
      <c r="M627" s="64"/>
      <c r="N627" s="64"/>
      <c r="O627" s="64"/>
      <c r="P627" s="64"/>
      <c r="Q627" s="64"/>
      <c r="R627" s="64"/>
      <c r="S627" s="64"/>
      <c r="T627" s="64"/>
      <c r="U627" s="64"/>
      <c r="V627" s="64"/>
      <c r="W627" s="64"/>
      <c r="X627" s="64"/>
      <c r="Y627" s="64"/>
    </row>
    <row r="628" spans="1:25" x14ac:dyDescent="0.25">
      <c r="A628" s="79" t="s">
        <v>7</v>
      </c>
      <c r="B628" s="80">
        <v>2.8055555555555554</v>
      </c>
      <c r="F628" s="151">
        <f>F627/G627</f>
        <v>2.8055555555555554</v>
      </c>
      <c r="G628" s="151"/>
    </row>
    <row r="629" spans="1:25" x14ac:dyDescent="0.25">
      <c r="A629" s="79" t="s">
        <v>8</v>
      </c>
      <c r="B629" s="80">
        <v>1.2026554694040579</v>
      </c>
    </row>
    <row r="630" spans="1:25" x14ac:dyDescent="0.25">
      <c r="A630" s="79" t="s">
        <v>9</v>
      </c>
      <c r="B630" s="80">
        <v>1.446380178087495</v>
      </c>
    </row>
    <row r="632" spans="1:25" s="97" customFormat="1" x14ac:dyDescent="0.25">
      <c r="A632" s="95" t="s">
        <v>707</v>
      </c>
      <c r="B632" s="96"/>
      <c r="C632" s="96"/>
    </row>
    <row r="633" spans="1:25" x14ac:dyDescent="0.25">
      <c r="A633" s="87">
        <v>1</v>
      </c>
      <c r="B633" s="75">
        <v>57</v>
      </c>
      <c r="C633" s="76">
        <v>0.19791666666666666</v>
      </c>
      <c r="F633" s="23">
        <v>1</v>
      </c>
      <c r="G633" s="23">
        <f>B633</f>
        <v>57</v>
      </c>
    </row>
    <row r="634" spans="1:25" x14ac:dyDescent="0.25">
      <c r="A634" s="87">
        <v>2</v>
      </c>
      <c r="B634" s="75">
        <v>63</v>
      </c>
      <c r="C634" s="76">
        <v>0.21875</v>
      </c>
      <c r="F634" s="23">
        <v>2</v>
      </c>
      <c r="G634" s="23">
        <f t="shared" ref="G634:G637" si="21">B634</f>
        <v>63</v>
      </c>
    </row>
    <row r="635" spans="1:25" x14ac:dyDescent="0.25">
      <c r="A635" s="87">
        <v>3</v>
      </c>
      <c r="B635" s="75">
        <v>105</v>
      </c>
      <c r="C635" s="76">
        <v>0.36458333333333331</v>
      </c>
      <c r="F635" s="23">
        <v>3</v>
      </c>
      <c r="G635" s="23">
        <f t="shared" si="21"/>
        <v>105</v>
      </c>
    </row>
    <row r="636" spans="1:25" x14ac:dyDescent="0.25">
      <c r="A636" s="87">
        <v>4</v>
      </c>
      <c r="B636" s="75">
        <v>43</v>
      </c>
      <c r="C636" s="76">
        <v>0.14930555555555555</v>
      </c>
      <c r="F636" s="23">
        <v>4</v>
      </c>
      <c r="G636" s="23">
        <f t="shared" si="21"/>
        <v>43</v>
      </c>
    </row>
    <row r="637" spans="1:25" x14ac:dyDescent="0.25">
      <c r="A637" s="87">
        <v>5</v>
      </c>
      <c r="B637" s="75">
        <v>20</v>
      </c>
      <c r="C637" s="76">
        <v>6.9444444444444448E-2</v>
      </c>
      <c r="F637" s="23">
        <v>5</v>
      </c>
      <c r="G637" s="23">
        <f t="shared" si="21"/>
        <v>20</v>
      </c>
    </row>
    <row r="638" spans="1:25" x14ac:dyDescent="0.25">
      <c r="A638" s="77" t="s">
        <v>6</v>
      </c>
      <c r="B638" s="78">
        <v>288</v>
      </c>
      <c r="C638" s="78"/>
      <c r="D638" s="77"/>
      <c r="E638" s="64"/>
      <c r="F638" s="24">
        <f>SUMPRODUCT(F633:F637,G633:G637)</f>
        <v>770</v>
      </c>
      <c r="G638" s="24">
        <f>SUM(G633:G637)</f>
        <v>288</v>
      </c>
      <c r="H638" s="64"/>
      <c r="I638" s="64"/>
      <c r="J638" s="64"/>
      <c r="K638" s="64"/>
      <c r="L638" s="64"/>
      <c r="M638" s="64"/>
      <c r="N638" s="64"/>
      <c r="O638" s="64"/>
      <c r="P638" s="64"/>
      <c r="Q638" s="64"/>
      <c r="R638" s="64"/>
      <c r="S638" s="64"/>
      <c r="T638" s="64"/>
      <c r="U638" s="64"/>
      <c r="V638" s="64"/>
      <c r="W638" s="64"/>
      <c r="X638" s="64"/>
      <c r="Y638" s="64"/>
    </row>
    <row r="639" spans="1:25" x14ac:dyDescent="0.25">
      <c r="A639" s="79" t="s">
        <v>7</v>
      </c>
      <c r="B639" s="80">
        <v>2.6736111111111112</v>
      </c>
      <c r="F639" s="151">
        <f>F638/G638</f>
        <v>2.6736111111111112</v>
      </c>
      <c r="G639" s="151"/>
    </row>
    <row r="640" spans="1:25" x14ac:dyDescent="0.25">
      <c r="A640" s="79" t="s">
        <v>8</v>
      </c>
      <c r="B640" s="80">
        <v>1.1556850004927457</v>
      </c>
    </row>
    <row r="641" spans="1:25" x14ac:dyDescent="0.25">
      <c r="A641" s="79" t="s">
        <v>9</v>
      </c>
      <c r="B641" s="80">
        <v>1.3356078203639177</v>
      </c>
    </row>
    <row r="643" spans="1:25" s="97" customFormat="1" x14ac:dyDescent="0.25">
      <c r="A643" s="95" t="s">
        <v>708</v>
      </c>
      <c r="B643" s="96"/>
      <c r="C643" s="96"/>
    </row>
    <row r="644" spans="1:25" x14ac:dyDescent="0.25">
      <c r="A644" s="87">
        <v>1</v>
      </c>
      <c r="B644" s="75">
        <v>142</v>
      </c>
      <c r="C644" s="76">
        <v>0.49305555555555558</v>
      </c>
      <c r="F644" s="23">
        <v>1</v>
      </c>
      <c r="G644" s="23">
        <f>B644</f>
        <v>142</v>
      </c>
    </row>
    <row r="645" spans="1:25" x14ac:dyDescent="0.25">
      <c r="A645" s="87">
        <v>2</v>
      </c>
      <c r="B645" s="75">
        <v>73</v>
      </c>
      <c r="C645" s="76">
        <v>0.25347222222222221</v>
      </c>
      <c r="F645" s="23">
        <v>2</v>
      </c>
      <c r="G645" s="23">
        <f t="shared" ref="G645:G648" si="22">B645</f>
        <v>73</v>
      </c>
    </row>
    <row r="646" spans="1:25" x14ac:dyDescent="0.25">
      <c r="A646" s="87">
        <v>3</v>
      </c>
      <c r="B646" s="75">
        <v>45</v>
      </c>
      <c r="C646" s="76">
        <v>0.15625</v>
      </c>
      <c r="F646" s="23">
        <v>3</v>
      </c>
      <c r="G646" s="23">
        <f t="shared" si="22"/>
        <v>45</v>
      </c>
    </row>
    <row r="647" spans="1:25" x14ac:dyDescent="0.25">
      <c r="A647" s="87">
        <v>4</v>
      </c>
      <c r="B647" s="75">
        <v>14</v>
      </c>
      <c r="C647" s="76">
        <v>4.8611111111111112E-2</v>
      </c>
      <c r="F647" s="23">
        <v>4</v>
      </c>
      <c r="G647" s="23">
        <f t="shared" si="22"/>
        <v>14</v>
      </c>
    </row>
    <row r="648" spans="1:25" x14ac:dyDescent="0.25">
      <c r="A648" s="87">
        <v>5</v>
      </c>
      <c r="B648" s="75">
        <v>14</v>
      </c>
      <c r="C648" s="76">
        <v>4.8611111111111112E-2</v>
      </c>
      <c r="F648" s="23">
        <v>5</v>
      </c>
      <c r="G648" s="23">
        <f t="shared" si="22"/>
        <v>14</v>
      </c>
    </row>
    <row r="649" spans="1:25" x14ac:dyDescent="0.25">
      <c r="A649" s="77" t="s">
        <v>6</v>
      </c>
      <c r="B649" s="78">
        <v>288</v>
      </c>
      <c r="C649" s="78"/>
      <c r="D649" s="77"/>
      <c r="E649" s="64"/>
      <c r="F649" s="24">
        <f>SUMPRODUCT(F644:F648,G644:G648)</f>
        <v>549</v>
      </c>
      <c r="G649" s="24">
        <f>SUM(G644:G648)</f>
        <v>288</v>
      </c>
      <c r="H649" s="64"/>
      <c r="I649" s="64"/>
      <c r="J649" s="64"/>
      <c r="K649" s="64"/>
      <c r="L649" s="64"/>
      <c r="M649" s="64"/>
      <c r="N649" s="64"/>
      <c r="O649" s="64"/>
      <c r="P649" s="64"/>
      <c r="Q649" s="64"/>
      <c r="R649" s="64"/>
      <c r="S649" s="64"/>
      <c r="T649" s="64"/>
      <c r="U649" s="64"/>
      <c r="V649" s="64"/>
      <c r="W649" s="64"/>
      <c r="X649" s="64"/>
      <c r="Y649" s="64"/>
    </row>
    <row r="650" spans="1:25" x14ac:dyDescent="0.25">
      <c r="A650" s="79" t="s">
        <v>7</v>
      </c>
      <c r="B650" s="80">
        <v>1.90625</v>
      </c>
      <c r="F650" s="151">
        <f>F649/G649</f>
        <v>1.90625</v>
      </c>
      <c r="G650" s="151"/>
    </row>
    <row r="651" spans="1:25" x14ac:dyDescent="0.25">
      <c r="A651" s="79" t="s">
        <v>8</v>
      </c>
      <c r="B651" s="80">
        <v>1.1299976103085954</v>
      </c>
    </row>
    <row r="652" spans="1:25" x14ac:dyDescent="0.25">
      <c r="A652" s="79" t="s">
        <v>9</v>
      </c>
      <c r="B652" s="80">
        <v>1.276894599303136</v>
      </c>
    </row>
    <row r="654" spans="1:25" x14ac:dyDescent="0.25">
      <c r="A654" s="88" t="s">
        <v>205</v>
      </c>
      <c r="B654" s="89">
        <v>2.4900000000000002</v>
      </c>
      <c r="F654" s="88" t="s">
        <v>205</v>
      </c>
      <c r="G654" s="90">
        <f>AVERAGE(F650,F639,F628,F617,F606,F595,F584,F573,F562,F551)</f>
        <v>2.4932814302191462</v>
      </c>
    </row>
    <row r="656" spans="1:25" x14ac:dyDescent="0.25">
      <c r="A656" s="1" t="s">
        <v>32</v>
      </c>
      <c r="B656" s="132"/>
      <c r="C656" s="132"/>
      <c r="D656" s="1"/>
      <c r="E656" s="2"/>
      <c r="F656" s="2"/>
      <c r="G656" s="2"/>
      <c r="H656" s="2"/>
      <c r="I656" s="2"/>
      <c r="J656" s="2"/>
      <c r="K656" s="2"/>
      <c r="L656" s="2"/>
      <c r="M656" s="2"/>
      <c r="N656" s="2"/>
      <c r="O656" s="2"/>
      <c r="P656" s="2"/>
      <c r="Q656" s="2"/>
      <c r="R656" s="2"/>
      <c r="S656" s="2"/>
      <c r="T656" s="2"/>
      <c r="U656" s="2"/>
      <c r="V656" s="2"/>
      <c r="W656" s="2"/>
      <c r="X656" s="2"/>
      <c r="Y656" s="2"/>
    </row>
    <row r="657" spans="1:25" x14ac:dyDescent="0.25">
      <c r="A657" s="4" t="s">
        <v>709</v>
      </c>
    </row>
    <row r="658" spans="1:25" s="118" customFormat="1" x14ac:dyDescent="0.25">
      <c r="A658" s="116" t="s">
        <v>710</v>
      </c>
      <c r="B658" s="117"/>
      <c r="C658" s="117"/>
    </row>
    <row r="659" spans="1:25" x14ac:dyDescent="0.25">
      <c r="A659" s="87">
        <v>1</v>
      </c>
      <c r="B659" s="75">
        <v>56</v>
      </c>
      <c r="C659" s="76">
        <v>0.19377162629757785</v>
      </c>
      <c r="F659" s="23">
        <v>1</v>
      </c>
      <c r="G659" s="23">
        <f>B663</f>
        <v>62</v>
      </c>
    </row>
    <row r="660" spans="1:25" x14ac:dyDescent="0.25">
      <c r="A660" s="87">
        <v>2</v>
      </c>
      <c r="B660" s="75">
        <v>45</v>
      </c>
      <c r="C660" s="76">
        <v>0.15570934256055363</v>
      </c>
      <c r="F660" s="23">
        <v>2</v>
      </c>
      <c r="G660" s="23">
        <f>B662</f>
        <v>60</v>
      </c>
    </row>
    <row r="661" spans="1:25" x14ac:dyDescent="0.25">
      <c r="A661" s="87">
        <v>3</v>
      </c>
      <c r="B661" s="75">
        <v>66</v>
      </c>
      <c r="C661" s="76">
        <v>0.22837370242214533</v>
      </c>
      <c r="F661" s="23">
        <v>3</v>
      </c>
      <c r="G661" s="23">
        <f>B661</f>
        <v>66</v>
      </c>
    </row>
    <row r="662" spans="1:25" x14ac:dyDescent="0.25">
      <c r="A662" s="87">
        <v>4</v>
      </c>
      <c r="B662" s="75">
        <v>60</v>
      </c>
      <c r="C662" s="76">
        <v>0.20761245674740483</v>
      </c>
      <c r="F662" s="23">
        <v>4</v>
      </c>
      <c r="G662" s="23">
        <f>B660</f>
        <v>45</v>
      </c>
    </row>
    <row r="663" spans="1:25" x14ac:dyDescent="0.25">
      <c r="A663" s="87">
        <v>5</v>
      </c>
      <c r="B663" s="75">
        <v>62</v>
      </c>
      <c r="C663" s="76">
        <v>0.21453287197231835</v>
      </c>
      <c r="F663" s="23">
        <v>5</v>
      </c>
      <c r="G663" s="23">
        <f>B659</f>
        <v>56</v>
      </c>
    </row>
    <row r="664" spans="1:25" x14ac:dyDescent="0.25">
      <c r="A664" s="77" t="s">
        <v>6</v>
      </c>
      <c r="B664" s="78">
        <v>289</v>
      </c>
      <c r="C664" s="78"/>
      <c r="D664" s="77"/>
      <c r="E664" s="64"/>
      <c r="F664" s="24">
        <f>SUMPRODUCT(F659:F663,G659:G663)</f>
        <v>840</v>
      </c>
      <c r="G664" s="24">
        <f>SUM(G659:G663)</f>
        <v>289</v>
      </c>
      <c r="H664" s="64"/>
      <c r="I664" s="64"/>
      <c r="J664" s="64"/>
      <c r="K664" s="64"/>
      <c r="L664" s="64"/>
      <c r="M664" s="64"/>
      <c r="N664" s="64"/>
      <c r="O664" s="64"/>
      <c r="P664" s="64"/>
      <c r="Q664" s="64"/>
      <c r="R664" s="64"/>
      <c r="S664" s="64"/>
      <c r="T664" s="64"/>
      <c r="U664" s="64"/>
      <c r="V664" s="64"/>
      <c r="W664" s="64"/>
      <c r="X664" s="64"/>
      <c r="Y664" s="64"/>
    </row>
    <row r="665" spans="1:25" x14ac:dyDescent="0.25">
      <c r="A665" s="79" t="s">
        <v>7</v>
      </c>
      <c r="B665" s="80">
        <v>3.0934256055363321</v>
      </c>
      <c r="F665" s="151">
        <f>F664/G664</f>
        <v>2.9065743944636679</v>
      </c>
      <c r="G665" s="151"/>
    </row>
    <row r="666" spans="1:25" x14ac:dyDescent="0.25">
      <c r="A666" s="79" t="s">
        <v>8</v>
      </c>
      <c r="B666" s="80">
        <v>1.4123432910249516</v>
      </c>
    </row>
    <row r="667" spans="1:25" x14ac:dyDescent="0.25">
      <c r="A667" s="79" t="s">
        <v>9</v>
      </c>
      <c r="B667" s="80">
        <v>1.994713571703191</v>
      </c>
    </row>
    <row r="669" spans="1:25" s="102" customFormat="1" ht="15" customHeight="1" x14ac:dyDescent="0.25">
      <c r="A669" s="112" t="s">
        <v>711</v>
      </c>
      <c r="B669" s="101"/>
      <c r="C669" s="101"/>
    </row>
    <row r="670" spans="1:25" x14ac:dyDescent="0.25">
      <c r="A670" s="87">
        <v>1</v>
      </c>
      <c r="B670" s="75">
        <v>20</v>
      </c>
      <c r="C670" s="76">
        <v>6.9204152249134954E-2</v>
      </c>
      <c r="F670" s="23">
        <v>1</v>
      </c>
      <c r="G670" s="23">
        <f>B674</f>
        <v>99</v>
      </c>
    </row>
    <row r="671" spans="1:25" x14ac:dyDescent="0.25">
      <c r="A671" s="87">
        <v>2</v>
      </c>
      <c r="B671" s="75">
        <v>28</v>
      </c>
      <c r="C671" s="76">
        <v>9.6885813148788927E-2</v>
      </c>
      <c r="F671" s="23">
        <v>2</v>
      </c>
      <c r="G671" s="23">
        <f>B673</f>
        <v>78</v>
      </c>
    </row>
    <row r="672" spans="1:25" x14ac:dyDescent="0.25">
      <c r="A672" s="87">
        <v>3</v>
      </c>
      <c r="B672" s="75">
        <v>64</v>
      </c>
      <c r="C672" s="76">
        <v>0.22145328719723184</v>
      </c>
      <c r="F672" s="23">
        <v>3</v>
      </c>
      <c r="G672" s="23">
        <f>B672</f>
        <v>64</v>
      </c>
    </row>
    <row r="673" spans="1:25" x14ac:dyDescent="0.25">
      <c r="A673" s="87">
        <v>4</v>
      </c>
      <c r="B673" s="75">
        <v>78</v>
      </c>
      <c r="C673" s="76">
        <v>0.26989619377162632</v>
      </c>
      <c r="F673" s="23">
        <v>4</v>
      </c>
      <c r="G673" s="23">
        <f>B671</f>
        <v>28</v>
      </c>
    </row>
    <row r="674" spans="1:25" x14ac:dyDescent="0.25">
      <c r="A674" s="87">
        <v>5</v>
      </c>
      <c r="B674" s="75">
        <v>99</v>
      </c>
      <c r="C674" s="76">
        <v>0.34256055363321797</v>
      </c>
      <c r="F674" s="23">
        <v>5</v>
      </c>
      <c r="G674" s="23">
        <f>B670</f>
        <v>20</v>
      </c>
    </row>
    <row r="675" spans="1:25" x14ac:dyDescent="0.25">
      <c r="A675" s="77" t="s">
        <v>6</v>
      </c>
      <c r="B675" s="78">
        <v>289</v>
      </c>
      <c r="C675" s="78"/>
      <c r="D675" s="77"/>
      <c r="E675" s="64"/>
      <c r="F675" s="24">
        <f>SUMPRODUCT(F670:F674,G670:G674)</f>
        <v>659</v>
      </c>
      <c r="G675" s="24">
        <f>SUM(G670:G674)</f>
        <v>289</v>
      </c>
      <c r="H675" s="64"/>
      <c r="I675" s="64"/>
      <c r="J675" s="64"/>
      <c r="K675" s="64"/>
      <c r="L675" s="64"/>
      <c r="M675" s="64"/>
      <c r="N675" s="64"/>
      <c r="O675" s="64"/>
      <c r="P675" s="64"/>
      <c r="Q675" s="64"/>
      <c r="R675" s="64"/>
      <c r="S675" s="64"/>
      <c r="T675" s="64"/>
      <c r="U675" s="64"/>
      <c r="V675" s="64"/>
      <c r="W675" s="64"/>
      <c r="X675" s="64"/>
      <c r="Y675" s="64"/>
    </row>
    <row r="676" spans="1:25" x14ac:dyDescent="0.25">
      <c r="A676" s="79" t="s">
        <v>7</v>
      </c>
      <c r="B676" s="80">
        <v>3.7197231833910034</v>
      </c>
      <c r="F676" s="151">
        <f>F675/G675</f>
        <v>2.2802768166089966</v>
      </c>
      <c r="G676" s="151"/>
    </row>
    <row r="677" spans="1:25" x14ac:dyDescent="0.25">
      <c r="A677" s="79" t="s">
        <v>8</v>
      </c>
      <c r="B677" s="80">
        <v>1.225166623949506</v>
      </c>
    </row>
    <row r="678" spans="1:25" x14ac:dyDescent="0.25">
      <c r="A678" s="79" t="s">
        <v>9</v>
      </c>
      <c r="B678" s="80">
        <v>1.5010332564398305</v>
      </c>
    </row>
    <row r="680" spans="1:25" s="102" customFormat="1" x14ac:dyDescent="0.25">
      <c r="A680" s="112" t="s">
        <v>712</v>
      </c>
      <c r="B680" s="101"/>
      <c r="C680" s="101"/>
    </row>
    <row r="681" spans="1:25" x14ac:dyDescent="0.25">
      <c r="A681" s="87">
        <v>1</v>
      </c>
      <c r="B681" s="75">
        <v>22</v>
      </c>
      <c r="C681" s="76">
        <v>7.6124567474048443E-2</v>
      </c>
      <c r="F681" s="23">
        <v>1</v>
      </c>
      <c r="G681" s="23">
        <f>B685</f>
        <v>104</v>
      </c>
    </row>
    <row r="682" spans="1:25" x14ac:dyDescent="0.25">
      <c r="A682" s="87">
        <v>2</v>
      </c>
      <c r="B682" s="75">
        <v>33</v>
      </c>
      <c r="C682" s="76">
        <v>0.11418685121107267</v>
      </c>
      <c r="F682" s="23">
        <v>2</v>
      </c>
      <c r="G682" s="23">
        <f>B684</f>
        <v>72</v>
      </c>
    </row>
    <row r="683" spans="1:25" x14ac:dyDescent="0.25">
      <c r="A683" s="87">
        <v>3</v>
      </c>
      <c r="B683" s="75">
        <v>58</v>
      </c>
      <c r="C683" s="76">
        <v>0.20069204152249134</v>
      </c>
      <c r="F683" s="23">
        <v>3</v>
      </c>
      <c r="G683" s="23">
        <f>B683</f>
        <v>58</v>
      </c>
    </row>
    <row r="684" spans="1:25" x14ac:dyDescent="0.25">
      <c r="A684" s="87">
        <v>4</v>
      </c>
      <c r="B684" s="75">
        <v>72</v>
      </c>
      <c r="C684" s="76">
        <v>0.2491349480968858</v>
      </c>
      <c r="F684" s="23">
        <v>4</v>
      </c>
      <c r="G684" s="23">
        <f>B682</f>
        <v>33</v>
      </c>
    </row>
    <row r="685" spans="1:25" x14ac:dyDescent="0.25">
      <c r="A685" s="87">
        <v>5</v>
      </c>
      <c r="B685" s="75">
        <v>104</v>
      </c>
      <c r="C685" s="76">
        <v>0.35986159169550175</v>
      </c>
      <c r="F685" s="23">
        <v>5</v>
      </c>
      <c r="G685" s="23">
        <f>B681</f>
        <v>22</v>
      </c>
    </row>
    <row r="686" spans="1:25" x14ac:dyDescent="0.25">
      <c r="A686" s="77" t="s">
        <v>6</v>
      </c>
      <c r="B686" s="78">
        <v>289</v>
      </c>
      <c r="C686" s="78"/>
      <c r="D686" s="77"/>
      <c r="E686" s="64"/>
      <c r="F686" s="24">
        <f>SUMPRODUCT(F681:F685,G681:G685)</f>
        <v>664</v>
      </c>
      <c r="G686" s="24">
        <f>SUM(G681:G685)</f>
        <v>289</v>
      </c>
      <c r="H686" s="64"/>
      <c r="I686" s="64"/>
      <c r="J686" s="64"/>
      <c r="K686" s="64"/>
      <c r="L686" s="64"/>
      <c r="M686" s="64"/>
      <c r="N686" s="64"/>
      <c r="O686" s="64"/>
      <c r="P686" s="64"/>
      <c r="Q686" s="64"/>
      <c r="R686" s="64"/>
      <c r="S686" s="64"/>
      <c r="T686" s="64"/>
      <c r="U686" s="64"/>
      <c r="V686" s="64"/>
      <c r="W686" s="64"/>
      <c r="X686" s="64"/>
      <c r="Y686" s="64"/>
    </row>
    <row r="687" spans="1:25" x14ac:dyDescent="0.25">
      <c r="A687" s="79" t="s">
        <v>7</v>
      </c>
      <c r="B687" s="80">
        <v>3.7024221453287196</v>
      </c>
      <c r="F687" s="151">
        <f>F686/G686</f>
        <v>2.2975778546712804</v>
      </c>
      <c r="G687" s="151"/>
    </row>
    <row r="688" spans="1:25" x14ac:dyDescent="0.25">
      <c r="A688" s="79" t="s">
        <v>8</v>
      </c>
      <c r="B688" s="80">
        <v>1.2725852739631562</v>
      </c>
    </row>
    <row r="689" spans="1:25" x14ac:dyDescent="0.25">
      <c r="A689" s="79" t="s">
        <v>9</v>
      </c>
      <c r="B689" s="80">
        <v>1.6194732795078817</v>
      </c>
    </row>
    <row r="691" spans="1:25" s="120" customFormat="1" x14ac:dyDescent="0.25">
      <c r="A691" s="51" t="s">
        <v>713</v>
      </c>
      <c r="B691" s="119"/>
      <c r="C691" s="119"/>
    </row>
    <row r="692" spans="1:25" x14ac:dyDescent="0.25">
      <c r="A692" s="87">
        <v>1</v>
      </c>
      <c r="B692" s="75">
        <v>29</v>
      </c>
      <c r="C692" s="76">
        <v>0.10034602076124567</v>
      </c>
      <c r="F692" s="23">
        <v>1</v>
      </c>
      <c r="G692" s="23">
        <f>B696</f>
        <v>77</v>
      </c>
    </row>
    <row r="693" spans="1:25" x14ac:dyDescent="0.25">
      <c r="A693" s="87">
        <v>2</v>
      </c>
      <c r="B693" s="75">
        <v>39</v>
      </c>
      <c r="C693" s="76">
        <v>0.13494809688581316</v>
      </c>
      <c r="F693" s="23">
        <v>2</v>
      </c>
      <c r="G693" s="23">
        <f>B695</f>
        <v>77</v>
      </c>
    </row>
    <row r="694" spans="1:25" x14ac:dyDescent="0.25">
      <c r="A694" s="87">
        <v>3</v>
      </c>
      <c r="B694" s="75">
        <v>67</v>
      </c>
      <c r="C694" s="76">
        <v>0.23183391003460208</v>
      </c>
      <c r="F694" s="23">
        <v>3</v>
      </c>
      <c r="G694" s="23">
        <f>B694</f>
        <v>67</v>
      </c>
    </row>
    <row r="695" spans="1:25" x14ac:dyDescent="0.25">
      <c r="A695" s="87">
        <v>4</v>
      </c>
      <c r="B695" s="75">
        <v>77</v>
      </c>
      <c r="C695" s="76">
        <v>0.26643598615916952</v>
      </c>
      <c r="F695" s="23">
        <v>4</v>
      </c>
      <c r="G695" s="23">
        <f>B693</f>
        <v>39</v>
      </c>
    </row>
    <row r="696" spans="1:25" x14ac:dyDescent="0.25">
      <c r="A696" s="87">
        <v>5</v>
      </c>
      <c r="B696" s="75">
        <v>77</v>
      </c>
      <c r="C696" s="76">
        <v>0.26643598615916952</v>
      </c>
      <c r="F696" s="23">
        <v>5</v>
      </c>
      <c r="G696" s="23">
        <f>B692</f>
        <v>29</v>
      </c>
    </row>
    <row r="697" spans="1:25" x14ac:dyDescent="0.25">
      <c r="A697" s="77" t="s">
        <v>6</v>
      </c>
      <c r="B697" s="78">
        <v>289</v>
      </c>
      <c r="C697" s="78"/>
      <c r="D697" s="77"/>
      <c r="E697" s="64"/>
      <c r="F697" s="24">
        <f>SUMPRODUCT(F692:F696,G692:G696)</f>
        <v>733</v>
      </c>
      <c r="G697" s="24">
        <f>SUM(G692:G696)</f>
        <v>289</v>
      </c>
      <c r="H697" s="64"/>
      <c r="I697" s="64"/>
      <c r="J697" s="64"/>
      <c r="K697" s="64"/>
      <c r="L697" s="64"/>
      <c r="M697" s="64"/>
      <c r="N697" s="64"/>
      <c r="O697" s="64"/>
      <c r="P697" s="64"/>
      <c r="Q697" s="64"/>
      <c r="R697" s="64"/>
      <c r="S697" s="64"/>
      <c r="T697" s="64"/>
      <c r="U697" s="64"/>
      <c r="V697" s="64"/>
      <c r="W697" s="64"/>
      <c r="X697" s="64"/>
      <c r="Y697" s="64"/>
    </row>
    <row r="698" spans="1:25" x14ac:dyDescent="0.25">
      <c r="A698" s="79" t="s">
        <v>7</v>
      </c>
      <c r="B698" s="80">
        <v>3.4636678200692042</v>
      </c>
      <c r="F698" s="151">
        <f>F697/G697</f>
        <v>2.5363321799307958</v>
      </c>
      <c r="G698" s="151"/>
    </row>
    <row r="699" spans="1:25" x14ac:dyDescent="0.25">
      <c r="A699" s="79" t="s">
        <v>8</v>
      </c>
      <c r="B699" s="80">
        <v>1.2881248646971823</v>
      </c>
    </row>
    <row r="700" spans="1:25" x14ac:dyDescent="0.25">
      <c r="A700" s="79" t="s">
        <v>9</v>
      </c>
      <c r="B700" s="80">
        <v>1.6592656670511341</v>
      </c>
    </row>
    <row r="702" spans="1:25" x14ac:dyDescent="0.25">
      <c r="A702" s="88" t="s">
        <v>205</v>
      </c>
      <c r="B702" s="89">
        <v>3.49</v>
      </c>
      <c r="F702" s="88" t="s">
        <v>205</v>
      </c>
      <c r="G702" s="90">
        <f>AVERAGE(F698,F687,F676,F665)</f>
        <v>2.5051903114186853</v>
      </c>
    </row>
    <row r="704" spans="1:25" x14ac:dyDescent="0.25">
      <c r="A704" s="1" t="s">
        <v>33</v>
      </c>
      <c r="B704" s="132"/>
      <c r="C704" s="132"/>
      <c r="D704" s="1"/>
      <c r="E704" s="2"/>
      <c r="F704" s="2"/>
      <c r="G704" s="2"/>
      <c r="H704" s="2"/>
      <c r="I704" s="2"/>
      <c r="J704" s="2"/>
      <c r="K704" s="2"/>
      <c r="L704" s="2"/>
      <c r="M704" s="2"/>
      <c r="N704" s="2"/>
      <c r="O704" s="2"/>
      <c r="P704" s="2"/>
      <c r="Q704" s="2"/>
      <c r="R704" s="2"/>
      <c r="S704" s="2"/>
      <c r="T704" s="2"/>
      <c r="U704" s="2"/>
      <c r="V704" s="2"/>
      <c r="W704" s="2"/>
      <c r="X704" s="2"/>
      <c r="Y704" s="2"/>
    </row>
    <row r="705" spans="1:25" s="123" customFormat="1" x14ac:dyDescent="0.25">
      <c r="A705" s="121" t="s">
        <v>714</v>
      </c>
      <c r="B705" s="122"/>
      <c r="C705" s="122"/>
    </row>
    <row r="706" spans="1:25" x14ac:dyDescent="0.25">
      <c r="A706" s="74" t="s">
        <v>749</v>
      </c>
      <c r="B706" s="75">
        <v>56</v>
      </c>
      <c r="C706" s="76">
        <v>0.19377162629757785</v>
      </c>
      <c r="F706" s="23">
        <v>1</v>
      </c>
      <c r="G706" s="23">
        <f>B706</f>
        <v>56</v>
      </c>
    </row>
    <row r="707" spans="1:25" x14ac:dyDescent="0.25">
      <c r="A707" s="74" t="s">
        <v>20</v>
      </c>
      <c r="B707" s="75">
        <v>233</v>
      </c>
      <c r="C707" s="76">
        <v>0.80622837370242217</v>
      </c>
      <c r="F707" s="23">
        <v>5</v>
      </c>
      <c r="G707" s="23">
        <f>B707</f>
        <v>233</v>
      </c>
    </row>
    <row r="708" spans="1:25" x14ac:dyDescent="0.25">
      <c r="A708" s="77" t="s">
        <v>6</v>
      </c>
      <c r="B708" s="78">
        <v>289</v>
      </c>
      <c r="C708" s="78"/>
      <c r="D708" s="77"/>
      <c r="E708" s="64"/>
      <c r="F708" s="24">
        <f>SUMPRODUCT(F706:F707,G706:G707)</f>
        <v>1221</v>
      </c>
      <c r="G708" s="24">
        <f>SUM(G703:G707)</f>
        <v>289</v>
      </c>
      <c r="H708" s="64"/>
      <c r="I708" s="64"/>
      <c r="J708" s="64"/>
      <c r="K708" s="64"/>
      <c r="L708" s="64"/>
      <c r="M708" s="64"/>
      <c r="N708" s="64"/>
      <c r="O708" s="64"/>
      <c r="P708" s="64"/>
      <c r="Q708" s="64"/>
      <c r="R708" s="64"/>
      <c r="S708" s="64"/>
      <c r="T708" s="64"/>
      <c r="U708" s="64"/>
      <c r="V708" s="64"/>
      <c r="W708" s="64"/>
      <c r="X708" s="64"/>
      <c r="Y708" s="64"/>
    </row>
    <row r="709" spans="1:25" x14ac:dyDescent="0.25">
      <c r="A709" s="79" t="s">
        <v>7</v>
      </c>
      <c r="B709" s="80">
        <v>1.8062283737024221</v>
      </c>
      <c r="F709" s="151">
        <f>F708/G708</f>
        <v>4.2249134948096883</v>
      </c>
      <c r="G709" s="151"/>
    </row>
    <row r="710" spans="1:25" x14ac:dyDescent="0.25">
      <c r="A710" s="79" t="s">
        <v>8</v>
      </c>
      <c r="B710" s="80">
        <v>0.39593765698644451</v>
      </c>
    </row>
    <row r="711" spans="1:25" x14ac:dyDescent="0.25">
      <c r="A711" s="79" t="s">
        <v>9</v>
      </c>
      <c r="B711" s="80">
        <v>0.15676662821991541</v>
      </c>
    </row>
    <row r="713" spans="1:25" x14ac:dyDescent="0.25">
      <c r="A713" s="1" t="s">
        <v>34</v>
      </c>
      <c r="B713" s="132"/>
      <c r="C713" s="132"/>
      <c r="D713" s="1"/>
      <c r="E713" s="2"/>
      <c r="F713" s="2"/>
      <c r="G713" s="2"/>
      <c r="H713" s="2"/>
      <c r="I713" s="2"/>
      <c r="J713" s="2"/>
      <c r="K713" s="2"/>
      <c r="L713" s="2"/>
      <c r="M713" s="2"/>
      <c r="N713" s="2"/>
      <c r="O713" s="2"/>
      <c r="P713" s="2"/>
      <c r="Q713" s="2"/>
      <c r="R713" s="2"/>
      <c r="S713" s="2"/>
      <c r="T713" s="2"/>
      <c r="U713" s="2"/>
      <c r="V713" s="2"/>
      <c r="W713" s="2"/>
      <c r="X713" s="2"/>
      <c r="Y713" s="2"/>
    </row>
    <row r="714" spans="1:25" s="17" customFormat="1" x14ac:dyDescent="0.25">
      <c r="A714" s="70" t="s">
        <v>715</v>
      </c>
      <c r="B714" s="15"/>
      <c r="C714" s="15"/>
      <c r="D714" s="16"/>
    </row>
    <row r="715" spans="1:25" x14ac:dyDescent="0.25">
      <c r="A715" s="61" t="s">
        <v>716</v>
      </c>
      <c r="B715" s="75">
        <v>30</v>
      </c>
      <c r="C715" s="76">
        <v>0.25862068965517243</v>
      </c>
    </row>
    <row r="716" spans="1:25" x14ac:dyDescent="0.25">
      <c r="A716" s="61" t="s">
        <v>717</v>
      </c>
      <c r="B716" s="75">
        <v>14</v>
      </c>
      <c r="C716" s="76">
        <v>0.1206896551724138</v>
      </c>
    </row>
    <row r="717" spans="1:25" x14ac:dyDescent="0.25">
      <c r="A717" s="61" t="s">
        <v>718</v>
      </c>
      <c r="B717" s="75">
        <v>26</v>
      </c>
      <c r="C717" s="76">
        <v>0.22413793103448276</v>
      </c>
    </row>
    <row r="718" spans="1:25" x14ac:dyDescent="0.25">
      <c r="A718" s="61" t="s">
        <v>657</v>
      </c>
      <c r="B718" s="75">
        <v>6</v>
      </c>
      <c r="C718" s="76">
        <v>5.1724137931034482E-2</v>
      </c>
    </row>
    <row r="719" spans="1:25" x14ac:dyDescent="0.25">
      <c r="A719" s="61" t="s">
        <v>719</v>
      </c>
      <c r="B719" s="75">
        <v>29</v>
      </c>
      <c r="C719" s="76">
        <v>0.25</v>
      </c>
    </row>
    <row r="720" spans="1:25" x14ac:dyDescent="0.25">
      <c r="A720" s="61" t="s">
        <v>742</v>
      </c>
      <c r="B720" s="75">
        <v>8</v>
      </c>
      <c r="C720" s="76">
        <v>6.8965517241379309E-2</v>
      </c>
    </row>
    <row r="721" spans="1:25" x14ac:dyDescent="0.25">
      <c r="A721" s="61" t="s">
        <v>720</v>
      </c>
      <c r="B721" s="75">
        <v>3</v>
      </c>
      <c r="C721" s="76">
        <v>2.5862068965517241E-2</v>
      </c>
    </row>
    <row r="722" spans="1:25" x14ac:dyDescent="0.25">
      <c r="A722" s="77" t="s">
        <v>6</v>
      </c>
      <c r="B722" s="78">
        <v>116</v>
      </c>
      <c r="C722" s="78"/>
      <c r="D722" s="77"/>
      <c r="E722" s="64"/>
      <c r="F722" s="64"/>
      <c r="G722" s="64"/>
      <c r="H722" s="64"/>
      <c r="I722" s="64"/>
      <c r="J722" s="64"/>
      <c r="K722" s="64"/>
      <c r="L722" s="64"/>
      <c r="M722" s="64"/>
      <c r="N722" s="64"/>
      <c r="O722" s="64"/>
      <c r="P722" s="64"/>
      <c r="Q722" s="64"/>
      <c r="R722" s="64"/>
      <c r="S722" s="64"/>
      <c r="T722" s="64"/>
      <c r="U722" s="64"/>
      <c r="V722" s="64"/>
      <c r="W722" s="64"/>
      <c r="X722" s="64"/>
      <c r="Y722" s="64"/>
    </row>
    <row r="723" spans="1:25" x14ac:dyDescent="0.25">
      <c r="A723" s="79" t="s">
        <v>7</v>
      </c>
      <c r="B723" s="80">
        <v>3.2241379310344827</v>
      </c>
    </row>
    <row r="724" spans="1:25" x14ac:dyDescent="0.25">
      <c r="A724" s="79" t="s">
        <v>8</v>
      </c>
      <c r="B724" s="80">
        <v>1.7941266830195237</v>
      </c>
    </row>
    <row r="725" spans="1:25" x14ac:dyDescent="0.25">
      <c r="A725" s="79" t="s">
        <v>9</v>
      </c>
      <c r="B725" s="80">
        <v>3.2188905547226385</v>
      </c>
    </row>
    <row r="727" spans="1:25" x14ac:dyDescent="0.25">
      <c r="A727" s="1" t="s">
        <v>37</v>
      </c>
      <c r="B727" s="132"/>
      <c r="C727" s="132"/>
      <c r="D727" s="1"/>
      <c r="E727" s="2"/>
      <c r="F727" s="2"/>
      <c r="G727" s="2"/>
      <c r="H727" s="2"/>
      <c r="I727" s="2"/>
      <c r="J727" s="2"/>
      <c r="K727" s="2"/>
      <c r="L727" s="2"/>
      <c r="M727" s="2"/>
      <c r="N727" s="2"/>
      <c r="O727" s="2"/>
      <c r="P727" s="2"/>
      <c r="Q727" s="2"/>
      <c r="R727" s="2"/>
      <c r="S727" s="2"/>
      <c r="T727" s="2"/>
      <c r="U727" s="2"/>
      <c r="V727" s="2"/>
      <c r="W727" s="2"/>
      <c r="X727" s="2"/>
      <c r="Y727" s="2"/>
    </row>
    <row r="728" spans="1:25" s="17" customFormat="1" x14ac:dyDescent="0.25">
      <c r="A728" s="4" t="s">
        <v>721</v>
      </c>
      <c r="B728" s="15"/>
      <c r="C728" s="15"/>
      <c r="D728" s="16"/>
    </row>
    <row r="729" spans="1:25" x14ac:dyDescent="0.25">
      <c r="A729" s="81" t="s">
        <v>769</v>
      </c>
      <c r="B729" s="75">
        <v>25</v>
      </c>
      <c r="C729" s="76">
        <v>8.6805555555555552E-2</v>
      </c>
      <c r="E729" s="91"/>
      <c r="F729" s="23">
        <v>1</v>
      </c>
      <c r="G729" s="23">
        <f>B729</f>
        <v>25</v>
      </c>
    </row>
    <row r="730" spans="1:25" x14ac:dyDescent="0.25">
      <c r="A730" s="81" t="s">
        <v>772</v>
      </c>
      <c r="B730" s="75">
        <v>60</v>
      </c>
      <c r="C730" s="76">
        <v>0.20833333333333334</v>
      </c>
      <c r="E730" s="91"/>
      <c r="F730" s="23">
        <v>2</v>
      </c>
      <c r="G730" s="23">
        <f t="shared" ref="G730:G733" si="23">B730</f>
        <v>60</v>
      </c>
    </row>
    <row r="731" spans="1:25" x14ac:dyDescent="0.25">
      <c r="A731" s="81" t="s">
        <v>38</v>
      </c>
      <c r="B731" s="75">
        <v>129</v>
      </c>
      <c r="C731" s="76">
        <v>0.44791666666666669</v>
      </c>
      <c r="E731" s="91"/>
      <c r="F731" s="23">
        <v>3</v>
      </c>
      <c r="G731" s="23">
        <f t="shared" si="23"/>
        <v>129</v>
      </c>
    </row>
    <row r="732" spans="1:25" x14ac:dyDescent="0.25">
      <c r="A732" s="81" t="s">
        <v>770</v>
      </c>
      <c r="B732" s="75">
        <v>67</v>
      </c>
      <c r="C732" s="76">
        <v>0.2326388888888889</v>
      </c>
      <c r="E732" s="91"/>
      <c r="F732" s="23">
        <v>4</v>
      </c>
      <c r="G732" s="23">
        <f t="shared" si="23"/>
        <v>67</v>
      </c>
    </row>
    <row r="733" spans="1:25" x14ac:dyDescent="0.25">
      <c r="A733" s="81" t="s">
        <v>771</v>
      </c>
      <c r="B733" s="75">
        <v>7</v>
      </c>
      <c r="C733" s="76">
        <v>2.4305555555555556E-2</v>
      </c>
      <c r="E733" s="91"/>
      <c r="F733" s="23">
        <v>5</v>
      </c>
      <c r="G733" s="23">
        <f t="shared" si="23"/>
        <v>7</v>
      </c>
    </row>
    <row r="734" spans="1:25" x14ac:dyDescent="0.25">
      <c r="A734" s="77" t="s">
        <v>6</v>
      </c>
      <c r="B734" s="78">
        <v>288</v>
      </c>
      <c r="C734" s="78"/>
      <c r="D734" s="77"/>
      <c r="E734" s="64"/>
      <c r="F734" s="24">
        <f>SUMPRODUCT(F729:F733,G729:G733)</f>
        <v>835</v>
      </c>
      <c r="G734" s="24">
        <f>SUM(G729:G733)</f>
        <v>288</v>
      </c>
      <c r="H734" s="64"/>
      <c r="I734" s="64"/>
      <c r="J734" s="64"/>
      <c r="K734" s="64"/>
      <c r="L734" s="64"/>
      <c r="M734" s="64"/>
      <c r="N734" s="64"/>
      <c r="O734" s="64"/>
      <c r="P734" s="64"/>
      <c r="Q734" s="64"/>
      <c r="R734" s="64"/>
      <c r="S734" s="64"/>
      <c r="T734" s="64"/>
      <c r="U734" s="64"/>
      <c r="V734" s="64"/>
      <c r="W734" s="64"/>
      <c r="X734" s="64"/>
      <c r="Y734" s="64"/>
    </row>
    <row r="735" spans="1:25" x14ac:dyDescent="0.25">
      <c r="A735" s="79" t="s">
        <v>7</v>
      </c>
      <c r="B735" s="80">
        <v>2.8993055555555554</v>
      </c>
      <c r="F735" s="151">
        <f>F734/G734</f>
        <v>2.8993055555555554</v>
      </c>
      <c r="G735" s="151"/>
    </row>
    <row r="736" spans="1:25" x14ac:dyDescent="0.25">
      <c r="A736" s="79" t="s">
        <v>8</v>
      </c>
      <c r="B736" s="80">
        <v>0.93719103826220695</v>
      </c>
    </row>
    <row r="737" spans="1:7" x14ac:dyDescent="0.25">
      <c r="A737" s="79" t="s">
        <v>9</v>
      </c>
      <c r="B737" s="80">
        <v>0.87832704219899338</v>
      </c>
    </row>
    <row r="740" spans="1:7" x14ac:dyDescent="0.25">
      <c r="F740" s="24" t="s">
        <v>39</v>
      </c>
      <c r="G740" s="59">
        <f>AVERAGE(F709,G702,G654,F538,G530,F469,F458,F446,F422,G404,F321,F312,F303,F294,F281,F735,F434)</f>
        <v>2.6436811014815369</v>
      </c>
    </row>
    <row r="742" spans="1:7" x14ac:dyDescent="0.25">
      <c r="D742" s="86"/>
    </row>
  </sheetData>
  <mergeCells count="43">
    <mergeCell ref="F735:G735"/>
    <mergeCell ref="F650:G650"/>
    <mergeCell ref="F665:G665"/>
    <mergeCell ref="F676:G676"/>
    <mergeCell ref="F687:G687"/>
    <mergeCell ref="F698:G698"/>
    <mergeCell ref="F709:G709"/>
    <mergeCell ref="F639:G639"/>
    <mergeCell ref="F515:G515"/>
    <mergeCell ref="F526:G526"/>
    <mergeCell ref="F538:G538"/>
    <mergeCell ref="F551:G551"/>
    <mergeCell ref="F562:G562"/>
    <mergeCell ref="F573:G573"/>
    <mergeCell ref="F584:G584"/>
    <mergeCell ref="F595:G595"/>
    <mergeCell ref="F606:G606"/>
    <mergeCell ref="F617:G617"/>
    <mergeCell ref="F628:G628"/>
    <mergeCell ref="F504:G504"/>
    <mergeCell ref="F367:G367"/>
    <mergeCell ref="F378:G378"/>
    <mergeCell ref="F389:G389"/>
    <mergeCell ref="F400:G400"/>
    <mergeCell ref="F422:G422"/>
    <mergeCell ref="F434:G434"/>
    <mergeCell ref="F446:G446"/>
    <mergeCell ref="F458:G458"/>
    <mergeCell ref="F469:G469"/>
    <mergeCell ref="F482:G482"/>
    <mergeCell ref="F493:G493"/>
    <mergeCell ref="F356:G356"/>
    <mergeCell ref="A39:B39"/>
    <mergeCell ref="A205:B205"/>
    <mergeCell ref="F281:G281"/>
    <mergeCell ref="F287:F291"/>
    <mergeCell ref="G287:G291"/>
    <mergeCell ref="F294:G294"/>
    <mergeCell ref="F303:G303"/>
    <mergeCell ref="F312:G312"/>
    <mergeCell ref="F321:G321"/>
    <mergeCell ref="F334:G334"/>
    <mergeCell ref="F345:G3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513"/>
  <sheetViews>
    <sheetView topLeftCell="A479" zoomScale="80" zoomScaleNormal="80" workbookViewId="0">
      <selection activeCell="A2" sqref="A2"/>
    </sheetView>
  </sheetViews>
  <sheetFormatPr baseColWidth="10" defaultColWidth="9.140625" defaultRowHeight="15.75" x14ac:dyDescent="0.25"/>
  <cols>
    <col min="1" max="1" width="31.28515625" style="3" customWidth="1"/>
    <col min="2" max="2" width="11.42578125" style="5" customWidth="1"/>
    <col min="3" max="3" width="9.140625" style="5" customWidth="1"/>
    <col min="4" max="5" width="9.140625" style="3"/>
    <col min="6" max="6" width="8.42578125" style="3" customWidth="1"/>
    <col min="7" max="16384" width="9.140625" style="3"/>
  </cols>
  <sheetData>
    <row r="1" spans="1:25" x14ac:dyDescent="0.25">
      <c r="A1" s="1" t="s">
        <v>0</v>
      </c>
      <c r="B1" s="132"/>
      <c r="C1" s="132"/>
      <c r="D1" s="1"/>
      <c r="E1" s="2"/>
      <c r="F1" s="2"/>
      <c r="G1" s="2"/>
      <c r="H1" s="2"/>
      <c r="I1" s="2"/>
      <c r="J1" s="2"/>
      <c r="K1" s="2"/>
      <c r="L1" s="2"/>
      <c r="M1" s="2"/>
      <c r="N1" s="2"/>
      <c r="O1" s="2"/>
      <c r="P1" s="2"/>
      <c r="Q1" s="2"/>
      <c r="R1" s="2"/>
      <c r="S1" s="2"/>
      <c r="T1" s="2"/>
      <c r="U1" s="2"/>
      <c r="V1" s="2"/>
      <c r="W1" s="2"/>
      <c r="X1" s="2"/>
      <c r="Y1" s="2"/>
    </row>
    <row r="2" spans="1:25" x14ac:dyDescent="0.25">
      <c r="A2" s="4" t="s">
        <v>651</v>
      </c>
    </row>
    <row r="3" spans="1:25" x14ac:dyDescent="0.25">
      <c r="A3" s="6" t="s">
        <v>725</v>
      </c>
      <c r="B3" s="7">
        <v>2</v>
      </c>
      <c r="C3" s="8">
        <v>1.9801980198019802E-2</v>
      </c>
    </row>
    <row r="4" spans="1:25" x14ac:dyDescent="0.25">
      <c r="A4" s="6" t="s">
        <v>1</v>
      </c>
      <c r="B4" s="7">
        <v>15</v>
      </c>
      <c r="C4" s="8">
        <v>0.14851485148514851</v>
      </c>
    </row>
    <row r="5" spans="1:25" x14ac:dyDescent="0.25">
      <c r="A5" s="6" t="s">
        <v>2</v>
      </c>
      <c r="B5" s="7">
        <v>26</v>
      </c>
      <c r="C5" s="8">
        <v>0.25742574257425743</v>
      </c>
    </row>
    <row r="6" spans="1:25" x14ac:dyDescent="0.25">
      <c r="A6" s="6" t="s">
        <v>3</v>
      </c>
      <c r="B6" s="7">
        <v>38</v>
      </c>
      <c r="C6" s="8">
        <v>0.37623762376237624</v>
      </c>
    </row>
    <row r="7" spans="1:25" x14ac:dyDescent="0.25">
      <c r="A7" s="6" t="s">
        <v>4</v>
      </c>
      <c r="B7" s="7">
        <v>15</v>
      </c>
      <c r="C7" s="8">
        <v>0.14851485148514851</v>
      </c>
    </row>
    <row r="8" spans="1:25" x14ac:dyDescent="0.25">
      <c r="A8" s="6" t="s">
        <v>5</v>
      </c>
      <c r="B8" s="7">
        <v>5</v>
      </c>
      <c r="C8" s="8">
        <v>4.9504950495049507E-2</v>
      </c>
    </row>
    <row r="9" spans="1:25" x14ac:dyDescent="0.25">
      <c r="A9" s="6" t="s">
        <v>726</v>
      </c>
      <c r="B9" s="7">
        <v>0</v>
      </c>
      <c r="C9" s="8">
        <v>0</v>
      </c>
    </row>
    <row r="10" spans="1:25" x14ac:dyDescent="0.25">
      <c r="A10" s="9" t="s">
        <v>6</v>
      </c>
      <c r="B10" s="10">
        <v>101</v>
      </c>
      <c r="C10" s="10"/>
      <c r="D10" s="9"/>
      <c r="E10" s="9"/>
      <c r="F10" s="9"/>
      <c r="G10" s="9"/>
      <c r="H10" s="9"/>
      <c r="I10" s="9"/>
      <c r="J10" s="9"/>
      <c r="K10" s="9"/>
      <c r="L10" s="9"/>
      <c r="M10" s="9"/>
      <c r="N10" s="9"/>
      <c r="O10" s="9"/>
      <c r="P10" s="9"/>
      <c r="Q10" s="9"/>
      <c r="R10" s="9"/>
      <c r="S10" s="9"/>
      <c r="T10" s="9"/>
      <c r="U10" s="9"/>
      <c r="V10" s="9"/>
      <c r="W10" s="9"/>
      <c r="X10" s="9"/>
      <c r="Y10" s="9"/>
    </row>
    <row r="11" spans="1:25" x14ac:dyDescent="0.25">
      <c r="A11" s="11" t="s">
        <v>7</v>
      </c>
      <c r="B11" s="12">
        <v>3.6336633663366338</v>
      </c>
    </row>
    <row r="12" spans="1:25" x14ac:dyDescent="0.25">
      <c r="A12" s="11" t="s">
        <v>8</v>
      </c>
      <c r="B12" s="12">
        <v>1.1200247522017335</v>
      </c>
    </row>
    <row r="13" spans="1:25" x14ac:dyDescent="0.25">
      <c r="A13" s="11" t="s">
        <v>9</v>
      </c>
      <c r="B13" s="12">
        <v>1.2544554455445545</v>
      </c>
    </row>
    <row r="15" spans="1:25" x14ac:dyDescent="0.25">
      <c r="A15" s="1" t="s">
        <v>11</v>
      </c>
      <c r="B15" s="132"/>
      <c r="C15" s="132"/>
      <c r="D15" s="1"/>
      <c r="E15" s="2"/>
      <c r="F15" s="2"/>
      <c r="G15" s="2"/>
      <c r="H15" s="2"/>
      <c r="I15" s="2"/>
      <c r="J15" s="2"/>
      <c r="K15" s="2"/>
      <c r="L15" s="2"/>
      <c r="M15" s="2"/>
      <c r="N15" s="2"/>
      <c r="O15" s="2"/>
      <c r="P15" s="2"/>
      <c r="Q15" s="2"/>
      <c r="R15" s="2"/>
      <c r="S15" s="2"/>
      <c r="T15" s="2"/>
      <c r="U15" s="2"/>
      <c r="V15" s="2"/>
      <c r="W15" s="2"/>
      <c r="X15" s="2"/>
      <c r="Y15" s="2"/>
    </row>
    <row r="16" spans="1:25" x14ac:dyDescent="0.25">
      <c r="A16" s="4" t="s">
        <v>653</v>
      </c>
    </row>
    <row r="17" spans="1:25" x14ac:dyDescent="0.25">
      <c r="A17" s="81" t="s">
        <v>731</v>
      </c>
      <c r="B17" s="7">
        <v>16</v>
      </c>
      <c r="C17" s="8">
        <v>0.15841584158415842</v>
      </c>
    </row>
    <row r="18" spans="1:25" x14ac:dyDescent="0.25">
      <c r="A18" s="81" t="s">
        <v>732</v>
      </c>
      <c r="B18" s="7">
        <v>59</v>
      </c>
      <c r="C18" s="8">
        <v>0.58415841584158412</v>
      </c>
    </row>
    <row r="19" spans="1:25" x14ac:dyDescent="0.25">
      <c r="A19" s="81" t="s">
        <v>733</v>
      </c>
      <c r="B19" s="7">
        <v>19</v>
      </c>
      <c r="C19" s="8">
        <v>0.18811881188118812</v>
      </c>
    </row>
    <row r="20" spans="1:25" x14ac:dyDescent="0.25">
      <c r="A20" s="81" t="s">
        <v>734</v>
      </c>
      <c r="B20" s="7">
        <v>4</v>
      </c>
      <c r="C20" s="8">
        <v>3.9603960396039604E-2</v>
      </c>
    </row>
    <row r="21" spans="1:25" x14ac:dyDescent="0.25">
      <c r="A21" s="81" t="s">
        <v>735</v>
      </c>
      <c r="B21" s="7">
        <v>0</v>
      </c>
      <c r="C21" s="8">
        <v>0</v>
      </c>
    </row>
    <row r="22" spans="1:25" x14ac:dyDescent="0.25">
      <c r="A22" s="81" t="s">
        <v>736</v>
      </c>
      <c r="B22" s="7">
        <v>2</v>
      </c>
      <c r="C22" s="8">
        <v>1.9801980198019802E-2</v>
      </c>
    </row>
    <row r="23" spans="1:25" x14ac:dyDescent="0.25">
      <c r="A23" s="81" t="s">
        <v>720</v>
      </c>
      <c r="B23" s="7">
        <v>1</v>
      </c>
      <c r="C23" s="8">
        <v>9.9009900990099011E-3</v>
      </c>
    </row>
    <row r="24" spans="1:25" x14ac:dyDescent="0.25">
      <c r="A24" s="9" t="s">
        <v>6</v>
      </c>
      <c r="B24" s="10">
        <v>101</v>
      </c>
      <c r="C24" s="10"/>
      <c r="D24" s="9"/>
      <c r="E24" s="9"/>
      <c r="F24" s="9"/>
      <c r="G24" s="9"/>
      <c r="H24" s="9"/>
      <c r="I24" s="9"/>
      <c r="J24" s="9"/>
      <c r="K24" s="9"/>
      <c r="L24" s="9"/>
      <c r="M24" s="9"/>
      <c r="N24" s="9"/>
      <c r="O24" s="9"/>
      <c r="P24" s="9"/>
      <c r="Q24" s="9"/>
      <c r="R24" s="9"/>
      <c r="S24" s="9"/>
      <c r="T24" s="9"/>
      <c r="U24" s="9"/>
      <c r="V24" s="9"/>
      <c r="W24" s="9"/>
      <c r="X24" s="9"/>
      <c r="Y24" s="9"/>
    </row>
    <row r="25" spans="1:25" x14ac:dyDescent="0.25">
      <c r="A25" s="13" t="s">
        <v>7</v>
      </c>
      <c r="B25" s="14">
        <v>2.2376237623762378</v>
      </c>
    </row>
    <row r="26" spans="1:25" x14ac:dyDescent="0.25">
      <c r="A26" s="13" t="s">
        <v>8</v>
      </c>
      <c r="B26" s="14">
        <v>1.0114199409887581</v>
      </c>
    </row>
    <row r="27" spans="1:25" x14ac:dyDescent="0.25">
      <c r="A27" s="13" t="s">
        <v>9</v>
      </c>
      <c r="B27" s="14">
        <v>1.022970297029703</v>
      </c>
    </row>
    <row r="28" spans="1:25" x14ac:dyDescent="0.25">
      <c r="A28" s="15"/>
      <c r="B28" s="15"/>
    </row>
    <row r="29" spans="1:25" x14ac:dyDescent="0.25">
      <c r="A29" s="1" t="s">
        <v>12</v>
      </c>
      <c r="B29" s="132"/>
      <c r="C29" s="132"/>
      <c r="D29" s="1"/>
      <c r="E29" s="2"/>
      <c r="F29" s="2"/>
      <c r="G29" s="2"/>
      <c r="H29" s="2"/>
      <c r="I29" s="2"/>
      <c r="J29" s="2"/>
      <c r="K29" s="2"/>
      <c r="L29" s="2"/>
      <c r="M29" s="2"/>
      <c r="N29" s="2"/>
      <c r="O29" s="2"/>
      <c r="P29" s="2"/>
      <c r="Q29" s="2"/>
      <c r="R29" s="2"/>
      <c r="S29" s="2"/>
      <c r="T29" s="2"/>
      <c r="U29" s="2"/>
      <c r="V29" s="2"/>
      <c r="W29" s="2"/>
      <c r="X29" s="2"/>
      <c r="Y29" s="2"/>
    </row>
    <row r="30" spans="1:25" s="17" customFormat="1" x14ac:dyDescent="0.25">
      <c r="A30" s="4" t="s">
        <v>654</v>
      </c>
      <c r="B30" s="15"/>
      <c r="C30" s="15"/>
      <c r="D30" s="16"/>
    </row>
    <row r="31" spans="1:25" x14ac:dyDescent="0.25">
      <c r="A31" s="81" t="s">
        <v>737</v>
      </c>
      <c r="B31" s="7">
        <v>51</v>
      </c>
      <c r="C31" s="8">
        <v>0.50495049504950495</v>
      </c>
    </row>
    <row r="32" spans="1:25" x14ac:dyDescent="0.25">
      <c r="A32" s="81" t="s">
        <v>738</v>
      </c>
      <c r="B32" s="7">
        <v>38</v>
      </c>
      <c r="C32" s="8">
        <v>0.37623762376237624</v>
      </c>
    </row>
    <row r="33" spans="1:25" x14ac:dyDescent="0.25">
      <c r="A33" s="81" t="s">
        <v>739</v>
      </c>
      <c r="B33" s="7">
        <v>10</v>
      </c>
      <c r="C33" s="8">
        <v>9.9009900990099015E-2</v>
      </c>
    </row>
    <row r="34" spans="1:25" x14ac:dyDescent="0.25">
      <c r="A34" s="81" t="s">
        <v>740</v>
      </c>
      <c r="B34" s="7">
        <v>2</v>
      </c>
      <c r="C34" s="8">
        <v>1.9801980198019802E-2</v>
      </c>
    </row>
    <row r="35" spans="1:25" x14ac:dyDescent="0.25">
      <c r="A35" s="9" t="s">
        <v>6</v>
      </c>
      <c r="B35" s="10">
        <v>101</v>
      </c>
      <c r="C35" s="10"/>
      <c r="D35" s="9"/>
      <c r="E35" s="9"/>
      <c r="F35" s="9"/>
      <c r="G35" s="9"/>
      <c r="H35" s="9"/>
      <c r="I35" s="9"/>
      <c r="J35" s="9"/>
      <c r="K35" s="9"/>
      <c r="L35" s="9"/>
      <c r="M35" s="9"/>
      <c r="N35" s="9"/>
      <c r="O35" s="9"/>
      <c r="P35" s="9"/>
      <c r="Q35" s="9"/>
      <c r="R35" s="9"/>
      <c r="S35" s="9"/>
      <c r="T35" s="9"/>
      <c r="U35" s="9"/>
      <c r="V35" s="9"/>
      <c r="W35" s="9"/>
      <c r="X35" s="9"/>
      <c r="Y35" s="9"/>
    </row>
    <row r="36" spans="1:25" x14ac:dyDescent="0.25">
      <c r="A36" s="13" t="s">
        <v>7</v>
      </c>
      <c r="B36" s="14">
        <v>1.6336633663366336</v>
      </c>
    </row>
    <row r="37" spans="1:25" x14ac:dyDescent="0.25">
      <c r="A37" s="13" t="s">
        <v>8</v>
      </c>
      <c r="B37" s="14">
        <v>0.74461765057279872</v>
      </c>
    </row>
    <row r="38" spans="1:25" x14ac:dyDescent="0.25">
      <c r="A38" s="13" t="s">
        <v>9</v>
      </c>
      <c r="B38" s="14">
        <v>0.5544554455445545</v>
      </c>
    </row>
    <row r="40" spans="1:25" x14ac:dyDescent="0.25">
      <c r="A40" s="1" t="s">
        <v>40</v>
      </c>
      <c r="B40" s="132"/>
      <c r="C40" s="132"/>
      <c r="D40" s="1"/>
      <c r="E40" s="2"/>
      <c r="F40" s="2"/>
      <c r="G40" s="2"/>
      <c r="H40" s="2"/>
      <c r="I40" s="2"/>
      <c r="J40" s="2"/>
      <c r="K40" s="2"/>
      <c r="L40" s="2"/>
      <c r="M40" s="2"/>
      <c r="N40" s="2"/>
      <c r="O40" s="2"/>
      <c r="P40" s="2"/>
      <c r="Q40" s="2"/>
      <c r="R40" s="2"/>
      <c r="S40" s="2"/>
      <c r="T40" s="2"/>
      <c r="U40" s="2"/>
      <c r="V40" s="2"/>
      <c r="W40" s="2"/>
      <c r="X40" s="2"/>
      <c r="Y40" s="2"/>
    </row>
    <row r="41" spans="1:25" x14ac:dyDescent="0.25">
      <c r="A41" s="4" t="s">
        <v>655</v>
      </c>
      <c r="B41" s="18"/>
      <c r="C41" s="18"/>
      <c r="D41" s="19"/>
    </row>
    <row r="42" spans="1:25" x14ac:dyDescent="0.25">
      <c r="A42" s="81" t="s">
        <v>718</v>
      </c>
      <c r="B42" s="7">
        <v>63</v>
      </c>
      <c r="C42" s="8">
        <v>0.16535433070866143</v>
      </c>
    </row>
    <row r="43" spans="1:25" x14ac:dyDescent="0.25">
      <c r="A43" s="81" t="s">
        <v>742</v>
      </c>
      <c r="B43" s="7">
        <v>71</v>
      </c>
      <c r="C43" s="8">
        <v>0.18635170603674542</v>
      </c>
    </row>
    <row r="44" spans="1:25" x14ac:dyDescent="0.25">
      <c r="A44" s="81" t="s">
        <v>656</v>
      </c>
      <c r="B44" s="7">
        <v>74</v>
      </c>
      <c r="C44" s="8">
        <v>0.1942257217847769</v>
      </c>
    </row>
    <row r="45" spans="1:25" x14ac:dyDescent="0.25">
      <c r="A45" s="81" t="s">
        <v>657</v>
      </c>
      <c r="B45" s="7">
        <v>61</v>
      </c>
      <c r="C45" s="8">
        <v>0.16010498687664043</v>
      </c>
    </row>
    <row r="46" spans="1:25" x14ac:dyDescent="0.25">
      <c r="A46" s="81" t="s">
        <v>743</v>
      </c>
      <c r="B46" s="7">
        <v>5</v>
      </c>
      <c r="C46" s="8">
        <v>1.3123359580052493E-2</v>
      </c>
    </row>
    <row r="47" spans="1:25" ht="31.5" x14ac:dyDescent="0.25">
      <c r="A47" s="81" t="s">
        <v>659</v>
      </c>
      <c r="B47" s="7">
        <v>73</v>
      </c>
      <c r="C47" s="8">
        <v>0.19160104986876642</v>
      </c>
    </row>
    <row r="48" spans="1:25" ht="31.5" x14ac:dyDescent="0.25">
      <c r="A48" s="81" t="s">
        <v>660</v>
      </c>
      <c r="B48" s="7">
        <v>11</v>
      </c>
      <c r="C48" s="8">
        <v>2.8871391076115485E-2</v>
      </c>
    </row>
    <row r="49" spans="1:25" ht="31.5" x14ac:dyDescent="0.25">
      <c r="A49" s="81" t="s">
        <v>661</v>
      </c>
      <c r="B49" s="7">
        <v>4</v>
      </c>
      <c r="C49" s="8">
        <v>1.0498687664041995E-2</v>
      </c>
    </row>
    <row r="50" spans="1:25" ht="47.25" x14ac:dyDescent="0.25">
      <c r="A50" s="81" t="s">
        <v>744</v>
      </c>
      <c r="B50" s="7">
        <v>19</v>
      </c>
      <c r="C50" s="8">
        <v>4.9868766404199474E-2</v>
      </c>
    </row>
    <row r="51" spans="1:25" x14ac:dyDescent="0.25">
      <c r="A51" s="9" t="s">
        <v>6</v>
      </c>
      <c r="B51" s="10">
        <v>381</v>
      </c>
      <c r="C51" s="10"/>
      <c r="D51" s="9"/>
      <c r="E51" s="9"/>
      <c r="F51" s="9"/>
      <c r="G51" s="9"/>
      <c r="H51" s="9"/>
      <c r="I51" s="9"/>
      <c r="J51" s="9"/>
      <c r="K51" s="9"/>
      <c r="L51" s="9"/>
      <c r="M51" s="9"/>
      <c r="N51" s="9"/>
      <c r="O51" s="9"/>
      <c r="P51" s="9"/>
      <c r="Q51" s="9"/>
      <c r="R51" s="9"/>
      <c r="S51" s="9"/>
      <c r="T51" s="9"/>
      <c r="U51" s="9"/>
      <c r="V51" s="9"/>
      <c r="W51" s="9"/>
      <c r="X51" s="9"/>
      <c r="Y51" s="9"/>
    </row>
    <row r="52" spans="1:25" x14ac:dyDescent="0.25">
      <c r="A52" s="11" t="s">
        <v>7</v>
      </c>
      <c r="B52" s="12">
        <v>3.7112860892388451</v>
      </c>
    </row>
    <row r="53" spans="1:25" x14ac:dyDescent="0.25">
      <c r="A53" s="11" t="s">
        <v>8</v>
      </c>
      <c r="B53" s="12">
        <v>2.1934360630468355</v>
      </c>
    </row>
    <row r="54" spans="1:25" x14ac:dyDescent="0.25">
      <c r="A54" s="11" t="s">
        <v>9</v>
      </c>
      <c r="B54" s="12">
        <v>4.8111617626744021</v>
      </c>
    </row>
    <row r="56" spans="1:25" x14ac:dyDescent="0.25">
      <c r="A56" s="1" t="s">
        <v>16</v>
      </c>
      <c r="B56" s="132"/>
      <c r="C56" s="132"/>
      <c r="D56" s="1"/>
      <c r="E56" s="2"/>
      <c r="F56" s="2"/>
      <c r="G56" s="2"/>
      <c r="H56" s="2"/>
      <c r="I56" s="2"/>
      <c r="J56" s="2"/>
      <c r="K56" s="2"/>
      <c r="L56" s="2"/>
      <c r="M56" s="2"/>
      <c r="N56" s="2"/>
      <c r="O56" s="2"/>
      <c r="P56" s="2"/>
      <c r="Q56" s="2"/>
      <c r="R56" s="2"/>
      <c r="S56" s="2"/>
      <c r="T56" s="2"/>
      <c r="U56" s="2"/>
      <c r="V56" s="2"/>
      <c r="W56" s="2"/>
      <c r="X56" s="2"/>
      <c r="Y56" s="2"/>
    </row>
    <row r="57" spans="1:25" s="22" customFormat="1" x14ac:dyDescent="0.25">
      <c r="A57" s="92" t="s">
        <v>663</v>
      </c>
      <c r="B57" s="21"/>
      <c r="C57" s="21"/>
    </row>
    <row r="58" spans="1:25" x14ac:dyDescent="0.25">
      <c r="A58" s="74" t="s">
        <v>745</v>
      </c>
      <c r="B58" s="7">
        <v>15</v>
      </c>
      <c r="C58" s="8">
        <v>0.14851485148514851</v>
      </c>
      <c r="E58" s="23">
        <v>1</v>
      </c>
      <c r="F58" s="23">
        <f>B58</f>
        <v>15</v>
      </c>
    </row>
    <row r="59" spans="1:25" x14ac:dyDescent="0.25">
      <c r="A59" s="74" t="s">
        <v>746</v>
      </c>
      <c r="B59" s="7">
        <v>57</v>
      </c>
      <c r="C59" s="8">
        <v>0.5643564356435643</v>
      </c>
      <c r="E59" s="23">
        <v>2</v>
      </c>
      <c r="F59" s="23">
        <f t="shared" ref="F59:F61" si="0">B59</f>
        <v>57</v>
      </c>
    </row>
    <row r="60" spans="1:25" x14ac:dyDescent="0.25">
      <c r="A60" s="74" t="s">
        <v>747</v>
      </c>
      <c r="B60" s="7">
        <v>29</v>
      </c>
      <c r="C60" s="8">
        <v>0.28712871287128711</v>
      </c>
      <c r="E60" s="23">
        <v>4</v>
      </c>
      <c r="F60" s="23">
        <f t="shared" si="0"/>
        <v>29</v>
      </c>
    </row>
    <row r="61" spans="1:25" x14ac:dyDescent="0.25">
      <c r="A61" s="74" t="s">
        <v>748</v>
      </c>
      <c r="B61" s="7">
        <v>0</v>
      </c>
      <c r="C61" s="8">
        <v>0</v>
      </c>
      <c r="E61" s="23">
        <v>5</v>
      </c>
      <c r="F61" s="23">
        <f t="shared" si="0"/>
        <v>0</v>
      </c>
    </row>
    <row r="62" spans="1:25" x14ac:dyDescent="0.25">
      <c r="A62" s="9" t="s">
        <v>6</v>
      </c>
      <c r="B62" s="10">
        <v>101</v>
      </c>
      <c r="C62" s="10"/>
      <c r="D62" s="9"/>
      <c r="E62" s="24">
        <f>SUMPRODUCT(E58:E61,F58:F61)</f>
        <v>245</v>
      </c>
      <c r="F62" s="24">
        <f>SUM(F58:F61)</f>
        <v>101</v>
      </c>
      <c r="G62" s="9"/>
      <c r="H62" s="9"/>
      <c r="I62" s="9"/>
      <c r="J62" s="9"/>
      <c r="K62" s="9"/>
      <c r="L62" s="9"/>
      <c r="M62" s="9"/>
      <c r="N62" s="9"/>
      <c r="O62" s="9"/>
      <c r="P62" s="9"/>
      <c r="Q62" s="9"/>
      <c r="R62" s="9"/>
      <c r="S62" s="9"/>
      <c r="T62" s="9"/>
      <c r="U62" s="9"/>
      <c r="V62" s="9"/>
      <c r="W62" s="9"/>
      <c r="X62" s="9"/>
      <c r="Y62" s="9"/>
    </row>
    <row r="63" spans="1:25" x14ac:dyDescent="0.25">
      <c r="A63" s="11" t="s">
        <v>7</v>
      </c>
      <c r="B63" s="12">
        <v>2.1386138613861387</v>
      </c>
      <c r="E63" s="151">
        <f>E62/F62</f>
        <v>2.4257425742574257</v>
      </c>
      <c r="F63" s="151"/>
    </row>
    <row r="64" spans="1:25" x14ac:dyDescent="0.25">
      <c r="A64" s="11" t="s">
        <v>8</v>
      </c>
      <c r="B64" s="12">
        <v>0.64853223466990495</v>
      </c>
    </row>
    <row r="65" spans="1:25" x14ac:dyDescent="0.25">
      <c r="A65" s="11" t="s">
        <v>9</v>
      </c>
      <c r="B65" s="12">
        <v>0.42059405940594063</v>
      </c>
    </row>
    <row r="67" spans="1:25" x14ac:dyDescent="0.25">
      <c r="A67" s="25" t="s">
        <v>17</v>
      </c>
      <c r="B67" s="26"/>
      <c r="C67" s="26"/>
      <c r="D67" s="25"/>
      <c r="E67" s="25"/>
      <c r="F67" s="25"/>
      <c r="G67" s="25"/>
      <c r="H67" s="25"/>
      <c r="I67" s="25"/>
      <c r="J67" s="25"/>
      <c r="K67" s="25"/>
      <c r="L67" s="25"/>
      <c r="M67" s="25"/>
      <c r="N67" s="25"/>
      <c r="O67" s="25"/>
      <c r="P67" s="25"/>
      <c r="Q67" s="25"/>
      <c r="R67" s="25"/>
      <c r="S67" s="25"/>
      <c r="T67" s="25"/>
      <c r="U67" s="25"/>
      <c r="V67" s="25"/>
      <c r="W67" s="25"/>
      <c r="X67" s="25"/>
      <c r="Y67" s="25"/>
    </row>
    <row r="68" spans="1:25" s="28" customFormat="1" x14ac:dyDescent="0.25">
      <c r="A68" s="92" t="s">
        <v>638</v>
      </c>
      <c r="B68" s="27"/>
      <c r="C68" s="27"/>
    </row>
    <row r="69" spans="1:25" ht="31.5" x14ac:dyDescent="0.25">
      <c r="A69" s="81" t="s">
        <v>664</v>
      </c>
      <c r="B69" s="7">
        <v>48</v>
      </c>
      <c r="C69" s="8">
        <v>0.28235294117647058</v>
      </c>
      <c r="E69" s="153">
        <v>1</v>
      </c>
      <c r="F69" s="153">
        <f>SUM(B69:B73)</f>
        <v>148</v>
      </c>
      <c r="G69" s="154">
        <f>SUM(C69:C73)</f>
        <v>0.87058823529411766</v>
      </c>
    </row>
    <row r="70" spans="1:25" ht="31.5" x14ac:dyDescent="0.25">
      <c r="A70" s="81" t="s">
        <v>639</v>
      </c>
      <c r="B70" s="7">
        <v>65</v>
      </c>
      <c r="C70" s="8">
        <v>0.38235294117647056</v>
      </c>
      <c r="E70" s="153"/>
      <c r="F70" s="153"/>
      <c r="G70" s="155"/>
    </row>
    <row r="71" spans="1:25" ht="31.5" x14ac:dyDescent="0.25">
      <c r="A71" s="81" t="s">
        <v>640</v>
      </c>
      <c r="B71" s="7">
        <v>12</v>
      </c>
      <c r="C71" s="8">
        <v>7.0588235294117646E-2</v>
      </c>
      <c r="E71" s="153"/>
      <c r="F71" s="153"/>
      <c r="G71" s="155"/>
    </row>
    <row r="72" spans="1:25" ht="31.5" x14ac:dyDescent="0.25">
      <c r="A72" s="81" t="s">
        <v>665</v>
      </c>
      <c r="B72" s="7">
        <v>4</v>
      </c>
      <c r="C72" s="8">
        <v>2.3529411764705882E-2</v>
      </c>
      <c r="E72" s="153"/>
      <c r="F72" s="153"/>
      <c r="G72" s="155"/>
    </row>
    <row r="73" spans="1:25" x14ac:dyDescent="0.25">
      <c r="A73" s="81" t="s">
        <v>641</v>
      </c>
      <c r="B73" s="7">
        <v>19</v>
      </c>
      <c r="C73" s="8">
        <v>0.11176470588235295</v>
      </c>
      <c r="E73" s="153"/>
      <c r="F73" s="153"/>
      <c r="G73" s="155"/>
    </row>
    <row r="74" spans="1:25" x14ac:dyDescent="0.25">
      <c r="A74" s="81" t="s">
        <v>642</v>
      </c>
      <c r="B74" s="7">
        <v>22</v>
      </c>
      <c r="C74" s="8">
        <v>0.12941176470588237</v>
      </c>
      <c r="E74" s="23">
        <v>5</v>
      </c>
      <c r="F74" s="23">
        <f>B74</f>
        <v>22</v>
      </c>
      <c r="G74" s="129">
        <f>C74</f>
        <v>0.12941176470588237</v>
      </c>
    </row>
    <row r="75" spans="1:25" x14ac:dyDescent="0.25">
      <c r="A75" s="9" t="s">
        <v>6</v>
      </c>
      <c r="B75" s="10">
        <v>170</v>
      </c>
      <c r="C75" s="10"/>
      <c r="D75" s="9"/>
      <c r="E75" s="24">
        <f>SUMPRODUCT(E69:E74,F69:F74)</f>
        <v>258</v>
      </c>
      <c r="F75" s="24">
        <f>SUM(F69:F74)</f>
        <v>170</v>
      </c>
      <c r="G75" s="9"/>
      <c r="H75" s="9"/>
      <c r="I75" s="9"/>
      <c r="J75" s="9"/>
      <c r="K75" s="9"/>
      <c r="L75" s="9"/>
      <c r="M75" s="9"/>
      <c r="N75" s="9"/>
      <c r="O75" s="9"/>
      <c r="P75" s="9"/>
      <c r="Q75" s="9"/>
      <c r="R75" s="9"/>
      <c r="S75" s="9"/>
      <c r="T75" s="9"/>
      <c r="U75" s="9"/>
      <c r="V75" s="9"/>
      <c r="W75" s="9"/>
      <c r="X75" s="9"/>
      <c r="Y75" s="9"/>
    </row>
    <row r="76" spans="1:25" x14ac:dyDescent="0.25">
      <c r="A76" s="11" t="s">
        <v>7</v>
      </c>
      <c r="B76" s="12">
        <v>2.6882352941176473</v>
      </c>
      <c r="C76" s="130"/>
      <c r="E76" s="151">
        <f>E75/F75</f>
        <v>1.5176470588235293</v>
      </c>
      <c r="F76" s="151"/>
    </row>
    <row r="77" spans="1:25" x14ac:dyDescent="0.25">
      <c r="A77" s="11" t="s">
        <v>8</v>
      </c>
      <c r="B77" s="12">
        <v>1.7515444927233672</v>
      </c>
    </row>
    <row r="78" spans="1:25" x14ac:dyDescent="0.25">
      <c r="A78" s="11" t="s">
        <v>9</v>
      </c>
      <c r="B78" s="12">
        <v>3.067908109989558</v>
      </c>
    </row>
    <row r="80" spans="1:25" x14ac:dyDescent="0.25">
      <c r="A80" s="25" t="s">
        <v>18</v>
      </c>
      <c r="B80" s="26"/>
      <c r="C80" s="26"/>
      <c r="D80" s="25"/>
      <c r="E80" s="25"/>
      <c r="F80" s="25"/>
      <c r="G80" s="25"/>
      <c r="H80" s="25"/>
      <c r="I80" s="25"/>
      <c r="J80" s="25"/>
      <c r="K80" s="25"/>
      <c r="L80" s="25"/>
      <c r="M80" s="25"/>
      <c r="N80" s="25"/>
      <c r="O80" s="25"/>
      <c r="P80" s="25"/>
      <c r="Q80" s="25"/>
      <c r="R80" s="25"/>
      <c r="S80" s="25"/>
      <c r="T80" s="25"/>
      <c r="U80" s="25"/>
      <c r="V80" s="25"/>
      <c r="W80" s="25"/>
      <c r="X80" s="25"/>
      <c r="Y80" s="25"/>
    </row>
    <row r="81" spans="1:25" s="22" customFormat="1" x14ac:dyDescent="0.25">
      <c r="A81" s="92" t="s">
        <v>666</v>
      </c>
      <c r="B81" s="21"/>
      <c r="C81" s="21"/>
    </row>
    <row r="82" spans="1:25" x14ac:dyDescent="0.25">
      <c r="A82" s="74" t="s">
        <v>749</v>
      </c>
      <c r="B82" s="7">
        <v>70</v>
      </c>
      <c r="C82" s="8">
        <v>0.69306930693069302</v>
      </c>
      <c r="E82" s="23">
        <v>1</v>
      </c>
      <c r="F82" s="23">
        <f>B82</f>
        <v>70</v>
      </c>
    </row>
    <row r="83" spans="1:25" x14ac:dyDescent="0.25">
      <c r="A83" s="74" t="s">
        <v>20</v>
      </c>
      <c r="B83" s="7">
        <v>31</v>
      </c>
      <c r="C83" s="8">
        <v>0.30693069306930693</v>
      </c>
      <c r="E83" s="23">
        <v>5</v>
      </c>
      <c r="F83" s="23">
        <f>B83</f>
        <v>31</v>
      </c>
    </row>
    <row r="84" spans="1:25" x14ac:dyDescent="0.25">
      <c r="A84" s="9" t="s">
        <v>6</v>
      </c>
      <c r="B84" s="10">
        <v>101</v>
      </c>
      <c r="C84" s="10"/>
      <c r="D84" s="9"/>
      <c r="E84" s="24">
        <f>SUMPRODUCT(E82:E83,F82:F83)</f>
        <v>225</v>
      </c>
      <c r="F84" s="24">
        <f>SUM(F82:F83)</f>
        <v>101</v>
      </c>
      <c r="G84" s="9"/>
      <c r="H84" s="9"/>
      <c r="I84" s="9"/>
      <c r="J84" s="9"/>
      <c r="K84" s="9"/>
      <c r="L84" s="9"/>
      <c r="M84" s="9"/>
      <c r="N84" s="9"/>
      <c r="O84" s="9"/>
      <c r="P84" s="9"/>
      <c r="Q84" s="9"/>
      <c r="R84" s="9"/>
      <c r="S84" s="9"/>
      <c r="T84" s="9"/>
      <c r="U84" s="9"/>
      <c r="V84" s="9"/>
      <c r="W84" s="9"/>
      <c r="X84" s="9"/>
      <c r="Y84" s="9"/>
    </row>
    <row r="85" spans="1:25" x14ac:dyDescent="0.25">
      <c r="A85" s="11" t="s">
        <v>7</v>
      </c>
      <c r="B85" s="12">
        <v>1.306930693069307</v>
      </c>
      <c r="E85" s="151">
        <f>E84/F84</f>
        <v>2.2277227722772279</v>
      </c>
      <c r="F85" s="151"/>
    </row>
    <row r="86" spans="1:25" x14ac:dyDescent="0.25">
      <c r="A86" s="11" t="s">
        <v>8</v>
      </c>
      <c r="B86" s="12">
        <v>0.46352074942608001</v>
      </c>
    </row>
    <row r="87" spans="1:25" x14ac:dyDescent="0.25">
      <c r="A87" s="11" t="s">
        <v>9</v>
      </c>
      <c r="B87" s="12">
        <v>0.21485148514851485</v>
      </c>
    </row>
    <row r="89" spans="1:25" x14ac:dyDescent="0.25">
      <c r="A89" s="25" t="s">
        <v>21</v>
      </c>
      <c r="B89" s="26"/>
      <c r="C89" s="26"/>
      <c r="D89" s="25"/>
      <c r="E89" s="25"/>
      <c r="F89" s="25"/>
      <c r="G89" s="25"/>
      <c r="H89" s="25"/>
      <c r="I89" s="25"/>
      <c r="J89" s="25"/>
      <c r="K89" s="25"/>
      <c r="L89" s="25"/>
      <c r="M89" s="25"/>
      <c r="N89" s="25"/>
      <c r="O89" s="25"/>
      <c r="P89" s="25"/>
      <c r="Q89" s="25"/>
      <c r="R89" s="25"/>
      <c r="S89" s="25"/>
      <c r="T89" s="25"/>
      <c r="U89" s="25"/>
      <c r="V89" s="25"/>
      <c r="W89" s="25"/>
      <c r="X89" s="25"/>
      <c r="Y89" s="25"/>
    </row>
    <row r="90" spans="1:25" s="22" customFormat="1" x14ac:dyDescent="0.25">
      <c r="A90" s="92" t="s">
        <v>667</v>
      </c>
      <c r="B90" s="21"/>
      <c r="C90" s="21"/>
    </row>
    <row r="91" spans="1:25" x14ac:dyDescent="0.25">
      <c r="A91" s="74" t="s">
        <v>749</v>
      </c>
      <c r="B91" s="7">
        <v>54</v>
      </c>
      <c r="C91" s="8">
        <v>0.53465346534653468</v>
      </c>
      <c r="E91" s="23">
        <v>1</v>
      </c>
      <c r="F91" s="23">
        <f>B91</f>
        <v>54</v>
      </c>
    </row>
    <row r="92" spans="1:25" x14ac:dyDescent="0.25">
      <c r="A92" s="74" t="s">
        <v>20</v>
      </c>
      <c r="B92" s="7">
        <v>47</v>
      </c>
      <c r="C92" s="8">
        <v>0.46534653465346537</v>
      </c>
      <c r="E92" s="23">
        <v>5</v>
      </c>
      <c r="F92" s="23">
        <f>B92</f>
        <v>47</v>
      </c>
    </row>
    <row r="93" spans="1:25" x14ac:dyDescent="0.25">
      <c r="A93" s="9" t="s">
        <v>6</v>
      </c>
      <c r="B93" s="10">
        <v>101</v>
      </c>
      <c r="C93" s="10"/>
      <c r="D93" s="9"/>
      <c r="E93" s="24">
        <f>SUMPRODUCT(E91:E92,F91:F92)</f>
        <v>289</v>
      </c>
      <c r="F93" s="24">
        <f>SUM(F91:F92)</f>
        <v>101</v>
      </c>
      <c r="G93" s="9"/>
      <c r="H93" s="9"/>
      <c r="I93" s="9"/>
      <c r="J93" s="9"/>
      <c r="K93" s="9"/>
      <c r="L93" s="9"/>
      <c r="M93" s="9"/>
      <c r="N93" s="9"/>
      <c r="O93" s="9"/>
      <c r="P93" s="9"/>
      <c r="Q93" s="9"/>
      <c r="R93" s="9"/>
      <c r="S93" s="9"/>
      <c r="T93" s="9"/>
      <c r="U93" s="9"/>
      <c r="V93" s="9"/>
      <c r="W93" s="9"/>
      <c r="X93" s="9"/>
      <c r="Y93" s="9"/>
    </row>
    <row r="94" spans="1:25" x14ac:dyDescent="0.25">
      <c r="A94" s="11" t="s">
        <v>7</v>
      </c>
      <c r="B94" s="12">
        <v>1.4653465346534653</v>
      </c>
      <c r="E94" s="151">
        <f>E93/F93</f>
        <v>2.8613861386138613</v>
      </c>
      <c r="F94" s="151"/>
    </row>
    <row r="95" spans="1:25" x14ac:dyDescent="0.25">
      <c r="A95" s="11" t="s">
        <v>8</v>
      </c>
      <c r="B95" s="12">
        <v>0.50128547626364683</v>
      </c>
    </row>
    <row r="96" spans="1:25" x14ac:dyDescent="0.25">
      <c r="A96" s="11" t="s">
        <v>9</v>
      </c>
      <c r="B96" s="12">
        <v>0.25128712871287129</v>
      </c>
    </row>
    <row r="98" spans="1:25" x14ac:dyDescent="0.25">
      <c r="A98" s="1" t="s">
        <v>41</v>
      </c>
      <c r="B98" s="26"/>
      <c r="C98" s="26"/>
      <c r="D98" s="25"/>
      <c r="E98" s="25"/>
      <c r="F98" s="25"/>
      <c r="G98" s="25"/>
      <c r="H98" s="25"/>
      <c r="I98" s="25"/>
      <c r="J98" s="25"/>
      <c r="K98" s="25"/>
      <c r="L98" s="25"/>
      <c r="M98" s="25"/>
      <c r="N98" s="25"/>
      <c r="O98" s="25"/>
      <c r="P98" s="25"/>
      <c r="Q98" s="25"/>
      <c r="R98" s="25"/>
      <c r="S98" s="25"/>
      <c r="T98" s="25"/>
      <c r="U98" s="25"/>
      <c r="V98" s="25"/>
      <c r="W98" s="25"/>
      <c r="X98" s="25"/>
      <c r="Y98" s="25"/>
    </row>
    <row r="99" spans="1:25" s="22" customFormat="1" x14ac:dyDescent="0.25">
      <c r="A99" s="92" t="s">
        <v>750</v>
      </c>
      <c r="B99" s="21"/>
      <c r="C99" s="21"/>
    </row>
    <row r="100" spans="1:25" x14ac:dyDescent="0.25">
      <c r="A100" s="74" t="s">
        <v>749</v>
      </c>
      <c r="B100" s="7">
        <v>93</v>
      </c>
      <c r="C100" s="8">
        <v>0.92079207920792083</v>
      </c>
      <c r="E100" s="23">
        <v>1</v>
      </c>
      <c r="F100" s="23">
        <f>B100</f>
        <v>93</v>
      </c>
    </row>
    <row r="101" spans="1:25" x14ac:dyDescent="0.25">
      <c r="A101" s="74" t="s">
        <v>20</v>
      </c>
      <c r="B101" s="7">
        <v>8</v>
      </c>
      <c r="C101" s="8">
        <v>7.9207920792079209E-2</v>
      </c>
      <c r="E101" s="23">
        <v>5</v>
      </c>
      <c r="F101" s="23">
        <f>B101</f>
        <v>8</v>
      </c>
    </row>
    <row r="102" spans="1:25" x14ac:dyDescent="0.25">
      <c r="A102" s="9" t="s">
        <v>6</v>
      </c>
      <c r="B102" s="10">
        <v>101</v>
      </c>
      <c r="C102" s="10"/>
      <c r="D102" s="9"/>
      <c r="E102" s="24">
        <f>SUMPRODUCT(E100:E101,F100:F101)</f>
        <v>133</v>
      </c>
      <c r="F102" s="24">
        <f>SUM(F100:F101)</f>
        <v>101</v>
      </c>
      <c r="G102" s="9"/>
      <c r="H102" s="9"/>
      <c r="I102" s="9"/>
      <c r="J102" s="9"/>
      <c r="K102" s="9"/>
      <c r="L102" s="9"/>
      <c r="M102" s="9"/>
      <c r="N102" s="9"/>
      <c r="O102" s="9"/>
      <c r="P102" s="9"/>
      <c r="Q102" s="9"/>
      <c r="R102" s="9"/>
      <c r="S102" s="9"/>
      <c r="T102" s="9"/>
      <c r="U102" s="9"/>
      <c r="V102" s="9"/>
      <c r="W102" s="9"/>
      <c r="X102" s="9"/>
      <c r="Y102" s="9"/>
    </row>
    <row r="103" spans="1:25" x14ac:dyDescent="0.25">
      <c r="A103" s="11" t="s">
        <v>7</v>
      </c>
      <c r="B103" s="12">
        <v>1.0792079207920793</v>
      </c>
      <c r="E103" s="151">
        <f>E102/F102</f>
        <v>1.3168316831683169</v>
      </c>
      <c r="F103" s="151"/>
    </row>
    <row r="104" spans="1:25" x14ac:dyDescent="0.25">
      <c r="A104" s="11" t="s">
        <v>8</v>
      </c>
      <c r="B104" s="12">
        <v>0.27140995990684219</v>
      </c>
    </row>
    <row r="105" spans="1:25" x14ac:dyDescent="0.25">
      <c r="A105" s="11" t="s">
        <v>9</v>
      </c>
      <c r="B105" s="12">
        <v>7.3663366336633673E-2</v>
      </c>
    </row>
    <row r="107" spans="1:25" x14ac:dyDescent="0.25">
      <c r="A107" s="25" t="s">
        <v>22</v>
      </c>
      <c r="B107" s="26"/>
      <c r="C107" s="26"/>
      <c r="D107" s="25"/>
      <c r="E107" s="25"/>
      <c r="F107" s="25"/>
      <c r="G107" s="25"/>
      <c r="H107" s="25"/>
      <c r="I107" s="25"/>
      <c r="J107" s="25"/>
      <c r="K107" s="25"/>
      <c r="L107" s="25"/>
      <c r="M107" s="25"/>
      <c r="N107" s="25"/>
      <c r="O107" s="25"/>
      <c r="P107" s="25"/>
      <c r="Q107" s="25"/>
      <c r="R107" s="25"/>
      <c r="S107" s="25"/>
      <c r="T107" s="25"/>
      <c r="U107" s="25"/>
      <c r="V107" s="25"/>
      <c r="W107" s="25"/>
      <c r="X107" s="25"/>
      <c r="Y107" s="25"/>
    </row>
    <row r="108" spans="1:25" x14ac:dyDescent="0.25">
      <c r="A108" s="4" t="s">
        <v>676</v>
      </c>
    </row>
    <row r="109" spans="1:25" s="28" customFormat="1" x14ac:dyDescent="0.25">
      <c r="A109" s="95" t="s">
        <v>751</v>
      </c>
      <c r="B109" s="27"/>
      <c r="C109" s="27"/>
    </row>
    <row r="110" spans="1:25" x14ac:dyDescent="0.25">
      <c r="A110" s="31">
        <v>1</v>
      </c>
      <c r="B110" s="7">
        <v>3</v>
      </c>
      <c r="C110" s="8">
        <v>2.9702970297029702E-2</v>
      </c>
      <c r="E110" s="23">
        <v>1</v>
      </c>
      <c r="F110" s="23">
        <f>B114</f>
        <v>68</v>
      </c>
    </row>
    <row r="111" spans="1:25" x14ac:dyDescent="0.25">
      <c r="A111" s="31">
        <v>2</v>
      </c>
      <c r="B111" s="7">
        <v>4</v>
      </c>
      <c r="C111" s="8">
        <v>3.9603960396039604E-2</v>
      </c>
      <c r="E111" s="23">
        <v>2</v>
      </c>
      <c r="F111" s="23">
        <f>B113</f>
        <v>14</v>
      </c>
    </row>
    <row r="112" spans="1:25" x14ac:dyDescent="0.25">
      <c r="A112" s="31">
        <v>3</v>
      </c>
      <c r="B112" s="7">
        <v>12</v>
      </c>
      <c r="C112" s="8">
        <v>0.11881188118811881</v>
      </c>
      <c r="E112" s="23">
        <v>3</v>
      </c>
      <c r="F112" s="23">
        <f>B112</f>
        <v>12</v>
      </c>
    </row>
    <row r="113" spans="1:25" x14ac:dyDescent="0.25">
      <c r="A113" s="31">
        <v>4</v>
      </c>
      <c r="B113" s="7">
        <v>14</v>
      </c>
      <c r="C113" s="8">
        <v>0.13861386138613863</v>
      </c>
      <c r="E113" s="23">
        <v>4</v>
      </c>
      <c r="F113" s="23">
        <f>B111</f>
        <v>4</v>
      </c>
    </row>
    <row r="114" spans="1:25" x14ac:dyDescent="0.25">
      <c r="A114" s="31">
        <v>5</v>
      </c>
      <c r="B114" s="7">
        <v>68</v>
      </c>
      <c r="C114" s="8">
        <v>0.67326732673267331</v>
      </c>
      <c r="E114" s="23">
        <v>5</v>
      </c>
      <c r="F114" s="23">
        <f>B110</f>
        <v>3</v>
      </c>
    </row>
    <row r="115" spans="1:25" x14ac:dyDescent="0.25">
      <c r="A115" s="9" t="s">
        <v>6</v>
      </c>
      <c r="B115" s="10">
        <v>101</v>
      </c>
      <c r="C115" s="10"/>
      <c r="D115" s="9"/>
      <c r="E115" s="24">
        <f>SUMPRODUCT(E110:E114,F110:F114)</f>
        <v>163</v>
      </c>
      <c r="F115" s="24">
        <f>SUM(F110:F114)</f>
        <v>101</v>
      </c>
      <c r="G115" s="9"/>
      <c r="H115" s="9"/>
      <c r="I115" s="9"/>
      <c r="J115" s="9"/>
      <c r="K115" s="9"/>
      <c r="L115" s="9"/>
      <c r="M115" s="9"/>
      <c r="N115" s="9"/>
      <c r="O115" s="9"/>
      <c r="P115" s="9"/>
      <c r="Q115" s="9"/>
      <c r="R115" s="9"/>
      <c r="S115" s="9"/>
      <c r="T115" s="9"/>
      <c r="U115" s="9"/>
      <c r="V115" s="9"/>
      <c r="W115" s="9"/>
      <c r="X115" s="9"/>
      <c r="Y115" s="9"/>
    </row>
    <row r="116" spans="1:25" x14ac:dyDescent="0.25">
      <c r="A116" s="11" t="s">
        <v>7</v>
      </c>
      <c r="B116" s="12">
        <v>4.3861386138613865</v>
      </c>
      <c r="E116" s="151">
        <f>E115/F115</f>
        <v>1.613861386138614</v>
      </c>
      <c r="F116" s="151"/>
    </row>
    <row r="117" spans="1:25" x14ac:dyDescent="0.25">
      <c r="A117" s="11" t="s">
        <v>8</v>
      </c>
      <c r="B117" s="12">
        <v>1.0389446282618047</v>
      </c>
    </row>
    <row r="118" spans="1:25" x14ac:dyDescent="0.25">
      <c r="A118" s="11" t="s">
        <v>9</v>
      </c>
      <c r="B118" s="12">
        <v>1.0794059405940595</v>
      </c>
    </row>
    <row r="120" spans="1:25" s="28" customFormat="1" x14ac:dyDescent="0.25">
      <c r="A120" s="30" t="s">
        <v>671</v>
      </c>
      <c r="B120" s="27"/>
      <c r="C120" s="27"/>
    </row>
    <row r="121" spans="1:25" x14ac:dyDescent="0.25">
      <c r="A121" s="31">
        <v>1</v>
      </c>
      <c r="B121" s="7">
        <v>16</v>
      </c>
      <c r="C121" s="8">
        <v>0.15841584158415842</v>
      </c>
      <c r="E121" s="23">
        <v>1</v>
      </c>
      <c r="F121" s="23">
        <f>B125</f>
        <v>30</v>
      </c>
    </row>
    <row r="122" spans="1:25" x14ac:dyDescent="0.25">
      <c r="A122" s="31">
        <v>2</v>
      </c>
      <c r="B122" s="7">
        <v>8</v>
      </c>
      <c r="C122" s="8">
        <v>7.9207920792079209E-2</v>
      </c>
      <c r="E122" s="23">
        <v>2</v>
      </c>
      <c r="F122" s="23">
        <f>B124</f>
        <v>20</v>
      </c>
    </row>
    <row r="123" spans="1:25" x14ac:dyDescent="0.25">
      <c r="A123" s="31">
        <v>3</v>
      </c>
      <c r="B123" s="7">
        <v>27</v>
      </c>
      <c r="C123" s="8">
        <v>0.26732673267326734</v>
      </c>
      <c r="E123" s="23">
        <v>3</v>
      </c>
      <c r="F123" s="23">
        <f>B123</f>
        <v>27</v>
      </c>
    </row>
    <row r="124" spans="1:25" x14ac:dyDescent="0.25">
      <c r="A124" s="31">
        <v>4</v>
      </c>
      <c r="B124" s="7">
        <v>20</v>
      </c>
      <c r="C124" s="8">
        <v>0.19801980198019803</v>
      </c>
      <c r="E124" s="23">
        <v>4</v>
      </c>
      <c r="F124" s="23">
        <f>B122</f>
        <v>8</v>
      </c>
    </row>
    <row r="125" spans="1:25" x14ac:dyDescent="0.25">
      <c r="A125" s="31">
        <v>5</v>
      </c>
      <c r="B125" s="7">
        <v>30</v>
      </c>
      <c r="C125" s="8">
        <v>0.29702970297029702</v>
      </c>
      <c r="E125" s="23">
        <v>5</v>
      </c>
      <c r="F125" s="23">
        <f>B121</f>
        <v>16</v>
      </c>
    </row>
    <row r="126" spans="1:25" x14ac:dyDescent="0.25">
      <c r="A126" s="9" t="s">
        <v>6</v>
      </c>
      <c r="B126" s="10">
        <v>101</v>
      </c>
      <c r="C126" s="10"/>
      <c r="D126" s="9"/>
      <c r="E126" s="24">
        <f>SUMPRODUCT(E121:E125,F121:F125)</f>
        <v>263</v>
      </c>
      <c r="F126" s="24">
        <f>SUM(F121:F125)</f>
        <v>101</v>
      </c>
      <c r="G126" s="9"/>
      <c r="H126" s="9"/>
      <c r="I126" s="9"/>
      <c r="J126" s="9"/>
      <c r="K126" s="9"/>
      <c r="L126" s="9"/>
      <c r="M126" s="9"/>
      <c r="N126" s="9"/>
      <c r="O126" s="9"/>
      <c r="P126" s="9"/>
      <c r="Q126" s="9"/>
      <c r="R126" s="9"/>
      <c r="S126" s="9"/>
      <c r="T126" s="9"/>
      <c r="U126" s="9"/>
      <c r="V126" s="9"/>
      <c r="W126" s="9"/>
      <c r="X126" s="9"/>
      <c r="Y126" s="9"/>
    </row>
    <row r="127" spans="1:25" x14ac:dyDescent="0.25">
      <c r="A127" s="11" t="s">
        <v>7</v>
      </c>
      <c r="B127" s="12">
        <v>3.3960396039603959</v>
      </c>
      <c r="E127" s="151">
        <f>E126/F126</f>
        <v>2.6039603960396041</v>
      </c>
      <c r="F127" s="151"/>
    </row>
    <row r="128" spans="1:25" x14ac:dyDescent="0.25">
      <c r="A128" s="11" t="s">
        <v>8</v>
      </c>
      <c r="B128" s="12">
        <v>1.4005656565887377</v>
      </c>
    </row>
    <row r="129" spans="1:25" x14ac:dyDescent="0.25">
      <c r="A129" s="11" t="s">
        <v>9</v>
      </c>
      <c r="B129" s="12">
        <v>1.9615841584158416</v>
      </c>
    </row>
    <row r="131" spans="1:25" s="28" customFormat="1" x14ac:dyDescent="0.25">
      <c r="A131" s="30" t="s">
        <v>672</v>
      </c>
      <c r="B131" s="27"/>
      <c r="C131" s="27"/>
    </row>
    <row r="132" spans="1:25" x14ac:dyDescent="0.25">
      <c r="A132" s="31">
        <v>1</v>
      </c>
      <c r="B132" s="7">
        <v>9</v>
      </c>
      <c r="C132" s="8">
        <v>8.9108910891089105E-2</v>
      </c>
      <c r="E132" s="23">
        <v>1</v>
      </c>
      <c r="F132" s="23">
        <f>B136</f>
        <v>48</v>
      </c>
    </row>
    <row r="133" spans="1:25" x14ac:dyDescent="0.25">
      <c r="A133" s="31">
        <v>2</v>
      </c>
      <c r="B133" s="7">
        <v>2</v>
      </c>
      <c r="C133" s="8">
        <v>1.9801980198019802E-2</v>
      </c>
      <c r="E133" s="23">
        <v>2</v>
      </c>
      <c r="F133" s="23">
        <f>B135</f>
        <v>20</v>
      </c>
    </row>
    <row r="134" spans="1:25" x14ac:dyDescent="0.25">
      <c r="A134" s="31">
        <v>3</v>
      </c>
      <c r="B134" s="7">
        <v>22</v>
      </c>
      <c r="C134" s="8">
        <v>0.21782178217821782</v>
      </c>
      <c r="E134" s="23">
        <v>3</v>
      </c>
      <c r="F134" s="23">
        <f>B134</f>
        <v>22</v>
      </c>
    </row>
    <row r="135" spans="1:25" x14ac:dyDescent="0.25">
      <c r="A135" s="31">
        <v>4</v>
      </c>
      <c r="B135" s="7">
        <v>20</v>
      </c>
      <c r="C135" s="8">
        <v>0.19801980198019803</v>
      </c>
      <c r="E135" s="23">
        <v>4</v>
      </c>
      <c r="F135" s="23">
        <f>B133</f>
        <v>2</v>
      </c>
    </row>
    <row r="136" spans="1:25" x14ac:dyDescent="0.25">
      <c r="A136" s="31">
        <v>5</v>
      </c>
      <c r="B136" s="7">
        <v>48</v>
      </c>
      <c r="C136" s="8">
        <v>0.47524752475247523</v>
      </c>
      <c r="E136" s="23">
        <v>5</v>
      </c>
      <c r="F136" s="23">
        <f>B132</f>
        <v>9</v>
      </c>
    </row>
    <row r="137" spans="1:25" x14ac:dyDescent="0.25">
      <c r="A137" s="9" t="s">
        <v>6</v>
      </c>
      <c r="B137" s="10">
        <v>101</v>
      </c>
      <c r="C137" s="10"/>
      <c r="D137" s="9"/>
      <c r="E137" s="24">
        <f>SUMPRODUCT(E132:E136,F132:F136)</f>
        <v>207</v>
      </c>
      <c r="F137" s="24">
        <f>SUM(F132:F136)</f>
        <v>101</v>
      </c>
      <c r="G137" s="9"/>
      <c r="H137" s="9"/>
      <c r="I137" s="9"/>
      <c r="J137" s="9"/>
      <c r="K137" s="9"/>
      <c r="L137" s="9"/>
      <c r="M137" s="9"/>
      <c r="N137" s="9"/>
      <c r="O137" s="9"/>
      <c r="P137" s="9"/>
      <c r="Q137" s="9"/>
      <c r="R137" s="9"/>
      <c r="S137" s="9"/>
      <c r="T137" s="9"/>
      <c r="U137" s="9"/>
      <c r="V137" s="9"/>
      <c r="W137" s="9"/>
      <c r="X137" s="9"/>
      <c r="Y137" s="9"/>
    </row>
    <row r="138" spans="1:25" x14ac:dyDescent="0.25">
      <c r="A138" s="11" t="s">
        <v>7</v>
      </c>
      <c r="B138" s="12">
        <v>3.9504950495049505</v>
      </c>
      <c r="E138" s="151">
        <f>E137/F137</f>
        <v>2.0495049504950495</v>
      </c>
      <c r="F138" s="151"/>
    </row>
    <row r="139" spans="1:25" x14ac:dyDescent="0.25">
      <c r="A139" s="11" t="s">
        <v>8</v>
      </c>
      <c r="B139" s="12">
        <v>1.2599701395173013</v>
      </c>
    </row>
    <row r="140" spans="1:25" x14ac:dyDescent="0.25">
      <c r="A140" s="11" t="s">
        <v>9</v>
      </c>
      <c r="B140" s="12">
        <v>1.5875247524752476</v>
      </c>
    </row>
    <row r="142" spans="1:25" s="33" customFormat="1" x14ac:dyDescent="0.25">
      <c r="A142" s="30" t="s">
        <v>673</v>
      </c>
      <c r="B142" s="32"/>
      <c r="C142" s="32"/>
    </row>
    <row r="143" spans="1:25" x14ac:dyDescent="0.25">
      <c r="A143" s="31">
        <v>1</v>
      </c>
      <c r="B143" s="7">
        <v>10</v>
      </c>
      <c r="C143" s="8">
        <v>9.9009900990099015E-2</v>
      </c>
      <c r="E143" s="23">
        <v>1</v>
      </c>
      <c r="F143" s="23">
        <f>B147</f>
        <v>42</v>
      </c>
    </row>
    <row r="144" spans="1:25" x14ac:dyDescent="0.25">
      <c r="A144" s="31">
        <v>2</v>
      </c>
      <c r="B144" s="7">
        <v>4</v>
      </c>
      <c r="C144" s="8">
        <v>3.9603960396039604E-2</v>
      </c>
      <c r="E144" s="23">
        <v>2</v>
      </c>
      <c r="F144" s="23">
        <f>B146</f>
        <v>25</v>
      </c>
    </row>
    <row r="145" spans="1:25" x14ac:dyDescent="0.25">
      <c r="A145" s="31">
        <v>3</v>
      </c>
      <c r="B145" s="7">
        <v>20</v>
      </c>
      <c r="C145" s="8">
        <v>0.19801980198019803</v>
      </c>
      <c r="E145" s="23">
        <v>3</v>
      </c>
      <c r="F145" s="23">
        <f>B145</f>
        <v>20</v>
      </c>
    </row>
    <row r="146" spans="1:25" x14ac:dyDescent="0.25">
      <c r="A146" s="31">
        <v>4</v>
      </c>
      <c r="B146" s="7">
        <v>25</v>
      </c>
      <c r="C146" s="8">
        <v>0.24752475247524752</v>
      </c>
      <c r="E146" s="23">
        <v>4</v>
      </c>
      <c r="F146" s="23">
        <f>B144</f>
        <v>4</v>
      </c>
    </row>
    <row r="147" spans="1:25" x14ac:dyDescent="0.25">
      <c r="A147" s="31">
        <v>5</v>
      </c>
      <c r="B147" s="7">
        <v>42</v>
      </c>
      <c r="C147" s="8">
        <v>0.41584158415841582</v>
      </c>
      <c r="E147" s="23">
        <v>5</v>
      </c>
      <c r="F147" s="23">
        <f>B143</f>
        <v>10</v>
      </c>
    </row>
    <row r="148" spans="1:25" x14ac:dyDescent="0.25">
      <c r="A148" s="9" t="s">
        <v>6</v>
      </c>
      <c r="B148" s="10">
        <v>101</v>
      </c>
      <c r="C148" s="10"/>
      <c r="D148" s="9"/>
      <c r="E148" s="24">
        <f>SUMPRODUCT(E143:E147,F143:F147)</f>
        <v>218</v>
      </c>
      <c r="F148" s="24">
        <f>SUM(F143:F147)</f>
        <v>101</v>
      </c>
      <c r="G148" s="9"/>
      <c r="H148" s="9"/>
      <c r="I148" s="9"/>
      <c r="J148" s="9"/>
      <c r="K148" s="9"/>
      <c r="L148" s="9"/>
      <c r="M148" s="9"/>
      <c r="N148" s="9"/>
      <c r="O148" s="9"/>
      <c r="P148" s="9"/>
      <c r="Q148" s="9"/>
      <c r="R148" s="9"/>
      <c r="S148" s="9"/>
      <c r="T148" s="9"/>
      <c r="U148" s="9"/>
      <c r="V148" s="9"/>
      <c r="W148" s="9"/>
      <c r="X148" s="9"/>
      <c r="Y148" s="9"/>
    </row>
    <row r="149" spans="1:25" x14ac:dyDescent="0.25">
      <c r="A149" s="11" t="s">
        <v>7</v>
      </c>
      <c r="B149" s="12">
        <v>3.8415841584158414</v>
      </c>
      <c r="E149" s="151">
        <f>E148/F148</f>
        <v>2.1584158415841586</v>
      </c>
      <c r="F149" s="151"/>
    </row>
    <row r="150" spans="1:25" x14ac:dyDescent="0.25">
      <c r="A150" s="11" t="s">
        <v>8</v>
      </c>
      <c r="B150" s="12">
        <v>1.286333341458012</v>
      </c>
    </row>
    <row r="151" spans="1:25" x14ac:dyDescent="0.25">
      <c r="A151" s="11" t="s">
        <v>9</v>
      </c>
      <c r="B151" s="12">
        <v>1.6546534653465346</v>
      </c>
    </row>
    <row r="153" spans="1:25" s="28" customFormat="1" x14ac:dyDescent="0.25">
      <c r="A153" s="30" t="s">
        <v>675</v>
      </c>
      <c r="B153" s="27"/>
      <c r="C153" s="27"/>
    </row>
    <row r="154" spans="1:25" x14ac:dyDescent="0.25">
      <c r="A154" s="31">
        <v>1</v>
      </c>
      <c r="B154" s="7">
        <v>4</v>
      </c>
      <c r="C154" s="8">
        <v>3.9603960396039604E-2</v>
      </c>
      <c r="E154" s="23">
        <v>1</v>
      </c>
      <c r="F154" s="23">
        <f>B158</f>
        <v>78</v>
      </c>
    </row>
    <row r="155" spans="1:25" x14ac:dyDescent="0.25">
      <c r="A155" s="31">
        <v>2</v>
      </c>
      <c r="B155" s="7">
        <v>4</v>
      </c>
      <c r="C155" s="8">
        <v>3.9603960396039604E-2</v>
      </c>
      <c r="E155" s="23">
        <v>2</v>
      </c>
      <c r="F155" s="23">
        <f>B157</f>
        <v>7</v>
      </c>
    </row>
    <row r="156" spans="1:25" x14ac:dyDescent="0.25">
      <c r="A156" s="31">
        <v>3</v>
      </c>
      <c r="B156" s="7">
        <v>8</v>
      </c>
      <c r="C156" s="8">
        <v>7.9207920792079209E-2</v>
      </c>
      <c r="E156" s="23">
        <v>3</v>
      </c>
      <c r="F156" s="23">
        <f>B156</f>
        <v>8</v>
      </c>
    </row>
    <row r="157" spans="1:25" x14ac:dyDescent="0.25">
      <c r="A157" s="31">
        <v>4</v>
      </c>
      <c r="B157" s="7">
        <v>7</v>
      </c>
      <c r="C157" s="8">
        <v>6.9306930693069313E-2</v>
      </c>
      <c r="E157" s="23">
        <v>4</v>
      </c>
      <c r="F157" s="23">
        <f>B155</f>
        <v>4</v>
      </c>
    </row>
    <row r="158" spans="1:25" x14ac:dyDescent="0.25">
      <c r="A158" s="31">
        <v>5</v>
      </c>
      <c r="B158" s="7">
        <v>78</v>
      </c>
      <c r="C158" s="8">
        <v>0.7722772277227723</v>
      </c>
      <c r="E158" s="23">
        <v>5</v>
      </c>
      <c r="F158" s="23">
        <f>B154</f>
        <v>4</v>
      </c>
    </row>
    <row r="159" spans="1:25" x14ac:dyDescent="0.25">
      <c r="A159" s="9" t="s">
        <v>6</v>
      </c>
      <c r="B159" s="10">
        <v>101</v>
      </c>
      <c r="C159" s="10"/>
      <c r="D159" s="9"/>
      <c r="E159" s="24">
        <f>SUMPRODUCT(E154:E158,F154:F158)</f>
        <v>152</v>
      </c>
      <c r="F159" s="24">
        <f>SUM(F154:F158)</f>
        <v>101</v>
      </c>
      <c r="G159" s="9"/>
      <c r="H159" s="9"/>
      <c r="I159" s="9"/>
      <c r="J159" s="9"/>
      <c r="K159" s="9"/>
      <c r="L159" s="9"/>
      <c r="M159" s="9"/>
      <c r="N159" s="9"/>
      <c r="O159" s="9"/>
      <c r="P159" s="9"/>
      <c r="Q159" s="9"/>
      <c r="R159" s="9"/>
      <c r="S159" s="9"/>
      <c r="T159" s="9"/>
      <c r="U159" s="9"/>
      <c r="V159" s="9"/>
      <c r="W159" s="9"/>
      <c r="X159" s="9"/>
      <c r="Y159" s="9"/>
    </row>
    <row r="160" spans="1:25" x14ac:dyDescent="0.25">
      <c r="A160" s="11" t="s">
        <v>7</v>
      </c>
      <c r="B160" s="12">
        <v>4.4950495049504955</v>
      </c>
      <c r="E160" s="151">
        <f>E159/F159</f>
        <v>1.504950495049505</v>
      </c>
      <c r="F160" s="151"/>
    </row>
    <row r="161" spans="1:25" x14ac:dyDescent="0.25">
      <c r="A161" s="11" t="s">
        <v>8</v>
      </c>
      <c r="B161" s="12">
        <v>1.0641782028987214</v>
      </c>
    </row>
    <row r="162" spans="1:25" x14ac:dyDescent="0.25">
      <c r="A162" s="11" t="s">
        <v>9</v>
      </c>
      <c r="B162" s="12">
        <v>1.1324752475247524</v>
      </c>
    </row>
    <row r="164" spans="1:25" s="33" customFormat="1" x14ac:dyDescent="0.25">
      <c r="A164" s="30" t="s">
        <v>677</v>
      </c>
      <c r="B164" s="32"/>
      <c r="C164" s="32"/>
    </row>
    <row r="165" spans="1:25" x14ac:dyDescent="0.25">
      <c r="A165" s="31">
        <v>1</v>
      </c>
      <c r="B165" s="7">
        <v>51</v>
      </c>
      <c r="C165" s="8">
        <v>0.50495049504950495</v>
      </c>
      <c r="E165" s="23">
        <v>1</v>
      </c>
      <c r="F165" s="23">
        <f>B169</f>
        <v>8</v>
      </c>
    </row>
    <row r="166" spans="1:25" x14ac:dyDescent="0.25">
      <c r="A166" s="31">
        <v>2</v>
      </c>
      <c r="B166" s="7">
        <v>20</v>
      </c>
      <c r="C166" s="8">
        <v>0.19801980198019803</v>
      </c>
      <c r="E166" s="23">
        <v>2</v>
      </c>
      <c r="F166" s="23">
        <f>B168</f>
        <v>6</v>
      </c>
    </row>
    <row r="167" spans="1:25" x14ac:dyDescent="0.25">
      <c r="A167" s="31">
        <v>3</v>
      </c>
      <c r="B167" s="7">
        <v>16</v>
      </c>
      <c r="C167" s="8">
        <v>0.15841584158415842</v>
      </c>
      <c r="E167" s="23">
        <v>3</v>
      </c>
      <c r="F167" s="23">
        <f>B167</f>
        <v>16</v>
      </c>
    </row>
    <row r="168" spans="1:25" x14ac:dyDescent="0.25">
      <c r="A168" s="31">
        <v>4</v>
      </c>
      <c r="B168" s="7">
        <v>6</v>
      </c>
      <c r="C168" s="8">
        <v>5.9405940594059403E-2</v>
      </c>
      <c r="E168" s="23">
        <v>4</v>
      </c>
      <c r="F168" s="23">
        <f>B166</f>
        <v>20</v>
      </c>
    </row>
    <row r="169" spans="1:25" x14ac:dyDescent="0.25">
      <c r="A169" s="31">
        <v>5</v>
      </c>
      <c r="B169" s="7">
        <v>8</v>
      </c>
      <c r="C169" s="8">
        <v>7.9207920792079209E-2</v>
      </c>
      <c r="E169" s="23">
        <v>5</v>
      </c>
      <c r="F169" s="23">
        <f>B165</f>
        <v>51</v>
      </c>
    </row>
    <row r="170" spans="1:25" x14ac:dyDescent="0.25">
      <c r="A170" s="9" t="s">
        <v>6</v>
      </c>
      <c r="B170" s="10">
        <v>101</v>
      </c>
      <c r="C170" s="10"/>
      <c r="D170" s="9"/>
      <c r="E170" s="24">
        <f>SUMPRODUCT(E165:E169,F165:F169)</f>
        <v>403</v>
      </c>
      <c r="F170" s="24">
        <f>SUM(F165:F169)</f>
        <v>101</v>
      </c>
      <c r="G170" s="9"/>
      <c r="H170" s="9"/>
      <c r="I170" s="9"/>
      <c r="J170" s="9"/>
      <c r="K170" s="9"/>
      <c r="L170" s="9"/>
      <c r="M170" s="9"/>
      <c r="N170" s="9"/>
      <c r="O170" s="9"/>
      <c r="P170" s="9"/>
      <c r="Q170" s="9"/>
      <c r="R170" s="9"/>
      <c r="S170" s="9"/>
      <c r="T170" s="9"/>
      <c r="U170" s="9"/>
      <c r="V170" s="9"/>
      <c r="W170" s="9"/>
      <c r="X170" s="9"/>
      <c r="Y170" s="9"/>
    </row>
    <row r="171" spans="1:25" x14ac:dyDescent="0.25">
      <c r="A171" s="11" t="s">
        <v>7</v>
      </c>
      <c r="B171" s="12">
        <v>2.0099009900990099</v>
      </c>
      <c r="E171" s="151">
        <f>E170/F170</f>
        <v>3.9900990099009901</v>
      </c>
      <c r="F171" s="151"/>
    </row>
    <row r="172" spans="1:25" x14ac:dyDescent="0.25">
      <c r="A172" s="11" t="s">
        <v>8</v>
      </c>
      <c r="B172" s="12">
        <v>1.2766757576217267</v>
      </c>
    </row>
    <row r="173" spans="1:25" x14ac:dyDescent="0.25">
      <c r="A173" s="11" t="s">
        <v>9</v>
      </c>
      <c r="B173" s="12">
        <v>1.6299009900990098</v>
      </c>
    </row>
    <row r="175" spans="1:25" s="36" customFormat="1" x14ac:dyDescent="0.25">
      <c r="A175" s="34" t="s">
        <v>678</v>
      </c>
      <c r="B175" s="35"/>
      <c r="C175" s="35"/>
    </row>
    <row r="176" spans="1:25" x14ac:dyDescent="0.25">
      <c r="A176" s="6">
        <v>1</v>
      </c>
      <c r="B176" s="7">
        <v>8</v>
      </c>
      <c r="C176" s="8">
        <v>7.9207920792079209E-2</v>
      </c>
      <c r="E176" s="23">
        <v>1</v>
      </c>
      <c r="F176" s="23">
        <f>B180</f>
        <v>48</v>
      </c>
    </row>
    <row r="177" spans="1:25" x14ac:dyDescent="0.25">
      <c r="A177" s="6">
        <v>2</v>
      </c>
      <c r="B177" s="7">
        <v>2</v>
      </c>
      <c r="C177" s="8">
        <v>1.9801980198019802E-2</v>
      </c>
      <c r="E177" s="23">
        <v>2</v>
      </c>
      <c r="F177" s="23">
        <f>B179</f>
        <v>23</v>
      </c>
    </row>
    <row r="178" spans="1:25" x14ac:dyDescent="0.25">
      <c r="A178" s="6">
        <v>3</v>
      </c>
      <c r="B178" s="7">
        <v>20</v>
      </c>
      <c r="C178" s="8">
        <v>0.19801980198019803</v>
      </c>
      <c r="E178" s="23">
        <v>3</v>
      </c>
      <c r="F178" s="23">
        <f>B178</f>
        <v>20</v>
      </c>
    </row>
    <row r="179" spans="1:25" x14ac:dyDescent="0.25">
      <c r="A179" s="6">
        <v>4</v>
      </c>
      <c r="B179" s="7">
        <v>23</v>
      </c>
      <c r="C179" s="8">
        <v>0.22772277227722773</v>
      </c>
      <c r="E179" s="23">
        <v>4</v>
      </c>
      <c r="F179" s="23">
        <f>B177</f>
        <v>2</v>
      </c>
    </row>
    <row r="180" spans="1:25" x14ac:dyDescent="0.25">
      <c r="A180" s="6">
        <v>5</v>
      </c>
      <c r="B180" s="7">
        <v>48</v>
      </c>
      <c r="C180" s="8">
        <v>0.47524752475247523</v>
      </c>
      <c r="E180" s="23">
        <v>5</v>
      </c>
      <c r="F180" s="23">
        <f>B176</f>
        <v>8</v>
      </c>
    </row>
    <row r="181" spans="1:25" x14ac:dyDescent="0.25">
      <c r="A181" s="9" t="s">
        <v>6</v>
      </c>
      <c r="B181" s="10">
        <v>101</v>
      </c>
      <c r="C181" s="10"/>
      <c r="D181" s="9"/>
      <c r="E181" s="24">
        <f>SUMPRODUCT(E176:E180,F176:F180)</f>
        <v>202</v>
      </c>
      <c r="F181" s="24">
        <f>SUM(F176:F180)</f>
        <v>101</v>
      </c>
      <c r="G181" s="9"/>
      <c r="H181" s="9"/>
      <c r="I181" s="9"/>
      <c r="J181" s="9"/>
      <c r="K181" s="9"/>
      <c r="L181" s="9"/>
      <c r="M181" s="9"/>
      <c r="N181" s="9"/>
      <c r="O181" s="9"/>
      <c r="P181" s="9"/>
      <c r="Q181" s="9"/>
      <c r="R181" s="9"/>
      <c r="S181" s="9"/>
      <c r="T181" s="9"/>
      <c r="U181" s="9"/>
      <c r="V181" s="9"/>
      <c r="W181" s="9"/>
      <c r="X181" s="9"/>
      <c r="Y181" s="9"/>
    </row>
    <row r="182" spans="1:25" x14ac:dyDescent="0.25">
      <c r="A182" s="11" t="s">
        <v>7</v>
      </c>
      <c r="B182" s="12">
        <v>4</v>
      </c>
      <c r="E182" s="151">
        <f>E181/F181</f>
        <v>2</v>
      </c>
      <c r="F182" s="151"/>
    </row>
    <row r="183" spans="1:25" x14ac:dyDescent="0.25">
      <c r="A183" s="11" t="s">
        <v>8</v>
      </c>
      <c r="B183" s="12">
        <v>1.2165525060596438</v>
      </c>
    </row>
    <row r="184" spans="1:25" x14ac:dyDescent="0.25">
      <c r="A184" s="11" t="s">
        <v>9</v>
      </c>
      <c r="B184" s="12">
        <v>1.48</v>
      </c>
    </row>
    <row r="186" spans="1:25" x14ac:dyDescent="0.25">
      <c r="A186" s="1" t="s">
        <v>23</v>
      </c>
      <c r="B186" s="26"/>
      <c r="C186" s="26"/>
      <c r="D186" s="25"/>
      <c r="E186" s="25"/>
      <c r="F186" s="25"/>
      <c r="G186" s="25"/>
      <c r="H186" s="25"/>
      <c r="I186" s="25"/>
      <c r="J186" s="25"/>
      <c r="K186" s="25"/>
      <c r="L186" s="25"/>
      <c r="M186" s="25"/>
      <c r="N186" s="25"/>
      <c r="O186" s="25"/>
      <c r="P186" s="25"/>
      <c r="Q186" s="25"/>
      <c r="R186" s="25"/>
      <c r="S186" s="25"/>
      <c r="T186" s="25"/>
      <c r="U186" s="25"/>
      <c r="V186" s="25"/>
      <c r="W186" s="25"/>
      <c r="X186" s="25"/>
      <c r="Y186" s="25"/>
    </row>
    <row r="187" spans="1:25" s="39" customFormat="1" x14ac:dyDescent="0.25">
      <c r="A187" s="37" t="s">
        <v>679</v>
      </c>
      <c r="B187" s="38"/>
      <c r="C187" s="38"/>
    </row>
    <row r="188" spans="1:25" x14ac:dyDescent="0.25">
      <c r="A188" s="6" t="s">
        <v>19</v>
      </c>
      <c r="B188" s="7">
        <v>37</v>
      </c>
      <c r="C188" s="8">
        <v>0.36633663366336633</v>
      </c>
    </row>
    <row r="189" spans="1:25" x14ac:dyDescent="0.25">
      <c r="A189" s="6" t="s">
        <v>20</v>
      </c>
      <c r="B189" s="7">
        <v>64</v>
      </c>
      <c r="C189" s="8">
        <v>0.63366336633663367</v>
      </c>
    </row>
    <row r="190" spans="1:25" x14ac:dyDescent="0.25">
      <c r="A190" s="9" t="s">
        <v>6</v>
      </c>
      <c r="B190" s="10">
        <v>101</v>
      </c>
      <c r="C190" s="10"/>
      <c r="D190" s="9"/>
      <c r="E190" s="9"/>
      <c r="F190" s="9"/>
      <c r="G190" s="9"/>
      <c r="H190" s="9"/>
      <c r="I190" s="9"/>
      <c r="J190" s="9"/>
      <c r="K190" s="9"/>
      <c r="L190" s="9"/>
      <c r="M190" s="9"/>
      <c r="N190" s="9"/>
      <c r="O190" s="9"/>
      <c r="P190" s="9"/>
      <c r="Q190" s="9"/>
      <c r="R190" s="9"/>
      <c r="S190" s="9"/>
      <c r="T190" s="9"/>
      <c r="U190" s="9"/>
      <c r="V190" s="9"/>
      <c r="W190" s="9"/>
      <c r="X190" s="9"/>
      <c r="Y190" s="9"/>
    </row>
    <row r="191" spans="1:25" x14ac:dyDescent="0.25">
      <c r="A191" s="11" t="s">
        <v>7</v>
      </c>
      <c r="B191" s="12">
        <v>1.6336633663366336</v>
      </c>
    </row>
    <row r="192" spans="1:25" x14ac:dyDescent="0.25">
      <c r="A192" s="11" t="s">
        <v>8</v>
      </c>
      <c r="B192" s="12">
        <v>0.48420599494900352</v>
      </c>
    </row>
    <row r="193" spans="1:25" x14ac:dyDescent="0.25">
      <c r="A193" s="11" t="s">
        <v>9</v>
      </c>
      <c r="B193" s="12">
        <v>0.23445544554455444</v>
      </c>
    </row>
    <row r="195" spans="1:25" x14ac:dyDescent="0.25">
      <c r="A195" s="1" t="s">
        <v>24</v>
      </c>
      <c r="B195" s="26"/>
      <c r="C195" s="26"/>
      <c r="D195" s="25"/>
      <c r="E195" s="25"/>
      <c r="F195" s="25"/>
      <c r="G195" s="25"/>
      <c r="H195" s="25"/>
      <c r="I195" s="25"/>
      <c r="J195" s="25"/>
      <c r="K195" s="25"/>
      <c r="L195" s="25"/>
      <c r="M195" s="25"/>
      <c r="N195" s="25"/>
      <c r="O195" s="25"/>
      <c r="P195" s="25"/>
      <c r="Q195" s="25"/>
      <c r="R195" s="25"/>
      <c r="S195" s="25"/>
      <c r="T195" s="25"/>
      <c r="U195" s="25"/>
      <c r="V195" s="25"/>
      <c r="W195" s="25"/>
      <c r="X195" s="25"/>
      <c r="Y195" s="25"/>
    </row>
    <row r="196" spans="1:25" s="39" customFormat="1" x14ac:dyDescent="0.25">
      <c r="A196" s="103" t="s">
        <v>680</v>
      </c>
      <c r="B196" s="38"/>
      <c r="C196" s="38"/>
    </row>
    <row r="197" spans="1:25" ht="31.5" x14ac:dyDescent="0.25">
      <c r="A197" s="81" t="s">
        <v>753</v>
      </c>
      <c r="B197" s="7">
        <v>12</v>
      </c>
      <c r="C197" s="8">
        <v>0.32432432432432434</v>
      </c>
      <c r="E197" s="131">
        <v>1</v>
      </c>
      <c r="F197" s="131">
        <f>B197</f>
        <v>12</v>
      </c>
    </row>
    <row r="198" spans="1:25" x14ac:dyDescent="0.25">
      <c r="A198" s="81" t="s">
        <v>754</v>
      </c>
      <c r="B198" s="7">
        <v>16</v>
      </c>
      <c r="C198" s="8">
        <v>0.43243243243243246</v>
      </c>
      <c r="E198" s="131">
        <v>2</v>
      </c>
      <c r="F198" s="131">
        <f t="shared" ref="F198:F200" si="1">B198</f>
        <v>16</v>
      </c>
    </row>
    <row r="199" spans="1:25" x14ac:dyDescent="0.25">
      <c r="A199" s="81" t="s">
        <v>755</v>
      </c>
      <c r="B199" s="7">
        <v>2</v>
      </c>
      <c r="C199" s="8">
        <v>5.4054054054054057E-2</v>
      </c>
      <c r="E199" s="131">
        <v>4</v>
      </c>
      <c r="F199" s="131">
        <f t="shared" si="1"/>
        <v>2</v>
      </c>
    </row>
    <row r="200" spans="1:25" x14ac:dyDescent="0.25">
      <c r="A200" s="81" t="s">
        <v>756</v>
      </c>
      <c r="B200" s="7">
        <v>7</v>
      </c>
      <c r="C200" s="8">
        <v>0.1891891891891892</v>
      </c>
      <c r="E200" s="131">
        <v>5</v>
      </c>
      <c r="F200" s="131">
        <f t="shared" si="1"/>
        <v>7</v>
      </c>
    </row>
    <row r="201" spans="1:25" x14ac:dyDescent="0.25">
      <c r="A201" s="9" t="s">
        <v>6</v>
      </c>
      <c r="B201" s="10">
        <v>37</v>
      </c>
      <c r="C201" s="10"/>
      <c r="D201" s="9"/>
      <c r="E201" s="24">
        <f>SUMPRODUCT(E197:E200,F197:F200)</f>
        <v>87</v>
      </c>
      <c r="F201" s="24">
        <f>SUM(F197:F200)</f>
        <v>37</v>
      </c>
      <c r="G201" s="9"/>
      <c r="H201" s="9"/>
      <c r="I201" s="9"/>
      <c r="J201" s="9"/>
      <c r="K201" s="9"/>
      <c r="L201" s="9"/>
      <c r="M201" s="9"/>
      <c r="N201" s="9"/>
      <c r="O201" s="9"/>
      <c r="P201" s="9"/>
      <c r="Q201" s="9"/>
      <c r="R201" s="9"/>
      <c r="S201" s="9"/>
      <c r="T201" s="9"/>
      <c r="U201" s="9"/>
      <c r="V201" s="9"/>
      <c r="W201" s="9"/>
      <c r="X201" s="9"/>
      <c r="Y201" s="9"/>
    </row>
    <row r="202" spans="1:25" x14ac:dyDescent="0.25">
      <c r="A202" s="11" t="s">
        <v>7</v>
      </c>
      <c r="B202" s="12">
        <v>2.1081081081081079</v>
      </c>
      <c r="E202" s="151">
        <f>E201/F201</f>
        <v>2.3513513513513513</v>
      </c>
      <c r="F202" s="151"/>
    </row>
    <row r="203" spans="1:25" x14ac:dyDescent="0.25">
      <c r="A203" s="11" t="s">
        <v>8</v>
      </c>
      <c r="B203" s="12">
        <v>1.0745485818029143</v>
      </c>
    </row>
    <row r="204" spans="1:25" x14ac:dyDescent="0.25">
      <c r="A204" s="11" t="s">
        <v>9</v>
      </c>
      <c r="B204" s="12">
        <v>1.1546546546546546</v>
      </c>
    </row>
    <row r="206" spans="1:25" x14ac:dyDescent="0.25">
      <c r="A206" s="1" t="s">
        <v>25</v>
      </c>
      <c r="B206" s="26"/>
      <c r="C206" s="26"/>
      <c r="D206" s="25"/>
      <c r="E206" s="25"/>
      <c r="F206" s="25"/>
      <c r="G206" s="25"/>
      <c r="H206" s="25"/>
      <c r="I206" s="25"/>
      <c r="J206" s="25"/>
      <c r="K206" s="25"/>
      <c r="L206" s="25"/>
      <c r="M206" s="25"/>
      <c r="N206" s="25"/>
      <c r="O206" s="25"/>
      <c r="P206" s="25"/>
      <c r="Q206" s="25"/>
      <c r="R206" s="25"/>
      <c r="S206" s="25"/>
      <c r="T206" s="25"/>
      <c r="U206" s="25"/>
      <c r="V206" s="25"/>
      <c r="W206" s="25"/>
      <c r="X206" s="25"/>
      <c r="Y206" s="25"/>
    </row>
    <row r="207" spans="1:25" s="41" customFormat="1" x14ac:dyDescent="0.25">
      <c r="A207" s="106" t="s">
        <v>681</v>
      </c>
      <c r="B207" s="40"/>
      <c r="C207" s="40"/>
    </row>
    <row r="208" spans="1:25" ht="31.5" x14ac:dyDescent="0.25">
      <c r="A208" s="81" t="s">
        <v>682</v>
      </c>
      <c r="B208" s="7">
        <v>55</v>
      </c>
      <c r="C208" s="8">
        <v>0.31791907514450868</v>
      </c>
      <c r="E208" s="23">
        <v>5</v>
      </c>
      <c r="F208" s="23">
        <f>B208</f>
        <v>55</v>
      </c>
    </row>
    <row r="209" spans="1:25" ht="31.5" x14ac:dyDescent="0.25">
      <c r="A209" s="81" t="s">
        <v>683</v>
      </c>
      <c r="B209" s="7">
        <v>15</v>
      </c>
      <c r="C209" s="8">
        <v>8.6705202312138727E-2</v>
      </c>
      <c r="E209" s="23">
        <v>5</v>
      </c>
      <c r="F209" s="23">
        <f t="shared" ref="F209:F212" si="2">B209</f>
        <v>15</v>
      </c>
    </row>
    <row r="210" spans="1:25" x14ac:dyDescent="0.25">
      <c r="A210" s="81" t="s">
        <v>684</v>
      </c>
      <c r="B210" s="7">
        <v>55</v>
      </c>
      <c r="C210" s="8">
        <v>0.31791907514450868</v>
      </c>
      <c r="E210" s="23">
        <v>5</v>
      </c>
      <c r="F210" s="23">
        <f t="shared" si="2"/>
        <v>55</v>
      </c>
    </row>
    <row r="211" spans="1:25" ht="31.5" x14ac:dyDescent="0.25">
      <c r="A211" s="81" t="s">
        <v>685</v>
      </c>
      <c r="B211" s="7">
        <v>39</v>
      </c>
      <c r="C211" s="8">
        <v>0.22543352601156069</v>
      </c>
      <c r="E211" s="23">
        <v>1</v>
      </c>
      <c r="F211" s="23">
        <f t="shared" si="2"/>
        <v>39</v>
      </c>
    </row>
    <row r="212" spans="1:25" x14ac:dyDescent="0.25">
      <c r="A212" s="81" t="s">
        <v>757</v>
      </c>
      <c r="B212" s="7">
        <v>9</v>
      </c>
      <c r="C212" s="8">
        <v>5.2023121387283239E-2</v>
      </c>
      <c r="E212" s="23">
        <v>1</v>
      </c>
      <c r="F212" s="23">
        <f t="shared" si="2"/>
        <v>9</v>
      </c>
    </row>
    <row r="213" spans="1:25" x14ac:dyDescent="0.25">
      <c r="A213" s="9" t="s">
        <v>6</v>
      </c>
      <c r="B213" s="10">
        <v>173</v>
      </c>
      <c r="C213" s="10"/>
      <c r="D213" s="9"/>
      <c r="E213" s="24">
        <f>SUMPRODUCT(E208:E212,F208:F212)</f>
        <v>673</v>
      </c>
      <c r="F213" s="24">
        <f>SUM(F208:F212)</f>
        <v>173</v>
      </c>
      <c r="G213" s="9"/>
      <c r="H213" s="9"/>
      <c r="I213" s="9"/>
      <c r="J213" s="9"/>
      <c r="K213" s="9"/>
      <c r="L213" s="9"/>
      <c r="M213" s="9"/>
      <c r="N213" s="9"/>
      <c r="O213" s="9"/>
      <c r="P213" s="9"/>
      <c r="Q213" s="9"/>
      <c r="R213" s="9"/>
      <c r="S213" s="9"/>
      <c r="T213" s="9"/>
      <c r="U213" s="9"/>
      <c r="V213" s="9"/>
      <c r="W213" s="9"/>
      <c r="X213" s="9"/>
      <c r="Y213" s="9"/>
    </row>
    <row r="214" spans="1:25" x14ac:dyDescent="0.25">
      <c r="A214" s="20" t="s">
        <v>7</v>
      </c>
      <c r="B214" s="42">
        <v>2.6069364161849711</v>
      </c>
      <c r="E214" s="151">
        <f>E213/F213</f>
        <v>3.8901734104046244</v>
      </c>
      <c r="F214" s="151"/>
    </row>
    <row r="215" spans="1:25" x14ac:dyDescent="0.25">
      <c r="A215" s="20" t="s">
        <v>8</v>
      </c>
      <c r="B215" s="42">
        <v>1.2833270629830715</v>
      </c>
    </row>
    <row r="216" spans="1:25" x14ac:dyDescent="0.25">
      <c r="A216" s="20" t="s">
        <v>9</v>
      </c>
      <c r="B216" s="42">
        <v>1.6469283505847563</v>
      </c>
    </row>
    <row r="218" spans="1:25" x14ac:dyDescent="0.25">
      <c r="A218" s="25" t="s">
        <v>26</v>
      </c>
      <c r="B218" s="26"/>
      <c r="C218" s="26"/>
      <c r="D218" s="25"/>
      <c r="E218" s="25"/>
      <c r="F218" s="25"/>
      <c r="G218" s="25"/>
      <c r="H218" s="25"/>
      <c r="I218" s="25"/>
      <c r="J218" s="25"/>
      <c r="K218" s="25"/>
      <c r="L218" s="25"/>
      <c r="M218" s="25"/>
      <c r="N218" s="25"/>
      <c r="O218" s="25"/>
      <c r="P218" s="25"/>
      <c r="Q218" s="25"/>
      <c r="R218" s="25"/>
      <c r="S218" s="25"/>
      <c r="T218" s="25"/>
      <c r="U218" s="25"/>
      <c r="V218" s="25"/>
      <c r="W218" s="25"/>
      <c r="X218" s="25"/>
      <c r="Y218" s="25"/>
    </row>
    <row r="219" spans="1:25" s="45" customFormat="1" x14ac:dyDescent="0.25">
      <c r="A219" s="109" t="s">
        <v>687</v>
      </c>
      <c r="B219" s="44"/>
      <c r="C219" s="44"/>
    </row>
    <row r="220" spans="1:25" ht="31.5" x14ac:dyDescent="0.25">
      <c r="A220" s="81" t="s">
        <v>643</v>
      </c>
      <c r="B220" s="7">
        <v>49</v>
      </c>
      <c r="C220" s="8">
        <v>0.48514851485148514</v>
      </c>
      <c r="E220" s="23">
        <v>1</v>
      </c>
      <c r="F220" s="23">
        <f>B220</f>
        <v>49</v>
      </c>
    </row>
    <row r="221" spans="1:25" ht="31.5" x14ac:dyDescent="0.25">
      <c r="A221" s="81" t="s">
        <v>644</v>
      </c>
      <c r="B221" s="7">
        <v>22</v>
      </c>
      <c r="C221" s="8">
        <v>0.21782178217821782</v>
      </c>
      <c r="E221" s="23">
        <v>2</v>
      </c>
      <c r="F221" s="23">
        <f t="shared" ref="F221:F224" si="3">B221</f>
        <v>22</v>
      </c>
    </row>
    <row r="222" spans="1:25" ht="31.5" x14ac:dyDescent="0.25">
      <c r="A222" s="81" t="s">
        <v>645</v>
      </c>
      <c r="B222" s="7">
        <v>4</v>
      </c>
      <c r="C222" s="8">
        <v>3.9603960396039604E-2</v>
      </c>
      <c r="E222" s="23">
        <v>3</v>
      </c>
      <c r="F222" s="23">
        <f t="shared" si="3"/>
        <v>4</v>
      </c>
    </row>
    <row r="223" spans="1:25" ht="31.5" x14ac:dyDescent="0.25">
      <c r="A223" s="81" t="s">
        <v>758</v>
      </c>
      <c r="B223" s="7">
        <v>6</v>
      </c>
      <c r="C223" s="8">
        <v>5.9405940594059403E-2</v>
      </c>
      <c r="E223" s="23">
        <v>4</v>
      </c>
      <c r="F223" s="23">
        <f t="shared" si="3"/>
        <v>6</v>
      </c>
    </row>
    <row r="224" spans="1:25" ht="47.25" x14ac:dyDescent="0.25">
      <c r="A224" s="81" t="s">
        <v>646</v>
      </c>
      <c r="B224" s="7">
        <v>20</v>
      </c>
      <c r="C224" s="8">
        <v>0.19801980198019803</v>
      </c>
      <c r="E224" s="23">
        <v>5</v>
      </c>
      <c r="F224" s="23">
        <f t="shared" si="3"/>
        <v>20</v>
      </c>
    </row>
    <row r="225" spans="1:25" x14ac:dyDescent="0.25">
      <c r="A225" s="9" t="s">
        <v>6</v>
      </c>
      <c r="B225" s="10">
        <v>101</v>
      </c>
      <c r="C225" s="10"/>
      <c r="D225" s="9"/>
      <c r="E225" s="24">
        <f>SUMPRODUCT(E220:E224,F220:F224)</f>
        <v>229</v>
      </c>
      <c r="F225" s="24">
        <f>SUM(F220:F224)</f>
        <v>101</v>
      </c>
      <c r="G225" s="9"/>
      <c r="H225" s="9"/>
      <c r="I225" s="9"/>
      <c r="J225" s="9"/>
      <c r="K225" s="9"/>
      <c r="L225" s="9"/>
      <c r="M225" s="9"/>
      <c r="N225" s="9"/>
      <c r="O225" s="9"/>
      <c r="P225" s="9"/>
      <c r="Q225" s="9"/>
      <c r="R225" s="9"/>
      <c r="S225" s="9"/>
      <c r="T225" s="9"/>
      <c r="U225" s="9"/>
      <c r="V225" s="9"/>
      <c r="W225" s="9"/>
      <c r="X225" s="9"/>
      <c r="Y225" s="9"/>
    </row>
    <row r="226" spans="1:25" x14ac:dyDescent="0.25">
      <c r="A226" s="11" t="s">
        <v>7</v>
      </c>
      <c r="B226" s="12">
        <v>2.2673267326732671</v>
      </c>
      <c r="E226" s="151">
        <f>E225/F225</f>
        <v>2.2673267326732671</v>
      </c>
      <c r="F226" s="151"/>
    </row>
    <row r="227" spans="1:25" x14ac:dyDescent="0.25">
      <c r="A227" s="11" t="s">
        <v>8</v>
      </c>
      <c r="B227" s="12">
        <v>1.580449867024645</v>
      </c>
    </row>
    <row r="228" spans="1:25" x14ac:dyDescent="0.25">
      <c r="A228" s="11" t="s">
        <v>9</v>
      </c>
      <c r="B228" s="12">
        <v>2.4978217821782178</v>
      </c>
    </row>
    <row r="230" spans="1:25" x14ac:dyDescent="0.25">
      <c r="A230" s="1" t="s">
        <v>27</v>
      </c>
      <c r="B230" s="26"/>
      <c r="C230" s="26"/>
      <c r="D230" s="25"/>
      <c r="E230" s="25"/>
      <c r="F230" s="25"/>
      <c r="G230" s="25"/>
      <c r="H230" s="25"/>
      <c r="I230" s="25"/>
      <c r="J230" s="25"/>
      <c r="K230" s="25"/>
      <c r="L230" s="25"/>
      <c r="M230" s="25"/>
      <c r="N230" s="25"/>
      <c r="O230" s="25"/>
      <c r="P230" s="25"/>
      <c r="Q230" s="25"/>
      <c r="R230" s="25"/>
      <c r="S230" s="25"/>
      <c r="T230" s="25"/>
      <c r="U230" s="25"/>
      <c r="V230" s="25"/>
      <c r="W230" s="25"/>
      <c r="X230" s="25"/>
      <c r="Y230" s="25"/>
    </row>
    <row r="231" spans="1:25" s="45" customFormat="1" x14ac:dyDescent="0.25">
      <c r="A231" s="43" t="s">
        <v>688</v>
      </c>
      <c r="B231" s="44"/>
      <c r="C231" s="44"/>
    </row>
    <row r="232" spans="1:25" ht="31.5" x14ac:dyDescent="0.25">
      <c r="A232" s="71" t="s">
        <v>759</v>
      </c>
      <c r="B232" s="7">
        <v>47</v>
      </c>
      <c r="C232" s="8">
        <v>0.46534653465346537</v>
      </c>
      <c r="E232" s="23">
        <v>1</v>
      </c>
      <c r="F232" s="23">
        <f>B232</f>
        <v>47</v>
      </c>
    </row>
    <row r="233" spans="1:25" ht="31.5" x14ac:dyDescent="0.25">
      <c r="A233" s="81" t="s">
        <v>644</v>
      </c>
      <c r="B233" s="7">
        <v>29</v>
      </c>
      <c r="C233" s="8">
        <v>0.28712871287128711</v>
      </c>
      <c r="E233" s="23">
        <v>2</v>
      </c>
      <c r="F233" s="23">
        <f t="shared" ref="F233:F236" si="4">B233</f>
        <v>29</v>
      </c>
    </row>
    <row r="234" spans="1:25" ht="31.5" x14ac:dyDescent="0.25">
      <c r="A234" s="81" t="s">
        <v>645</v>
      </c>
      <c r="B234" s="7">
        <v>7</v>
      </c>
      <c r="C234" s="8">
        <v>6.9306930693069313E-2</v>
      </c>
      <c r="E234" s="23">
        <v>3</v>
      </c>
      <c r="F234" s="23">
        <f t="shared" si="4"/>
        <v>7</v>
      </c>
    </row>
    <row r="235" spans="1:25" ht="31.5" x14ac:dyDescent="0.25">
      <c r="A235" s="81" t="s">
        <v>758</v>
      </c>
      <c r="B235" s="7">
        <v>3</v>
      </c>
      <c r="C235" s="8">
        <v>2.9702970297029702E-2</v>
      </c>
      <c r="E235" s="23">
        <v>4</v>
      </c>
      <c r="F235" s="23">
        <f t="shared" si="4"/>
        <v>3</v>
      </c>
    </row>
    <row r="236" spans="1:25" ht="47.25" x14ac:dyDescent="0.25">
      <c r="A236" s="81" t="s">
        <v>646</v>
      </c>
      <c r="B236" s="7">
        <v>15</v>
      </c>
      <c r="C236" s="8">
        <v>0.14851485148514851</v>
      </c>
      <c r="E236" s="23">
        <v>5</v>
      </c>
      <c r="F236" s="23">
        <f t="shared" si="4"/>
        <v>15</v>
      </c>
    </row>
    <row r="237" spans="1:25" x14ac:dyDescent="0.25">
      <c r="A237" s="9" t="s">
        <v>6</v>
      </c>
      <c r="B237" s="10">
        <v>101</v>
      </c>
      <c r="C237" s="10"/>
      <c r="D237" s="9"/>
      <c r="E237" s="24">
        <f>SUMPRODUCT(E232:E236,F232:F236)</f>
        <v>213</v>
      </c>
      <c r="F237" s="24">
        <f>SUM(F232:F236)</f>
        <v>101</v>
      </c>
      <c r="G237" s="9"/>
      <c r="H237" s="9"/>
      <c r="I237" s="9"/>
      <c r="J237" s="9"/>
      <c r="K237" s="9"/>
      <c r="L237" s="9"/>
      <c r="M237" s="9"/>
      <c r="N237" s="9"/>
      <c r="O237" s="9"/>
      <c r="P237" s="9"/>
      <c r="Q237" s="9"/>
      <c r="R237" s="9"/>
      <c r="S237" s="9"/>
      <c r="T237" s="9"/>
      <c r="U237" s="9"/>
      <c r="V237" s="9"/>
      <c r="W237" s="9"/>
      <c r="X237" s="9"/>
      <c r="Y237" s="9"/>
    </row>
    <row r="238" spans="1:25" x14ac:dyDescent="0.25">
      <c r="A238" s="11" t="s">
        <v>7</v>
      </c>
      <c r="B238" s="12">
        <v>2.108910891089109</v>
      </c>
      <c r="E238" s="151">
        <f>E237/F237</f>
        <v>2.108910891089109</v>
      </c>
      <c r="F238" s="151"/>
    </row>
    <row r="239" spans="1:25" x14ac:dyDescent="0.25">
      <c r="A239" s="11" t="s">
        <v>8</v>
      </c>
      <c r="B239" s="12">
        <v>1.4135132832698101</v>
      </c>
    </row>
    <row r="240" spans="1:25" x14ac:dyDescent="0.25">
      <c r="A240" s="11" t="s">
        <v>9</v>
      </c>
      <c r="B240" s="12">
        <v>1.998019801980198</v>
      </c>
    </row>
    <row r="242" spans="1:25" x14ac:dyDescent="0.25">
      <c r="A242" s="25" t="s">
        <v>28</v>
      </c>
      <c r="B242" s="26"/>
      <c r="C242" s="26"/>
      <c r="D242" s="25"/>
      <c r="E242" s="25"/>
      <c r="F242" s="25"/>
      <c r="G242" s="25"/>
      <c r="H242" s="25"/>
      <c r="I242" s="25"/>
      <c r="J242" s="25"/>
      <c r="K242" s="25"/>
      <c r="L242" s="25"/>
      <c r="M242" s="25"/>
      <c r="N242" s="25"/>
      <c r="O242" s="25"/>
      <c r="P242" s="25"/>
      <c r="Q242" s="25"/>
      <c r="R242" s="25"/>
      <c r="S242" s="25"/>
      <c r="T242" s="25"/>
      <c r="U242" s="25"/>
      <c r="V242" s="25"/>
      <c r="W242" s="25"/>
      <c r="X242" s="25"/>
      <c r="Y242" s="25"/>
    </row>
    <row r="243" spans="1:25" s="45" customFormat="1" x14ac:dyDescent="0.25">
      <c r="A243" s="109" t="s">
        <v>689</v>
      </c>
      <c r="B243" s="44"/>
      <c r="C243" s="44"/>
    </row>
    <row r="244" spans="1:25" x14ac:dyDescent="0.25">
      <c r="A244" s="81" t="s">
        <v>760</v>
      </c>
      <c r="B244" s="7">
        <v>5</v>
      </c>
      <c r="C244" s="8">
        <v>4.9504950495049507E-2</v>
      </c>
      <c r="E244" s="23">
        <v>1</v>
      </c>
      <c r="F244" s="23">
        <f>B244</f>
        <v>5</v>
      </c>
    </row>
    <row r="245" spans="1:25" ht="31.5" x14ac:dyDescent="0.25">
      <c r="A245" s="81" t="s">
        <v>761</v>
      </c>
      <c r="B245" s="7">
        <v>17</v>
      </c>
      <c r="C245" s="8">
        <v>0.16831683168316833</v>
      </c>
      <c r="E245" s="23">
        <v>2</v>
      </c>
      <c r="F245" s="23">
        <f t="shared" ref="F245:F248" si="5">B245</f>
        <v>17</v>
      </c>
    </row>
    <row r="246" spans="1:25" ht="47.25" x14ac:dyDescent="0.25">
      <c r="A246" s="81" t="s">
        <v>762</v>
      </c>
      <c r="B246" s="7">
        <v>23</v>
      </c>
      <c r="C246" s="8">
        <v>0.22772277227722773</v>
      </c>
      <c r="E246" s="23">
        <v>3</v>
      </c>
      <c r="F246" s="23">
        <f t="shared" si="5"/>
        <v>23</v>
      </c>
    </row>
    <row r="247" spans="1:25" ht="47.25" x14ac:dyDescent="0.25">
      <c r="A247" s="81" t="s">
        <v>763</v>
      </c>
      <c r="B247" s="7">
        <v>35</v>
      </c>
      <c r="C247" s="8">
        <v>0.34653465346534651</v>
      </c>
      <c r="E247" s="23">
        <v>4</v>
      </c>
      <c r="F247" s="23">
        <f t="shared" si="5"/>
        <v>35</v>
      </c>
    </row>
    <row r="248" spans="1:25" ht="31.5" x14ac:dyDescent="0.25">
      <c r="A248" s="81" t="s">
        <v>764</v>
      </c>
      <c r="B248" s="7">
        <v>21</v>
      </c>
      <c r="C248" s="8">
        <v>0.20792079207920791</v>
      </c>
      <c r="E248" s="23">
        <v>5</v>
      </c>
      <c r="F248" s="23">
        <f t="shared" si="5"/>
        <v>21</v>
      </c>
    </row>
    <row r="249" spans="1:25" x14ac:dyDescent="0.25">
      <c r="A249" s="9" t="s">
        <v>6</v>
      </c>
      <c r="B249" s="10">
        <v>101</v>
      </c>
      <c r="C249" s="10"/>
      <c r="D249" s="9"/>
      <c r="E249" s="24">
        <f>SUMPRODUCT(E244:E248,F244:F248)</f>
        <v>353</v>
      </c>
      <c r="F249" s="24">
        <f>SUM(F244:F248)</f>
        <v>101</v>
      </c>
      <c r="G249" s="9"/>
      <c r="H249" s="9"/>
      <c r="I249" s="9"/>
      <c r="J249" s="9"/>
      <c r="K249" s="9"/>
      <c r="L249" s="9"/>
      <c r="M249" s="9"/>
      <c r="N249" s="9"/>
      <c r="O249" s="9"/>
      <c r="P249" s="9"/>
      <c r="Q249" s="9"/>
      <c r="R249" s="9"/>
      <c r="S249" s="9"/>
      <c r="T249" s="9"/>
      <c r="U249" s="9"/>
      <c r="V249" s="9"/>
      <c r="W249" s="9"/>
      <c r="X249" s="9"/>
      <c r="Y249" s="9"/>
    </row>
    <row r="250" spans="1:25" x14ac:dyDescent="0.25">
      <c r="A250" s="11" t="s">
        <v>7</v>
      </c>
      <c r="B250" s="12">
        <v>3.495049504950495</v>
      </c>
      <c r="E250" s="151">
        <f>E249/F249</f>
        <v>3.495049504950495</v>
      </c>
      <c r="F250" s="151"/>
    </row>
    <row r="251" spans="1:25" x14ac:dyDescent="0.25">
      <c r="A251" s="11" t="s">
        <v>8</v>
      </c>
      <c r="B251" s="12">
        <v>1.1456331208221733</v>
      </c>
    </row>
    <row r="252" spans="1:25" x14ac:dyDescent="0.25">
      <c r="A252" s="11" t="s">
        <v>9</v>
      </c>
      <c r="B252" s="12">
        <v>1.3124752475247525</v>
      </c>
    </row>
    <row r="254" spans="1:25" x14ac:dyDescent="0.25">
      <c r="A254" s="25" t="s">
        <v>29</v>
      </c>
      <c r="B254" s="26"/>
      <c r="C254" s="26"/>
      <c r="D254" s="25"/>
      <c r="E254" s="25"/>
      <c r="F254" s="25"/>
      <c r="G254" s="25"/>
      <c r="H254" s="25"/>
      <c r="I254" s="25"/>
      <c r="J254" s="25"/>
      <c r="K254" s="25"/>
      <c r="L254" s="25"/>
      <c r="M254" s="25"/>
      <c r="N254" s="25"/>
      <c r="O254" s="25"/>
      <c r="P254" s="25"/>
      <c r="Q254" s="25"/>
      <c r="R254" s="25"/>
      <c r="S254" s="25"/>
      <c r="T254" s="25"/>
      <c r="U254" s="25"/>
      <c r="V254" s="25"/>
      <c r="W254" s="25"/>
      <c r="X254" s="25"/>
      <c r="Y254" s="25"/>
    </row>
    <row r="255" spans="1:25" x14ac:dyDescent="0.25">
      <c r="A255" s="29" t="s">
        <v>690</v>
      </c>
    </row>
    <row r="256" spans="1:25" s="36" customFormat="1" x14ac:dyDescent="0.25">
      <c r="A256" s="46" t="s">
        <v>692</v>
      </c>
      <c r="B256" s="35"/>
      <c r="C256" s="35"/>
    </row>
    <row r="257" spans="1:25" x14ac:dyDescent="0.25">
      <c r="A257" s="47">
        <v>1</v>
      </c>
      <c r="B257" s="7">
        <v>22</v>
      </c>
      <c r="C257" s="8">
        <v>0.21782178217821782</v>
      </c>
      <c r="E257" s="23">
        <v>1</v>
      </c>
      <c r="F257" s="23">
        <f>B257</f>
        <v>22</v>
      </c>
    </row>
    <row r="258" spans="1:25" x14ac:dyDescent="0.25">
      <c r="A258" s="47">
        <v>2</v>
      </c>
      <c r="B258" s="7">
        <v>20</v>
      </c>
      <c r="C258" s="8">
        <v>0.19801980198019803</v>
      </c>
      <c r="E258" s="23">
        <v>2</v>
      </c>
      <c r="F258" s="23">
        <f t="shared" ref="F258:F261" si="6">B258</f>
        <v>20</v>
      </c>
    </row>
    <row r="259" spans="1:25" x14ac:dyDescent="0.25">
      <c r="A259" s="47">
        <v>3</v>
      </c>
      <c r="B259" s="7">
        <v>33</v>
      </c>
      <c r="C259" s="8">
        <v>0.32673267326732675</v>
      </c>
      <c r="E259" s="23">
        <v>3</v>
      </c>
      <c r="F259" s="23">
        <f t="shared" si="6"/>
        <v>33</v>
      </c>
    </row>
    <row r="260" spans="1:25" x14ac:dyDescent="0.25">
      <c r="A260" s="47">
        <v>4</v>
      </c>
      <c r="B260" s="7">
        <v>14</v>
      </c>
      <c r="C260" s="8">
        <v>0.13861386138613863</v>
      </c>
      <c r="E260" s="23">
        <v>4</v>
      </c>
      <c r="F260" s="23">
        <f t="shared" si="6"/>
        <v>14</v>
      </c>
    </row>
    <row r="261" spans="1:25" x14ac:dyDescent="0.25">
      <c r="A261" s="47">
        <v>5</v>
      </c>
      <c r="B261" s="7">
        <v>12</v>
      </c>
      <c r="C261" s="8">
        <v>0.11881188118811881</v>
      </c>
      <c r="E261" s="23">
        <v>5</v>
      </c>
      <c r="F261" s="23">
        <f t="shared" si="6"/>
        <v>12</v>
      </c>
    </row>
    <row r="262" spans="1:25" x14ac:dyDescent="0.25">
      <c r="A262" s="9" t="s">
        <v>6</v>
      </c>
      <c r="B262" s="10">
        <v>101</v>
      </c>
      <c r="C262" s="10"/>
      <c r="D262" s="9"/>
      <c r="E262" s="24">
        <f>SUMPRODUCT(E257:E261,F257:F261)</f>
        <v>277</v>
      </c>
      <c r="F262" s="24">
        <f>SUM(F257:F261)</f>
        <v>101</v>
      </c>
      <c r="G262" s="9"/>
      <c r="H262" s="9"/>
      <c r="I262" s="9"/>
      <c r="J262" s="9"/>
      <c r="K262" s="9"/>
      <c r="L262" s="9"/>
      <c r="M262" s="9"/>
      <c r="N262" s="9"/>
      <c r="O262" s="9"/>
      <c r="P262" s="9"/>
      <c r="Q262" s="9"/>
      <c r="R262" s="9"/>
      <c r="S262" s="9"/>
      <c r="T262" s="9"/>
      <c r="U262" s="9"/>
      <c r="V262" s="9"/>
      <c r="W262" s="9"/>
      <c r="X262" s="9"/>
      <c r="Y262" s="9"/>
    </row>
    <row r="263" spans="1:25" x14ac:dyDescent="0.25">
      <c r="A263" s="11" t="s">
        <v>7</v>
      </c>
      <c r="B263" s="12">
        <v>2.7425742574257428</v>
      </c>
      <c r="E263" s="151">
        <f>E262/F262</f>
        <v>2.7425742574257428</v>
      </c>
      <c r="F263" s="151"/>
    </row>
    <row r="264" spans="1:25" x14ac:dyDescent="0.25">
      <c r="A264" s="11" t="s">
        <v>8</v>
      </c>
      <c r="B264" s="12">
        <v>1.2779160015160203</v>
      </c>
    </row>
    <row r="265" spans="1:25" x14ac:dyDescent="0.25">
      <c r="A265" s="11" t="s">
        <v>9</v>
      </c>
      <c r="B265" s="12">
        <v>1.633069306930693</v>
      </c>
    </row>
    <row r="267" spans="1:25" s="36" customFormat="1" x14ac:dyDescent="0.25">
      <c r="A267" s="46" t="s">
        <v>691</v>
      </c>
      <c r="B267" s="35"/>
      <c r="C267" s="35"/>
    </row>
    <row r="268" spans="1:25" x14ac:dyDescent="0.25">
      <c r="A268" s="47">
        <v>1</v>
      </c>
      <c r="B268" s="7">
        <v>19</v>
      </c>
      <c r="C268" s="8">
        <v>0.18811881188118812</v>
      </c>
      <c r="E268" s="23">
        <v>1</v>
      </c>
      <c r="F268" s="23">
        <f>B268</f>
        <v>19</v>
      </c>
    </row>
    <row r="269" spans="1:25" x14ac:dyDescent="0.25">
      <c r="A269" s="47">
        <v>2</v>
      </c>
      <c r="B269" s="7">
        <v>25</v>
      </c>
      <c r="C269" s="8">
        <v>0.24752475247524752</v>
      </c>
      <c r="E269" s="23">
        <v>2</v>
      </c>
      <c r="F269" s="23">
        <f t="shared" ref="F269:F272" si="7">B269</f>
        <v>25</v>
      </c>
    </row>
    <row r="270" spans="1:25" x14ac:dyDescent="0.25">
      <c r="A270" s="47">
        <v>3</v>
      </c>
      <c r="B270" s="7">
        <v>32</v>
      </c>
      <c r="C270" s="8">
        <v>0.31683168316831684</v>
      </c>
      <c r="E270" s="23">
        <v>3</v>
      </c>
      <c r="F270" s="23">
        <f t="shared" si="7"/>
        <v>32</v>
      </c>
    </row>
    <row r="271" spans="1:25" x14ac:dyDescent="0.25">
      <c r="A271" s="47">
        <v>4</v>
      </c>
      <c r="B271" s="7">
        <v>16</v>
      </c>
      <c r="C271" s="8">
        <v>0.15841584158415842</v>
      </c>
      <c r="E271" s="23">
        <v>4</v>
      </c>
      <c r="F271" s="23">
        <f t="shared" si="7"/>
        <v>16</v>
      </c>
    </row>
    <row r="272" spans="1:25" x14ac:dyDescent="0.25">
      <c r="A272" s="47">
        <v>5</v>
      </c>
      <c r="B272" s="7">
        <v>9</v>
      </c>
      <c r="C272" s="8">
        <v>8.9108910891089105E-2</v>
      </c>
      <c r="E272" s="23">
        <v>5</v>
      </c>
      <c r="F272" s="23">
        <f t="shared" si="7"/>
        <v>9</v>
      </c>
    </row>
    <row r="273" spans="1:25" x14ac:dyDescent="0.25">
      <c r="A273" s="9" t="s">
        <v>6</v>
      </c>
      <c r="B273" s="10">
        <v>101</v>
      </c>
      <c r="C273" s="10"/>
      <c r="D273" s="9"/>
      <c r="E273" s="24">
        <f>SUMPRODUCT(E268:E272,F268:F272)</f>
        <v>274</v>
      </c>
      <c r="F273" s="24">
        <f>SUM(F268:F272)</f>
        <v>101</v>
      </c>
      <c r="G273" s="9"/>
      <c r="H273" s="9"/>
      <c r="I273" s="9"/>
      <c r="J273" s="9"/>
      <c r="K273" s="9"/>
      <c r="L273" s="9"/>
      <c r="M273" s="9"/>
      <c r="N273" s="9"/>
      <c r="O273" s="9"/>
      <c r="P273" s="9"/>
      <c r="Q273" s="9"/>
      <c r="R273" s="9"/>
      <c r="S273" s="9"/>
      <c r="T273" s="9"/>
      <c r="U273" s="9"/>
      <c r="V273" s="9"/>
      <c r="W273" s="9"/>
      <c r="X273" s="9"/>
      <c r="Y273" s="9"/>
    </row>
    <row r="274" spans="1:25" x14ac:dyDescent="0.25">
      <c r="A274" s="11" t="s">
        <v>7</v>
      </c>
      <c r="B274" s="12">
        <v>2.7128712871287131</v>
      </c>
      <c r="E274" s="151">
        <f>E273/F273</f>
        <v>2.7128712871287131</v>
      </c>
      <c r="F274" s="151"/>
    </row>
    <row r="275" spans="1:25" x14ac:dyDescent="0.25">
      <c r="A275" s="11" t="s">
        <v>8</v>
      </c>
      <c r="B275" s="12">
        <v>1.2028020091716372</v>
      </c>
    </row>
    <row r="276" spans="1:25" x14ac:dyDescent="0.25">
      <c r="A276" s="11" t="s">
        <v>9</v>
      </c>
      <c r="B276" s="12">
        <v>1.4467326732673269</v>
      </c>
    </row>
    <row r="278" spans="1:25" s="36" customFormat="1" x14ac:dyDescent="0.25">
      <c r="A278" s="46" t="s">
        <v>693</v>
      </c>
      <c r="B278" s="35"/>
      <c r="C278" s="35"/>
    </row>
    <row r="279" spans="1:25" x14ac:dyDescent="0.25">
      <c r="A279" s="47">
        <v>1</v>
      </c>
      <c r="B279" s="7">
        <v>14</v>
      </c>
      <c r="C279" s="8">
        <v>0.13861386138613863</v>
      </c>
      <c r="E279" s="23">
        <v>1</v>
      </c>
      <c r="F279" s="23">
        <f>B279</f>
        <v>14</v>
      </c>
    </row>
    <row r="280" spans="1:25" x14ac:dyDescent="0.25">
      <c r="A280" s="47">
        <v>2</v>
      </c>
      <c r="B280" s="7">
        <v>20</v>
      </c>
      <c r="C280" s="8">
        <v>0.19801980198019803</v>
      </c>
      <c r="E280" s="23">
        <v>2</v>
      </c>
      <c r="F280" s="23">
        <f t="shared" ref="F280:F283" si="8">B280</f>
        <v>20</v>
      </c>
    </row>
    <row r="281" spans="1:25" x14ac:dyDescent="0.25">
      <c r="A281" s="47">
        <v>3</v>
      </c>
      <c r="B281" s="7">
        <v>29</v>
      </c>
      <c r="C281" s="8">
        <v>0.28712871287128711</v>
      </c>
      <c r="E281" s="23">
        <v>3</v>
      </c>
      <c r="F281" s="23">
        <f t="shared" si="8"/>
        <v>29</v>
      </c>
    </row>
    <row r="282" spans="1:25" x14ac:dyDescent="0.25">
      <c r="A282" s="47">
        <v>4</v>
      </c>
      <c r="B282" s="7">
        <v>26</v>
      </c>
      <c r="C282" s="8">
        <v>0.25742574257425743</v>
      </c>
      <c r="E282" s="23">
        <v>4</v>
      </c>
      <c r="F282" s="23">
        <f t="shared" si="8"/>
        <v>26</v>
      </c>
    </row>
    <row r="283" spans="1:25" x14ac:dyDescent="0.25">
      <c r="A283" s="47">
        <v>5</v>
      </c>
      <c r="B283" s="7">
        <v>12</v>
      </c>
      <c r="C283" s="8">
        <v>0.11881188118811881</v>
      </c>
      <c r="E283" s="23">
        <v>5</v>
      </c>
      <c r="F283" s="23">
        <f t="shared" si="8"/>
        <v>12</v>
      </c>
    </row>
    <row r="284" spans="1:25" x14ac:dyDescent="0.25">
      <c r="A284" s="9" t="s">
        <v>6</v>
      </c>
      <c r="B284" s="10">
        <v>101</v>
      </c>
      <c r="C284" s="10"/>
      <c r="D284" s="9"/>
      <c r="E284" s="24">
        <f>SUMPRODUCT(E279:E283,F279:F283)</f>
        <v>305</v>
      </c>
      <c r="F284" s="24">
        <f>SUM(F279:F283)</f>
        <v>101</v>
      </c>
      <c r="G284" s="9"/>
      <c r="H284" s="9"/>
      <c r="I284" s="9"/>
      <c r="J284" s="9"/>
      <c r="K284" s="9"/>
      <c r="L284" s="9"/>
      <c r="M284" s="9"/>
      <c r="N284" s="9"/>
      <c r="O284" s="9"/>
      <c r="P284" s="9"/>
      <c r="Q284" s="9"/>
      <c r="R284" s="9"/>
      <c r="S284" s="9"/>
      <c r="T284" s="9"/>
      <c r="U284" s="9"/>
      <c r="V284" s="9"/>
      <c r="W284" s="9"/>
      <c r="X284" s="9"/>
      <c r="Y284" s="9"/>
    </row>
    <row r="285" spans="1:25" x14ac:dyDescent="0.25">
      <c r="A285" s="11" t="s">
        <v>7</v>
      </c>
      <c r="B285" s="12">
        <v>3.0198019801980198</v>
      </c>
      <c r="E285" s="151">
        <f>E284/F284</f>
        <v>3.0198019801980198</v>
      </c>
      <c r="F285" s="151"/>
    </row>
    <row r="286" spans="1:25" x14ac:dyDescent="0.25">
      <c r="A286" s="11" t="s">
        <v>8</v>
      </c>
      <c r="B286" s="12">
        <v>1.2245831782267955</v>
      </c>
    </row>
    <row r="287" spans="1:25" x14ac:dyDescent="0.25">
      <c r="A287" s="11" t="s">
        <v>9</v>
      </c>
      <c r="B287" s="12">
        <v>1.4996039603960396</v>
      </c>
    </row>
    <row r="289" spans="1:25" s="50" customFormat="1" x14ac:dyDescent="0.25">
      <c r="A289" s="48" t="s">
        <v>694</v>
      </c>
      <c r="B289" s="49"/>
      <c r="C289" s="49"/>
    </row>
    <row r="290" spans="1:25" x14ac:dyDescent="0.25">
      <c r="A290" s="47">
        <v>1</v>
      </c>
      <c r="B290" s="7">
        <v>57</v>
      </c>
      <c r="C290" s="8">
        <v>0.5643564356435643</v>
      </c>
      <c r="E290" s="23">
        <v>1</v>
      </c>
      <c r="F290" s="23">
        <f>B290</f>
        <v>57</v>
      </c>
    </row>
    <row r="291" spans="1:25" x14ac:dyDescent="0.25">
      <c r="A291" s="47">
        <v>2</v>
      </c>
      <c r="B291" s="7">
        <v>25</v>
      </c>
      <c r="C291" s="8">
        <v>0.24752475247524752</v>
      </c>
      <c r="E291" s="23">
        <v>2</v>
      </c>
      <c r="F291" s="23">
        <f t="shared" ref="F291:F294" si="9">B291</f>
        <v>25</v>
      </c>
    </row>
    <row r="292" spans="1:25" x14ac:dyDescent="0.25">
      <c r="A292" s="47">
        <v>3</v>
      </c>
      <c r="B292" s="7">
        <v>13</v>
      </c>
      <c r="C292" s="8">
        <v>0.12871287128712872</v>
      </c>
      <c r="E292" s="23">
        <v>3</v>
      </c>
      <c r="F292" s="23">
        <f t="shared" si="9"/>
        <v>13</v>
      </c>
    </row>
    <row r="293" spans="1:25" x14ac:dyDescent="0.25">
      <c r="A293" s="47">
        <v>4</v>
      </c>
      <c r="B293" s="7">
        <v>1</v>
      </c>
      <c r="C293" s="8">
        <v>9.9009900990099011E-3</v>
      </c>
      <c r="E293" s="23">
        <v>4</v>
      </c>
      <c r="F293" s="23">
        <f t="shared" si="9"/>
        <v>1</v>
      </c>
    </row>
    <row r="294" spans="1:25" x14ac:dyDescent="0.25">
      <c r="A294" s="47">
        <v>5</v>
      </c>
      <c r="B294" s="7">
        <v>5</v>
      </c>
      <c r="C294" s="8">
        <v>4.9504950495049507E-2</v>
      </c>
      <c r="E294" s="23">
        <v>5</v>
      </c>
      <c r="F294" s="23">
        <f t="shared" si="9"/>
        <v>5</v>
      </c>
    </row>
    <row r="295" spans="1:25" x14ac:dyDescent="0.25">
      <c r="A295" s="9" t="s">
        <v>6</v>
      </c>
      <c r="B295" s="10">
        <v>101</v>
      </c>
      <c r="C295" s="10"/>
      <c r="D295" s="9"/>
      <c r="E295" s="24">
        <f>SUMPRODUCT(E290:E294,F290:F294)</f>
        <v>175</v>
      </c>
      <c r="F295" s="24">
        <f>SUM(F290:F294)</f>
        <v>101</v>
      </c>
      <c r="G295" s="9"/>
      <c r="H295" s="9"/>
      <c r="I295" s="9"/>
      <c r="J295" s="9"/>
      <c r="K295" s="9"/>
      <c r="L295" s="9"/>
      <c r="M295" s="9"/>
      <c r="N295" s="9"/>
      <c r="O295" s="9"/>
      <c r="P295" s="9"/>
      <c r="Q295" s="9"/>
      <c r="R295" s="9"/>
      <c r="S295" s="9"/>
      <c r="T295" s="9"/>
      <c r="U295" s="9"/>
      <c r="V295" s="9"/>
      <c r="W295" s="9"/>
      <c r="X295" s="9"/>
      <c r="Y295" s="9"/>
    </row>
    <row r="296" spans="1:25" x14ac:dyDescent="0.25">
      <c r="A296" s="11" t="s">
        <v>7</v>
      </c>
      <c r="B296" s="12">
        <v>1.7326732673267327</v>
      </c>
      <c r="E296" s="151">
        <f>E295/F295</f>
        <v>1.7326732673267327</v>
      </c>
      <c r="F296" s="151"/>
    </row>
    <row r="297" spans="1:25" x14ac:dyDescent="0.25">
      <c r="A297" s="11" t="s">
        <v>8</v>
      </c>
      <c r="B297" s="12">
        <v>1.0572709123863278</v>
      </c>
    </row>
    <row r="298" spans="1:25" x14ac:dyDescent="0.25">
      <c r="A298" s="11" t="s">
        <v>9</v>
      </c>
      <c r="B298" s="12">
        <v>1.1178217821782181</v>
      </c>
    </row>
    <row r="300" spans="1:25" s="50" customFormat="1" x14ac:dyDescent="0.25">
      <c r="A300" s="48" t="s">
        <v>695</v>
      </c>
      <c r="B300" s="49"/>
      <c r="C300" s="49"/>
    </row>
    <row r="301" spans="1:25" x14ac:dyDescent="0.25">
      <c r="A301" s="47">
        <v>1</v>
      </c>
      <c r="B301" s="7">
        <v>42</v>
      </c>
      <c r="C301" s="8">
        <v>0.41584158415841582</v>
      </c>
      <c r="E301" s="23">
        <v>1</v>
      </c>
      <c r="F301" s="23">
        <f>B301</f>
        <v>42</v>
      </c>
    </row>
    <row r="302" spans="1:25" x14ac:dyDescent="0.25">
      <c r="A302" s="47">
        <v>2</v>
      </c>
      <c r="B302" s="7">
        <v>20</v>
      </c>
      <c r="C302" s="8">
        <v>0.19801980198019803</v>
      </c>
      <c r="E302" s="23">
        <v>2</v>
      </c>
      <c r="F302" s="23">
        <f t="shared" ref="F302:F305" si="10">B302</f>
        <v>20</v>
      </c>
    </row>
    <row r="303" spans="1:25" x14ac:dyDescent="0.25">
      <c r="A303" s="47">
        <v>3</v>
      </c>
      <c r="B303" s="7">
        <v>27</v>
      </c>
      <c r="C303" s="8">
        <v>0.26732673267326734</v>
      </c>
      <c r="E303" s="23">
        <v>3</v>
      </c>
      <c r="F303" s="23">
        <f t="shared" si="10"/>
        <v>27</v>
      </c>
    </row>
    <row r="304" spans="1:25" x14ac:dyDescent="0.25">
      <c r="A304" s="47">
        <v>4</v>
      </c>
      <c r="B304" s="7">
        <v>7</v>
      </c>
      <c r="C304" s="8">
        <v>6.9306930693069313E-2</v>
      </c>
      <c r="E304" s="23">
        <v>4</v>
      </c>
      <c r="F304" s="23">
        <f t="shared" si="10"/>
        <v>7</v>
      </c>
    </row>
    <row r="305" spans="1:25" x14ac:dyDescent="0.25">
      <c r="A305" s="47">
        <v>5</v>
      </c>
      <c r="B305" s="7">
        <v>5</v>
      </c>
      <c r="C305" s="8">
        <v>4.9504950495049507E-2</v>
      </c>
      <c r="E305" s="23">
        <v>5</v>
      </c>
      <c r="F305" s="23">
        <f t="shared" si="10"/>
        <v>5</v>
      </c>
    </row>
    <row r="306" spans="1:25" x14ac:dyDescent="0.25">
      <c r="A306" s="9" t="s">
        <v>6</v>
      </c>
      <c r="B306" s="10">
        <v>101</v>
      </c>
      <c r="C306" s="10"/>
      <c r="D306" s="9"/>
      <c r="E306" s="24">
        <f>SUMPRODUCT(E301:E305,F301:F305)</f>
        <v>216</v>
      </c>
      <c r="F306" s="24">
        <f>SUM(F301:F305)</f>
        <v>101</v>
      </c>
      <c r="G306" s="9"/>
      <c r="H306" s="9"/>
      <c r="I306" s="9"/>
      <c r="J306" s="9"/>
      <c r="K306" s="9"/>
      <c r="L306" s="9"/>
      <c r="M306" s="9"/>
      <c r="N306" s="9"/>
      <c r="O306" s="9"/>
      <c r="P306" s="9"/>
      <c r="Q306" s="9"/>
      <c r="R306" s="9"/>
      <c r="S306" s="9"/>
      <c r="T306" s="9"/>
      <c r="U306" s="9"/>
      <c r="V306" s="9"/>
      <c r="W306" s="9"/>
      <c r="X306" s="9"/>
      <c r="Y306" s="9"/>
    </row>
    <row r="307" spans="1:25" x14ac:dyDescent="0.25">
      <c r="A307" s="11" t="s">
        <v>7</v>
      </c>
      <c r="B307" s="12">
        <v>2.1386138613861387</v>
      </c>
      <c r="E307" s="151">
        <f>E306/F306</f>
        <v>2.1386138613861387</v>
      </c>
      <c r="F307" s="151"/>
    </row>
    <row r="308" spans="1:25" x14ac:dyDescent="0.25">
      <c r="A308" s="11" t="s">
        <v>8</v>
      </c>
      <c r="B308" s="12">
        <v>1.1834669659124164</v>
      </c>
    </row>
    <row r="309" spans="1:25" x14ac:dyDescent="0.25">
      <c r="A309" s="11" t="s">
        <v>9</v>
      </c>
      <c r="B309" s="12">
        <v>1.4005940594059405</v>
      </c>
    </row>
    <row r="311" spans="1:25" x14ac:dyDescent="0.25">
      <c r="A311" s="1" t="s">
        <v>30</v>
      </c>
      <c r="B311" s="26"/>
      <c r="C311" s="26"/>
      <c r="D311" s="25"/>
      <c r="E311" s="25"/>
      <c r="F311" s="25"/>
      <c r="G311" s="25"/>
      <c r="H311" s="25"/>
      <c r="I311" s="25"/>
      <c r="J311" s="25"/>
      <c r="K311" s="25"/>
      <c r="L311" s="25"/>
      <c r="M311" s="25"/>
      <c r="N311" s="25"/>
      <c r="O311" s="25"/>
      <c r="P311" s="25"/>
      <c r="Q311" s="25"/>
      <c r="R311" s="25"/>
      <c r="S311" s="25"/>
      <c r="T311" s="25"/>
      <c r="U311" s="25"/>
      <c r="V311" s="25"/>
      <c r="W311" s="25"/>
      <c r="X311" s="25"/>
      <c r="Y311" s="25"/>
    </row>
    <row r="312" spans="1:25" s="45" customFormat="1" x14ac:dyDescent="0.25">
      <c r="A312" s="109" t="s">
        <v>647</v>
      </c>
      <c r="B312" s="44"/>
      <c r="C312" s="44"/>
    </row>
    <row r="313" spans="1:25" x14ac:dyDescent="0.25">
      <c r="A313" s="74" t="s">
        <v>765</v>
      </c>
      <c r="B313" s="7">
        <v>11</v>
      </c>
      <c r="C313" s="8">
        <v>0.10891089108910891</v>
      </c>
      <c r="E313" s="23">
        <v>5</v>
      </c>
      <c r="F313" s="23">
        <f>B315</f>
        <v>27</v>
      </c>
    </row>
    <row r="314" spans="1:25" x14ac:dyDescent="0.25">
      <c r="A314" s="74" t="s">
        <v>648</v>
      </c>
      <c r="B314" s="7">
        <v>63</v>
      </c>
      <c r="C314" s="8">
        <v>0.62376237623762376</v>
      </c>
      <c r="E314" s="23">
        <v>2</v>
      </c>
      <c r="F314" s="23">
        <f>B314</f>
        <v>63</v>
      </c>
    </row>
    <row r="315" spans="1:25" x14ac:dyDescent="0.25">
      <c r="A315" s="81" t="s">
        <v>766</v>
      </c>
      <c r="B315" s="7">
        <v>27</v>
      </c>
      <c r="C315" s="8">
        <v>0.26732673267326734</v>
      </c>
      <c r="E315" s="23">
        <v>1</v>
      </c>
      <c r="F315" s="23">
        <f>B313</f>
        <v>11</v>
      </c>
    </row>
    <row r="316" spans="1:25" x14ac:dyDescent="0.25">
      <c r="A316" s="9" t="s">
        <v>6</v>
      </c>
      <c r="B316" s="10">
        <v>101</v>
      </c>
      <c r="C316" s="10"/>
      <c r="D316" s="9"/>
      <c r="E316" s="24">
        <f>SUMPRODUCT(E313:E315,F313:F315)</f>
        <v>272</v>
      </c>
      <c r="F316" s="24">
        <f>SUM(F313:F315)</f>
        <v>101</v>
      </c>
      <c r="G316" s="9"/>
      <c r="H316" s="9"/>
      <c r="I316" s="9"/>
      <c r="J316" s="9"/>
      <c r="K316" s="9"/>
      <c r="L316" s="9"/>
      <c r="M316" s="9"/>
      <c r="N316" s="9"/>
      <c r="O316" s="9"/>
      <c r="P316" s="9"/>
      <c r="Q316" s="9"/>
      <c r="R316" s="9"/>
      <c r="S316" s="9"/>
      <c r="T316" s="9"/>
      <c r="U316" s="9"/>
      <c r="V316" s="9"/>
      <c r="W316" s="9"/>
      <c r="X316" s="9"/>
      <c r="Y316" s="9"/>
    </row>
    <row r="317" spans="1:25" x14ac:dyDescent="0.25">
      <c r="A317" s="11" t="s">
        <v>7</v>
      </c>
      <c r="B317" s="12">
        <v>2.1584158415841586</v>
      </c>
      <c r="E317" s="151">
        <f>E316/F316</f>
        <v>2.6930693069306932</v>
      </c>
      <c r="F317" s="151"/>
    </row>
    <row r="318" spans="1:25" x14ac:dyDescent="0.25">
      <c r="A318" s="11" t="s">
        <v>8</v>
      </c>
      <c r="B318" s="12">
        <v>0.59552788796708311</v>
      </c>
    </row>
    <row r="319" spans="1:25" x14ac:dyDescent="0.25">
      <c r="A319" s="11" t="s">
        <v>9</v>
      </c>
      <c r="B319" s="12">
        <v>0.35465346534653464</v>
      </c>
    </row>
    <row r="321" spans="1:25" x14ac:dyDescent="0.25">
      <c r="A321" s="1" t="s">
        <v>31</v>
      </c>
      <c r="B321" s="26"/>
      <c r="C321" s="26"/>
      <c r="D321" s="25"/>
      <c r="E321" s="25"/>
      <c r="F321" s="25"/>
      <c r="G321" s="25"/>
      <c r="H321" s="25"/>
      <c r="I321" s="25"/>
      <c r="J321" s="25"/>
      <c r="K321" s="25"/>
      <c r="L321" s="25"/>
      <c r="M321" s="25"/>
      <c r="N321" s="25"/>
      <c r="O321" s="25"/>
      <c r="P321" s="25"/>
      <c r="Q321" s="25"/>
      <c r="R321" s="25"/>
      <c r="S321" s="25"/>
      <c r="T321" s="25"/>
      <c r="U321" s="25"/>
      <c r="V321" s="25"/>
      <c r="W321" s="25"/>
      <c r="X321" s="25"/>
      <c r="Y321" s="25"/>
    </row>
    <row r="322" spans="1:25" x14ac:dyDescent="0.25">
      <c r="A322" s="29" t="s">
        <v>767</v>
      </c>
    </row>
    <row r="323" spans="1:25" s="53" customFormat="1" x14ac:dyDescent="0.25">
      <c r="A323" s="51" t="s">
        <v>698</v>
      </c>
      <c r="B323" s="52"/>
      <c r="C323" s="52"/>
    </row>
    <row r="324" spans="1:25" x14ac:dyDescent="0.25">
      <c r="A324" s="47">
        <v>1</v>
      </c>
      <c r="B324" s="7">
        <v>11</v>
      </c>
      <c r="C324" s="8">
        <v>0.10891089108910891</v>
      </c>
      <c r="E324" s="23">
        <v>1</v>
      </c>
      <c r="F324" s="23">
        <f>B324</f>
        <v>11</v>
      </c>
    </row>
    <row r="325" spans="1:25" x14ac:dyDescent="0.25">
      <c r="A325" s="47">
        <v>2</v>
      </c>
      <c r="B325" s="7">
        <v>18</v>
      </c>
      <c r="C325" s="8">
        <v>0.17821782178217821</v>
      </c>
      <c r="E325" s="23">
        <v>2</v>
      </c>
      <c r="F325" s="23">
        <f t="shared" ref="F325:F328" si="11">B325</f>
        <v>18</v>
      </c>
    </row>
    <row r="326" spans="1:25" x14ac:dyDescent="0.25">
      <c r="A326" s="47">
        <v>3</v>
      </c>
      <c r="B326" s="7">
        <v>34</v>
      </c>
      <c r="C326" s="8">
        <v>0.33663366336633666</v>
      </c>
      <c r="E326" s="23">
        <v>3</v>
      </c>
      <c r="F326" s="23">
        <f t="shared" si="11"/>
        <v>34</v>
      </c>
    </row>
    <row r="327" spans="1:25" x14ac:dyDescent="0.25">
      <c r="A327" s="47">
        <v>4</v>
      </c>
      <c r="B327" s="7">
        <v>19</v>
      </c>
      <c r="C327" s="8">
        <v>0.18811881188118812</v>
      </c>
      <c r="E327" s="23">
        <v>4</v>
      </c>
      <c r="F327" s="23">
        <f t="shared" si="11"/>
        <v>19</v>
      </c>
    </row>
    <row r="328" spans="1:25" x14ac:dyDescent="0.25">
      <c r="A328" s="47">
        <v>5</v>
      </c>
      <c r="B328" s="7">
        <v>19</v>
      </c>
      <c r="C328" s="8">
        <v>0.18811881188118812</v>
      </c>
      <c r="E328" s="23">
        <v>5</v>
      </c>
      <c r="F328" s="23">
        <f t="shared" si="11"/>
        <v>19</v>
      </c>
    </row>
    <row r="329" spans="1:25" x14ac:dyDescent="0.25">
      <c r="A329" s="9" t="s">
        <v>6</v>
      </c>
      <c r="B329" s="10">
        <v>101</v>
      </c>
      <c r="C329" s="10"/>
      <c r="D329" s="9"/>
      <c r="E329" s="24">
        <f>SUMPRODUCT(E324:E328,F324:F328)</f>
        <v>320</v>
      </c>
      <c r="F329" s="24">
        <f>SUM(F324:F328)</f>
        <v>101</v>
      </c>
      <c r="G329" s="9"/>
      <c r="H329" s="9"/>
      <c r="I329" s="9"/>
      <c r="J329" s="9"/>
      <c r="K329" s="9"/>
      <c r="L329" s="9"/>
      <c r="M329" s="9"/>
      <c r="N329" s="9"/>
      <c r="O329" s="9"/>
      <c r="P329" s="9"/>
      <c r="Q329" s="9"/>
      <c r="R329" s="9"/>
      <c r="S329" s="9"/>
      <c r="T329" s="9"/>
      <c r="U329" s="9"/>
      <c r="V329" s="9"/>
      <c r="W329" s="9"/>
      <c r="X329" s="9"/>
      <c r="Y329" s="9"/>
    </row>
    <row r="330" spans="1:25" x14ac:dyDescent="0.25">
      <c r="A330" s="11" t="s">
        <v>7</v>
      </c>
      <c r="B330" s="12">
        <v>3.1683168316831685</v>
      </c>
      <c r="E330" s="151">
        <f>E329/F329</f>
        <v>3.1683168316831685</v>
      </c>
      <c r="F330" s="151"/>
    </row>
    <row r="331" spans="1:25" x14ac:dyDescent="0.25">
      <c r="A331" s="11" t="s">
        <v>8</v>
      </c>
      <c r="B331" s="12">
        <v>1.2415257301457192</v>
      </c>
    </row>
    <row r="332" spans="1:25" x14ac:dyDescent="0.25">
      <c r="A332" s="11" t="s">
        <v>9</v>
      </c>
      <c r="B332" s="12">
        <v>1.5413861386138614</v>
      </c>
    </row>
    <row r="334" spans="1:25" s="53" customFormat="1" x14ac:dyDescent="0.25">
      <c r="A334" s="51" t="s">
        <v>768</v>
      </c>
      <c r="B334" s="52"/>
      <c r="C334" s="52"/>
    </row>
    <row r="335" spans="1:25" x14ac:dyDescent="0.25">
      <c r="A335" s="47">
        <v>1</v>
      </c>
      <c r="B335" s="7">
        <v>42</v>
      </c>
      <c r="C335" s="8">
        <v>0.41584158415841582</v>
      </c>
      <c r="E335" s="23">
        <v>1</v>
      </c>
      <c r="F335" s="23">
        <f>B335</f>
        <v>42</v>
      </c>
    </row>
    <row r="336" spans="1:25" x14ac:dyDescent="0.25">
      <c r="A336" s="47">
        <v>2</v>
      </c>
      <c r="B336" s="7">
        <v>20</v>
      </c>
      <c r="C336" s="8">
        <v>0.19801980198019803</v>
      </c>
      <c r="E336" s="23">
        <v>2</v>
      </c>
      <c r="F336" s="23">
        <f t="shared" ref="F336:F339" si="12">B336</f>
        <v>20</v>
      </c>
    </row>
    <row r="337" spans="1:25" x14ac:dyDescent="0.25">
      <c r="A337" s="47">
        <v>3</v>
      </c>
      <c r="B337" s="7">
        <v>26</v>
      </c>
      <c r="C337" s="8">
        <v>0.25742574257425743</v>
      </c>
      <c r="E337" s="23">
        <v>3</v>
      </c>
      <c r="F337" s="23">
        <f t="shared" si="12"/>
        <v>26</v>
      </c>
    </row>
    <row r="338" spans="1:25" x14ac:dyDescent="0.25">
      <c r="A338" s="47">
        <v>4</v>
      </c>
      <c r="B338" s="7">
        <v>5</v>
      </c>
      <c r="C338" s="8">
        <v>4.9504950495049507E-2</v>
      </c>
      <c r="E338" s="23">
        <v>4</v>
      </c>
      <c r="F338" s="23">
        <f t="shared" si="12"/>
        <v>5</v>
      </c>
    </row>
    <row r="339" spans="1:25" x14ac:dyDescent="0.25">
      <c r="A339" s="47">
        <v>5</v>
      </c>
      <c r="B339" s="7">
        <v>8</v>
      </c>
      <c r="C339" s="8">
        <v>7.9207920792079209E-2</v>
      </c>
      <c r="E339" s="23">
        <v>5</v>
      </c>
      <c r="F339" s="23">
        <f t="shared" si="12"/>
        <v>8</v>
      </c>
    </row>
    <row r="340" spans="1:25" x14ac:dyDescent="0.25">
      <c r="A340" s="9" t="s">
        <v>6</v>
      </c>
      <c r="B340" s="10">
        <v>101</v>
      </c>
      <c r="C340" s="10"/>
      <c r="D340" s="9"/>
      <c r="E340" s="24">
        <f>SUMPRODUCT(E335:E339,F335:F339)</f>
        <v>220</v>
      </c>
      <c r="F340" s="24">
        <f>SUM(F335:F339)</f>
        <v>101</v>
      </c>
      <c r="G340" s="9"/>
      <c r="H340" s="9"/>
      <c r="I340" s="9"/>
      <c r="J340" s="9"/>
      <c r="K340" s="9"/>
      <c r="L340" s="9"/>
      <c r="M340" s="9"/>
      <c r="N340" s="9"/>
      <c r="O340" s="9"/>
      <c r="P340" s="9"/>
      <c r="Q340" s="9"/>
      <c r="R340" s="9"/>
      <c r="S340" s="9"/>
      <c r="T340" s="9"/>
      <c r="U340" s="9"/>
      <c r="V340" s="9"/>
      <c r="W340" s="9"/>
      <c r="X340" s="9"/>
      <c r="Y340" s="9"/>
    </row>
    <row r="341" spans="1:25" x14ac:dyDescent="0.25">
      <c r="A341" s="11" t="s">
        <v>7</v>
      </c>
      <c r="B341" s="12">
        <v>2.1782178217821784</v>
      </c>
      <c r="E341" s="151">
        <f>E340/F340</f>
        <v>2.1782178217821784</v>
      </c>
      <c r="F341" s="151"/>
    </row>
    <row r="342" spans="1:25" x14ac:dyDescent="0.25">
      <c r="A342" s="11" t="s">
        <v>8</v>
      </c>
      <c r="B342" s="12">
        <v>1.2521664394477308</v>
      </c>
    </row>
    <row r="343" spans="1:25" x14ac:dyDescent="0.25">
      <c r="A343" s="11" t="s">
        <v>9</v>
      </c>
      <c r="B343" s="12">
        <v>1.5679207920792078</v>
      </c>
    </row>
    <row r="345" spans="1:25" s="53" customFormat="1" x14ac:dyDescent="0.25">
      <c r="A345" s="51" t="s">
        <v>700</v>
      </c>
      <c r="B345" s="52"/>
      <c r="C345" s="52"/>
    </row>
    <row r="346" spans="1:25" x14ac:dyDescent="0.25">
      <c r="A346" s="47">
        <v>1</v>
      </c>
      <c r="B346" s="7">
        <v>43</v>
      </c>
      <c r="C346" s="8">
        <v>0.42574257425742573</v>
      </c>
      <c r="E346" s="23">
        <v>1</v>
      </c>
      <c r="F346" s="23">
        <f>B346</f>
        <v>43</v>
      </c>
    </row>
    <row r="347" spans="1:25" x14ac:dyDescent="0.25">
      <c r="A347" s="47">
        <v>2</v>
      </c>
      <c r="B347" s="7">
        <v>29</v>
      </c>
      <c r="C347" s="8">
        <v>0.28712871287128711</v>
      </c>
      <c r="E347" s="23">
        <v>2</v>
      </c>
      <c r="F347" s="23">
        <f t="shared" ref="F347:F350" si="13">B347</f>
        <v>29</v>
      </c>
    </row>
    <row r="348" spans="1:25" x14ac:dyDescent="0.25">
      <c r="A348" s="47">
        <v>3</v>
      </c>
      <c r="B348" s="7">
        <v>17</v>
      </c>
      <c r="C348" s="8">
        <v>0.16831683168316833</v>
      </c>
      <c r="E348" s="23">
        <v>3</v>
      </c>
      <c r="F348" s="23">
        <f t="shared" si="13"/>
        <v>17</v>
      </c>
    </row>
    <row r="349" spans="1:25" x14ac:dyDescent="0.25">
      <c r="A349" s="47">
        <v>4</v>
      </c>
      <c r="B349" s="7">
        <v>8</v>
      </c>
      <c r="C349" s="8">
        <v>7.9207920792079209E-2</v>
      </c>
      <c r="E349" s="23">
        <v>4</v>
      </c>
      <c r="F349" s="23">
        <f t="shared" si="13"/>
        <v>8</v>
      </c>
    </row>
    <row r="350" spans="1:25" x14ac:dyDescent="0.25">
      <c r="A350" s="47">
        <v>5</v>
      </c>
      <c r="B350" s="7">
        <v>4</v>
      </c>
      <c r="C350" s="8">
        <v>3.9603960396039604E-2</v>
      </c>
      <c r="E350" s="23">
        <v>5</v>
      </c>
      <c r="F350" s="23">
        <f t="shared" si="13"/>
        <v>4</v>
      </c>
    </row>
    <row r="351" spans="1:25" x14ac:dyDescent="0.25">
      <c r="A351" s="9" t="s">
        <v>6</v>
      </c>
      <c r="B351" s="10">
        <v>101</v>
      </c>
      <c r="C351" s="10"/>
      <c r="D351" s="9"/>
      <c r="E351" s="24">
        <f>SUMPRODUCT(E346:E350,F346:F350)</f>
        <v>204</v>
      </c>
      <c r="F351" s="24">
        <f>SUM(F346:F350)</f>
        <v>101</v>
      </c>
      <c r="G351" s="9"/>
      <c r="H351" s="9"/>
      <c r="I351" s="9"/>
      <c r="J351" s="9"/>
      <c r="K351" s="9"/>
      <c r="L351" s="9"/>
      <c r="M351" s="9"/>
      <c r="N351" s="9"/>
      <c r="O351" s="9"/>
      <c r="P351" s="9"/>
      <c r="Q351" s="9"/>
      <c r="R351" s="9"/>
      <c r="S351" s="9"/>
      <c r="T351" s="9"/>
      <c r="U351" s="9"/>
      <c r="V351" s="9"/>
      <c r="W351" s="9"/>
      <c r="X351" s="9"/>
      <c r="Y351" s="9"/>
    </row>
    <row r="352" spans="1:25" x14ac:dyDescent="0.25">
      <c r="A352" s="11" t="s">
        <v>7</v>
      </c>
      <c r="B352" s="12">
        <v>2.0198019801980198</v>
      </c>
      <c r="E352" s="151">
        <f>E351/F351</f>
        <v>2.0198019801980198</v>
      </c>
      <c r="F352" s="151"/>
    </row>
    <row r="353" spans="1:25" x14ac:dyDescent="0.25">
      <c r="A353" s="11" t="s">
        <v>8</v>
      </c>
      <c r="B353" s="12">
        <v>1.1311958099268402</v>
      </c>
    </row>
    <row r="354" spans="1:25" x14ac:dyDescent="0.25">
      <c r="A354" s="11" t="s">
        <v>9</v>
      </c>
      <c r="B354" s="12">
        <v>1.2796039603960399</v>
      </c>
    </row>
    <row r="356" spans="1:25" s="53" customFormat="1" x14ac:dyDescent="0.25">
      <c r="A356" s="51" t="s">
        <v>701</v>
      </c>
      <c r="B356" s="52"/>
      <c r="C356" s="52"/>
    </row>
    <row r="357" spans="1:25" x14ac:dyDescent="0.25">
      <c r="A357" s="47">
        <v>1</v>
      </c>
      <c r="B357" s="7">
        <v>3</v>
      </c>
      <c r="C357" s="8">
        <v>2.9702970297029702E-2</v>
      </c>
      <c r="E357" s="23">
        <v>1</v>
      </c>
      <c r="F357" s="23">
        <f>B357</f>
        <v>3</v>
      </c>
    </row>
    <row r="358" spans="1:25" x14ac:dyDescent="0.25">
      <c r="A358" s="47">
        <v>2</v>
      </c>
      <c r="B358" s="7">
        <v>8</v>
      </c>
      <c r="C358" s="8">
        <v>7.9207920792079209E-2</v>
      </c>
      <c r="E358" s="23">
        <v>2</v>
      </c>
      <c r="F358" s="23">
        <f t="shared" ref="F358:F361" si="14">B358</f>
        <v>8</v>
      </c>
    </row>
    <row r="359" spans="1:25" x14ac:dyDescent="0.25">
      <c r="A359" s="47">
        <v>3</v>
      </c>
      <c r="B359" s="7">
        <v>48</v>
      </c>
      <c r="C359" s="8">
        <v>0.47524752475247523</v>
      </c>
      <c r="E359" s="23">
        <v>3</v>
      </c>
      <c r="F359" s="23">
        <f t="shared" si="14"/>
        <v>48</v>
      </c>
    </row>
    <row r="360" spans="1:25" x14ac:dyDescent="0.25">
      <c r="A360" s="47">
        <v>4</v>
      </c>
      <c r="B360" s="7">
        <v>23</v>
      </c>
      <c r="C360" s="8">
        <v>0.22772277227722773</v>
      </c>
      <c r="E360" s="23">
        <v>4</v>
      </c>
      <c r="F360" s="23">
        <f t="shared" si="14"/>
        <v>23</v>
      </c>
    </row>
    <row r="361" spans="1:25" x14ac:dyDescent="0.25">
      <c r="A361" s="47">
        <v>5</v>
      </c>
      <c r="B361" s="7">
        <v>19</v>
      </c>
      <c r="C361" s="8">
        <v>0.18811881188118812</v>
      </c>
      <c r="E361" s="23">
        <v>5</v>
      </c>
      <c r="F361" s="23">
        <f t="shared" si="14"/>
        <v>19</v>
      </c>
    </row>
    <row r="362" spans="1:25" x14ac:dyDescent="0.25">
      <c r="A362" s="9" t="s">
        <v>6</v>
      </c>
      <c r="B362" s="10">
        <v>101</v>
      </c>
      <c r="C362" s="10"/>
      <c r="D362" s="9"/>
      <c r="E362" s="24">
        <f>SUMPRODUCT(E357:E361,F357:F361)</f>
        <v>350</v>
      </c>
      <c r="F362" s="24">
        <f>SUM(F357:F361)</f>
        <v>101</v>
      </c>
      <c r="G362" s="9"/>
      <c r="H362" s="9"/>
      <c r="I362" s="9"/>
      <c r="J362" s="9"/>
      <c r="K362" s="9"/>
      <c r="L362" s="9"/>
      <c r="M362" s="9"/>
      <c r="N362" s="9"/>
      <c r="O362" s="9"/>
      <c r="P362" s="9"/>
      <c r="Q362" s="9"/>
      <c r="R362" s="9"/>
      <c r="S362" s="9"/>
      <c r="T362" s="9"/>
      <c r="U362" s="9"/>
      <c r="V362" s="9"/>
      <c r="W362" s="9"/>
      <c r="X362" s="9"/>
      <c r="Y362" s="9"/>
    </row>
    <row r="363" spans="1:25" x14ac:dyDescent="0.25">
      <c r="A363" s="11" t="s">
        <v>7</v>
      </c>
      <c r="B363" s="12">
        <v>3.4653465346534653</v>
      </c>
      <c r="E363" s="151">
        <f>E362/F362</f>
        <v>3.4653465346534653</v>
      </c>
      <c r="F363" s="151"/>
    </row>
    <row r="364" spans="1:25" x14ac:dyDescent="0.25">
      <c r="A364" s="11" t="s">
        <v>8</v>
      </c>
      <c r="B364" s="12">
        <v>0.98553900415603601</v>
      </c>
    </row>
    <row r="365" spans="1:25" x14ac:dyDescent="0.25">
      <c r="A365" s="11" t="s">
        <v>9</v>
      </c>
      <c r="B365" s="12">
        <v>0.97128712871287126</v>
      </c>
    </row>
    <row r="367" spans="1:25" s="50" customFormat="1" x14ac:dyDescent="0.25">
      <c r="A367" s="48" t="s">
        <v>702</v>
      </c>
      <c r="B367" s="49"/>
      <c r="C367" s="49"/>
    </row>
    <row r="368" spans="1:25" x14ac:dyDescent="0.25">
      <c r="A368" s="47">
        <v>1</v>
      </c>
      <c r="B368" s="7">
        <v>37</v>
      </c>
      <c r="C368" s="8">
        <v>0.36633663366336633</v>
      </c>
      <c r="E368" s="23">
        <v>1</v>
      </c>
      <c r="F368" s="23">
        <f>B368</f>
        <v>37</v>
      </c>
    </row>
    <row r="369" spans="1:25" x14ac:dyDescent="0.25">
      <c r="A369" s="47">
        <v>2</v>
      </c>
      <c r="B369" s="7">
        <v>31</v>
      </c>
      <c r="C369" s="8">
        <v>0.30693069306930693</v>
      </c>
      <c r="E369" s="23">
        <v>2</v>
      </c>
      <c r="F369" s="23">
        <f t="shared" ref="F369:F372" si="15">B369</f>
        <v>31</v>
      </c>
    </row>
    <row r="370" spans="1:25" x14ac:dyDescent="0.25">
      <c r="A370" s="47">
        <v>3</v>
      </c>
      <c r="B370" s="7">
        <v>21</v>
      </c>
      <c r="C370" s="8">
        <v>0.20792079207920791</v>
      </c>
      <c r="E370" s="23">
        <v>3</v>
      </c>
      <c r="F370" s="23">
        <f t="shared" si="15"/>
        <v>21</v>
      </c>
    </row>
    <row r="371" spans="1:25" x14ac:dyDescent="0.25">
      <c r="A371" s="47">
        <v>4</v>
      </c>
      <c r="B371" s="7">
        <v>5</v>
      </c>
      <c r="C371" s="8">
        <v>4.9504950495049507E-2</v>
      </c>
      <c r="E371" s="23">
        <v>4</v>
      </c>
      <c r="F371" s="23">
        <f t="shared" si="15"/>
        <v>5</v>
      </c>
    </row>
    <row r="372" spans="1:25" x14ac:dyDescent="0.25">
      <c r="A372" s="47">
        <v>5</v>
      </c>
      <c r="B372" s="7">
        <v>7</v>
      </c>
      <c r="C372" s="8">
        <v>6.9306930693069313E-2</v>
      </c>
      <c r="E372" s="23">
        <v>5</v>
      </c>
      <c r="F372" s="23">
        <f t="shared" si="15"/>
        <v>7</v>
      </c>
    </row>
    <row r="373" spans="1:25" x14ac:dyDescent="0.25">
      <c r="A373" s="9" t="s">
        <v>6</v>
      </c>
      <c r="B373" s="10">
        <v>101</v>
      </c>
      <c r="C373" s="10"/>
      <c r="D373" s="9"/>
      <c r="E373" s="24">
        <f>SUMPRODUCT(E368:E372,F368:F372)</f>
        <v>217</v>
      </c>
      <c r="F373" s="24">
        <f>SUM(F368:F372)</f>
        <v>101</v>
      </c>
      <c r="G373" s="9"/>
      <c r="H373" s="9"/>
      <c r="I373" s="9"/>
      <c r="J373" s="9"/>
      <c r="K373" s="9"/>
      <c r="L373" s="9"/>
      <c r="M373" s="9"/>
      <c r="N373" s="9"/>
      <c r="O373" s="9"/>
      <c r="P373" s="9"/>
      <c r="Q373" s="9"/>
      <c r="R373" s="9"/>
      <c r="S373" s="9"/>
      <c r="T373" s="9"/>
      <c r="U373" s="9"/>
      <c r="V373" s="9"/>
      <c r="W373" s="9"/>
      <c r="X373" s="9"/>
      <c r="Y373" s="9"/>
    </row>
    <row r="374" spans="1:25" x14ac:dyDescent="0.25">
      <c r="A374" s="11" t="s">
        <v>7</v>
      </c>
      <c r="B374" s="12">
        <v>2.1485148514851486</v>
      </c>
      <c r="E374" s="151">
        <f>E373/F373</f>
        <v>2.1485148514851486</v>
      </c>
      <c r="F374" s="151"/>
    </row>
    <row r="375" spans="1:25" x14ac:dyDescent="0.25">
      <c r="A375" s="11" t="s">
        <v>8</v>
      </c>
      <c r="B375" s="12">
        <v>1.1780164567090001</v>
      </c>
    </row>
    <row r="376" spans="1:25" x14ac:dyDescent="0.25">
      <c r="A376" s="11" t="s">
        <v>9</v>
      </c>
      <c r="B376" s="12">
        <v>1.3877227722772276</v>
      </c>
    </row>
    <row r="378" spans="1:25" s="50" customFormat="1" x14ac:dyDescent="0.25">
      <c r="A378" s="48" t="s">
        <v>703</v>
      </c>
      <c r="B378" s="49"/>
      <c r="C378" s="49"/>
    </row>
    <row r="379" spans="1:25" x14ac:dyDescent="0.25">
      <c r="A379" s="47">
        <v>1</v>
      </c>
      <c r="B379" s="7">
        <v>17</v>
      </c>
      <c r="C379" s="8">
        <v>0.16831683168316833</v>
      </c>
      <c r="E379" s="23">
        <v>1</v>
      </c>
      <c r="F379" s="23">
        <f>B379</f>
        <v>17</v>
      </c>
    </row>
    <row r="380" spans="1:25" x14ac:dyDescent="0.25">
      <c r="A380" s="47">
        <v>2</v>
      </c>
      <c r="B380" s="7">
        <v>35</v>
      </c>
      <c r="C380" s="8">
        <v>0.34653465346534651</v>
      </c>
      <c r="E380" s="23">
        <v>2</v>
      </c>
      <c r="F380" s="23">
        <f t="shared" ref="F380:F383" si="16">B380</f>
        <v>35</v>
      </c>
    </row>
    <row r="381" spans="1:25" x14ac:dyDescent="0.25">
      <c r="A381" s="47">
        <v>3</v>
      </c>
      <c r="B381" s="7">
        <v>28</v>
      </c>
      <c r="C381" s="8">
        <v>0.27722772277227725</v>
      </c>
      <c r="E381" s="23">
        <v>3</v>
      </c>
      <c r="F381" s="23">
        <f t="shared" si="16"/>
        <v>28</v>
      </c>
    </row>
    <row r="382" spans="1:25" x14ac:dyDescent="0.25">
      <c r="A382" s="47">
        <v>4</v>
      </c>
      <c r="B382" s="7">
        <v>14</v>
      </c>
      <c r="C382" s="8">
        <v>0.13861386138613863</v>
      </c>
      <c r="E382" s="23">
        <v>4</v>
      </c>
      <c r="F382" s="23">
        <f t="shared" si="16"/>
        <v>14</v>
      </c>
    </row>
    <row r="383" spans="1:25" x14ac:dyDescent="0.25">
      <c r="A383" s="47">
        <v>5</v>
      </c>
      <c r="B383" s="7">
        <v>7</v>
      </c>
      <c r="C383" s="8">
        <v>6.9306930693069313E-2</v>
      </c>
      <c r="E383" s="23">
        <v>5</v>
      </c>
      <c r="F383" s="23">
        <f t="shared" si="16"/>
        <v>7</v>
      </c>
    </row>
    <row r="384" spans="1:25" x14ac:dyDescent="0.25">
      <c r="A384" s="9" t="s">
        <v>6</v>
      </c>
      <c r="B384" s="10">
        <v>101</v>
      </c>
      <c r="C384" s="10"/>
      <c r="D384" s="9"/>
      <c r="E384" s="24">
        <f>SUMPRODUCT(E379:E383,F379:F383)</f>
        <v>262</v>
      </c>
      <c r="F384" s="24">
        <f>SUM(F379:F383)</f>
        <v>101</v>
      </c>
      <c r="G384" s="9"/>
      <c r="H384" s="9"/>
      <c r="I384" s="9"/>
      <c r="J384" s="9"/>
      <c r="K384" s="9"/>
      <c r="L384" s="9"/>
      <c r="M384" s="9"/>
      <c r="N384" s="9"/>
      <c r="O384" s="9"/>
      <c r="P384" s="9"/>
      <c r="Q384" s="9"/>
      <c r="R384" s="9"/>
      <c r="S384" s="9"/>
      <c r="T384" s="9"/>
      <c r="U384" s="9"/>
      <c r="V384" s="9"/>
      <c r="W384" s="9"/>
      <c r="X384" s="9"/>
      <c r="Y384" s="9"/>
    </row>
    <row r="385" spans="1:25" x14ac:dyDescent="0.25">
      <c r="A385" s="11" t="s">
        <v>7</v>
      </c>
      <c r="B385" s="12">
        <v>2.5940594059405941</v>
      </c>
      <c r="E385" s="151">
        <f>E384/F384</f>
        <v>2.5940594059405941</v>
      </c>
      <c r="F385" s="151"/>
    </row>
    <row r="386" spans="1:25" x14ac:dyDescent="0.25">
      <c r="A386" s="11" t="s">
        <v>8</v>
      </c>
      <c r="B386" s="12">
        <v>1.1329449926786577</v>
      </c>
    </row>
    <row r="387" spans="1:25" x14ac:dyDescent="0.25">
      <c r="A387" s="11" t="s">
        <v>9</v>
      </c>
      <c r="B387" s="12">
        <v>1.2835643564356436</v>
      </c>
    </row>
    <row r="389" spans="1:25" s="53" customFormat="1" x14ac:dyDescent="0.25">
      <c r="A389" s="51" t="s">
        <v>704</v>
      </c>
      <c r="B389" s="52"/>
      <c r="C389" s="52"/>
    </row>
    <row r="390" spans="1:25" x14ac:dyDescent="0.25">
      <c r="A390" s="47">
        <v>1</v>
      </c>
      <c r="B390" s="7">
        <v>33</v>
      </c>
      <c r="C390" s="8">
        <v>0.32673267326732675</v>
      </c>
      <c r="E390" s="23">
        <v>1</v>
      </c>
      <c r="F390" s="23">
        <f>B390</f>
        <v>33</v>
      </c>
    </row>
    <row r="391" spans="1:25" x14ac:dyDescent="0.25">
      <c r="A391" s="47">
        <v>2</v>
      </c>
      <c r="B391" s="7">
        <v>28</v>
      </c>
      <c r="C391" s="8">
        <v>0.27722772277227725</v>
      </c>
      <c r="E391" s="23">
        <v>2</v>
      </c>
      <c r="F391" s="23">
        <f t="shared" ref="F391:F394" si="17">B391</f>
        <v>28</v>
      </c>
    </row>
    <row r="392" spans="1:25" x14ac:dyDescent="0.25">
      <c r="A392" s="47">
        <v>3</v>
      </c>
      <c r="B392" s="7">
        <v>29</v>
      </c>
      <c r="C392" s="8">
        <v>0.28712871287128711</v>
      </c>
      <c r="E392" s="23">
        <v>3</v>
      </c>
      <c r="F392" s="23">
        <f t="shared" si="17"/>
        <v>29</v>
      </c>
    </row>
    <row r="393" spans="1:25" x14ac:dyDescent="0.25">
      <c r="A393" s="47">
        <v>4</v>
      </c>
      <c r="B393" s="7">
        <v>6</v>
      </c>
      <c r="C393" s="8">
        <v>5.9405940594059403E-2</v>
      </c>
      <c r="E393" s="23">
        <v>4</v>
      </c>
      <c r="F393" s="23">
        <f t="shared" si="17"/>
        <v>6</v>
      </c>
    </row>
    <row r="394" spans="1:25" x14ac:dyDescent="0.25">
      <c r="A394" s="47">
        <v>5</v>
      </c>
      <c r="B394" s="7">
        <v>5</v>
      </c>
      <c r="C394" s="8">
        <v>4.9504950495049507E-2</v>
      </c>
      <c r="E394" s="23">
        <v>5</v>
      </c>
      <c r="F394" s="23">
        <f t="shared" si="17"/>
        <v>5</v>
      </c>
    </row>
    <row r="395" spans="1:25" x14ac:dyDescent="0.25">
      <c r="A395" s="9" t="s">
        <v>6</v>
      </c>
      <c r="B395" s="10">
        <v>101</v>
      </c>
      <c r="C395" s="10"/>
      <c r="D395" s="9"/>
      <c r="E395" s="24">
        <f>SUMPRODUCT(E390:E394,F390:F394)</f>
        <v>225</v>
      </c>
      <c r="F395" s="24">
        <f>SUM(F390:F394)</f>
        <v>101</v>
      </c>
      <c r="G395" s="9"/>
      <c r="H395" s="9"/>
      <c r="I395" s="9"/>
      <c r="J395" s="9"/>
      <c r="K395" s="9"/>
      <c r="L395" s="9"/>
      <c r="M395" s="9"/>
      <c r="N395" s="9"/>
      <c r="O395" s="9"/>
      <c r="P395" s="9"/>
      <c r="Q395" s="9"/>
      <c r="R395" s="9"/>
      <c r="S395" s="9"/>
      <c r="T395" s="9"/>
      <c r="U395" s="9"/>
      <c r="V395" s="9"/>
      <c r="W395" s="9"/>
      <c r="X395" s="9"/>
      <c r="Y395" s="9"/>
    </row>
    <row r="396" spans="1:25" x14ac:dyDescent="0.25">
      <c r="A396" s="11" t="s">
        <v>7</v>
      </c>
      <c r="B396" s="12">
        <v>2.2277227722772279</v>
      </c>
      <c r="E396" s="151">
        <f>E395/F395</f>
        <v>2.2277227722772279</v>
      </c>
      <c r="F396" s="151"/>
    </row>
    <row r="397" spans="1:25" x14ac:dyDescent="0.25">
      <c r="A397" s="11" t="s">
        <v>8</v>
      </c>
      <c r="B397" s="12">
        <v>1.1214382561586873</v>
      </c>
    </row>
    <row r="398" spans="1:25" x14ac:dyDescent="0.25">
      <c r="A398" s="11" t="s">
        <v>9</v>
      </c>
      <c r="B398" s="12">
        <v>1.2576237623762376</v>
      </c>
    </row>
    <row r="400" spans="1:25" s="28" customFormat="1" x14ac:dyDescent="0.25">
      <c r="A400" s="30" t="s">
        <v>705</v>
      </c>
      <c r="B400" s="27"/>
      <c r="C400" s="27"/>
    </row>
    <row r="401" spans="1:25" x14ac:dyDescent="0.25">
      <c r="A401" s="47">
        <v>1</v>
      </c>
      <c r="B401" s="7">
        <v>24</v>
      </c>
      <c r="C401" s="8">
        <v>0.23762376237623761</v>
      </c>
      <c r="E401" s="23">
        <v>1</v>
      </c>
      <c r="F401" s="23">
        <f>B401</f>
        <v>24</v>
      </c>
    </row>
    <row r="402" spans="1:25" x14ac:dyDescent="0.25">
      <c r="A402" s="47">
        <v>2</v>
      </c>
      <c r="B402" s="7">
        <v>25</v>
      </c>
      <c r="C402" s="8">
        <v>0.24752475247524752</v>
      </c>
      <c r="E402" s="23">
        <v>2</v>
      </c>
      <c r="F402" s="23">
        <f t="shared" ref="F402:F405" si="18">B402</f>
        <v>25</v>
      </c>
    </row>
    <row r="403" spans="1:25" x14ac:dyDescent="0.25">
      <c r="A403" s="47">
        <v>3</v>
      </c>
      <c r="B403" s="7">
        <v>25</v>
      </c>
      <c r="C403" s="8">
        <v>0.24752475247524752</v>
      </c>
      <c r="E403" s="23">
        <v>3</v>
      </c>
      <c r="F403" s="23">
        <f t="shared" si="18"/>
        <v>25</v>
      </c>
    </row>
    <row r="404" spans="1:25" x14ac:dyDescent="0.25">
      <c r="A404" s="47">
        <v>4</v>
      </c>
      <c r="B404" s="7">
        <v>18</v>
      </c>
      <c r="C404" s="8">
        <v>0.17821782178217821</v>
      </c>
      <c r="E404" s="23">
        <v>4</v>
      </c>
      <c r="F404" s="23">
        <f t="shared" si="18"/>
        <v>18</v>
      </c>
    </row>
    <row r="405" spans="1:25" x14ac:dyDescent="0.25">
      <c r="A405" s="47">
        <v>5</v>
      </c>
      <c r="B405" s="7">
        <v>9</v>
      </c>
      <c r="C405" s="8">
        <v>8.9108910891089105E-2</v>
      </c>
      <c r="E405" s="23">
        <v>5</v>
      </c>
      <c r="F405" s="23">
        <f t="shared" si="18"/>
        <v>9</v>
      </c>
    </row>
    <row r="406" spans="1:25" x14ac:dyDescent="0.25">
      <c r="A406" s="9" t="s">
        <v>6</v>
      </c>
      <c r="B406" s="10">
        <v>101</v>
      </c>
      <c r="C406" s="10"/>
      <c r="D406" s="9"/>
      <c r="E406" s="24">
        <f>SUMPRODUCT(E401:E405,F401:F405)</f>
        <v>266</v>
      </c>
      <c r="F406" s="24">
        <f>SUM(F401:F405)</f>
        <v>101</v>
      </c>
      <c r="G406" s="9"/>
      <c r="H406" s="9"/>
      <c r="I406" s="9"/>
      <c r="J406" s="9"/>
      <c r="K406" s="9"/>
      <c r="L406" s="9"/>
      <c r="M406" s="9"/>
      <c r="N406" s="9"/>
      <c r="O406" s="9"/>
      <c r="P406" s="9"/>
      <c r="Q406" s="9"/>
      <c r="R406" s="9"/>
      <c r="S406" s="9"/>
      <c r="T406" s="9"/>
      <c r="U406" s="9"/>
      <c r="V406" s="9"/>
      <c r="W406" s="9"/>
      <c r="X406" s="9"/>
      <c r="Y406" s="9"/>
    </row>
    <row r="407" spans="1:25" x14ac:dyDescent="0.25">
      <c r="A407" s="11" t="s">
        <v>7</v>
      </c>
      <c r="B407" s="12">
        <v>2.6336633663366338</v>
      </c>
      <c r="E407" s="151">
        <f>E406/F406</f>
        <v>2.6336633663366338</v>
      </c>
      <c r="F407" s="151"/>
    </row>
    <row r="408" spans="1:25" x14ac:dyDescent="0.25">
      <c r="A408" s="11" t="s">
        <v>8</v>
      </c>
      <c r="B408" s="12">
        <v>1.2706122325652915</v>
      </c>
    </row>
    <row r="409" spans="1:25" x14ac:dyDescent="0.25">
      <c r="A409" s="11" t="s">
        <v>9</v>
      </c>
      <c r="B409" s="12">
        <v>1.6144554455445543</v>
      </c>
    </row>
    <row r="411" spans="1:25" s="28" customFormat="1" x14ac:dyDescent="0.25">
      <c r="A411" s="30" t="s">
        <v>707</v>
      </c>
      <c r="B411" s="27"/>
      <c r="C411" s="27"/>
    </row>
    <row r="412" spans="1:25" x14ac:dyDescent="0.25">
      <c r="A412" s="47">
        <v>1</v>
      </c>
      <c r="B412" s="7">
        <v>21</v>
      </c>
      <c r="C412" s="8">
        <v>0.20792079207920791</v>
      </c>
      <c r="E412" s="23">
        <v>1</v>
      </c>
      <c r="F412" s="23">
        <f>B412</f>
        <v>21</v>
      </c>
    </row>
    <row r="413" spans="1:25" x14ac:dyDescent="0.25">
      <c r="A413" s="47">
        <v>2</v>
      </c>
      <c r="B413" s="7">
        <v>29</v>
      </c>
      <c r="C413" s="8">
        <v>0.28712871287128711</v>
      </c>
      <c r="E413" s="23">
        <v>2</v>
      </c>
      <c r="F413" s="23">
        <f t="shared" ref="F413:F416" si="19">B413</f>
        <v>29</v>
      </c>
    </row>
    <row r="414" spans="1:25" x14ac:dyDescent="0.25">
      <c r="A414" s="47">
        <v>3</v>
      </c>
      <c r="B414" s="7">
        <v>30</v>
      </c>
      <c r="C414" s="8">
        <v>0.29702970297029702</v>
      </c>
      <c r="E414" s="23">
        <v>3</v>
      </c>
      <c r="F414" s="23">
        <f t="shared" si="19"/>
        <v>30</v>
      </c>
    </row>
    <row r="415" spans="1:25" x14ac:dyDescent="0.25">
      <c r="A415" s="47">
        <v>4</v>
      </c>
      <c r="B415" s="7">
        <v>12</v>
      </c>
      <c r="C415" s="8">
        <v>0.11881188118811881</v>
      </c>
      <c r="E415" s="23">
        <v>4</v>
      </c>
      <c r="F415" s="23">
        <f t="shared" si="19"/>
        <v>12</v>
      </c>
    </row>
    <row r="416" spans="1:25" x14ac:dyDescent="0.25">
      <c r="A416" s="47">
        <v>5</v>
      </c>
      <c r="B416" s="7">
        <v>9</v>
      </c>
      <c r="C416" s="8">
        <v>8.9108910891089105E-2</v>
      </c>
      <c r="E416" s="23">
        <v>5</v>
      </c>
      <c r="F416" s="23">
        <f t="shared" si="19"/>
        <v>9</v>
      </c>
    </row>
    <row r="417" spans="1:25" x14ac:dyDescent="0.25">
      <c r="A417" s="9" t="s">
        <v>6</v>
      </c>
      <c r="B417" s="10">
        <v>101</v>
      </c>
      <c r="C417" s="10"/>
      <c r="D417" s="9"/>
      <c r="E417" s="24">
        <f>SUMPRODUCT(E412:E416,F412:F416)</f>
        <v>262</v>
      </c>
      <c r="F417" s="24">
        <f>SUM(F412:F416)</f>
        <v>101</v>
      </c>
      <c r="G417" s="9"/>
      <c r="H417" s="9"/>
      <c r="I417" s="9"/>
      <c r="J417" s="9"/>
      <c r="K417" s="9"/>
      <c r="L417" s="9"/>
      <c r="M417" s="9"/>
      <c r="N417" s="9"/>
      <c r="O417" s="9"/>
      <c r="P417" s="9"/>
      <c r="Q417" s="9"/>
      <c r="R417" s="9"/>
      <c r="S417" s="9"/>
      <c r="T417" s="9"/>
      <c r="U417" s="9"/>
      <c r="V417" s="9"/>
      <c r="W417" s="9"/>
      <c r="X417" s="9"/>
      <c r="Y417" s="9"/>
    </row>
    <row r="418" spans="1:25" x14ac:dyDescent="0.25">
      <c r="A418" s="11" t="s">
        <v>7</v>
      </c>
      <c r="B418" s="12">
        <v>2.5940594059405941</v>
      </c>
      <c r="E418" s="151">
        <f>E417/F417</f>
        <v>2.5940594059405941</v>
      </c>
      <c r="F418" s="151"/>
    </row>
    <row r="419" spans="1:25" x14ac:dyDescent="0.25">
      <c r="A419" s="11" t="s">
        <v>8</v>
      </c>
      <c r="B419" s="12">
        <v>1.2014842306229587</v>
      </c>
    </row>
    <row r="420" spans="1:25" x14ac:dyDescent="0.25">
      <c r="A420" s="11" t="s">
        <v>9</v>
      </c>
      <c r="B420" s="12">
        <v>1.4435643564356433</v>
      </c>
    </row>
    <row r="422" spans="1:25" s="28" customFormat="1" x14ac:dyDescent="0.25">
      <c r="A422" s="30" t="s">
        <v>708</v>
      </c>
      <c r="B422" s="27"/>
      <c r="C422" s="27"/>
    </row>
    <row r="423" spans="1:25" x14ac:dyDescent="0.25">
      <c r="A423" s="47">
        <v>1</v>
      </c>
      <c r="B423" s="7">
        <v>56</v>
      </c>
      <c r="C423" s="8">
        <v>0.5544554455445545</v>
      </c>
      <c r="E423" s="23">
        <v>1</v>
      </c>
      <c r="F423" s="23">
        <f>B423</f>
        <v>56</v>
      </c>
    </row>
    <row r="424" spans="1:25" x14ac:dyDescent="0.25">
      <c r="A424" s="47">
        <v>2</v>
      </c>
      <c r="B424" s="7">
        <v>21</v>
      </c>
      <c r="C424" s="8">
        <v>0.20792079207920791</v>
      </c>
      <c r="E424" s="23">
        <v>2</v>
      </c>
      <c r="F424" s="23">
        <f t="shared" ref="F424:F427" si="20">B424</f>
        <v>21</v>
      </c>
    </row>
    <row r="425" spans="1:25" x14ac:dyDescent="0.25">
      <c r="A425" s="47">
        <v>3</v>
      </c>
      <c r="B425" s="7">
        <v>17</v>
      </c>
      <c r="C425" s="8">
        <v>0.16831683168316833</v>
      </c>
      <c r="E425" s="23">
        <v>3</v>
      </c>
      <c r="F425" s="23">
        <f t="shared" si="20"/>
        <v>17</v>
      </c>
    </row>
    <row r="426" spans="1:25" x14ac:dyDescent="0.25">
      <c r="A426" s="47">
        <v>4</v>
      </c>
      <c r="B426" s="7">
        <v>3</v>
      </c>
      <c r="C426" s="8">
        <v>2.9702970297029702E-2</v>
      </c>
      <c r="E426" s="23">
        <v>4</v>
      </c>
      <c r="F426" s="23">
        <f t="shared" si="20"/>
        <v>3</v>
      </c>
    </row>
    <row r="427" spans="1:25" x14ac:dyDescent="0.25">
      <c r="A427" s="47">
        <v>5</v>
      </c>
      <c r="B427" s="7">
        <v>4</v>
      </c>
      <c r="C427" s="8">
        <v>3.9603960396039604E-2</v>
      </c>
      <c r="E427" s="23">
        <v>5</v>
      </c>
      <c r="F427" s="23">
        <f t="shared" si="20"/>
        <v>4</v>
      </c>
    </row>
    <row r="428" spans="1:25" x14ac:dyDescent="0.25">
      <c r="A428" s="9" t="s">
        <v>6</v>
      </c>
      <c r="B428" s="10">
        <v>101</v>
      </c>
      <c r="C428" s="10"/>
      <c r="D428" s="9"/>
      <c r="E428" s="24">
        <f>SUMPRODUCT(E423:E427,F423:F427)</f>
        <v>181</v>
      </c>
      <c r="F428" s="24">
        <f>SUM(F423:F427)</f>
        <v>101</v>
      </c>
      <c r="G428" s="9"/>
      <c r="H428" s="9"/>
      <c r="I428" s="9"/>
      <c r="J428" s="9"/>
      <c r="K428" s="9"/>
      <c r="L428" s="9"/>
      <c r="M428" s="9"/>
      <c r="N428" s="9"/>
      <c r="O428" s="9"/>
      <c r="P428" s="9"/>
      <c r="Q428" s="9"/>
      <c r="R428" s="9"/>
      <c r="S428" s="9"/>
      <c r="T428" s="9"/>
      <c r="U428" s="9"/>
      <c r="V428" s="9"/>
      <c r="W428" s="9"/>
      <c r="X428" s="9"/>
      <c r="Y428" s="9"/>
    </row>
    <row r="429" spans="1:25" x14ac:dyDescent="0.25">
      <c r="A429" s="11" t="s">
        <v>7</v>
      </c>
      <c r="B429" s="12">
        <v>1.7920792079207921</v>
      </c>
      <c r="E429" s="151">
        <f>E428/F428</f>
        <v>1.7920792079207921</v>
      </c>
      <c r="F429" s="151"/>
    </row>
    <row r="430" spans="1:25" x14ac:dyDescent="0.25">
      <c r="A430" s="11" t="s">
        <v>8</v>
      </c>
      <c r="B430" s="12">
        <v>1.0799706633345956</v>
      </c>
    </row>
    <row r="431" spans="1:25" x14ac:dyDescent="0.25">
      <c r="A431" s="11" t="s">
        <v>9</v>
      </c>
      <c r="B431" s="12">
        <v>1.1663366336633663</v>
      </c>
    </row>
    <row r="433" spans="1:25" x14ac:dyDescent="0.25">
      <c r="A433" s="1" t="s">
        <v>32</v>
      </c>
      <c r="B433" s="26"/>
      <c r="C433" s="26"/>
      <c r="D433" s="25"/>
      <c r="E433" s="25"/>
      <c r="F433" s="25"/>
      <c r="G433" s="25"/>
      <c r="H433" s="25"/>
      <c r="I433" s="25"/>
      <c r="J433" s="25"/>
      <c r="K433" s="25"/>
      <c r="L433" s="25"/>
      <c r="M433" s="25"/>
      <c r="N433" s="25"/>
      <c r="O433" s="25"/>
      <c r="P433" s="25"/>
      <c r="Q433" s="25"/>
      <c r="R433" s="25"/>
      <c r="S433" s="25"/>
      <c r="T433" s="25"/>
      <c r="U433" s="25"/>
      <c r="V433" s="25"/>
      <c r="W433" s="25"/>
      <c r="X433" s="25"/>
      <c r="Y433" s="25"/>
    </row>
    <row r="434" spans="1:25" x14ac:dyDescent="0.25">
      <c r="A434" s="4" t="s">
        <v>709</v>
      </c>
    </row>
    <row r="435" spans="1:25" s="53" customFormat="1" x14ac:dyDescent="0.25">
      <c r="A435" s="116" t="s">
        <v>710</v>
      </c>
      <c r="B435" s="52"/>
      <c r="C435" s="52"/>
    </row>
    <row r="436" spans="1:25" x14ac:dyDescent="0.25">
      <c r="A436" s="47">
        <v>1</v>
      </c>
      <c r="B436" s="7">
        <v>21</v>
      </c>
      <c r="C436" s="8">
        <v>0.20792079207920791</v>
      </c>
      <c r="E436" s="23">
        <v>1</v>
      </c>
      <c r="F436" s="23">
        <f>B440</f>
        <v>28</v>
      </c>
    </row>
    <row r="437" spans="1:25" x14ac:dyDescent="0.25">
      <c r="A437" s="47">
        <v>2</v>
      </c>
      <c r="B437" s="7">
        <v>14</v>
      </c>
      <c r="C437" s="8">
        <v>0.13861386138613863</v>
      </c>
      <c r="E437" s="23">
        <v>2</v>
      </c>
      <c r="F437" s="23">
        <f>B439</f>
        <v>21</v>
      </c>
    </row>
    <row r="438" spans="1:25" x14ac:dyDescent="0.25">
      <c r="A438" s="47">
        <v>3</v>
      </c>
      <c r="B438" s="7">
        <v>17</v>
      </c>
      <c r="C438" s="8">
        <v>0.16831683168316833</v>
      </c>
      <c r="E438" s="23">
        <v>3</v>
      </c>
      <c r="F438" s="23">
        <f>B438</f>
        <v>17</v>
      </c>
    </row>
    <row r="439" spans="1:25" x14ac:dyDescent="0.25">
      <c r="A439" s="47">
        <v>4</v>
      </c>
      <c r="B439" s="7">
        <v>21</v>
      </c>
      <c r="C439" s="8">
        <v>0.20792079207920791</v>
      </c>
      <c r="E439" s="23">
        <v>4</v>
      </c>
      <c r="F439" s="23">
        <f>B437</f>
        <v>14</v>
      </c>
    </row>
    <row r="440" spans="1:25" x14ac:dyDescent="0.25">
      <c r="A440" s="47">
        <v>5</v>
      </c>
      <c r="B440" s="7">
        <v>28</v>
      </c>
      <c r="C440" s="8">
        <v>0.27722772277227725</v>
      </c>
      <c r="E440" s="23">
        <v>5</v>
      </c>
      <c r="F440" s="23">
        <f>B436</f>
        <v>21</v>
      </c>
    </row>
    <row r="441" spans="1:25" x14ac:dyDescent="0.25">
      <c r="A441" s="9" t="s">
        <v>6</v>
      </c>
      <c r="B441" s="10">
        <v>101</v>
      </c>
      <c r="C441" s="10"/>
      <c r="D441" s="9"/>
      <c r="E441" s="24">
        <f>SUMPRODUCT(E436:E440,F436:F440)</f>
        <v>282</v>
      </c>
      <c r="F441" s="24">
        <f>SUM(F436:F440)</f>
        <v>101</v>
      </c>
      <c r="G441" s="9"/>
      <c r="H441" s="9"/>
      <c r="I441" s="9"/>
      <c r="J441" s="9"/>
      <c r="K441" s="9"/>
      <c r="L441" s="9"/>
      <c r="M441" s="9"/>
      <c r="N441" s="9"/>
      <c r="O441" s="9"/>
      <c r="P441" s="9"/>
      <c r="Q441" s="9"/>
      <c r="R441" s="9"/>
      <c r="S441" s="9"/>
      <c r="T441" s="9"/>
      <c r="U441" s="9"/>
      <c r="V441" s="9"/>
      <c r="W441" s="9"/>
      <c r="X441" s="9"/>
      <c r="Y441" s="9"/>
    </row>
    <row r="442" spans="1:25" x14ac:dyDescent="0.25">
      <c r="A442" s="11" t="s">
        <v>7</v>
      </c>
      <c r="B442" s="12">
        <v>3.2079207920792081</v>
      </c>
      <c r="E442" s="151">
        <f>E441/F441</f>
        <v>2.7920792079207919</v>
      </c>
      <c r="F442" s="151"/>
    </row>
    <row r="443" spans="1:25" x14ac:dyDescent="0.25">
      <c r="A443" s="11" t="s">
        <v>8</v>
      </c>
      <c r="B443" s="12">
        <v>1.5054356956254777</v>
      </c>
    </row>
    <row r="444" spans="1:25" x14ac:dyDescent="0.25">
      <c r="A444" s="11" t="s">
        <v>9</v>
      </c>
      <c r="B444" s="12">
        <v>2.2663366336633661</v>
      </c>
    </row>
    <row r="446" spans="1:25" s="36" customFormat="1" x14ac:dyDescent="0.25">
      <c r="A446" s="46" t="s">
        <v>711</v>
      </c>
      <c r="B446" s="35"/>
      <c r="C446" s="35"/>
    </row>
    <row r="447" spans="1:25" x14ac:dyDescent="0.25">
      <c r="A447" s="47">
        <v>1</v>
      </c>
      <c r="B447" s="7">
        <v>5</v>
      </c>
      <c r="C447" s="8">
        <v>4.9504950495049507E-2</v>
      </c>
      <c r="E447" s="23">
        <v>1</v>
      </c>
      <c r="F447" s="23">
        <f>B451</f>
        <v>38</v>
      </c>
    </row>
    <row r="448" spans="1:25" x14ac:dyDescent="0.25">
      <c r="A448" s="47">
        <v>2</v>
      </c>
      <c r="B448" s="7">
        <v>8</v>
      </c>
      <c r="C448" s="8">
        <v>7.9207920792079209E-2</v>
      </c>
      <c r="E448" s="23">
        <v>2</v>
      </c>
      <c r="F448" s="23">
        <f>B450</f>
        <v>25</v>
      </c>
    </row>
    <row r="449" spans="1:25" x14ac:dyDescent="0.25">
      <c r="A449" s="47">
        <v>3</v>
      </c>
      <c r="B449" s="7">
        <v>25</v>
      </c>
      <c r="C449" s="8">
        <v>0.24752475247524752</v>
      </c>
      <c r="E449" s="23">
        <v>3</v>
      </c>
      <c r="F449" s="23">
        <f>B449</f>
        <v>25</v>
      </c>
    </row>
    <row r="450" spans="1:25" x14ac:dyDescent="0.25">
      <c r="A450" s="47">
        <v>4</v>
      </c>
      <c r="B450" s="7">
        <v>25</v>
      </c>
      <c r="C450" s="8">
        <v>0.24752475247524752</v>
      </c>
      <c r="E450" s="23">
        <v>4</v>
      </c>
      <c r="F450" s="23">
        <f>B448</f>
        <v>8</v>
      </c>
    </row>
    <row r="451" spans="1:25" x14ac:dyDescent="0.25">
      <c r="A451" s="47">
        <v>5</v>
      </c>
      <c r="B451" s="7">
        <v>38</v>
      </c>
      <c r="C451" s="8">
        <v>0.37623762376237624</v>
      </c>
      <c r="E451" s="23">
        <v>5</v>
      </c>
      <c r="F451" s="23">
        <f>B447</f>
        <v>5</v>
      </c>
    </row>
    <row r="452" spans="1:25" x14ac:dyDescent="0.25">
      <c r="A452" s="9" t="s">
        <v>6</v>
      </c>
      <c r="B452" s="10">
        <v>101</v>
      </c>
      <c r="C452" s="10"/>
      <c r="D452" s="9"/>
      <c r="E452" s="24">
        <f>SUMPRODUCT(E447:E451,F447:F451)</f>
        <v>220</v>
      </c>
      <c r="F452" s="24">
        <f>SUM(F447:F451)</f>
        <v>101</v>
      </c>
      <c r="G452" s="9"/>
      <c r="H452" s="9"/>
      <c r="I452" s="9"/>
      <c r="J452" s="9"/>
      <c r="K452" s="9"/>
      <c r="L452" s="9"/>
      <c r="M452" s="9"/>
      <c r="N452" s="9"/>
      <c r="O452" s="9"/>
      <c r="P452" s="9"/>
      <c r="Q452" s="9"/>
      <c r="R452" s="9"/>
      <c r="S452" s="9"/>
      <c r="T452" s="9"/>
      <c r="U452" s="9"/>
      <c r="V452" s="9"/>
      <c r="W452" s="9"/>
      <c r="X452" s="9"/>
      <c r="Y452" s="9"/>
    </row>
    <row r="453" spans="1:25" x14ac:dyDescent="0.25">
      <c r="A453" s="11" t="s">
        <v>7</v>
      </c>
      <c r="B453" s="12">
        <v>3.8217821782178216</v>
      </c>
      <c r="E453" s="151">
        <f>E452/F452</f>
        <v>2.1782178217821784</v>
      </c>
      <c r="F453" s="151"/>
    </row>
    <row r="454" spans="1:25" x14ac:dyDescent="0.25">
      <c r="A454" s="11" t="s">
        <v>8</v>
      </c>
      <c r="B454" s="12">
        <v>1.1695814602152377</v>
      </c>
    </row>
    <row r="455" spans="1:25" x14ac:dyDescent="0.25">
      <c r="A455" s="11" t="s">
        <v>9</v>
      </c>
      <c r="B455" s="12">
        <v>1.3679207920792078</v>
      </c>
    </row>
    <row r="457" spans="1:25" s="36" customFormat="1" x14ac:dyDescent="0.25">
      <c r="A457" s="46" t="s">
        <v>712</v>
      </c>
      <c r="B457" s="35"/>
      <c r="C457" s="35"/>
    </row>
    <row r="458" spans="1:25" x14ac:dyDescent="0.25">
      <c r="A458" s="47">
        <v>1</v>
      </c>
      <c r="B458" s="7">
        <v>7</v>
      </c>
      <c r="C458" s="8">
        <v>6.9306930693069313E-2</v>
      </c>
      <c r="E458" s="23">
        <v>1</v>
      </c>
      <c r="F458" s="23">
        <f>B462</f>
        <v>38</v>
      </c>
    </row>
    <row r="459" spans="1:25" x14ac:dyDescent="0.25">
      <c r="A459" s="47">
        <v>2</v>
      </c>
      <c r="B459" s="7">
        <v>11</v>
      </c>
      <c r="C459" s="8">
        <v>0.10891089108910891</v>
      </c>
      <c r="E459" s="23">
        <v>2</v>
      </c>
      <c r="F459" s="23">
        <f>B461</f>
        <v>20</v>
      </c>
    </row>
    <row r="460" spans="1:25" x14ac:dyDescent="0.25">
      <c r="A460" s="47">
        <v>3</v>
      </c>
      <c r="B460" s="7">
        <v>25</v>
      </c>
      <c r="C460" s="8">
        <v>0.24752475247524752</v>
      </c>
      <c r="E460" s="23">
        <v>3</v>
      </c>
      <c r="F460" s="23">
        <f>B460</f>
        <v>25</v>
      </c>
    </row>
    <row r="461" spans="1:25" x14ac:dyDescent="0.25">
      <c r="A461" s="47">
        <v>4</v>
      </c>
      <c r="B461" s="7">
        <v>20</v>
      </c>
      <c r="C461" s="8">
        <v>0.19801980198019803</v>
      </c>
      <c r="E461" s="23">
        <v>4</v>
      </c>
      <c r="F461" s="23">
        <f>B459</f>
        <v>11</v>
      </c>
    </row>
    <row r="462" spans="1:25" x14ac:dyDescent="0.25">
      <c r="A462" s="47">
        <v>5</v>
      </c>
      <c r="B462" s="7">
        <v>38</v>
      </c>
      <c r="C462" s="8">
        <v>0.37623762376237624</v>
      </c>
      <c r="E462" s="23">
        <v>5</v>
      </c>
      <c r="F462" s="23">
        <f>B458</f>
        <v>7</v>
      </c>
    </row>
    <row r="463" spans="1:25" x14ac:dyDescent="0.25">
      <c r="A463" s="9" t="s">
        <v>6</v>
      </c>
      <c r="B463" s="10">
        <v>101</v>
      </c>
      <c r="C463" s="10"/>
      <c r="D463" s="9"/>
      <c r="E463" s="24">
        <f>SUMPRODUCT(E458:E462,F458:F462)</f>
        <v>232</v>
      </c>
      <c r="F463" s="24">
        <f>SUM(F458:F462)</f>
        <v>101</v>
      </c>
      <c r="G463" s="9"/>
      <c r="H463" s="9"/>
      <c r="I463" s="9"/>
      <c r="J463" s="9"/>
      <c r="K463" s="9"/>
      <c r="L463" s="9"/>
      <c r="M463" s="9"/>
      <c r="N463" s="9"/>
      <c r="O463" s="9"/>
      <c r="P463" s="9"/>
      <c r="Q463" s="9"/>
      <c r="R463" s="9"/>
      <c r="S463" s="9"/>
      <c r="T463" s="9"/>
      <c r="U463" s="9"/>
      <c r="V463" s="9"/>
      <c r="W463" s="9"/>
      <c r="X463" s="9"/>
      <c r="Y463" s="9"/>
    </row>
    <row r="464" spans="1:25" x14ac:dyDescent="0.25">
      <c r="A464" s="11" t="s">
        <v>7</v>
      </c>
      <c r="B464" s="12">
        <v>3.7029702970297032</v>
      </c>
      <c r="E464" s="151">
        <f>E463/F463</f>
        <v>2.2970297029702968</v>
      </c>
      <c r="F464" s="151"/>
    </row>
    <row r="465" spans="1:25" x14ac:dyDescent="0.25">
      <c r="A465" s="11" t="s">
        <v>8</v>
      </c>
      <c r="B465" s="12">
        <v>1.2692088437719424</v>
      </c>
    </row>
    <row r="466" spans="1:25" x14ac:dyDescent="0.25">
      <c r="A466" s="11" t="s">
        <v>9</v>
      </c>
      <c r="B466" s="12">
        <v>1.610891089108911</v>
      </c>
    </row>
    <row r="468" spans="1:25" s="55" customFormat="1" x14ac:dyDescent="0.25">
      <c r="A468" s="51" t="s">
        <v>713</v>
      </c>
      <c r="B468" s="54"/>
      <c r="C468" s="54"/>
    </row>
    <row r="469" spans="1:25" x14ac:dyDescent="0.25">
      <c r="A469" s="47">
        <v>1</v>
      </c>
      <c r="B469" s="7">
        <v>6</v>
      </c>
      <c r="C469" s="8">
        <v>5.9405940594059403E-2</v>
      </c>
      <c r="E469" s="23">
        <v>1</v>
      </c>
      <c r="F469" s="23">
        <f>B473</f>
        <v>28</v>
      </c>
    </row>
    <row r="470" spans="1:25" x14ac:dyDescent="0.25">
      <c r="A470" s="47">
        <v>2</v>
      </c>
      <c r="B470" s="7">
        <v>13</v>
      </c>
      <c r="C470" s="8">
        <v>0.12871287128712872</v>
      </c>
      <c r="E470" s="23">
        <v>2</v>
      </c>
      <c r="F470" s="23">
        <f>B472</f>
        <v>28</v>
      </c>
    </row>
    <row r="471" spans="1:25" x14ac:dyDescent="0.25">
      <c r="A471" s="47">
        <v>3</v>
      </c>
      <c r="B471" s="7">
        <v>26</v>
      </c>
      <c r="C471" s="8">
        <v>0.25742574257425743</v>
      </c>
      <c r="E471" s="23">
        <v>3</v>
      </c>
      <c r="F471" s="23">
        <f>B471</f>
        <v>26</v>
      </c>
    </row>
    <row r="472" spans="1:25" x14ac:dyDescent="0.25">
      <c r="A472" s="47">
        <v>4</v>
      </c>
      <c r="B472" s="7">
        <v>28</v>
      </c>
      <c r="C472" s="8">
        <v>0.27722772277227725</v>
      </c>
      <c r="E472" s="23">
        <v>4</v>
      </c>
      <c r="F472" s="23">
        <f>B470</f>
        <v>13</v>
      </c>
    </row>
    <row r="473" spans="1:25" x14ac:dyDescent="0.25">
      <c r="A473" s="47">
        <v>5</v>
      </c>
      <c r="B473" s="7">
        <v>28</v>
      </c>
      <c r="C473" s="8">
        <v>0.27722772277227725</v>
      </c>
      <c r="E473" s="23">
        <v>5</v>
      </c>
      <c r="F473" s="23">
        <f>B469</f>
        <v>6</v>
      </c>
    </row>
    <row r="474" spans="1:25" x14ac:dyDescent="0.25">
      <c r="A474" s="9" t="s">
        <v>6</v>
      </c>
      <c r="B474" s="10">
        <v>101</v>
      </c>
      <c r="C474" s="10"/>
      <c r="D474" s="9"/>
      <c r="E474" s="24">
        <f>SUMPRODUCT(E469:E473,F469:F473)</f>
        <v>244</v>
      </c>
      <c r="F474" s="24">
        <f>SUM(F469:F473)</f>
        <v>101</v>
      </c>
      <c r="G474" s="9"/>
      <c r="H474" s="9"/>
      <c r="I474" s="9"/>
      <c r="J474" s="9"/>
      <c r="K474" s="9"/>
      <c r="L474" s="9"/>
      <c r="M474" s="9"/>
      <c r="N474" s="9"/>
      <c r="O474" s="9"/>
      <c r="P474" s="9"/>
      <c r="Q474" s="9"/>
      <c r="R474" s="9"/>
      <c r="S474" s="9"/>
      <c r="T474" s="9"/>
      <c r="U474" s="9"/>
      <c r="V474" s="9"/>
      <c r="W474" s="9"/>
      <c r="X474" s="9"/>
      <c r="Y474" s="9"/>
    </row>
    <row r="475" spans="1:25" x14ac:dyDescent="0.25">
      <c r="A475" s="11" t="s">
        <v>7</v>
      </c>
      <c r="B475" s="12">
        <v>3.5841584158415842</v>
      </c>
      <c r="E475" s="151">
        <f>E474/F474</f>
        <v>2.4158415841584158</v>
      </c>
      <c r="F475" s="151"/>
    </row>
    <row r="476" spans="1:25" x14ac:dyDescent="0.25">
      <c r="A476" s="11" t="s">
        <v>8</v>
      </c>
      <c r="B476" s="12">
        <v>1.1938787772020514</v>
      </c>
    </row>
    <row r="477" spans="1:25" x14ac:dyDescent="0.25">
      <c r="A477" s="11" t="s">
        <v>9</v>
      </c>
      <c r="B477" s="12">
        <v>1.4253465346534653</v>
      </c>
    </row>
    <row r="479" spans="1:25" x14ac:dyDescent="0.25">
      <c r="A479" s="1" t="s">
        <v>33</v>
      </c>
      <c r="B479" s="26"/>
      <c r="C479" s="26"/>
      <c r="D479" s="25"/>
      <c r="E479" s="25"/>
      <c r="F479" s="25"/>
      <c r="G479" s="25"/>
      <c r="H479" s="25"/>
      <c r="I479" s="25"/>
      <c r="J479" s="25"/>
      <c r="K479" s="25"/>
      <c r="L479" s="25"/>
      <c r="M479" s="25"/>
      <c r="N479" s="25"/>
      <c r="O479" s="25"/>
      <c r="P479" s="25"/>
      <c r="Q479" s="25"/>
      <c r="R479" s="25"/>
      <c r="S479" s="25"/>
      <c r="T479" s="25"/>
      <c r="U479" s="25"/>
      <c r="V479" s="25"/>
      <c r="W479" s="25"/>
      <c r="X479" s="25"/>
      <c r="Y479" s="25"/>
    </row>
    <row r="480" spans="1:25" s="57" customFormat="1" x14ac:dyDescent="0.25">
      <c r="A480" s="121" t="s">
        <v>714</v>
      </c>
      <c r="B480" s="56"/>
      <c r="C480" s="56"/>
    </row>
    <row r="481" spans="1:25" x14ac:dyDescent="0.25">
      <c r="A481" s="74" t="s">
        <v>749</v>
      </c>
      <c r="B481" s="7">
        <v>23</v>
      </c>
      <c r="C481" s="8">
        <v>0.22772277227722773</v>
      </c>
      <c r="E481" s="23">
        <v>1</v>
      </c>
      <c r="F481" s="23">
        <f>B481</f>
        <v>23</v>
      </c>
    </row>
    <row r="482" spans="1:25" x14ac:dyDescent="0.25">
      <c r="A482" s="6" t="s">
        <v>20</v>
      </c>
      <c r="B482" s="7">
        <v>78</v>
      </c>
      <c r="C482" s="8">
        <v>0.7722772277227723</v>
      </c>
      <c r="E482" s="23">
        <v>5</v>
      </c>
      <c r="F482" s="23">
        <f>B482</f>
        <v>78</v>
      </c>
    </row>
    <row r="483" spans="1:25" x14ac:dyDescent="0.25">
      <c r="A483" s="9" t="s">
        <v>6</v>
      </c>
      <c r="B483" s="10">
        <v>101</v>
      </c>
      <c r="C483" s="10"/>
      <c r="D483" s="9"/>
      <c r="E483" s="24">
        <f>SUMPRODUCT(E481:E482,F481:F482)</f>
        <v>413</v>
      </c>
      <c r="F483" s="24">
        <f>SUM(F478:F482)</f>
        <v>101</v>
      </c>
      <c r="G483" s="9"/>
      <c r="H483" s="9"/>
      <c r="I483" s="9"/>
      <c r="J483" s="9"/>
      <c r="K483" s="9"/>
      <c r="L483" s="9"/>
      <c r="M483" s="9"/>
      <c r="N483" s="9"/>
      <c r="O483" s="9"/>
      <c r="P483" s="9"/>
      <c r="Q483" s="9"/>
      <c r="R483" s="9"/>
      <c r="S483" s="9"/>
      <c r="T483" s="9"/>
      <c r="U483" s="9"/>
      <c r="V483" s="9"/>
      <c r="W483" s="9"/>
      <c r="X483" s="9"/>
      <c r="Y483" s="9"/>
    </row>
    <row r="484" spans="1:25" x14ac:dyDescent="0.25">
      <c r="A484" s="11" t="s">
        <v>7</v>
      </c>
      <c r="B484" s="12">
        <v>1.7722772277227723</v>
      </c>
      <c r="E484" s="151">
        <f>E483/F483</f>
        <v>4.0891089108910892</v>
      </c>
      <c r="F484" s="151"/>
    </row>
    <row r="485" spans="1:25" x14ac:dyDescent="0.25">
      <c r="A485" s="11" t="s">
        <v>8</v>
      </c>
      <c r="B485" s="12">
        <v>0.42145434198289811</v>
      </c>
    </row>
    <row r="486" spans="1:25" x14ac:dyDescent="0.25">
      <c r="A486" s="11" t="s">
        <v>9</v>
      </c>
      <c r="B486" s="12">
        <v>0.17762376237623761</v>
      </c>
    </row>
    <row r="488" spans="1:25" x14ac:dyDescent="0.25">
      <c r="A488" s="1" t="s">
        <v>34</v>
      </c>
      <c r="B488" s="26"/>
      <c r="C488" s="26"/>
      <c r="D488" s="25"/>
      <c r="E488" s="25"/>
      <c r="F488" s="25"/>
      <c r="G488" s="25"/>
      <c r="H488" s="25"/>
      <c r="I488" s="25"/>
      <c r="J488" s="25"/>
      <c r="K488" s="25"/>
      <c r="L488" s="25"/>
      <c r="M488" s="25"/>
      <c r="N488" s="25"/>
      <c r="O488" s="25"/>
      <c r="P488" s="25"/>
      <c r="Q488" s="25"/>
      <c r="R488" s="25"/>
      <c r="S488" s="25"/>
      <c r="T488" s="25"/>
      <c r="U488" s="25"/>
      <c r="V488" s="25"/>
      <c r="W488" s="25"/>
      <c r="X488" s="25"/>
      <c r="Y488" s="25"/>
    </row>
    <row r="489" spans="1:25" s="17" customFormat="1" x14ac:dyDescent="0.25">
      <c r="A489" s="70" t="s">
        <v>715</v>
      </c>
      <c r="B489" s="58"/>
      <c r="C489" s="58"/>
    </row>
    <row r="490" spans="1:25" x14ac:dyDescent="0.25">
      <c r="A490" s="61" t="s">
        <v>716</v>
      </c>
      <c r="B490" s="7">
        <v>12</v>
      </c>
      <c r="C490" s="8">
        <v>0.3</v>
      </c>
    </row>
    <row r="491" spans="1:25" x14ac:dyDescent="0.25">
      <c r="A491" s="61" t="s">
        <v>717</v>
      </c>
      <c r="B491" s="7">
        <v>7</v>
      </c>
      <c r="C491" s="8">
        <v>0.17499999999999999</v>
      </c>
    </row>
    <row r="492" spans="1:25" x14ac:dyDescent="0.25">
      <c r="A492" s="61" t="s">
        <v>718</v>
      </c>
      <c r="B492" s="7">
        <v>8</v>
      </c>
      <c r="C492" s="8">
        <v>0.2</v>
      </c>
    </row>
    <row r="493" spans="1:25" x14ac:dyDescent="0.25">
      <c r="A493" s="61" t="s">
        <v>657</v>
      </c>
      <c r="B493" s="7">
        <v>1</v>
      </c>
      <c r="C493" s="8">
        <v>2.5000000000000001E-2</v>
      </c>
    </row>
    <row r="494" spans="1:25" x14ac:dyDescent="0.25">
      <c r="A494" s="61" t="s">
        <v>719</v>
      </c>
      <c r="B494" s="7">
        <v>11</v>
      </c>
      <c r="C494" s="8">
        <v>0.27500000000000002</v>
      </c>
    </row>
    <row r="495" spans="1:25" x14ac:dyDescent="0.25">
      <c r="A495" s="61" t="s">
        <v>742</v>
      </c>
      <c r="B495" s="7">
        <v>1</v>
      </c>
      <c r="C495" s="8">
        <v>2.5000000000000001E-2</v>
      </c>
    </row>
    <row r="496" spans="1:25" x14ac:dyDescent="0.25">
      <c r="A496" s="61" t="s">
        <v>720</v>
      </c>
      <c r="B496" s="7">
        <v>0</v>
      </c>
      <c r="C496" s="8">
        <v>0</v>
      </c>
    </row>
    <row r="497" spans="1:25" x14ac:dyDescent="0.25">
      <c r="A497" s="9" t="s">
        <v>6</v>
      </c>
      <c r="B497" s="10">
        <v>40</v>
      </c>
      <c r="C497" s="10"/>
      <c r="D497" s="9"/>
      <c r="E497" s="9"/>
      <c r="F497" s="9"/>
      <c r="G497" s="9"/>
      <c r="H497" s="9"/>
      <c r="I497" s="9"/>
      <c r="J497" s="9"/>
      <c r="K497" s="9"/>
      <c r="L497" s="9"/>
      <c r="M497" s="9"/>
      <c r="N497" s="9"/>
      <c r="O497" s="9"/>
      <c r="P497" s="9"/>
      <c r="Q497" s="9"/>
      <c r="R497" s="9"/>
      <c r="S497" s="9"/>
      <c r="T497" s="9"/>
      <c r="U497" s="9"/>
      <c r="V497" s="9"/>
      <c r="W497" s="9"/>
      <c r="X497" s="9"/>
      <c r="Y497" s="9"/>
    </row>
    <row r="498" spans="1:25" x14ac:dyDescent="0.25">
      <c r="A498" s="11" t="s">
        <v>7</v>
      </c>
      <c r="B498" s="12">
        <v>2.875</v>
      </c>
    </row>
    <row r="499" spans="1:25" x14ac:dyDescent="0.25">
      <c r="A499" s="11" t="s">
        <v>8</v>
      </c>
      <c r="B499" s="12">
        <v>1.6669871486745642</v>
      </c>
    </row>
    <row r="500" spans="1:25" x14ac:dyDescent="0.25">
      <c r="A500" s="11" t="s">
        <v>9</v>
      </c>
      <c r="B500" s="12">
        <v>2.7788461538461537</v>
      </c>
    </row>
    <row r="502" spans="1:25" x14ac:dyDescent="0.25">
      <c r="A502" s="1" t="s">
        <v>37</v>
      </c>
      <c r="B502" s="26"/>
      <c r="C502" s="26"/>
      <c r="D502" s="25"/>
      <c r="E502" s="25"/>
      <c r="F502" s="25"/>
      <c r="G502" s="25"/>
      <c r="H502" s="25"/>
      <c r="I502" s="25"/>
      <c r="J502" s="25"/>
      <c r="K502" s="25"/>
      <c r="L502" s="25"/>
      <c r="M502" s="25"/>
      <c r="N502" s="25"/>
      <c r="O502" s="25"/>
      <c r="P502" s="25"/>
      <c r="Q502" s="25"/>
      <c r="R502" s="25"/>
      <c r="S502" s="25"/>
      <c r="T502" s="25"/>
      <c r="U502" s="25"/>
      <c r="V502" s="25"/>
      <c r="W502" s="25"/>
      <c r="X502" s="25"/>
      <c r="Y502" s="25"/>
    </row>
    <row r="503" spans="1:25" s="17" customFormat="1" x14ac:dyDescent="0.25">
      <c r="A503" s="4" t="s">
        <v>721</v>
      </c>
      <c r="B503" s="58"/>
      <c r="C503" s="58"/>
    </row>
    <row r="504" spans="1:25" x14ac:dyDescent="0.25">
      <c r="A504" s="81" t="s">
        <v>769</v>
      </c>
      <c r="B504" s="7">
        <v>10</v>
      </c>
      <c r="C504" s="8">
        <v>9.9009900990099015E-2</v>
      </c>
      <c r="E504" s="23">
        <v>1</v>
      </c>
      <c r="F504" s="23">
        <f>B504</f>
        <v>10</v>
      </c>
    </row>
    <row r="505" spans="1:25" x14ac:dyDescent="0.25">
      <c r="A505" s="81" t="s">
        <v>772</v>
      </c>
      <c r="B505" s="7">
        <v>24</v>
      </c>
      <c r="C505" s="8">
        <v>0.23762376237623761</v>
      </c>
      <c r="E505" s="23">
        <v>2</v>
      </c>
      <c r="F505" s="23">
        <f t="shared" ref="F505:F508" si="21">B505</f>
        <v>24</v>
      </c>
    </row>
    <row r="506" spans="1:25" x14ac:dyDescent="0.25">
      <c r="A506" s="81" t="s">
        <v>38</v>
      </c>
      <c r="B506" s="7">
        <v>48</v>
      </c>
      <c r="C506" s="8">
        <v>0.47524752475247523</v>
      </c>
      <c r="E506" s="23">
        <v>3</v>
      </c>
      <c r="F506" s="23">
        <f t="shared" si="21"/>
        <v>48</v>
      </c>
    </row>
    <row r="507" spans="1:25" x14ac:dyDescent="0.25">
      <c r="A507" s="81" t="s">
        <v>770</v>
      </c>
      <c r="B507" s="7">
        <v>19</v>
      </c>
      <c r="C507" s="8">
        <v>0.18811881188118812</v>
      </c>
      <c r="E507" s="23">
        <v>4</v>
      </c>
      <c r="F507" s="23">
        <f t="shared" si="21"/>
        <v>19</v>
      </c>
    </row>
    <row r="508" spans="1:25" x14ac:dyDescent="0.25">
      <c r="A508" s="81" t="s">
        <v>771</v>
      </c>
      <c r="B508" s="7">
        <v>0</v>
      </c>
      <c r="C508" s="8">
        <v>0</v>
      </c>
      <c r="E508" s="23">
        <v>5</v>
      </c>
      <c r="F508" s="23">
        <f t="shared" si="21"/>
        <v>0</v>
      </c>
    </row>
    <row r="509" spans="1:25" x14ac:dyDescent="0.25">
      <c r="A509" s="9" t="s">
        <v>6</v>
      </c>
      <c r="B509" s="10">
        <v>101</v>
      </c>
      <c r="C509" s="10"/>
      <c r="D509" s="9"/>
      <c r="E509" s="24">
        <f>SUMPRODUCT(E504:E508,F504:F508)</f>
        <v>278</v>
      </c>
      <c r="F509" s="24">
        <f>SUM(F504:F508)</f>
        <v>101</v>
      </c>
      <c r="G509" s="9"/>
      <c r="H509" s="9"/>
      <c r="I509" s="9"/>
      <c r="J509" s="9"/>
      <c r="K509" s="9"/>
      <c r="L509" s="9"/>
      <c r="M509" s="9"/>
      <c r="N509" s="9"/>
      <c r="O509" s="9"/>
      <c r="P509" s="9"/>
      <c r="Q509" s="9"/>
      <c r="R509" s="9"/>
      <c r="S509" s="9"/>
      <c r="T509" s="9"/>
      <c r="U509" s="9"/>
      <c r="V509" s="9"/>
      <c r="W509" s="9"/>
      <c r="X509" s="9"/>
      <c r="Y509" s="9"/>
    </row>
    <row r="510" spans="1:25" x14ac:dyDescent="0.25">
      <c r="A510" s="11" t="s">
        <v>7</v>
      </c>
      <c r="B510" s="12">
        <v>2.7524752475247523</v>
      </c>
      <c r="E510" s="151">
        <f>E509/F509</f>
        <v>2.7524752475247523</v>
      </c>
      <c r="F510" s="151"/>
    </row>
    <row r="511" spans="1:25" x14ac:dyDescent="0.25">
      <c r="A511" s="11" t="s">
        <v>8</v>
      </c>
      <c r="B511" s="12">
        <v>0.87642387683197454</v>
      </c>
    </row>
    <row r="512" spans="1:25" x14ac:dyDescent="0.25">
      <c r="A512" s="11" t="s">
        <v>9</v>
      </c>
      <c r="B512" s="12">
        <v>0.76811881188118802</v>
      </c>
    </row>
    <row r="513" spans="5:6" x14ac:dyDescent="0.25">
      <c r="E513" s="24" t="s">
        <v>39</v>
      </c>
      <c r="F513" s="59">
        <f>AVERAGE(E63,E76,E85,E94,E103,E116,E127,E138,E149,E160,E171,E182,E202,E214,E226,E238,E250,E263,E274,E285,E296,E307,E317,E330,E341,E352,E363,E374,E385,E396,E407,E418,E429,E442,E453,E464,E475,E484,E510)</f>
        <v>2.4812582771968854</v>
      </c>
    </row>
  </sheetData>
  <mergeCells count="42">
    <mergeCell ref="E453:F453"/>
    <mergeCell ref="E464:F464"/>
    <mergeCell ref="E475:F475"/>
    <mergeCell ref="E484:F484"/>
    <mergeCell ref="E510:F510"/>
    <mergeCell ref="E442:F442"/>
    <mergeCell ref="E317:F317"/>
    <mergeCell ref="E330:F330"/>
    <mergeCell ref="E341:F341"/>
    <mergeCell ref="E352:F352"/>
    <mergeCell ref="E363:F363"/>
    <mergeCell ref="E374:F374"/>
    <mergeCell ref="E385:F385"/>
    <mergeCell ref="E396:F396"/>
    <mergeCell ref="E407:F407"/>
    <mergeCell ref="E418:F418"/>
    <mergeCell ref="E429:F429"/>
    <mergeCell ref="E307:F307"/>
    <mergeCell ref="E171:F171"/>
    <mergeCell ref="E182:F182"/>
    <mergeCell ref="E202:F202"/>
    <mergeCell ref="E214:F214"/>
    <mergeCell ref="E226:F226"/>
    <mergeCell ref="E238:F238"/>
    <mergeCell ref="E250:F250"/>
    <mergeCell ref="E263:F263"/>
    <mergeCell ref="E274:F274"/>
    <mergeCell ref="E285:F285"/>
    <mergeCell ref="E296:F296"/>
    <mergeCell ref="G69:G73"/>
    <mergeCell ref="E160:F160"/>
    <mergeCell ref="E63:F63"/>
    <mergeCell ref="E69:E73"/>
    <mergeCell ref="F69:F73"/>
    <mergeCell ref="E76:F76"/>
    <mergeCell ref="E85:F85"/>
    <mergeCell ref="E94:F94"/>
    <mergeCell ref="E103:F103"/>
    <mergeCell ref="E116:F116"/>
    <mergeCell ref="E127:F127"/>
    <mergeCell ref="E138:F138"/>
    <mergeCell ref="E149:F1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506"/>
  <sheetViews>
    <sheetView topLeftCell="A320" zoomScale="80" zoomScaleNormal="80" workbookViewId="0">
      <selection activeCell="A3" sqref="A3"/>
    </sheetView>
  </sheetViews>
  <sheetFormatPr baseColWidth="10" defaultColWidth="9.140625" defaultRowHeight="15.75" x14ac:dyDescent="0.25"/>
  <cols>
    <col min="1" max="1" width="31.28515625" style="3" customWidth="1"/>
    <col min="2" max="2" width="15.28515625" style="5" customWidth="1"/>
    <col min="3" max="3" width="9.140625" style="5"/>
    <col min="4" max="16384" width="9.140625" style="3"/>
  </cols>
  <sheetData>
    <row r="1" spans="1:25" x14ac:dyDescent="0.25">
      <c r="A1" s="1" t="s">
        <v>0</v>
      </c>
      <c r="B1" s="132"/>
      <c r="C1" s="132"/>
      <c r="D1" s="1"/>
      <c r="E1" s="2"/>
      <c r="F1" s="2"/>
      <c r="G1" s="2"/>
      <c r="H1" s="2"/>
      <c r="I1" s="2"/>
      <c r="J1" s="2"/>
      <c r="K1" s="2"/>
      <c r="L1" s="2"/>
      <c r="M1" s="2"/>
      <c r="N1" s="2"/>
      <c r="O1" s="2"/>
      <c r="P1" s="2"/>
      <c r="Q1" s="2"/>
      <c r="R1" s="2"/>
      <c r="S1" s="2"/>
      <c r="T1" s="2"/>
      <c r="U1" s="2"/>
      <c r="V1" s="2"/>
      <c r="W1" s="2"/>
      <c r="X1" s="2"/>
      <c r="Y1" s="2"/>
    </row>
    <row r="2" spans="1:25" x14ac:dyDescent="0.25">
      <c r="A2" s="4" t="s">
        <v>651</v>
      </c>
    </row>
    <row r="3" spans="1:25" x14ac:dyDescent="0.25">
      <c r="A3" s="6" t="s">
        <v>725</v>
      </c>
      <c r="B3" s="62">
        <v>3</v>
      </c>
      <c r="C3" s="63">
        <v>2.0270270270270271E-2</v>
      </c>
    </row>
    <row r="4" spans="1:25" x14ac:dyDescent="0.25">
      <c r="A4" s="6" t="s">
        <v>1</v>
      </c>
      <c r="B4" s="62">
        <v>34</v>
      </c>
      <c r="C4" s="63">
        <v>0.22972972972972974</v>
      </c>
    </row>
    <row r="5" spans="1:25" x14ac:dyDescent="0.25">
      <c r="A5" s="6" t="s">
        <v>2</v>
      </c>
      <c r="B5" s="62">
        <v>32</v>
      </c>
      <c r="C5" s="63">
        <v>0.21621621621621623</v>
      </c>
    </row>
    <row r="6" spans="1:25" x14ac:dyDescent="0.25">
      <c r="A6" s="6" t="s">
        <v>3</v>
      </c>
      <c r="B6" s="62">
        <v>35</v>
      </c>
      <c r="C6" s="63">
        <v>0.23648648648648649</v>
      </c>
    </row>
    <row r="7" spans="1:25" x14ac:dyDescent="0.25">
      <c r="A7" s="6" t="s">
        <v>4</v>
      </c>
      <c r="B7" s="62">
        <v>34</v>
      </c>
      <c r="C7" s="63">
        <v>0.22972972972972974</v>
      </c>
    </row>
    <row r="8" spans="1:25" x14ac:dyDescent="0.25">
      <c r="A8" s="6" t="s">
        <v>5</v>
      </c>
      <c r="B8" s="62">
        <v>7</v>
      </c>
      <c r="C8" s="63">
        <v>4.72972972972973E-2</v>
      </c>
    </row>
    <row r="9" spans="1:25" x14ac:dyDescent="0.25">
      <c r="A9" s="6" t="s">
        <v>726</v>
      </c>
      <c r="B9" s="62">
        <v>3</v>
      </c>
      <c r="C9" s="63">
        <v>2.0270270270270271E-2</v>
      </c>
    </row>
    <row r="10" spans="1:25" x14ac:dyDescent="0.25">
      <c r="A10" s="64" t="s">
        <v>6</v>
      </c>
      <c r="B10" s="65">
        <v>148</v>
      </c>
      <c r="C10" s="65"/>
      <c r="D10" s="64"/>
      <c r="E10" s="64"/>
      <c r="F10" s="64"/>
      <c r="G10" s="64"/>
      <c r="H10" s="64"/>
      <c r="I10" s="64"/>
      <c r="J10" s="64"/>
      <c r="K10" s="64"/>
      <c r="L10" s="64"/>
      <c r="M10" s="64"/>
      <c r="N10" s="64"/>
      <c r="O10" s="64"/>
      <c r="P10" s="64"/>
      <c r="Q10" s="64"/>
      <c r="R10" s="64"/>
      <c r="S10" s="64"/>
      <c r="T10" s="64"/>
      <c r="U10" s="64"/>
      <c r="V10" s="64"/>
      <c r="W10" s="64"/>
      <c r="X10" s="64"/>
      <c r="Y10" s="64"/>
    </row>
    <row r="11" spans="1:25" x14ac:dyDescent="0.25">
      <c r="A11" s="66" t="s">
        <v>7</v>
      </c>
      <c r="B11" s="67">
        <v>3.6486486486486487</v>
      </c>
    </row>
    <row r="12" spans="1:25" x14ac:dyDescent="0.25">
      <c r="A12" s="66" t="s">
        <v>8</v>
      </c>
      <c r="B12" s="67">
        <v>1.3445018543150711</v>
      </c>
    </row>
    <row r="13" spans="1:25" x14ac:dyDescent="0.25">
      <c r="A13" s="66" t="s">
        <v>9</v>
      </c>
      <c r="B13" s="67">
        <v>1.8076852362566649</v>
      </c>
    </row>
    <row r="15" spans="1:25" x14ac:dyDescent="0.25">
      <c r="A15" s="2" t="s">
        <v>10</v>
      </c>
      <c r="B15" s="68"/>
      <c r="C15" s="68"/>
      <c r="D15" s="2"/>
      <c r="E15" s="2"/>
      <c r="F15" s="2"/>
      <c r="G15" s="2"/>
      <c r="H15" s="2"/>
      <c r="I15" s="2"/>
      <c r="J15" s="2"/>
      <c r="K15" s="2"/>
      <c r="L15" s="2"/>
      <c r="M15" s="2"/>
      <c r="N15" s="2"/>
      <c r="O15" s="2"/>
      <c r="P15" s="2"/>
      <c r="Q15" s="2"/>
      <c r="R15" s="2"/>
      <c r="S15" s="2"/>
      <c r="T15" s="2"/>
      <c r="U15" s="2"/>
      <c r="V15" s="2"/>
      <c r="W15" s="2"/>
      <c r="X15" s="2"/>
      <c r="Y15" s="2"/>
    </row>
    <row r="16" spans="1:25" s="17" customFormat="1" x14ac:dyDescent="0.25">
      <c r="A16" s="4" t="s">
        <v>653</v>
      </c>
      <c r="B16" s="58"/>
      <c r="C16" s="58"/>
    </row>
    <row r="17" spans="1:25" x14ac:dyDescent="0.25">
      <c r="A17" s="81" t="s">
        <v>731</v>
      </c>
      <c r="B17" s="62">
        <v>34</v>
      </c>
      <c r="C17" s="63">
        <v>0.22972972972972974</v>
      </c>
    </row>
    <row r="18" spans="1:25" x14ac:dyDescent="0.25">
      <c r="A18" s="81" t="s">
        <v>732</v>
      </c>
      <c r="B18" s="62">
        <v>76</v>
      </c>
      <c r="C18" s="63">
        <v>0.51351351351351349</v>
      </c>
    </row>
    <row r="19" spans="1:25" x14ac:dyDescent="0.25">
      <c r="A19" s="81" t="s">
        <v>733</v>
      </c>
      <c r="B19" s="62">
        <v>33</v>
      </c>
      <c r="C19" s="63">
        <v>0.22297297297297297</v>
      </c>
    </row>
    <row r="20" spans="1:25" x14ac:dyDescent="0.25">
      <c r="A20" s="81" t="s">
        <v>734</v>
      </c>
      <c r="B20" s="62">
        <v>5</v>
      </c>
      <c r="C20" s="63">
        <v>3.3783783783783786E-2</v>
      </c>
    </row>
    <row r="21" spans="1:25" x14ac:dyDescent="0.25">
      <c r="A21" s="81" t="s">
        <v>735</v>
      </c>
      <c r="B21" s="62">
        <v>0</v>
      </c>
      <c r="C21" s="63">
        <v>0</v>
      </c>
    </row>
    <row r="22" spans="1:25" x14ac:dyDescent="0.25">
      <c r="A22" s="81" t="s">
        <v>736</v>
      </c>
      <c r="B22" s="62">
        <v>0</v>
      </c>
      <c r="C22" s="63">
        <v>0</v>
      </c>
    </row>
    <row r="23" spans="1:25" x14ac:dyDescent="0.25">
      <c r="A23" s="81" t="s">
        <v>720</v>
      </c>
      <c r="B23" s="62">
        <v>0</v>
      </c>
      <c r="C23" s="63">
        <v>0</v>
      </c>
    </row>
    <row r="24" spans="1:25" x14ac:dyDescent="0.25">
      <c r="A24" s="64" t="s">
        <v>6</v>
      </c>
      <c r="B24" s="65">
        <v>148</v>
      </c>
      <c r="C24" s="65"/>
      <c r="D24" s="64"/>
      <c r="E24" s="64"/>
      <c r="F24" s="64"/>
      <c r="G24" s="64"/>
      <c r="H24" s="64"/>
      <c r="I24" s="64"/>
      <c r="J24" s="64"/>
      <c r="K24" s="64"/>
      <c r="L24" s="64"/>
      <c r="M24" s="64"/>
      <c r="N24" s="64"/>
      <c r="O24" s="64"/>
      <c r="P24" s="64"/>
      <c r="Q24" s="64"/>
      <c r="R24" s="64"/>
      <c r="S24" s="64"/>
      <c r="T24" s="64"/>
      <c r="U24" s="64"/>
      <c r="V24" s="64"/>
      <c r="W24" s="64"/>
      <c r="X24" s="64"/>
      <c r="Y24" s="64"/>
    </row>
    <row r="25" spans="1:25" x14ac:dyDescent="0.25">
      <c r="A25" s="66" t="s">
        <v>7</v>
      </c>
      <c r="B25" s="67">
        <v>2.060810810810811</v>
      </c>
    </row>
    <row r="26" spans="1:25" x14ac:dyDescent="0.25">
      <c r="A26" s="66" t="s">
        <v>8</v>
      </c>
      <c r="B26" s="67">
        <v>0.76688566542080416</v>
      </c>
    </row>
    <row r="27" spans="1:25" ht="18.75" customHeight="1" x14ac:dyDescent="0.25">
      <c r="A27" s="66" t="s">
        <v>9</v>
      </c>
      <c r="B27" s="67">
        <v>0.58811362382790955</v>
      </c>
    </row>
    <row r="29" spans="1:25" x14ac:dyDescent="0.25">
      <c r="A29" s="2" t="s">
        <v>11</v>
      </c>
      <c r="B29" s="68"/>
      <c r="C29" s="68"/>
      <c r="D29" s="2"/>
      <c r="E29" s="2"/>
      <c r="F29" s="2"/>
      <c r="G29" s="2"/>
      <c r="H29" s="2"/>
      <c r="I29" s="2"/>
      <c r="J29" s="2"/>
      <c r="K29" s="2"/>
      <c r="L29" s="2"/>
      <c r="M29" s="2"/>
      <c r="N29" s="2"/>
      <c r="O29" s="2"/>
      <c r="P29" s="2"/>
      <c r="Q29" s="2"/>
      <c r="R29" s="2"/>
      <c r="S29" s="2"/>
      <c r="T29" s="2"/>
      <c r="U29" s="2"/>
      <c r="V29" s="2"/>
      <c r="W29" s="2"/>
      <c r="X29" s="2"/>
      <c r="Y29" s="2"/>
    </row>
    <row r="30" spans="1:25" s="17" customFormat="1" x14ac:dyDescent="0.25">
      <c r="A30" s="4" t="s">
        <v>654</v>
      </c>
      <c r="B30" s="58"/>
      <c r="C30" s="58"/>
    </row>
    <row r="31" spans="1:25" x14ac:dyDescent="0.25">
      <c r="A31" s="81" t="s">
        <v>737</v>
      </c>
      <c r="B31" s="62">
        <v>83</v>
      </c>
      <c r="C31" s="63">
        <v>0.56081081081081086</v>
      </c>
    </row>
    <row r="32" spans="1:25" x14ac:dyDescent="0.25">
      <c r="A32" s="81" t="s">
        <v>738</v>
      </c>
      <c r="B32" s="62">
        <v>55</v>
      </c>
      <c r="C32" s="63">
        <v>0.3716216216216216</v>
      </c>
    </row>
    <row r="33" spans="1:25" x14ac:dyDescent="0.25">
      <c r="A33" s="81" t="s">
        <v>739</v>
      </c>
      <c r="B33" s="62">
        <v>9</v>
      </c>
      <c r="C33" s="63">
        <v>6.0810810810810814E-2</v>
      </c>
    </row>
    <row r="34" spans="1:25" x14ac:dyDescent="0.25">
      <c r="A34" s="81" t="s">
        <v>740</v>
      </c>
      <c r="B34" s="62">
        <v>1</v>
      </c>
      <c r="C34" s="63">
        <v>6.7567567567567571E-3</v>
      </c>
    </row>
    <row r="35" spans="1:25" x14ac:dyDescent="0.25">
      <c r="A35" s="64" t="s">
        <v>6</v>
      </c>
      <c r="B35" s="65">
        <v>148</v>
      </c>
      <c r="C35" s="65"/>
      <c r="D35" s="64"/>
      <c r="E35" s="64"/>
      <c r="F35" s="64"/>
      <c r="G35" s="64"/>
      <c r="H35" s="64"/>
      <c r="I35" s="64"/>
      <c r="J35" s="64"/>
      <c r="K35" s="64"/>
      <c r="L35" s="64"/>
      <c r="M35" s="64"/>
      <c r="N35" s="64"/>
      <c r="O35" s="64"/>
      <c r="P35" s="64"/>
      <c r="Q35" s="64"/>
      <c r="R35" s="64"/>
      <c r="S35" s="64"/>
      <c r="T35" s="64"/>
      <c r="U35" s="64"/>
      <c r="V35" s="64"/>
      <c r="W35" s="64"/>
      <c r="X35" s="64"/>
      <c r="Y35" s="64"/>
    </row>
    <row r="36" spans="1:25" x14ac:dyDescent="0.25">
      <c r="A36" s="66" t="s">
        <v>7</v>
      </c>
      <c r="B36" s="67">
        <v>1.5135135135135136</v>
      </c>
    </row>
    <row r="37" spans="1:25" x14ac:dyDescent="0.25">
      <c r="A37" s="66" t="s">
        <v>8</v>
      </c>
      <c r="B37" s="67">
        <v>0.64403581349785455</v>
      </c>
    </row>
    <row r="38" spans="1:25" x14ac:dyDescent="0.25">
      <c r="A38" s="66" t="s">
        <v>9</v>
      </c>
      <c r="B38" s="67">
        <v>0.41478212906784334</v>
      </c>
    </row>
    <row r="40" spans="1:25" x14ac:dyDescent="0.25">
      <c r="A40" s="2" t="s">
        <v>12</v>
      </c>
      <c r="B40" s="68"/>
      <c r="C40" s="68"/>
      <c r="D40" s="2"/>
      <c r="E40" s="2"/>
      <c r="F40" s="2"/>
      <c r="G40" s="2"/>
      <c r="H40" s="2"/>
      <c r="I40" s="2"/>
      <c r="J40" s="2"/>
      <c r="K40" s="2"/>
      <c r="L40" s="2"/>
      <c r="M40" s="2"/>
      <c r="N40" s="2"/>
      <c r="O40" s="2"/>
      <c r="P40" s="2"/>
      <c r="Q40" s="2"/>
      <c r="R40" s="2"/>
      <c r="S40" s="2"/>
      <c r="T40" s="2"/>
      <c r="U40" s="2"/>
      <c r="V40" s="2"/>
      <c r="W40" s="2"/>
      <c r="X40" s="2"/>
      <c r="Y40" s="2"/>
    </row>
    <row r="41" spans="1:25" s="17" customFormat="1" x14ac:dyDescent="0.25">
      <c r="A41" s="4" t="s">
        <v>655</v>
      </c>
      <c r="B41" s="58"/>
      <c r="C41" s="58"/>
    </row>
    <row r="42" spans="1:25" x14ac:dyDescent="0.25">
      <c r="A42" s="81" t="s">
        <v>718</v>
      </c>
      <c r="B42" s="62">
        <v>93</v>
      </c>
      <c r="C42" s="63">
        <v>0.15682967959527824</v>
      </c>
    </row>
    <row r="43" spans="1:25" x14ac:dyDescent="0.25">
      <c r="A43" s="81" t="s">
        <v>742</v>
      </c>
      <c r="B43" s="62">
        <v>107</v>
      </c>
      <c r="C43" s="63">
        <v>0.18043844856661045</v>
      </c>
    </row>
    <row r="44" spans="1:25" x14ac:dyDescent="0.25">
      <c r="A44" s="81" t="s">
        <v>656</v>
      </c>
      <c r="B44" s="62">
        <v>103</v>
      </c>
      <c r="C44" s="63">
        <v>0.17369308600337269</v>
      </c>
    </row>
    <row r="45" spans="1:25" x14ac:dyDescent="0.25">
      <c r="A45" s="81" t="s">
        <v>657</v>
      </c>
      <c r="B45" s="62">
        <v>93</v>
      </c>
      <c r="C45" s="63">
        <v>0.15682967959527824</v>
      </c>
    </row>
    <row r="46" spans="1:25" x14ac:dyDescent="0.25">
      <c r="A46" s="81" t="s">
        <v>743</v>
      </c>
      <c r="B46" s="62">
        <v>5</v>
      </c>
      <c r="C46" s="63">
        <v>8.4317032040472171E-3</v>
      </c>
    </row>
    <row r="47" spans="1:25" ht="31.5" x14ac:dyDescent="0.25">
      <c r="A47" s="81" t="s">
        <v>659</v>
      </c>
      <c r="B47" s="62">
        <v>113</v>
      </c>
      <c r="C47" s="63">
        <v>0.1905564924114671</v>
      </c>
    </row>
    <row r="48" spans="1:25" ht="31.5" x14ac:dyDescent="0.25">
      <c r="A48" s="81" t="s">
        <v>660</v>
      </c>
      <c r="B48" s="62">
        <v>20</v>
      </c>
      <c r="C48" s="63">
        <v>3.3726812816188868E-2</v>
      </c>
    </row>
    <row r="49" spans="1:25" ht="31.5" x14ac:dyDescent="0.25">
      <c r="A49" s="81" t="s">
        <v>661</v>
      </c>
      <c r="B49" s="62">
        <v>18</v>
      </c>
      <c r="C49" s="63">
        <v>3.0354131534569982E-2</v>
      </c>
    </row>
    <row r="50" spans="1:25" ht="47.25" x14ac:dyDescent="0.25">
      <c r="A50" s="81" t="s">
        <v>744</v>
      </c>
      <c r="B50" s="62">
        <v>41</v>
      </c>
      <c r="C50" s="63">
        <v>6.9139966273187178E-2</v>
      </c>
    </row>
    <row r="51" spans="1:25" x14ac:dyDescent="0.25">
      <c r="A51" s="64" t="s">
        <v>6</v>
      </c>
      <c r="B51" s="65">
        <v>593</v>
      </c>
      <c r="C51" s="65"/>
      <c r="D51" s="64"/>
      <c r="E51" s="64"/>
      <c r="F51" s="64"/>
      <c r="G51" s="64"/>
      <c r="H51" s="64"/>
      <c r="I51" s="64"/>
      <c r="J51" s="64"/>
      <c r="K51" s="64"/>
      <c r="L51" s="64"/>
      <c r="M51" s="64"/>
      <c r="N51" s="64"/>
      <c r="O51" s="64"/>
      <c r="P51" s="64"/>
      <c r="Q51" s="64"/>
      <c r="R51" s="64"/>
      <c r="S51" s="64"/>
      <c r="T51" s="64"/>
      <c r="U51" s="64"/>
      <c r="V51" s="64"/>
      <c r="W51" s="64"/>
      <c r="X51" s="64"/>
      <c r="Y51" s="64"/>
    </row>
    <row r="52" spans="1:25" x14ac:dyDescent="0.25">
      <c r="A52" s="66" t="s">
        <v>7</v>
      </c>
      <c r="B52" s="67">
        <v>3.9527824620573355</v>
      </c>
    </row>
    <row r="53" spans="1:25" x14ac:dyDescent="0.25">
      <c r="A53" s="66" t="s">
        <v>8</v>
      </c>
      <c r="B53" s="67">
        <v>2.3669593295618765</v>
      </c>
    </row>
    <row r="54" spans="1:25" x14ac:dyDescent="0.25">
      <c r="A54" s="66" t="s">
        <v>9</v>
      </c>
      <c r="B54" s="67">
        <v>5.6024964678000089</v>
      </c>
    </row>
    <row r="56" spans="1:25" x14ac:dyDescent="0.25">
      <c r="A56" s="1" t="s">
        <v>16</v>
      </c>
      <c r="B56" s="132"/>
      <c r="C56" s="132"/>
      <c r="D56" s="1"/>
      <c r="E56" s="2"/>
      <c r="F56" s="2"/>
      <c r="G56" s="2"/>
      <c r="H56" s="2"/>
      <c r="I56" s="2"/>
      <c r="J56" s="2"/>
      <c r="K56" s="2"/>
      <c r="L56" s="2"/>
      <c r="M56" s="2"/>
      <c r="N56" s="2"/>
      <c r="O56" s="2"/>
      <c r="P56" s="2"/>
      <c r="Q56" s="2"/>
      <c r="R56" s="2"/>
      <c r="S56" s="2"/>
      <c r="T56" s="2"/>
      <c r="U56" s="2"/>
      <c r="V56" s="2"/>
      <c r="W56" s="2"/>
      <c r="X56" s="2"/>
      <c r="Y56" s="2"/>
    </row>
    <row r="57" spans="1:25" s="22" customFormat="1" x14ac:dyDescent="0.25">
      <c r="A57" s="92" t="s">
        <v>663</v>
      </c>
      <c r="B57" s="21"/>
      <c r="C57" s="21"/>
    </row>
    <row r="58" spans="1:25" x14ac:dyDescent="0.25">
      <c r="A58" s="74" t="s">
        <v>745</v>
      </c>
      <c r="B58" s="62">
        <v>16</v>
      </c>
      <c r="C58" s="63">
        <v>0.10810810810810811</v>
      </c>
      <c r="E58" s="23">
        <v>1</v>
      </c>
      <c r="F58" s="23">
        <f>B58</f>
        <v>16</v>
      </c>
    </row>
    <row r="59" spans="1:25" x14ac:dyDescent="0.25">
      <c r="A59" s="74" t="s">
        <v>746</v>
      </c>
      <c r="B59" s="62">
        <v>75</v>
      </c>
      <c r="C59" s="63">
        <v>0.5067567567567568</v>
      </c>
      <c r="E59" s="23">
        <v>2</v>
      </c>
      <c r="F59" s="23">
        <f t="shared" ref="F59:F61" si="0">B59</f>
        <v>75</v>
      </c>
    </row>
    <row r="60" spans="1:25" x14ac:dyDescent="0.25">
      <c r="A60" s="74" t="s">
        <v>747</v>
      </c>
      <c r="B60" s="62">
        <v>54</v>
      </c>
      <c r="C60" s="63">
        <v>0.36486486486486486</v>
      </c>
      <c r="E60" s="23">
        <v>4</v>
      </c>
      <c r="F60" s="23">
        <f t="shared" si="0"/>
        <v>54</v>
      </c>
    </row>
    <row r="61" spans="1:25" x14ac:dyDescent="0.25">
      <c r="A61" s="74" t="s">
        <v>748</v>
      </c>
      <c r="B61" s="62">
        <v>3</v>
      </c>
      <c r="C61" s="63">
        <v>2.0270270270270271E-2</v>
      </c>
      <c r="E61" s="23">
        <v>5</v>
      </c>
      <c r="F61" s="23">
        <f t="shared" si="0"/>
        <v>3</v>
      </c>
    </row>
    <row r="62" spans="1:25" x14ac:dyDescent="0.25">
      <c r="A62" s="64" t="s">
        <v>6</v>
      </c>
      <c r="B62" s="65">
        <v>148</v>
      </c>
      <c r="C62" s="65"/>
      <c r="D62" s="64"/>
      <c r="E62" s="24">
        <f>SUMPRODUCT(E58:E61,F58:F61)</f>
        <v>397</v>
      </c>
      <c r="F62" s="24">
        <f>SUM(F58:F61)</f>
        <v>148</v>
      </c>
      <c r="G62" s="64"/>
      <c r="H62" s="64"/>
      <c r="I62" s="64"/>
      <c r="J62" s="64"/>
      <c r="K62" s="64"/>
      <c r="L62" s="64"/>
      <c r="M62" s="64"/>
      <c r="N62" s="64"/>
      <c r="O62" s="64"/>
      <c r="P62" s="64"/>
      <c r="Q62" s="64"/>
      <c r="R62" s="64"/>
      <c r="S62" s="64"/>
      <c r="T62" s="64"/>
      <c r="U62" s="64"/>
      <c r="V62" s="64"/>
      <c r="W62" s="64"/>
      <c r="X62" s="64"/>
      <c r="Y62" s="64"/>
    </row>
    <row r="63" spans="1:25" x14ac:dyDescent="0.25">
      <c r="A63" s="66" t="s">
        <v>7</v>
      </c>
      <c r="B63" s="67">
        <v>2.2972972972972974</v>
      </c>
      <c r="E63" s="151">
        <f>E62/F62</f>
        <v>2.6824324324324325</v>
      </c>
      <c r="F63" s="151"/>
    </row>
    <row r="64" spans="1:25" x14ac:dyDescent="0.25">
      <c r="A64" s="66" t="s">
        <v>8</v>
      </c>
      <c r="B64" s="67">
        <v>0.68471613324201541</v>
      </c>
    </row>
    <row r="65" spans="1:25" x14ac:dyDescent="0.25">
      <c r="A65" s="66" t="s">
        <v>9</v>
      </c>
      <c r="B65" s="67">
        <v>0.4688361831218974</v>
      </c>
    </row>
    <row r="67" spans="1:25" x14ac:dyDescent="0.25">
      <c r="A67" s="25" t="s">
        <v>17</v>
      </c>
      <c r="B67" s="26"/>
      <c r="C67" s="26"/>
      <c r="D67" s="25"/>
      <c r="E67" s="25"/>
      <c r="F67" s="25"/>
      <c r="G67" s="25"/>
      <c r="H67" s="25"/>
      <c r="I67" s="25"/>
      <c r="J67" s="25"/>
      <c r="K67" s="25"/>
      <c r="L67" s="25"/>
      <c r="M67" s="25"/>
      <c r="N67" s="25"/>
      <c r="O67" s="25"/>
      <c r="P67" s="25"/>
      <c r="Q67" s="25"/>
      <c r="R67" s="25"/>
      <c r="S67" s="25"/>
      <c r="T67" s="25"/>
      <c r="U67" s="25"/>
      <c r="V67" s="25"/>
      <c r="W67" s="25"/>
      <c r="X67" s="25"/>
      <c r="Y67" s="25"/>
    </row>
    <row r="68" spans="1:25" s="28" customFormat="1" x14ac:dyDescent="0.25">
      <c r="A68" s="92" t="s">
        <v>638</v>
      </c>
      <c r="B68" s="27"/>
      <c r="C68" s="27"/>
    </row>
    <row r="69" spans="1:25" ht="31.5" x14ac:dyDescent="0.25">
      <c r="A69" s="81" t="s">
        <v>664</v>
      </c>
      <c r="B69" s="62">
        <v>11</v>
      </c>
      <c r="C69" s="63">
        <v>6.8750000000000006E-2</v>
      </c>
      <c r="E69" s="153">
        <v>1</v>
      </c>
      <c r="F69" s="153">
        <f>SUM(B69:B73)</f>
        <v>38</v>
      </c>
      <c r="G69" s="154"/>
    </row>
    <row r="70" spans="1:25" ht="31.5" x14ac:dyDescent="0.25">
      <c r="A70" s="81" t="s">
        <v>639</v>
      </c>
      <c r="B70" s="62">
        <v>12</v>
      </c>
      <c r="C70" s="63">
        <v>7.4999999999999997E-2</v>
      </c>
      <c r="E70" s="153"/>
      <c r="F70" s="153"/>
      <c r="G70" s="155"/>
    </row>
    <row r="71" spans="1:25" ht="31.5" x14ac:dyDescent="0.25">
      <c r="A71" s="81" t="s">
        <v>640</v>
      </c>
      <c r="B71" s="62">
        <v>2</v>
      </c>
      <c r="C71" s="63">
        <v>1.2500000000000001E-2</v>
      </c>
      <c r="E71" s="153"/>
      <c r="F71" s="153"/>
      <c r="G71" s="155"/>
    </row>
    <row r="72" spans="1:25" ht="31.5" x14ac:dyDescent="0.25">
      <c r="A72" s="81" t="s">
        <v>665</v>
      </c>
      <c r="B72" s="62">
        <v>1</v>
      </c>
      <c r="C72" s="63">
        <v>6.2500000000000003E-3</v>
      </c>
      <c r="E72" s="153"/>
      <c r="F72" s="153"/>
      <c r="G72" s="155"/>
    </row>
    <row r="73" spans="1:25" x14ac:dyDescent="0.25">
      <c r="A73" s="81" t="s">
        <v>641</v>
      </c>
      <c r="B73" s="62">
        <v>12</v>
      </c>
      <c r="C73" s="63">
        <v>7.4999999999999997E-2</v>
      </c>
      <c r="E73" s="153"/>
      <c r="F73" s="153"/>
      <c r="G73" s="155"/>
    </row>
    <row r="74" spans="1:25" x14ac:dyDescent="0.25">
      <c r="A74" s="81" t="s">
        <v>642</v>
      </c>
      <c r="B74" s="62">
        <v>122</v>
      </c>
      <c r="C74" s="63">
        <v>0.76249999999999996</v>
      </c>
      <c r="E74" s="23">
        <v>5</v>
      </c>
      <c r="F74" s="23">
        <f>B74</f>
        <v>122</v>
      </c>
      <c r="G74" s="129"/>
    </row>
    <row r="75" spans="1:25" x14ac:dyDescent="0.25">
      <c r="A75" s="64" t="s">
        <v>6</v>
      </c>
      <c r="B75" s="65">
        <v>160</v>
      </c>
      <c r="C75" s="65"/>
      <c r="D75" s="64"/>
      <c r="E75" s="24">
        <f>SUMPRODUCT(E69:E74,F69:F74)</f>
        <v>648</v>
      </c>
      <c r="F75" s="24">
        <f>SUM(F69:F74)</f>
        <v>160</v>
      </c>
      <c r="G75" s="64"/>
      <c r="H75" s="64"/>
      <c r="I75" s="64"/>
      <c r="J75" s="64"/>
      <c r="K75" s="64"/>
      <c r="L75" s="64"/>
      <c r="M75" s="64"/>
      <c r="N75" s="64"/>
      <c r="O75" s="64"/>
      <c r="P75" s="64"/>
      <c r="Q75" s="64"/>
      <c r="R75" s="64"/>
      <c r="S75" s="64"/>
      <c r="T75" s="64"/>
      <c r="U75" s="64"/>
      <c r="V75" s="64"/>
      <c r="W75" s="64"/>
      <c r="X75" s="64"/>
      <c r="Y75" s="64"/>
    </row>
    <row r="76" spans="1:25" x14ac:dyDescent="0.25">
      <c r="A76" s="66" t="s">
        <v>7</v>
      </c>
      <c r="B76" s="67">
        <v>5.2312500000000002</v>
      </c>
      <c r="E76" s="151">
        <f>E75/F75</f>
        <v>4.05</v>
      </c>
      <c r="F76" s="151"/>
    </row>
    <row r="77" spans="1:25" x14ac:dyDescent="0.25">
      <c r="A77" s="66" t="s">
        <v>8</v>
      </c>
      <c r="B77" s="67">
        <v>1.5988276955319483</v>
      </c>
    </row>
    <row r="78" spans="1:25" x14ac:dyDescent="0.25">
      <c r="A78" s="66" t="s">
        <v>9</v>
      </c>
      <c r="B78" s="67">
        <v>2.5562499999999999</v>
      </c>
    </row>
    <row r="80" spans="1:25" x14ac:dyDescent="0.25">
      <c r="A80" s="25" t="s">
        <v>18</v>
      </c>
      <c r="B80" s="26"/>
      <c r="C80" s="26"/>
      <c r="D80" s="25"/>
      <c r="E80" s="25"/>
      <c r="F80" s="25"/>
      <c r="G80" s="25"/>
      <c r="H80" s="25"/>
      <c r="I80" s="25"/>
      <c r="J80" s="25"/>
      <c r="K80" s="25"/>
      <c r="L80" s="25"/>
      <c r="M80" s="25"/>
      <c r="N80" s="25"/>
      <c r="O80" s="25"/>
      <c r="P80" s="25"/>
      <c r="Q80" s="25"/>
      <c r="R80" s="25"/>
      <c r="S80" s="25"/>
      <c r="T80" s="25"/>
      <c r="U80" s="25"/>
      <c r="V80" s="25"/>
      <c r="W80" s="25"/>
      <c r="X80" s="25"/>
      <c r="Y80" s="25"/>
    </row>
    <row r="81" spans="1:25" s="22" customFormat="1" x14ac:dyDescent="0.25">
      <c r="A81" s="92" t="s">
        <v>666</v>
      </c>
      <c r="B81" s="21"/>
      <c r="C81" s="21"/>
    </row>
    <row r="82" spans="1:25" x14ac:dyDescent="0.25">
      <c r="A82" s="74" t="s">
        <v>749</v>
      </c>
      <c r="B82" s="62">
        <v>103</v>
      </c>
      <c r="C82" s="63">
        <v>0.69594594594594594</v>
      </c>
      <c r="E82" s="23">
        <v>1</v>
      </c>
      <c r="F82" s="23">
        <f>B82</f>
        <v>103</v>
      </c>
    </row>
    <row r="83" spans="1:25" x14ac:dyDescent="0.25">
      <c r="A83" s="74" t="s">
        <v>20</v>
      </c>
      <c r="B83" s="62">
        <v>45</v>
      </c>
      <c r="C83" s="63">
        <v>0.30405405405405406</v>
      </c>
      <c r="E83" s="23">
        <v>5</v>
      </c>
      <c r="F83" s="23">
        <f>B83</f>
        <v>45</v>
      </c>
    </row>
    <row r="84" spans="1:25" x14ac:dyDescent="0.25">
      <c r="A84" s="64" t="s">
        <v>6</v>
      </c>
      <c r="B84" s="65">
        <v>148</v>
      </c>
      <c r="C84" s="65"/>
      <c r="D84" s="64"/>
      <c r="E84" s="24">
        <f>SUMPRODUCT(E82:E83,F82:F83)</f>
        <v>328</v>
      </c>
      <c r="F84" s="24">
        <f>SUM(F82:F83)</f>
        <v>148</v>
      </c>
      <c r="G84" s="64"/>
      <c r="H84" s="64"/>
      <c r="I84" s="64"/>
      <c r="J84" s="64"/>
      <c r="K84" s="64"/>
      <c r="L84" s="64"/>
      <c r="M84" s="64"/>
      <c r="N84" s="64"/>
      <c r="O84" s="64"/>
      <c r="P84" s="64"/>
      <c r="Q84" s="64"/>
      <c r="R84" s="64"/>
      <c r="S84" s="64"/>
      <c r="T84" s="64"/>
      <c r="U84" s="64"/>
      <c r="V84" s="64"/>
      <c r="W84" s="64"/>
      <c r="X84" s="64"/>
      <c r="Y84" s="64"/>
    </row>
    <row r="85" spans="1:25" x14ac:dyDescent="0.25">
      <c r="A85" s="66" t="s">
        <v>7</v>
      </c>
      <c r="B85" s="67">
        <v>1.3040540540540539</v>
      </c>
      <c r="E85" s="151">
        <f>E84/F84</f>
        <v>2.2162162162162162</v>
      </c>
      <c r="F85" s="151"/>
    </row>
    <row r="86" spans="1:25" x14ac:dyDescent="0.25">
      <c r="A86" s="66" t="s">
        <v>8</v>
      </c>
      <c r="B86" s="67">
        <v>0.46156763028877101</v>
      </c>
    </row>
    <row r="87" spans="1:25" x14ac:dyDescent="0.25">
      <c r="A87" s="66" t="s">
        <v>9</v>
      </c>
      <c r="B87" s="67">
        <v>0.21304467733039159</v>
      </c>
    </row>
    <row r="89" spans="1:25" x14ac:dyDescent="0.25">
      <c r="A89" s="25" t="s">
        <v>21</v>
      </c>
      <c r="B89" s="26"/>
      <c r="C89" s="26"/>
      <c r="D89" s="25"/>
      <c r="E89" s="25"/>
      <c r="F89" s="25"/>
      <c r="G89" s="25"/>
      <c r="H89" s="25"/>
      <c r="I89" s="25"/>
      <c r="J89" s="25"/>
      <c r="K89" s="25"/>
      <c r="L89" s="25"/>
      <c r="M89" s="25"/>
      <c r="N89" s="25"/>
      <c r="O89" s="25"/>
      <c r="P89" s="25"/>
      <c r="Q89" s="25"/>
      <c r="R89" s="25"/>
      <c r="S89" s="25"/>
      <c r="T89" s="25"/>
      <c r="U89" s="25"/>
      <c r="V89" s="25"/>
      <c r="W89" s="25"/>
      <c r="X89" s="25"/>
      <c r="Y89" s="25"/>
    </row>
    <row r="90" spans="1:25" s="22" customFormat="1" x14ac:dyDescent="0.25">
      <c r="A90" s="92" t="s">
        <v>667</v>
      </c>
      <c r="B90" s="21"/>
      <c r="C90" s="21"/>
    </row>
    <row r="91" spans="1:25" x14ac:dyDescent="0.25">
      <c r="A91" s="74" t="s">
        <v>749</v>
      </c>
      <c r="B91" s="62">
        <v>60</v>
      </c>
      <c r="C91" s="63">
        <v>0.40540540540540543</v>
      </c>
      <c r="E91" s="23">
        <v>1</v>
      </c>
      <c r="F91" s="23">
        <f>B91</f>
        <v>60</v>
      </c>
    </row>
    <row r="92" spans="1:25" x14ac:dyDescent="0.25">
      <c r="A92" s="74" t="s">
        <v>20</v>
      </c>
      <c r="B92" s="62">
        <v>88</v>
      </c>
      <c r="C92" s="63">
        <v>0.59459459459459463</v>
      </c>
      <c r="E92" s="23">
        <v>5</v>
      </c>
      <c r="F92" s="23">
        <f>B92</f>
        <v>88</v>
      </c>
    </row>
    <row r="93" spans="1:25" x14ac:dyDescent="0.25">
      <c r="A93" s="64" t="s">
        <v>6</v>
      </c>
      <c r="B93" s="65">
        <v>148</v>
      </c>
      <c r="C93" s="65"/>
      <c r="D93" s="64"/>
      <c r="E93" s="24">
        <f>SUMPRODUCT(E91:E92,F91:F92)</f>
        <v>500</v>
      </c>
      <c r="F93" s="24">
        <f>SUM(F91:F92)</f>
        <v>148</v>
      </c>
      <c r="G93" s="64"/>
      <c r="H93" s="64"/>
      <c r="I93" s="64"/>
      <c r="J93" s="64"/>
      <c r="K93" s="64"/>
      <c r="L93" s="64"/>
      <c r="M93" s="64"/>
      <c r="N93" s="64"/>
      <c r="O93" s="64"/>
      <c r="P93" s="64"/>
      <c r="Q93" s="64"/>
      <c r="R93" s="64"/>
      <c r="S93" s="64"/>
      <c r="T93" s="64"/>
      <c r="U93" s="64"/>
      <c r="V93" s="64"/>
      <c r="W93" s="64"/>
      <c r="X93" s="64"/>
      <c r="Y93" s="64"/>
    </row>
    <row r="94" spans="1:25" x14ac:dyDescent="0.25">
      <c r="A94" s="66" t="s">
        <v>7</v>
      </c>
      <c r="B94" s="67">
        <v>1.5945945945945945</v>
      </c>
      <c r="E94" s="151">
        <f>E93/F93</f>
        <v>3.3783783783783785</v>
      </c>
      <c r="F94" s="151"/>
    </row>
    <row r="95" spans="1:25" x14ac:dyDescent="0.25">
      <c r="A95" s="66" t="s">
        <v>8</v>
      </c>
      <c r="B95" s="67">
        <v>0.49263746433163186</v>
      </c>
    </row>
    <row r="96" spans="1:25" x14ac:dyDescent="0.25">
      <c r="A96" s="66" t="s">
        <v>9</v>
      </c>
      <c r="B96" s="67">
        <v>0.24269167126309985</v>
      </c>
    </row>
    <row r="98" spans="1:25" x14ac:dyDescent="0.25">
      <c r="A98" s="25" t="s">
        <v>22</v>
      </c>
      <c r="B98" s="26"/>
      <c r="C98" s="26"/>
      <c r="D98" s="25"/>
      <c r="E98" s="25"/>
      <c r="F98" s="25"/>
      <c r="G98" s="25"/>
      <c r="H98" s="25"/>
      <c r="I98" s="25"/>
      <c r="J98" s="25"/>
      <c r="K98" s="25"/>
      <c r="L98" s="25"/>
      <c r="M98" s="25"/>
      <c r="N98" s="25"/>
      <c r="O98" s="25"/>
      <c r="P98" s="25"/>
      <c r="Q98" s="25"/>
      <c r="R98" s="25"/>
      <c r="S98" s="25"/>
      <c r="T98" s="25"/>
      <c r="U98" s="25"/>
      <c r="V98" s="25"/>
      <c r="W98" s="25"/>
      <c r="X98" s="25"/>
      <c r="Y98" s="25"/>
    </row>
    <row r="99" spans="1:25" x14ac:dyDescent="0.25">
      <c r="A99" s="4" t="s">
        <v>676</v>
      </c>
    </row>
    <row r="100" spans="1:25" s="28" customFormat="1" x14ac:dyDescent="0.25">
      <c r="A100" s="95" t="s">
        <v>751</v>
      </c>
      <c r="B100" s="27"/>
      <c r="C100" s="27"/>
    </row>
    <row r="101" spans="1:25" x14ac:dyDescent="0.25">
      <c r="A101" s="31">
        <v>1</v>
      </c>
      <c r="B101" s="62">
        <v>7</v>
      </c>
      <c r="C101" s="63">
        <v>4.72972972972973E-2</v>
      </c>
      <c r="E101" s="23">
        <v>1</v>
      </c>
      <c r="F101" s="23">
        <f>B105</f>
        <v>83</v>
      </c>
    </row>
    <row r="102" spans="1:25" x14ac:dyDescent="0.25">
      <c r="A102" s="31">
        <v>2</v>
      </c>
      <c r="B102" s="62">
        <v>6</v>
      </c>
      <c r="C102" s="63">
        <v>4.0540540540540543E-2</v>
      </c>
      <c r="E102" s="23">
        <v>2</v>
      </c>
      <c r="F102" s="23">
        <f>B104</f>
        <v>34</v>
      </c>
    </row>
    <row r="103" spans="1:25" x14ac:dyDescent="0.25">
      <c r="A103" s="31">
        <v>3</v>
      </c>
      <c r="B103" s="62">
        <v>18</v>
      </c>
      <c r="C103" s="63">
        <v>0.12162162162162163</v>
      </c>
      <c r="E103" s="23">
        <v>3</v>
      </c>
      <c r="F103" s="23">
        <f>B103</f>
        <v>18</v>
      </c>
    </row>
    <row r="104" spans="1:25" x14ac:dyDescent="0.25">
      <c r="A104" s="31">
        <v>4</v>
      </c>
      <c r="B104" s="62">
        <v>34</v>
      </c>
      <c r="C104" s="63">
        <v>0.22972972972972974</v>
      </c>
      <c r="E104" s="23">
        <v>4</v>
      </c>
      <c r="F104" s="23">
        <f>B102</f>
        <v>6</v>
      </c>
    </row>
    <row r="105" spans="1:25" x14ac:dyDescent="0.25">
      <c r="A105" s="31">
        <v>5</v>
      </c>
      <c r="B105" s="62">
        <v>83</v>
      </c>
      <c r="C105" s="63">
        <v>0.56081081081081086</v>
      </c>
      <c r="E105" s="23">
        <v>5</v>
      </c>
      <c r="F105" s="23">
        <f>B101</f>
        <v>7</v>
      </c>
    </row>
    <row r="106" spans="1:25" x14ac:dyDescent="0.25">
      <c r="A106" s="64" t="s">
        <v>6</v>
      </c>
      <c r="B106" s="65">
        <v>148</v>
      </c>
      <c r="C106" s="65"/>
      <c r="D106" s="64"/>
      <c r="E106" s="24">
        <f>SUMPRODUCT(E101:E105,F101:F105)</f>
        <v>264</v>
      </c>
      <c r="F106" s="24">
        <f>SUM(F101:F105)</f>
        <v>148</v>
      </c>
      <c r="G106" s="64"/>
      <c r="H106" s="64"/>
      <c r="I106" s="64"/>
      <c r="J106" s="64"/>
      <c r="K106" s="64"/>
      <c r="L106" s="64"/>
      <c r="M106" s="64"/>
      <c r="N106" s="64"/>
      <c r="O106" s="64"/>
      <c r="P106" s="64"/>
      <c r="Q106" s="64"/>
      <c r="R106" s="64"/>
      <c r="S106" s="64"/>
      <c r="T106" s="64"/>
      <c r="U106" s="64"/>
      <c r="V106" s="64"/>
      <c r="W106" s="64"/>
      <c r="X106" s="64"/>
      <c r="Y106" s="64"/>
    </row>
    <row r="107" spans="1:25" x14ac:dyDescent="0.25">
      <c r="A107" s="66" t="s">
        <v>7</v>
      </c>
      <c r="B107" s="67">
        <v>4.2162162162162158</v>
      </c>
      <c r="E107" s="151">
        <f>E106/F106</f>
        <v>1.7837837837837838</v>
      </c>
      <c r="F107" s="151"/>
    </row>
    <row r="108" spans="1:25" x14ac:dyDescent="0.25">
      <c r="A108" s="66" t="s">
        <v>8</v>
      </c>
      <c r="B108" s="67">
        <v>1.1098847187825167</v>
      </c>
    </row>
    <row r="109" spans="1:25" x14ac:dyDescent="0.25">
      <c r="A109" s="66" t="s">
        <v>9</v>
      </c>
      <c r="B109" s="67">
        <v>1.2318440889869462</v>
      </c>
    </row>
    <row r="111" spans="1:25" s="28" customFormat="1" x14ac:dyDescent="0.25">
      <c r="A111" s="30" t="s">
        <v>671</v>
      </c>
      <c r="B111" s="27"/>
      <c r="C111" s="27"/>
    </row>
    <row r="112" spans="1:25" x14ac:dyDescent="0.25">
      <c r="A112" s="31">
        <v>1</v>
      </c>
      <c r="B112" s="62">
        <v>13</v>
      </c>
      <c r="C112" s="63">
        <v>8.7837837837837843E-2</v>
      </c>
      <c r="E112" s="23">
        <v>1</v>
      </c>
      <c r="F112" s="23">
        <f>B116</f>
        <v>39</v>
      </c>
    </row>
    <row r="113" spans="1:25" x14ac:dyDescent="0.25">
      <c r="A113" s="31">
        <v>2</v>
      </c>
      <c r="B113" s="62">
        <v>23</v>
      </c>
      <c r="C113" s="63">
        <v>0.1554054054054054</v>
      </c>
      <c r="E113" s="23">
        <v>2</v>
      </c>
      <c r="F113" s="23">
        <f>B115</f>
        <v>27</v>
      </c>
    </row>
    <row r="114" spans="1:25" x14ac:dyDescent="0.25">
      <c r="A114" s="31">
        <v>3</v>
      </c>
      <c r="B114" s="62">
        <v>46</v>
      </c>
      <c r="C114" s="63">
        <v>0.3108108108108108</v>
      </c>
      <c r="E114" s="23">
        <v>3</v>
      </c>
      <c r="F114" s="23">
        <f>B114</f>
        <v>46</v>
      </c>
    </row>
    <row r="115" spans="1:25" x14ac:dyDescent="0.25">
      <c r="A115" s="31">
        <v>4</v>
      </c>
      <c r="B115" s="62">
        <v>27</v>
      </c>
      <c r="C115" s="63">
        <v>0.18243243243243243</v>
      </c>
      <c r="E115" s="23">
        <v>4</v>
      </c>
      <c r="F115" s="23">
        <f>B113</f>
        <v>23</v>
      </c>
    </row>
    <row r="116" spans="1:25" x14ac:dyDescent="0.25">
      <c r="A116" s="31">
        <v>5</v>
      </c>
      <c r="B116" s="62">
        <v>39</v>
      </c>
      <c r="C116" s="63">
        <v>0.26351351351351349</v>
      </c>
      <c r="E116" s="23">
        <v>5</v>
      </c>
      <c r="F116" s="23">
        <f>B112</f>
        <v>13</v>
      </c>
    </row>
    <row r="117" spans="1:25" x14ac:dyDescent="0.25">
      <c r="A117" s="64" t="s">
        <v>6</v>
      </c>
      <c r="B117" s="65">
        <v>148</v>
      </c>
      <c r="C117" s="65"/>
      <c r="D117" s="64"/>
      <c r="E117" s="24">
        <f>SUMPRODUCT(E112:E116,F112:F116)</f>
        <v>388</v>
      </c>
      <c r="F117" s="24">
        <f>SUM(F112:F116)</f>
        <v>148</v>
      </c>
      <c r="G117" s="64"/>
      <c r="H117" s="64"/>
      <c r="I117" s="64"/>
      <c r="J117" s="64"/>
      <c r="K117" s="64"/>
      <c r="L117" s="64"/>
      <c r="M117" s="64"/>
      <c r="N117" s="64"/>
      <c r="O117" s="64"/>
      <c r="P117" s="64"/>
      <c r="Q117" s="64"/>
      <c r="R117" s="64"/>
      <c r="S117" s="64"/>
      <c r="T117" s="64"/>
      <c r="U117" s="64"/>
      <c r="V117" s="64"/>
      <c r="W117" s="64"/>
      <c r="X117" s="64"/>
      <c r="Y117" s="64"/>
    </row>
    <row r="118" spans="1:25" x14ac:dyDescent="0.25">
      <c r="A118" s="66" t="s">
        <v>7</v>
      </c>
      <c r="B118" s="67">
        <v>3.3783783783783785</v>
      </c>
      <c r="E118" s="151">
        <f>E117/F117</f>
        <v>2.6216216216216215</v>
      </c>
      <c r="F118" s="151"/>
    </row>
    <row r="119" spans="1:25" x14ac:dyDescent="0.25">
      <c r="A119" s="66" t="s">
        <v>8</v>
      </c>
      <c r="B119" s="67">
        <v>1.2692351620847029</v>
      </c>
    </row>
    <row r="120" spans="1:25" x14ac:dyDescent="0.25">
      <c r="A120" s="66" t="s">
        <v>9</v>
      </c>
      <c r="B120" s="67">
        <v>1.6109578966721823</v>
      </c>
    </row>
    <row r="122" spans="1:25" s="28" customFormat="1" x14ac:dyDescent="0.25">
      <c r="A122" s="30" t="s">
        <v>672</v>
      </c>
      <c r="B122" s="27"/>
      <c r="C122" s="27"/>
    </row>
    <row r="123" spans="1:25" x14ac:dyDescent="0.25">
      <c r="A123" s="31">
        <v>1</v>
      </c>
      <c r="B123" s="62">
        <v>14</v>
      </c>
      <c r="C123" s="63">
        <v>9.45945945945946E-2</v>
      </c>
      <c r="E123" s="23">
        <v>1</v>
      </c>
      <c r="F123" s="23">
        <f>B127</f>
        <v>78</v>
      </c>
    </row>
    <row r="124" spans="1:25" x14ac:dyDescent="0.25">
      <c r="A124" s="31">
        <v>2</v>
      </c>
      <c r="B124" s="62">
        <v>12</v>
      </c>
      <c r="C124" s="63">
        <v>8.1081081081081086E-2</v>
      </c>
      <c r="E124" s="23">
        <v>2</v>
      </c>
      <c r="F124" s="23">
        <f>B126</f>
        <v>17</v>
      </c>
    </row>
    <row r="125" spans="1:25" x14ac:dyDescent="0.25">
      <c r="A125" s="31">
        <v>3</v>
      </c>
      <c r="B125" s="62">
        <v>27</v>
      </c>
      <c r="C125" s="63">
        <v>0.18243243243243243</v>
      </c>
      <c r="E125" s="23">
        <v>3</v>
      </c>
      <c r="F125" s="23">
        <f>B125</f>
        <v>27</v>
      </c>
    </row>
    <row r="126" spans="1:25" x14ac:dyDescent="0.25">
      <c r="A126" s="31">
        <v>4</v>
      </c>
      <c r="B126" s="62">
        <v>17</v>
      </c>
      <c r="C126" s="63">
        <v>0.11486486486486487</v>
      </c>
      <c r="E126" s="23">
        <v>4</v>
      </c>
      <c r="F126" s="23">
        <f>B124</f>
        <v>12</v>
      </c>
    </row>
    <row r="127" spans="1:25" x14ac:dyDescent="0.25">
      <c r="A127" s="31">
        <v>5</v>
      </c>
      <c r="B127" s="62">
        <v>78</v>
      </c>
      <c r="C127" s="63">
        <v>0.52702702702702697</v>
      </c>
      <c r="E127" s="23">
        <v>5</v>
      </c>
      <c r="F127" s="23">
        <f>B123</f>
        <v>14</v>
      </c>
    </row>
    <row r="128" spans="1:25" x14ac:dyDescent="0.25">
      <c r="A128" s="64" t="s">
        <v>6</v>
      </c>
      <c r="B128" s="65">
        <v>148</v>
      </c>
      <c r="C128" s="65"/>
      <c r="D128" s="64"/>
      <c r="E128" s="24">
        <f>SUMPRODUCT(E123:E127,F123:F127)</f>
        <v>311</v>
      </c>
      <c r="F128" s="24">
        <f>SUM(F123:F127)</f>
        <v>148</v>
      </c>
      <c r="G128" s="64"/>
      <c r="H128" s="64"/>
      <c r="I128" s="64"/>
      <c r="J128" s="64"/>
      <c r="K128" s="64"/>
      <c r="L128" s="64"/>
      <c r="M128" s="64"/>
      <c r="N128" s="64"/>
      <c r="O128" s="64"/>
      <c r="P128" s="64"/>
      <c r="Q128" s="64"/>
      <c r="R128" s="64"/>
      <c r="S128" s="64"/>
      <c r="T128" s="64"/>
      <c r="U128" s="64"/>
      <c r="V128" s="64"/>
      <c r="W128" s="64"/>
      <c r="X128" s="64"/>
      <c r="Y128" s="64"/>
    </row>
    <row r="129" spans="1:25" x14ac:dyDescent="0.25">
      <c r="A129" s="69" t="s">
        <v>7</v>
      </c>
      <c r="B129" s="67">
        <v>3.8986486486486487</v>
      </c>
      <c r="E129" s="151">
        <f>E128/F128</f>
        <v>2.1013513513513513</v>
      </c>
      <c r="F129" s="151"/>
    </row>
    <row r="130" spans="1:25" x14ac:dyDescent="0.25">
      <c r="A130" s="69" t="s">
        <v>8</v>
      </c>
      <c r="B130" s="67">
        <v>1.3739058224804859</v>
      </c>
    </row>
    <row r="131" spans="1:25" x14ac:dyDescent="0.25">
      <c r="A131" s="69" t="s">
        <v>9</v>
      </c>
      <c r="B131" s="67">
        <v>1.8876172090457806</v>
      </c>
    </row>
    <row r="133" spans="1:25" s="33" customFormat="1" x14ac:dyDescent="0.25">
      <c r="A133" s="30" t="s">
        <v>673</v>
      </c>
      <c r="B133" s="32"/>
      <c r="C133" s="32"/>
    </row>
    <row r="134" spans="1:25" x14ac:dyDescent="0.25">
      <c r="A134" s="31">
        <v>1</v>
      </c>
      <c r="B134" s="62">
        <v>65</v>
      </c>
      <c r="C134" s="63">
        <v>0.4391891891891892</v>
      </c>
      <c r="E134" s="23">
        <v>1</v>
      </c>
      <c r="F134" s="23">
        <f>B138</f>
        <v>10</v>
      </c>
    </row>
    <row r="135" spans="1:25" x14ac:dyDescent="0.25">
      <c r="A135" s="31">
        <v>2</v>
      </c>
      <c r="B135" s="62">
        <v>37</v>
      </c>
      <c r="C135" s="63">
        <v>0.25</v>
      </c>
      <c r="E135" s="23">
        <v>2</v>
      </c>
      <c r="F135" s="23">
        <f>B137</f>
        <v>13</v>
      </c>
    </row>
    <row r="136" spans="1:25" x14ac:dyDescent="0.25">
      <c r="A136" s="31">
        <v>3</v>
      </c>
      <c r="B136" s="62">
        <v>23</v>
      </c>
      <c r="C136" s="63">
        <v>0.1554054054054054</v>
      </c>
      <c r="E136" s="23">
        <v>3</v>
      </c>
      <c r="F136" s="23">
        <f>B136</f>
        <v>23</v>
      </c>
    </row>
    <row r="137" spans="1:25" x14ac:dyDescent="0.25">
      <c r="A137" s="31">
        <v>4</v>
      </c>
      <c r="B137" s="62">
        <v>13</v>
      </c>
      <c r="C137" s="63">
        <v>8.7837837837837843E-2</v>
      </c>
      <c r="E137" s="23">
        <v>4</v>
      </c>
      <c r="F137" s="23">
        <f>B135</f>
        <v>37</v>
      </c>
    </row>
    <row r="138" spans="1:25" x14ac:dyDescent="0.25">
      <c r="A138" s="31">
        <v>5</v>
      </c>
      <c r="B138" s="62">
        <v>10</v>
      </c>
      <c r="C138" s="63">
        <v>6.7567567567567571E-2</v>
      </c>
      <c r="E138" s="23">
        <v>5</v>
      </c>
      <c r="F138" s="23">
        <f>B134</f>
        <v>65</v>
      </c>
    </row>
    <row r="139" spans="1:25" x14ac:dyDescent="0.25">
      <c r="A139" s="64" t="s">
        <v>6</v>
      </c>
      <c r="B139" s="65">
        <v>148</v>
      </c>
      <c r="C139" s="65"/>
      <c r="D139" s="64"/>
      <c r="E139" s="24">
        <f>SUMPRODUCT(E134:E138,F134:F138)</f>
        <v>578</v>
      </c>
      <c r="F139" s="24">
        <f>SUM(F134:F138)</f>
        <v>148</v>
      </c>
      <c r="G139" s="64"/>
      <c r="H139" s="64"/>
      <c r="I139" s="64"/>
      <c r="J139" s="64"/>
      <c r="K139" s="64"/>
      <c r="L139" s="64"/>
      <c r="M139" s="64"/>
      <c r="N139" s="64"/>
      <c r="O139" s="64"/>
      <c r="P139" s="64"/>
      <c r="Q139" s="64"/>
      <c r="R139" s="64"/>
      <c r="S139" s="64"/>
      <c r="T139" s="64"/>
      <c r="U139" s="64"/>
      <c r="V139" s="64"/>
      <c r="W139" s="64"/>
      <c r="X139" s="64"/>
      <c r="Y139" s="64"/>
    </row>
    <row r="140" spans="1:25" x14ac:dyDescent="0.25">
      <c r="A140" s="66" t="s">
        <v>7</v>
      </c>
      <c r="B140" s="67">
        <v>2.0945945945945947</v>
      </c>
      <c r="E140" s="151">
        <f>E139/F139</f>
        <v>3.9054054054054053</v>
      </c>
      <c r="F140" s="151"/>
    </row>
    <row r="141" spans="1:25" x14ac:dyDescent="0.25">
      <c r="A141" s="66" t="s">
        <v>8</v>
      </c>
      <c r="B141" s="67">
        <v>1.2472436976513961</v>
      </c>
    </row>
    <row r="142" spans="1:25" x14ac:dyDescent="0.25">
      <c r="A142" s="66" t="s">
        <v>9</v>
      </c>
      <c r="B142" s="67">
        <v>1.5556168413311271</v>
      </c>
    </row>
    <row r="144" spans="1:25" s="28" customFormat="1" x14ac:dyDescent="0.25">
      <c r="A144" s="30" t="s">
        <v>675</v>
      </c>
      <c r="B144" s="27"/>
      <c r="C144" s="27"/>
    </row>
    <row r="145" spans="1:25" x14ac:dyDescent="0.25">
      <c r="A145" s="31">
        <v>1</v>
      </c>
      <c r="B145" s="62">
        <v>7</v>
      </c>
      <c r="C145" s="63">
        <v>4.72972972972973E-2</v>
      </c>
      <c r="E145" s="23">
        <v>1</v>
      </c>
      <c r="F145" s="23">
        <f>B149</f>
        <v>92</v>
      </c>
    </row>
    <row r="146" spans="1:25" x14ac:dyDescent="0.25">
      <c r="A146" s="31">
        <v>2</v>
      </c>
      <c r="B146" s="62">
        <v>5</v>
      </c>
      <c r="C146" s="63">
        <v>3.3783783783783786E-2</v>
      </c>
      <c r="E146" s="23">
        <v>2</v>
      </c>
      <c r="F146" s="23">
        <f>B148</f>
        <v>32</v>
      </c>
    </row>
    <row r="147" spans="1:25" x14ac:dyDescent="0.25">
      <c r="A147" s="31">
        <v>3</v>
      </c>
      <c r="B147" s="62">
        <v>12</v>
      </c>
      <c r="C147" s="63">
        <v>8.1081081081081086E-2</v>
      </c>
      <c r="E147" s="23">
        <v>3</v>
      </c>
      <c r="F147" s="23">
        <f>B147</f>
        <v>12</v>
      </c>
    </row>
    <row r="148" spans="1:25" x14ac:dyDescent="0.25">
      <c r="A148" s="31">
        <v>4</v>
      </c>
      <c r="B148" s="62">
        <v>32</v>
      </c>
      <c r="C148" s="63">
        <v>0.21621621621621623</v>
      </c>
      <c r="E148" s="23">
        <v>4</v>
      </c>
      <c r="F148" s="23">
        <f>B146</f>
        <v>5</v>
      </c>
    </row>
    <row r="149" spans="1:25" x14ac:dyDescent="0.25">
      <c r="A149" s="31">
        <v>5</v>
      </c>
      <c r="B149" s="62">
        <v>92</v>
      </c>
      <c r="C149" s="63">
        <v>0.6216216216216216</v>
      </c>
      <c r="E149" s="23">
        <v>5</v>
      </c>
      <c r="F149" s="23">
        <f>B145</f>
        <v>7</v>
      </c>
    </row>
    <row r="150" spans="1:25" x14ac:dyDescent="0.25">
      <c r="A150" s="64" t="s">
        <v>6</v>
      </c>
      <c r="B150" s="65">
        <v>148</v>
      </c>
      <c r="C150" s="65"/>
      <c r="D150" s="64"/>
      <c r="E150" s="24">
        <f>SUMPRODUCT(E145:E149,F145:F149)</f>
        <v>247</v>
      </c>
      <c r="F150" s="24">
        <f>SUM(F145:F149)</f>
        <v>148</v>
      </c>
      <c r="G150" s="64"/>
      <c r="H150" s="64"/>
      <c r="I150" s="64"/>
      <c r="J150" s="64"/>
      <c r="K150" s="64"/>
      <c r="L150" s="64"/>
      <c r="M150" s="64"/>
      <c r="N150" s="64"/>
      <c r="O150" s="64"/>
      <c r="P150" s="64"/>
      <c r="Q150" s="64"/>
      <c r="R150" s="64"/>
      <c r="S150" s="64"/>
      <c r="T150" s="64"/>
      <c r="U150" s="64"/>
      <c r="V150" s="64"/>
      <c r="W150" s="64"/>
      <c r="X150" s="64"/>
      <c r="Y150" s="64"/>
    </row>
    <row r="151" spans="1:25" x14ac:dyDescent="0.25">
      <c r="A151" s="66" t="s">
        <v>7</v>
      </c>
      <c r="B151" s="67">
        <v>4.3310810810810807</v>
      </c>
      <c r="E151" s="151">
        <f>E150/F150</f>
        <v>1.6689189189189189</v>
      </c>
      <c r="F151" s="151"/>
    </row>
    <row r="152" spans="1:25" x14ac:dyDescent="0.25">
      <c r="A152" s="66" t="s">
        <v>8</v>
      </c>
      <c r="B152" s="67">
        <v>1.0778443687179771</v>
      </c>
    </row>
    <row r="153" spans="1:25" x14ac:dyDescent="0.25">
      <c r="A153" s="66" t="s">
        <v>9</v>
      </c>
      <c r="B153" s="67">
        <v>1.1617484831770546</v>
      </c>
    </row>
    <row r="155" spans="1:25" s="33" customFormat="1" x14ac:dyDescent="0.25">
      <c r="A155" s="30" t="s">
        <v>677</v>
      </c>
      <c r="B155" s="32"/>
      <c r="C155" s="32"/>
    </row>
    <row r="156" spans="1:25" x14ac:dyDescent="0.25">
      <c r="A156" s="31">
        <v>1</v>
      </c>
      <c r="B156" s="62">
        <v>86</v>
      </c>
      <c r="C156" s="63">
        <v>0.58108108108108103</v>
      </c>
      <c r="E156" s="23">
        <v>1</v>
      </c>
      <c r="F156" s="23">
        <f>B160</f>
        <v>14</v>
      </c>
    </row>
    <row r="157" spans="1:25" x14ac:dyDescent="0.25">
      <c r="A157" s="31">
        <v>2</v>
      </c>
      <c r="B157" s="62">
        <v>24</v>
      </c>
      <c r="C157" s="63">
        <v>0.16216216216216217</v>
      </c>
      <c r="E157" s="23">
        <v>2</v>
      </c>
      <c r="F157" s="23">
        <f>B159</f>
        <v>6</v>
      </c>
    </row>
    <row r="158" spans="1:25" x14ac:dyDescent="0.25">
      <c r="A158" s="31">
        <v>3</v>
      </c>
      <c r="B158" s="62">
        <v>18</v>
      </c>
      <c r="C158" s="63">
        <v>0.12162162162162163</v>
      </c>
      <c r="E158" s="23">
        <v>3</v>
      </c>
      <c r="F158" s="23">
        <f>B158</f>
        <v>18</v>
      </c>
    </row>
    <row r="159" spans="1:25" x14ac:dyDescent="0.25">
      <c r="A159" s="31">
        <v>4</v>
      </c>
      <c r="B159" s="62">
        <v>6</v>
      </c>
      <c r="C159" s="63">
        <v>4.0540540540540543E-2</v>
      </c>
      <c r="E159" s="23">
        <v>4</v>
      </c>
      <c r="F159" s="23">
        <f>B157</f>
        <v>24</v>
      </c>
    </row>
    <row r="160" spans="1:25" x14ac:dyDescent="0.25">
      <c r="A160" s="31">
        <v>5</v>
      </c>
      <c r="B160" s="62">
        <v>14</v>
      </c>
      <c r="C160" s="63">
        <v>9.45945945945946E-2</v>
      </c>
      <c r="E160" s="23">
        <v>5</v>
      </c>
      <c r="F160" s="23">
        <f>B156</f>
        <v>86</v>
      </c>
    </row>
    <row r="161" spans="1:25" x14ac:dyDescent="0.25">
      <c r="A161" s="64" t="s">
        <v>6</v>
      </c>
      <c r="B161" s="65">
        <v>148</v>
      </c>
      <c r="C161" s="65"/>
      <c r="D161" s="64"/>
      <c r="E161" s="24">
        <f>SUMPRODUCT(E156:E160,F156:F160)</f>
        <v>606</v>
      </c>
      <c r="F161" s="24">
        <f>SUM(F156:F160)</f>
        <v>148</v>
      </c>
      <c r="G161" s="64"/>
      <c r="H161" s="64"/>
      <c r="I161" s="64"/>
      <c r="J161" s="64"/>
      <c r="K161" s="64"/>
      <c r="L161" s="64"/>
      <c r="M161" s="64"/>
      <c r="N161" s="64"/>
      <c r="O161" s="64"/>
      <c r="P161" s="64"/>
      <c r="Q161" s="64"/>
      <c r="R161" s="64"/>
      <c r="S161" s="64"/>
      <c r="T161" s="64"/>
      <c r="U161" s="64"/>
      <c r="V161" s="64"/>
      <c r="W161" s="64"/>
      <c r="X161" s="64"/>
      <c r="Y161" s="64"/>
    </row>
    <row r="162" spans="1:25" x14ac:dyDescent="0.25">
      <c r="A162" s="66" t="s">
        <v>7</v>
      </c>
      <c r="B162" s="67">
        <v>1.9054054054054055</v>
      </c>
      <c r="E162" s="151">
        <f>E161/F161</f>
        <v>4.0945945945945947</v>
      </c>
      <c r="F162" s="151"/>
    </row>
    <row r="163" spans="1:25" x14ac:dyDescent="0.25">
      <c r="A163" s="66" t="s">
        <v>8</v>
      </c>
      <c r="B163" s="67">
        <v>1.3110614583052833</v>
      </c>
    </row>
    <row r="164" spans="1:25" x14ac:dyDescent="0.25">
      <c r="A164" s="66" t="s">
        <v>9</v>
      </c>
      <c r="B164" s="67">
        <v>1.718882147453576</v>
      </c>
    </row>
    <row r="166" spans="1:25" s="36" customFormat="1" x14ac:dyDescent="0.25">
      <c r="A166" s="34" t="s">
        <v>752</v>
      </c>
      <c r="B166" s="35"/>
      <c r="C166" s="35"/>
    </row>
    <row r="167" spans="1:25" x14ac:dyDescent="0.25">
      <c r="A167" s="31">
        <v>1</v>
      </c>
      <c r="B167" s="62">
        <v>9</v>
      </c>
      <c r="C167" s="63">
        <v>6.0810810810810814E-2</v>
      </c>
      <c r="E167" s="23">
        <v>1</v>
      </c>
      <c r="F167" s="23">
        <f>B171</f>
        <v>76</v>
      </c>
    </row>
    <row r="168" spans="1:25" x14ac:dyDescent="0.25">
      <c r="A168" s="31">
        <v>2</v>
      </c>
      <c r="B168" s="62">
        <v>9</v>
      </c>
      <c r="C168" s="63">
        <v>6.0810810810810814E-2</v>
      </c>
      <c r="E168" s="23">
        <v>2</v>
      </c>
      <c r="F168" s="23">
        <f>B170</f>
        <v>32</v>
      </c>
    </row>
    <row r="169" spans="1:25" x14ac:dyDescent="0.25">
      <c r="A169" s="31">
        <v>3</v>
      </c>
      <c r="B169" s="62">
        <v>22</v>
      </c>
      <c r="C169" s="63">
        <v>0.14864864864864866</v>
      </c>
      <c r="E169" s="23">
        <v>3</v>
      </c>
      <c r="F169" s="23">
        <f>B169</f>
        <v>22</v>
      </c>
    </row>
    <row r="170" spans="1:25" x14ac:dyDescent="0.25">
      <c r="A170" s="31">
        <v>4</v>
      </c>
      <c r="B170" s="62">
        <v>32</v>
      </c>
      <c r="C170" s="63">
        <v>0.21621621621621623</v>
      </c>
      <c r="E170" s="23">
        <v>4</v>
      </c>
      <c r="F170" s="23">
        <f>B168</f>
        <v>9</v>
      </c>
    </row>
    <row r="171" spans="1:25" x14ac:dyDescent="0.25">
      <c r="A171" s="31">
        <v>5</v>
      </c>
      <c r="B171" s="62">
        <v>76</v>
      </c>
      <c r="C171" s="63">
        <v>0.51351351351351349</v>
      </c>
      <c r="E171" s="23">
        <v>5</v>
      </c>
      <c r="F171" s="23">
        <f>B167</f>
        <v>9</v>
      </c>
    </row>
    <row r="172" spans="1:25" x14ac:dyDescent="0.25">
      <c r="A172" s="64" t="s">
        <v>6</v>
      </c>
      <c r="B172" s="65">
        <v>148</v>
      </c>
      <c r="C172" s="65"/>
      <c r="D172" s="64"/>
      <c r="E172" s="24">
        <f>SUMPRODUCT(E167:E171,F167:F171)</f>
        <v>287</v>
      </c>
      <c r="F172" s="24">
        <f>SUM(F167:F171)</f>
        <v>148</v>
      </c>
      <c r="G172" s="64"/>
      <c r="H172" s="64"/>
      <c r="I172" s="64"/>
      <c r="J172" s="64"/>
      <c r="K172" s="64"/>
      <c r="L172" s="64"/>
      <c r="M172" s="64"/>
      <c r="N172" s="64"/>
      <c r="O172" s="64"/>
      <c r="P172" s="64"/>
      <c r="Q172" s="64"/>
      <c r="R172" s="64"/>
      <c r="S172" s="64"/>
      <c r="T172" s="64"/>
      <c r="U172" s="64"/>
      <c r="V172" s="64"/>
      <c r="W172" s="64"/>
      <c r="X172" s="64"/>
      <c r="Y172" s="64"/>
    </row>
    <row r="173" spans="1:25" x14ac:dyDescent="0.25">
      <c r="A173" s="66" t="s">
        <v>7</v>
      </c>
      <c r="B173" s="67">
        <v>4.0608108108108105</v>
      </c>
      <c r="E173" s="151">
        <f>E172/F172</f>
        <v>1.9391891891891893</v>
      </c>
      <c r="F173" s="151"/>
    </row>
    <row r="174" spans="1:25" x14ac:dyDescent="0.25">
      <c r="A174" s="66" t="s">
        <v>8</v>
      </c>
      <c r="B174" s="67">
        <v>1.2078335659964237</v>
      </c>
    </row>
    <row r="175" spans="1:25" x14ac:dyDescent="0.25">
      <c r="A175" s="66" t="s">
        <v>9</v>
      </c>
      <c r="B175" s="67">
        <v>1.4588619231476372</v>
      </c>
    </row>
    <row r="177" spans="1:25" x14ac:dyDescent="0.25">
      <c r="A177" s="1" t="s">
        <v>23</v>
      </c>
      <c r="B177" s="26"/>
      <c r="C177" s="26"/>
      <c r="D177" s="25"/>
      <c r="E177" s="25"/>
      <c r="F177" s="25"/>
      <c r="G177" s="25"/>
      <c r="H177" s="25"/>
      <c r="I177" s="25"/>
      <c r="J177" s="25"/>
      <c r="K177" s="25"/>
      <c r="L177" s="25"/>
      <c r="M177" s="25"/>
      <c r="N177" s="25"/>
      <c r="O177" s="25"/>
      <c r="P177" s="25"/>
      <c r="Q177" s="25"/>
      <c r="R177" s="25"/>
      <c r="S177" s="25"/>
      <c r="T177" s="25"/>
      <c r="U177" s="25"/>
      <c r="V177" s="25"/>
      <c r="W177" s="25"/>
      <c r="X177" s="25"/>
      <c r="Y177" s="25"/>
    </row>
    <row r="178" spans="1:25" s="39" customFormat="1" x14ac:dyDescent="0.25">
      <c r="A178" s="37" t="s">
        <v>679</v>
      </c>
      <c r="B178" s="38"/>
      <c r="C178" s="38"/>
    </row>
    <row r="179" spans="1:25" x14ac:dyDescent="0.25">
      <c r="A179" s="61" t="s">
        <v>19</v>
      </c>
      <c r="B179" s="62">
        <v>38</v>
      </c>
      <c r="C179" s="63">
        <v>0.25675675675675674</v>
      </c>
    </row>
    <row r="180" spans="1:25" x14ac:dyDescent="0.25">
      <c r="A180" s="61" t="s">
        <v>20</v>
      </c>
      <c r="B180" s="62">
        <v>110</v>
      </c>
      <c r="C180" s="63">
        <v>0.7432432432432432</v>
      </c>
    </row>
    <row r="181" spans="1:25" x14ac:dyDescent="0.25">
      <c r="A181" s="64" t="s">
        <v>6</v>
      </c>
      <c r="B181" s="65">
        <v>148</v>
      </c>
      <c r="C181" s="65"/>
      <c r="D181" s="64"/>
      <c r="E181" s="64"/>
      <c r="F181" s="64"/>
      <c r="G181" s="64"/>
      <c r="H181" s="64"/>
      <c r="I181" s="64"/>
      <c r="J181" s="64"/>
      <c r="K181" s="64"/>
      <c r="L181" s="64"/>
      <c r="M181" s="64"/>
      <c r="N181" s="64"/>
      <c r="O181" s="64"/>
      <c r="P181" s="64"/>
      <c r="Q181" s="64"/>
      <c r="R181" s="64"/>
      <c r="S181" s="64"/>
      <c r="T181" s="64"/>
      <c r="U181" s="64"/>
      <c r="V181" s="64"/>
      <c r="W181" s="64"/>
      <c r="X181" s="64"/>
      <c r="Y181" s="64"/>
    </row>
    <row r="182" spans="1:25" x14ac:dyDescent="0.25">
      <c r="A182" s="66" t="s">
        <v>7</v>
      </c>
      <c r="B182" s="67">
        <v>1.7432432432432432</v>
      </c>
    </row>
    <row r="183" spans="1:25" x14ac:dyDescent="0.25">
      <c r="A183" s="66" t="s">
        <v>8</v>
      </c>
      <c r="B183" s="67">
        <v>0.43832739637925977</v>
      </c>
    </row>
    <row r="184" spans="1:25" x14ac:dyDescent="0.25">
      <c r="A184" s="66" t="s">
        <v>9</v>
      </c>
      <c r="B184" s="67">
        <v>0.1921309064166207</v>
      </c>
    </row>
    <row r="186" spans="1:25" x14ac:dyDescent="0.25">
      <c r="A186" s="1" t="s">
        <v>24</v>
      </c>
      <c r="B186" s="26"/>
      <c r="C186" s="26"/>
      <c r="D186" s="25"/>
      <c r="E186" s="25"/>
      <c r="F186" s="25"/>
      <c r="G186" s="25"/>
      <c r="H186" s="25"/>
      <c r="I186" s="25"/>
      <c r="J186" s="25"/>
      <c r="K186" s="25"/>
      <c r="L186" s="25"/>
      <c r="M186" s="25"/>
      <c r="N186" s="25"/>
      <c r="O186" s="25"/>
      <c r="P186" s="25"/>
      <c r="Q186" s="25"/>
      <c r="R186" s="25"/>
      <c r="S186" s="25"/>
      <c r="T186" s="25"/>
      <c r="U186" s="25"/>
      <c r="V186" s="25"/>
      <c r="W186" s="25"/>
      <c r="X186" s="25"/>
      <c r="Y186" s="25"/>
    </row>
    <row r="187" spans="1:25" s="39" customFormat="1" x14ac:dyDescent="0.25">
      <c r="A187" s="103" t="s">
        <v>680</v>
      </c>
      <c r="B187" s="38"/>
      <c r="C187" s="38"/>
    </row>
    <row r="188" spans="1:25" ht="31.5" x14ac:dyDescent="0.25">
      <c r="A188" s="81" t="s">
        <v>753</v>
      </c>
      <c r="B188" s="62">
        <v>7</v>
      </c>
      <c r="C188" s="63">
        <v>0.18421052631578946</v>
      </c>
      <c r="E188" s="131">
        <v>1</v>
      </c>
      <c r="F188" s="131">
        <f>B188</f>
        <v>7</v>
      </c>
    </row>
    <row r="189" spans="1:25" x14ac:dyDescent="0.25">
      <c r="A189" s="81" t="s">
        <v>754</v>
      </c>
      <c r="B189" s="62">
        <v>22</v>
      </c>
      <c r="C189" s="63">
        <v>0.57894736842105265</v>
      </c>
      <c r="E189" s="131">
        <v>2</v>
      </c>
      <c r="F189" s="131">
        <f t="shared" ref="F189:F191" si="1">B189</f>
        <v>22</v>
      </c>
    </row>
    <row r="190" spans="1:25" x14ac:dyDescent="0.25">
      <c r="A190" s="81" t="s">
        <v>755</v>
      </c>
      <c r="B190" s="62">
        <v>4</v>
      </c>
      <c r="C190" s="63">
        <v>0.10526315789473684</v>
      </c>
      <c r="E190" s="131">
        <v>4</v>
      </c>
      <c r="F190" s="131">
        <f t="shared" si="1"/>
        <v>4</v>
      </c>
    </row>
    <row r="191" spans="1:25" x14ac:dyDescent="0.25">
      <c r="A191" s="81" t="s">
        <v>756</v>
      </c>
      <c r="B191" s="62">
        <v>5</v>
      </c>
      <c r="C191" s="63">
        <v>0.13157894736842105</v>
      </c>
      <c r="E191" s="131">
        <v>5</v>
      </c>
      <c r="F191" s="131">
        <f t="shared" si="1"/>
        <v>5</v>
      </c>
    </row>
    <row r="192" spans="1:25" x14ac:dyDescent="0.25">
      <c r="A192" s="64" t="s">
        <v>6</v>
      </c>
      <c r="B192" s="65">
        <v>38</v>
      </c>
      <c r="C192" s="65"/>
      <c r="D192" s="64"/>
      <c r="E192" s="24">
        <f>SUMPRODUCT(E188:E191,F188:F191)</f>
        <v>92</v>
      </c>
      <c r="F192" s="24">
        <f>SUM(F188:F191)</f>
        <v>38</v>
      </c>
      <c r="G192" s="64"/>
      <c r="H192" s="64"/>
      <c r="I192" s="64"/>
      <c r="J192" s="64"/>
      <c r="K192" s="64"/>
      <c r="L192" s="64"/>
      <c r="M192" s="64"/>
      <c r="N192" s="64"/>
      <c r="O192" s="64"/>
      <c r="P192" s="64"/>
      <c r="Q192" s="64"/>
      <c r="R192" s="64"/>
      <c r="S192" s="64"/>
      <c r="T192" s="64"/>
      <c r="U192" s="64"/>
      <c r="V192" s="64"/>
      <c r="W192" s="64"/>
      <c r="X192" s="64"/>
      <c r="Y192" s="64"/>
    </row>
    <row r="193" spans="1:25" x14ac:dyDescent="0.25">
      <c r="A193" s="66" t="s">
        <v>7</v>
      </c>
      <c r="B193" s="67">
        <v>2.1842105263157894</v>
      </c>
      <c r="E193" s="151">
        <f>E192/F192</f>
        <v>2.4210526315789473</v>
      </c>
      <c r="F193" s="151"/>
    </row>
    <row r="194" spans="1:25" x14ac:dyDescent="0.25">
      <c r="A194" s="66" t="s">
        <v>8</v>
      </c>
      <c r="B194" s="67">
        <v>0.89609552935166448</v>
      </c>
    </row>
    <row r="195" spans="1:25" x14ac:dyDescent="0.25">
      <c r="A195" s="66" t="s">
        <v>9</v>
      </c>
      <c r="B195" s="67">
        <v>0.80298719772403981</v>
      </c>
    </row>
    <row r="197" spans="1:25" x14ac:dyDescent="0.25">
      <c r="A197" s="1" t="s">
        <v>25</v>
      </c>
      <c r="B197" s="26"/>
      <c r="C197" s="26"/>
      <c r="D197" s="25"/>
      <c r="E197" s="25"/>
      <c r="F197" s="25"/>
      <c r="G197" s="25"/>
      <c r="H197" s="25"/>
      <c r="I197" s="25"/>
      <c r="J197" s="25"/>
      <c r="K197" s="25"/>
      <c r="L197" s="25"/>
      <c r="M197" s="25"/>
      <c r="N197" s="25"/>
      <c r="O197" s="25"/>
      <c r="P197" s="25"/>
      <c r="Q197" s="25"/>
      <c r="R197" s="25"/>
      <c r="S197" s="25"/>
      <c r="T197" s="25"/>
      <c r="U197" s="25"/>
      <c r="V197" s="25"/>
      <c r="W197" s="25"/>
      <c r="X197" s="25"/>
      <c r="Y197" s="25"/>
    </row>
    <row r="198" spans="1:25" s="41" customFormat="1" x14ac:dyDescent="0.25">
      <c r="A198" s="106" t="s">
        <v>681</v>
      </c>
      <c r="B198" s="40"/>
      <c r="C198" s="40"/>
    </row>
    <row r="199" spans="1:25" ht="31.5" x14ac:dyDescent="0.25">
      <c r="A199" s="81" t="s">
        <v>682</v>
      </c>
      <c r="B199" s="62">
        <v>87</v>
      </c>
      <c r="C199" s="63">
        <v>0.31636363636363635</v>
      </c>
      <c r="E199" s="23">
        <v>5</v>
      </c>
      <c r="F199" s="23">
        <f>B199</f>
        <v>87</v>
      </c>
    </row>
    <row r="200" spans="1:25" ht="31.5" x14ac:dyDescent="0.25">
      <c r="A200" s="81" t="s">
        <v>683</v>
      </c>
      <c r="B200" s="62">
        <v>26</v>
      </c>
      <c r="C200" s="63">
        <v>9.4545454545454544E-2</v>
      </c>
      <c r="E200" s="23">
        <v>5</v>
      </c>
      <c r="F200" s="23">
        <f t="shared" ref="F200:F203" si="2">B200</f>
        <v>26</v>
      </c>
    </row>
    <row r="201" spans="1:25" x14ac:dyDescent="0.25">
      <c r="A201" s="81" t="s">
        <v>684</v>
      </c>
      <c r="B201" s="62">
        <v>65</v>
      </c>
      <c r="C201" s="63">
        <v>0.23636363636363636</v>
      </c>
      <c r="E201" s="23">
        <v>5</v>
      </c>
      <c r="F201" s="23">
        <f t="shared" si="2"/>
        <v>65</v>
      </c>
    </row>
    <row r="202" spans="1:25" ht="31.5" x14ac:dyDescent="0.25">
      <c r="A202" s="81" t="s">
        <v>685</v>
      </c>
      <c r="B202" s="62">
        <v>91</v>
      </c>
      <c r="C202" s="63">
        <v>0.33090909090909093</v>
      </c>
      <c r="E202" s="23">
        <v>1</v>
      </c>
      <c r="F202" s="23">
        <f t="shared" si="2"/>
        <v>91</v>
      </c>
    </row>
    <row r="203" spans="1:25" x14ac:dyDescent="0.25">
      <c r="A203" s="81" t="s">
        <v>757</v>
      </c>
      <c r="B203" s="62">
        <v>6</v>
      </c>
      <c r="C203" s="63">
        <v>2.181818181818182E-2</v>
      </c>
      <c r="E203" s="23">
        <v>1</v>
      </c>
      <c r="F203" s="23">
        <f t="shared" si="2"/>
        <v>6</v>
      </c>
    </row>
    <row r="204" spans="1:25" x14ac:dyDescent="0.25">
      <c r="A204" s="64" t="s">
        <v>6</v>
      </c>
      <c r="B204" s="65">
        <v>275</v>
      </c>
      <c r="C204" s="65"/>
      <c r="D204" s="64"/>
      <c r="E204" s="24">
        <f>SUMPRODUCT(E199:E203,F199:F203)</f>
        <v>987</v>
      </c>
      <c r="F204" s="24">
        <f>SUM(F199:F203)</f>
        <v>275</v>
      </c>
      <c r="G204" s="64"/>
      <c r="H204" s="64"/>
      <c r="I204" s="64"/>
      <c r="J204" s="64"/>
      <c r="K204" s="64"/>
      <c r="L204" s="64"/>
      <c r="M204" s="64"/>
      <c r="N204" s="64"/>
      <c r="O204" s="64"/>
      <c r="P204" s="64"/>
      <c r="Q204" s="64"/>
      <c r="R204" s="64"/>
      <c r="S204" s="64"/>
      <c r="T204" s="64"/>
      <c r="U204" s="64"/>
      <c r="V204" s="64"/>
      <c r="W204" s="64"/>
      <c r="X204" s="64"/>
      <c r="Y204" s="64"/>
    </row>
    <row r="205" spans="1:25" x14ac:dyDescent="0.25">
      <c r="A205" s="66" t="s">
        <v>7</v>
      </c>
      <c r="B205" s="67">
        <v>2.6472727272727274</v>
      </c>
      <c r="E205" s="151">
        <f>E204/F204</f>
        <v>3.5890909090909089</v>
      </c>
      <c r="F205" s="151"/>
    </row>
    <row r="206" spans="1:25" x14ac:dyDescent="0.25">
      <c r="A206" s="66" t="s">
        <v>8</v>
      </c>
      <c r="B206" s="67">
        <v>1.2883326158248145</v>
      </c>
    </row>
    <row r="207" spans="1:25" x14ac:dyDescent="0.25">
      <c r="A207" s="66" t="s">
        <v>9</v>
      </c>
      <c r="B207" s="67">
        <v>1.6598009289980094</v>
      </c>
    </row>
    <row r="209" spans="1:25" x14ac:dyDescent="0.25">
      <c r="A209" s="25" t="s">
        <v>26</v>
      </c>
      <c r="B209" s="26"/>
      <c r="C209" s="26"/>
      <c r="D209" s="25"/>
      <c r="E209" s="25"/>
      <c r="F209" s="25"/>
      <c r="G209" s="25"/>
      <c r="H209" s="25"/>
      <c r="I209" s="25"/>
      <c r="J209" s="25"/>
      <c r="K209" s="25"/>
      <c r="L209" s="25"/>
      <c r="M209" s="25"/>
      <c r="N209" s="25"/>
      <c r="O209" s="25"/>
      <c r="P209" s="25"/>
      <c r="Q209" s="25"/>
      <c r="R209" s="25"/>
      <c r="S209" s="25"/>
      <c r="T209" s="25"/>
      <c r="U209" s="25"/>
      <c r="V209" s="25"/>
      <c r="W209" s="25"/>
      <c r="X209" s="25"/>
      <c r="Y209" s="25"/>
    </row>
    <row r="210" spans="1:25" s="45" customFormat="1" x14ac:dyDescent="0.25">
      <c r="A210" s="109" t="s">
        <v>687</v>
      </c>
      <c r="B210" s="44"/>
      <c r="C210" s="44"/>
    </row>
    <row r="211" spans="1:25" ht="31.5" x14ac:dyDescent="0.25">
      <c r="A211" s="81" t="s">
        <v>643</v>
      </c>
      <c r="B211" s="62">
        <v>59</v>
      </c>
      <c r="C211" s="63">
        <v>0.39864864864864863</v>
      </c>
      <c r="E211" s="23">
        <v>1</v>
      </c>
      <c r="F211" s="23">
        <f>B211</f>
        <v>59</v>
      </c>
    </row>
    <row r="212" spans="1:25" ht="31.5" x14ac:dyDescent="0.25">
      <c r="A212" s="81" t="s">
        <v>644</v>
      </c>
      <c r="B212" s="62">
        <v>45</v>
      </c>
      <c r="C212" s="63">
        <v>0.30405405405405406</v>
      </c>
      <c r="E212" s="23">
        <v>2</v>
      </c>
      <c r="F212" s="23">
        <f t="shared" ref="F212:F215" si="3">B212</f>
        <v>45</v>
      </c>
    </row>
    <row r="213" spans="1:25" ht="31.5" x14ac:dyDescent="0.25">
      <c r="A213" s="81" t="s">
        <v>645</v>
      </c>
      <c r="B213" s="62">
        <v>8</v>
      </c>
      <c r="C213" s="63">
        <v>5.4054054054054057E-2</v>
      </c>
      <c r="E213" s="23">
        <v>3</v>
      </c>
      <c r="F213" s="23">
        <f t="shared" si="3"/>
        <v>8</v>
      </c>
    </row>
    <row r="214" spans="1:25" ht="31.5" x14ac:dyDescent="0.25">
      <c r="A214" s="81" t="s">
        <v>758</v>
      </c>
      <c r="B214" s="62">
        <v>7</v>
      </c>
      <c r="C214" s="63">
        <v>4.72972972972973E-2</v>
      </c>
      <c r="E214" s="23">
        <v>4</v>
      </c>
      <c r="F214" s="23">
        <f t="shared" si="3"/>
        <v>7</v>
      </c>
    </row>
    <row r="215" spans="1:25" ht="47.25" x14ac:dyDescent="0.25">
      <c r="A215" s="81" t="s">
        <v>646</v>
      </c>
      <c r="B215" s="62">
        <v>29</v>
      </c>
      <c r="C215" s="63">
        <v>0.19594594594594594</v>
      </c>
      <c r="E215" s="23">
        <v>5</v>
      </c>
      <c r="F215" s="23">
        <f t="shared" si="3"/>
        <v>29</v>
      </c>
    </row>
    <row r="216" spans="1:25" x14ac:dyDescent="0.25">
      <c r="A216" s="64" t="s">
        <v>6</v>
      </c>
      <c r="B216" s="65">
        <v>148</v>
      </c>
      <c r="C216" s="65"/>
      <c r="D216" s="64"/>
      <c r="E216" s="24">
        <f>SUMPRODUCT(E211:E215,F211:F215)</f>
        <v>346</v>
      </c>
      <c r="F216" s="24">
        <f>SUM(F211:F215)</f>
        <v>148</v>
      </c>
      <c r="G216" s="64"/>
      <c r="H216" s="64"/>
      <c r="I216" s="64"/>
      <c r="J216" s="64"/>
      <c r="K216" s="64"/>
      <c r="L216" s="64"/>
      <c r="M216" s="64"/>
      <c r="N216" s="64"/>
      <c r="O216" s="64"/>
      <c r="P216" s="64"/>
      <c r="Q216" s="64"/>
      <c r="R216" s="64"/>
      <c r="S216" s="64"/>
      <c r="T216" s="64"/>
      <c r="U216" s="64"/>
      <c r="V216" s="64"/>
      <c r="W216" s="64"/>
      <c r="X216" s="64"/>
      <c r="Y216" s="64"/>
    </row>
    <row r="217" spans="1:25" x14ac:dyDescent="0.25">
      <c r="A217" s="66" t="s">
        <v>7</v>
      </c>
      <c r="B217" s="67">
        <v>2.3378378378378377</v>
      </c>
      <c r="E217" s="151">
        <f>E216/F216</f>
        <v>2.3378378378378377</v>
      </c>
      <c r="F217" s="151"/>
    </row>
    <row r="218" spans="1:25" x14ac:dyDescent="0.25">
      <c r="A218" s="66" t="s">
        <v>8</v>
      </c>
      <c r="B218" s="67">
        <v>1.5188343814538996</v>
      </c>
    </row>
    <row r="219" spans="1:25" x14ac:dyDescent="0.25">
      <c r="A219" s="66" t="s">
        <v>9</v>
      </c>
      <c r="B219" s="67">
        <v>2.3068578782864497</v>
      </c>
    </row>
    <row r="221" spans="1:25" x14ac:dyDescent="0.25">
      <c r="A221" s="1" t="s">
        <v>27</v>
      </c>
      <c r="B221" s="26"/>
      <c r="C221" s="26"/>
      <c r="D221" s="25"/>
      <c r="E221" s="25"/>
      <c r="F221" s="25"/>
      <c r="G221" s="25"/>
      <c r="H221" s="25"/>
      <c r="I221" s="25"/>
      <c r="J221" s="25"/>
      <c r="K221" s="25"/>
      <c r="L221" s="25"/>
      <c r="M221" s="25"/>
      <c r="N221" s="25"/>
      <c r="O221" s="25"/>
      <c r="P221" s="25"/>
      <c r="Q221" s="25"/>
      <c r="R221" s="25"/>
      <c r="S221" s="25"/>
      <c r="T221" s="25"/>
      <c r="U221" s="25"/>
      <c r="V221" s="25"/>
      <c r="W221" s="25"/>
      <c r="X221" s="25"/>
      <c r="Y221" s="25"/>
    </row>
    <row r="222" spans="1:25" s="45" customFormat="1" x14ac:dyDescent="0.25">
      <c r="A222" s="43" t="s">
        <v>688</v>
      </c>
      <c r="B222" s="44"/>
      <c r="C222" s="44"/>
    </row>
    <row r="223" spans="1:25" ht="31.5" x14ac:dyDescent="0.25">
      <c r="A223" s="71" t="s">
        <v>759</v>
      </c>
      <c r="B223" s="62">
        <v>66</v>
      </c>
      <c r="C223" s="63">
        <v>0.44594594594594594</v>
      </c>
      <c r="E223" s="23">
        <v>1</v>
      </c>
      <c r="F223" s="23">
        <f>B223</f>
        <v>66</v>
      </c>
    </row>
    <row r="224" spans="1:25" ht="31.5" x14ac:dyDescent="0.25">
      <c r="A224" s="81" t="s">
        <v>644</v>
      </c>
      <c r="B224" s="62">
        <v>50</v>
      </c>
      <c r="C224" s="63">
        <v>0.33783783783783783</v>
      </c>
      <c r="E224" s="23">
        <v>2</v>
      </c>
      <c r="F224" s="23">
        <f t="shared" ref="F224:F227" si="4">B224</f>
        <v>50</v>
      </c>
    </row>
    <row r="225" spans="1:25" ht="31.5" x14ac:dyDescent="0.25">
      <c r="A225" s="81" t="s">
        <v>645</v>
      </c>
      <c r="B225" s="62">
        <v>10</v>
      </c>
      <c r="C225" s="63">
        <v>6.7567567567567571E-2</v>
      </c>
      <c r="E225" s="23">
        <v>3</v>
      </c>
      <c r="F225" s="23">
        <f t="shared" si="4"/>
        <v>10</v>
      </c>
    </row>
    <row r="226" spans="1:25" ht="31.5" x14ac:dyDescent="0.25">
      <c r="A226" s="81" t="s">
        <v>758</v>
      </c>
      <c r="B226" s="62">
        <v>6</v>
      </c>
      <c r="C226" s="63">
        <v>4.0540540540540543E-2</v>
      </c>
      <c r="E226" s="23">
        <v>4</v>
      </c>
      <c r="F226" s="23">
        <f t="shared" si="4"/>
        <v>6</v>
      </c>
    </row>
    <row r="227" spans="1:25" ht="47.25" x14ac:dyDescent="0.25">
      <c r="A227" s="81" t="s">
        <v>646</v>
      </c>
      <c r="B227" s="62">
        <v>16</v>
      </c>
      <c r="C227" s="63">
        <v>0.10810810810810811</v>
      </c>
      <c r="E227" s="23">
        <v>5</v>
      </c>
      <c r="F227" s="23">
        <f t="shared" si="4"/>
        <v>16</v>
      </c>
    </row>
    <row r="228" spans="1:25" x14ac:dyDescent="0.25">
      <c r="A228" s="64" t="s">
        <v>6</v>
      </c>
      <c r="B228" s="65">
        <v>148</v>
      </c>
      <c r="C228" s="65"/>
      <c r="D228" s="64"/>
      <c r="E228" s="24">
        <f>SUMPRODUCT(E223:E227,F223:F227)</f>
        <v>300</v>
      </c>
      <c r="F228" s="24">
        <f>SUM(F223:F227)</f>
        <v>148</v>
      </c>
      <c r="G228" s="64"/>
      <c r="H228" s="64"/>
      <c r="I228" s="64"/>
      <c r="J228" s="64"/>
      <c r="K228" s="64"/>
      <c r="L228" s="64"/>
      <c r="M228" s="64"/>
      <c r="N228" s="64"/>
      <c r="O228" s="64"/>
      <c r="P228" s="64"/>
      <c r="Q228" s="64"/>
      <c r="R228" s="64"/>
      <c r="S228" s="64"/>
      <c r="T228" s="64"/>
      <c r="U228" s="64"/>
      <c r="V228" s="64"/>
      <c r="W228" s="64"/>
      <c r="X228" s="64"/>
      <c r="Y228" s="64"/>
    </row>
    <row r="229" spans="1:25" x14ac:dyDescent="0.25">
      <c r="A229" s="66" t="s">
        <v>7</v>
      </c>
      <c r="B229" s="67">
        <v>2.0270270270270272</v>
      </c>
      <c r="E229" s="151">
        <f>E228/F228</f>
        <v>2.0270270270270272</v>
      </c>
      <c r="F229" s="151"/>
    </row>
    <row r="230" spans="1:25" x14ac:dyDescent="0.25">
      <c r="A230" s="66" t="s">
        <v>8</v>
      </c>
      <c r="B230" s="67">
        <v>1.2880716269957091</v>
      </c>
    </row>
    <row r="231" spans="1:25" x14ac:dyDescent="0.25">
      <c r="A231" s="66" t="s">
        <v>9</v>
      </c>
      <c r="B231" s="67">
        <v>1.6591285162713734</v>
      </c>
    </row>
    <row r="233" spans="1:25" x14ac:dyDescent="0.25">
      <c r="A233" s="25" t="s">
        <v>28</v>
      </c>
      <c r="B233" s="26"/>
      <c r="C233" s="26"/>
      <c r="D233" s="25"/>
      <c r="E233" s="25"/>
      <c r="F233" s="25"/>
      <c r="G233" s="25"/>
      <c r="H233" s="25"/>
      <c r="I233" s="25"/>
      <c r="J233" s="25"/>
      <c r="K233" s="25"/>
      <c r="L233" s="25"/>
      <c r="M233" s="25"/>
      <c r="N233" s="25"/>
      <c r="O233" s="25"/>
      <c r="P233" s="25"/>
      <c r="Q233" s="25"/>
      <c r="R233" s="25"/>
      <c r="S233" s="25"/>
      <c r="T233" s="25"/>
      <c r="U233" s="25"/>
      <c r="V233" s="25"/>
      <c r="W233" s="25"/>
      <c r="X233" s="25"/>
      <c r="Y233" s="25"/>
    </row>
    <row r="234" spans="1:25" s="45" customFormat="1" x14ac:dyDescent="0.25">
      <c r="A234" s="109" t="s">
        <v>689</v>
      </c>
      <c r="B234" s="44"/>
      <c r="C234" s="44"/>
    </row>
    <row r="235" spans="1:25" x14ac:dyDescent="0.25">
      <c r="A235" s="81" t="s">
        <v>760</v>
      </c>
      <c r="B235" s="62">
        <v>3</v>
      </c>
      <c r="C235" s="63">
        <v>2.0270270270270271E-2</v>
      </c>
      <c r="E235" s="23">
        <v>1</v>
      </c>
      <c r="F235" s="23">
        <f>B235</f>
        <v>3</v>
      </c>
    </row>
    <row r="236" spans="1:25" ht="31.5" x14ac:dyDescent="0.25">
      <c r="A236" s="81" t="s">
        <v>761</v>
      </c>
      <c r="B236" s="62">
        <v>36</v>
      </c>
      <c r="C236" s="63">
        <v>0.24324324324324326</v>
      </c>
      <c r="E236" s="23">
        <v>2</v>
      </c>
      <c r="F236" s="23">
        <f t="shared" ref="F236:F239" si="5">B236</f>
        <v>36</v>
      </c>
    </row>
    <row r="237" spans="1:25" ht="47.25" x14ac:dyDescent="0.25">
      <c r="A237" s="81" t="s">
        <v>762</v>
      </c>
      <c r="B237" s="62">
        <v>23</v>
      </c>
      <c r="C237" s="63">
        <v>0.1554054054054054</v>
      </c>
      <c r="E237" s="23">
        <v>3</v>
      </c>
      <c r="F237" s="23">
        <f t="shared" si="5"/>
        <v>23</v>
      </c>
    </row>
    <row r="238" spans="1:25" ht="47.25" x14ac:dyDescent="0.25">
      <c r="A238" s="81" t="s">
        <v>763</v>
      </c>
      <c r="B238" s="62">
        <v>47</v>
      </c>
      <c r="C238" s="63">
        <v>0.31756756756756754</v>
      </c>
      <c r="E238" s="23">
        <v>4</v>
      </c>
      <c r="F238" s="23">
        <f t="shared" si="5"/>
        <v>47</v>
      </c>
    </row>
    <row r="239" spans="1:25" ht="31.5" x14ac:dyDescent="0.25">
      <c r="A239" s="81" t="s">
        <v>764</v>
      </c>
      <c r="B239" s="62">
        <v>39</v>
      </c>
      <c r="C239" s="63">
        <v>0.26351351351351349</v>
      </c>
      <c r="E239" s="23">
        <v>5</v>
      </c>
      <c r="F239" s="23">
        <f t="shared" si="5"/>
        <v>39</v>
      </c>
    </row>
    <row r="240" spans="1:25" x14ac:dyDescent="0.25">
      <c r="A240" s="64" t="s">
        <v>6</v>
      </c>
      <c r="B240" s="65">
        <v>148</v>
      </c>
      <c r="C240" s="65"/>
      <c r="D240" s="64"/>
      <c r="E240" s="24">
        <f>SUMPRODUCT(E235:E239,F235:F239)</f>
        <v>527</v>
      </c>
      <c r="F240" s="24">
        <f>SUM(F235:F239)</f>
        <v>148</v>
      </c>
      <c r="G240" s="64"/>
      <c r="H240" s="64"/>
      <c r="I240" s="64"/>
      <c r="J240" s="64"/>
      <c r="K240" s="64"/>
      <c r="L240" s="64"/>
      <c r="M240" s="64"/>
      <c r="N240" s="64"/>
      <c r="O240" s="64"/>
      <c r="P240" s="64"/>
      <c r="Q240" s="64"/>
      <c r="R240" s="64"/>
      <c r="S240" s="64"/>
      <c r="T240" s="64"/>
      <c r="U240" s="64"/>
      <c r="V240" s="64"/>
      <c r="W240" s="64"/>
      <c r="X240" s="64"/>
      <c r="Y240" s="64"/>
    </row>
    <row r="241" spans="1:25" x14ac:dyDescent="0.25">
      <c r="A241" s="66" t="s">
        <v>7</v>
      </c>
      <c r="B241" s="67">
        <v>3.560810810810811</v>
      </c>
      <c r="E241" s="151">
        <f>E240/F240</f>
        <v>3.560810810810811</v>
      </c>
      <c r="F241" s="151"/>
    </row>
    <row r="242" spans="1:25" x14ac:dyDescent="0.25">
      <c r="A242" s="66" t="s">
        <v>8</v>
      </c>
      <c r="B242" s="67">
        <v>1.1793365559768272</v>
      </c>
    </row>
    <row r="243" spans="1:25" x14ac:dyDescent="0.25">
      <c r="A243" s="66" t="s">
        <v>9</v>
      </c>
      <c r="B243" s="67">
        <v>1.3908347122632838</v>
      </c>
    </row>
    <row r="245" spans="1:25" x14ac:dyDescent="0.25">
      <c r="A245" s="25" t="s">
        <v>29</v>
      </c>
      <c r="B245" s="26"/>
      <c r="C245" s="26"/>
      <c r="D245" s="25"/>
      <c r="E245" s="25"/>
      <c r="F245" s="25"/>
      <c r="G245" s="25"/>
      <c r="H245" s="25"/>
      <c r="I245" s="25"/>
      <c r="J245" s="25"/>
      <c r="K245" s="25"/>
      <c r="L245" s="25"/>
      <c r="M245" s="25"/>
      <c r="N245" s="25"/>
      <c r="O245" s="25"/>
      <c r="P245" s="25"/>
      <c r="Q245" s="25"/>
      <c r="R245" s="25"/>
      <c r="S245" s="25"/>
      <c r="T245" s="25"/>
      <c r="U245" s="25"/>
      <c r="V245" s="25"/>
      <c r="W245" s="25"/>
      <c r="X245" s="25"/>
      <c r="Y245" s="25"/>
    </row>
    <row r="246" spans="1:25" x14ac:dyDescent="0.25">
      <c r="A246" s="29" t="s">
        <v>690</v>
      </c>
    </row>
    <row r="247" spans="1:25" s="36" customFormat="1" x14ac:dyDescent="0.25">
      <c r="A247" s="46" t="s">
        <v>692</v>
      </c>
      <c r="B247" s="35"/>
      <c r="C247" s="35"/>
    </row>
    <row r="248" spans="1:25" x14ac:dyDescent="0.25">
      <c r="A248" s="47">
        <v>1</v>
      </c>
      <c r="B248" s="62">
        <v>33</v>
      </c>
      <c r="C248" s="63">
        <v>0.22297297297297297</v>
      </c>
      <c r="E248" s="23">
        <v>1</v>
      </c>
      <c r="F248" s="23">
        <f>B248</f>
        <v>33</v>
      </c>
    </row>
    <row r="249" spans="1:25" x14ac:dyDescent="0.25">
      <c r="A249" s="47">
        <v>2</v>
      </c>
      <c r="B249" s="62">
        <v>39</v>
      </c>
      <c r="C249" s="63">
        <v>0.26351351351351349</v>
      </c>
      <c r="E249" s="23">
        <v>2</v>
      </c>
      <c r="F249" s="23">
        <f t="shared" ref="F249:F252" si="6">B249</f>
        <v>39</v>
      </c>
    </row>
    <row r="250" spans="1:25" x14ac:dyDescent="0.25">
      <c r="A250" s="47">
        <v>3</v>
      </c>
      <c r="B250" s="62">
        <v>46</v>
      </c>
      <c r="C250" s="63">
        <v>0.3108108108108108</v>
      </c>
      <c r="E250" s="23">
        <v>3</v>
      </c>
      <c r="F250" s="23">
        <f t="shared" si="6"/>
        <v>46</v>
      </c>
    </row>
    <row r="251" spans="1:25" x14ac:dyDescent="0.25">
      <c r="A251" s="47">
        <v>4</v>
      </c>
      <c r="B251" s="62">
        <v>24</v>
      </c>
      <c r="C251" s="63">
        <v>0.16216216216216217</v>
      </c>
      <c r="E251" s="23">
        <v>4</v>
      </c>
      <c r="F251" s="23">
        <f t="shared" si="6"/>
        <v>24</v>
      </c>
    </row>
    <row r="252" spans="1:25" x14ac:dyDescent="0.25">
      <c r="A252" s="47">
        <v>5</v>
      </c>
      <c r="B252" s="62">
        <v>6</v>
      </c>
      <c r="C252" s="63">
        <v>4.0540540540540543E-2</v>
      </c>
      <c r="E252" s="23">
        <v>5</v>
      </c>
      <c r="F252" s="23">
        <f t="shared" si="6"/>
        <v>6</v>
      </c>
    </row>
    <row r="253" spans="1:25" x14ac:dyDescent="0.25">
      <c r="A253" s="64" t="s">
        <v>6</v>
      </c>
      <c r="B253" s="65">
        <v>148</v>
      </c>
      <c r="C253" s="65"/>
      <c r="D253" s="64"/>
      <c r="E253" s="24">
        <f>SUMPRODUCT(E248:E252,F248:F252)</f>
        <v>375</v>
      </c>
      <c r="F253" s="24">
        <f>SUM(F248:F252)</f>
        <v>148</v>
      </c>
      <c r="G253" s="64"/>
      <c r="H253" s="64"/>
      <c r="I253" s="64"/>
      <c r="J253" s="64"/>
      <c r="K253" s="64"/>
      <c r="L253" s="64"/>
      <c r="M253" s="64"/>
      <c r="N253" s="64"/>
      <c r="O253" s="64"/>
      <c r="P253" s="64"/>
      <c r="Q253" s="64"/>
      <c r="R253" s="64"/>
      <c r="S253" s="64"/>
      <c r="T253" s="64"/>
      <c r="U253" s="64"/>
      <c r="V253" s="64"/>
      <c r="W253" s="64"/>
      <c r="X253" s="64"/>
      <c r="Y253" s="64"/>
    </row>
    <row r="254" spans="1:25" x14ac:dyDescent="0.25">
      <c r="A254" s="66" t="s">
        <v>7</v>
      </c>
      <c r="B254" s="67">
        <v>2.5337837837837838</v>
      </c>
      <c r="E254" s="151">
        <f>E253/F253</f>
        <v>2.5337837837837838</v>
      </c>
      <c r="F254" s="151"/>
    </row>
    <row r="255" spans="1:25" x14ac:dyDescent="0.25">
      <c r="A255" s="66" t="s">
        <v>8</v>
      </c>
      <c r="B255" s="67">
        <v>1.1273685002009988</v>
      </c>
    </row>
    <row r="256" spans="1:25" x14ac:dyDescent="0.25">
      <c r="A256" s="66" t="s">
        <v>9</v>
      </c>
      <c r="B256" s="67">
        <v>1.2709597352454494</v>
      </c>
    </row>
    <row r="258" spans="1:25" s="36" customFormat="1" x14ac:dyDescent="0.25">
      <c r="A258" s="46" t="s">
        <v>691</v>
      </c>
      <c r="B258" s="35"/>
      <c r="C258" s="35"/>
    </row>
    <row r="259" spans="1:25" x14ac:dyDescent="0.25">
      <c r="A259" s="47">
        <v>1</v>
      </c>
      <c r="B259" s="62">
        <v>26</v>
      </c>
      <c r="C259" s="63">
        <v>0.17567567567567569</v>
      </c>
      <c r="E259" s="23">
        <v>1</v>
      </c>
      <c r="F259" s="23">
        <f>B259</f>
        <v>26</v>
      </c>
    </row>
    <row r="260" spans="1:25" x14ac:dyDescent="0.25">
      <c r="A260" s="47">
        <v>2</v>
      </c>
      <c r="B260" s="62">
        <v>35</v>
      </c>
      <c r="C260" s="63">
        <v>0.23648648648648649</v>
      </c>
      <c r="E260" s="23">
        <v>2</v>
      </c>
      <c r="F260" s="23">
        <f t="shared" ref="F260:F263" si="7">B260</f>
        <v>35</v>
      </c>
    </row>
    <row r="261" spans="1:25" x14ac:dyDescent="0.25">
      <c r="A261" s="47">
        <v>3</v>
      </c>
      <c r="B261" s="62">
        <v>58</v>
      </c>
      <c r="C261" s="63">
        <v>0.39189189189189189</v>
      </c>
      <c r="E261" s="23">
        <v>3</v>
      </c>
      <c r="F261" s="23">
        <f t="shared" si="7"/>
        <v>58</v>
      </c>
    </row>
    <row r="262" spans="1:25" x14ac:dyDescent="0.25">
      <c r="A262" s="47">
        <v>4</v>
      </c>
      <c r="B262" s="62">
        <v>21</v>
      </c>
      <c r="C262" s="63">
        <v>0.14189189189189189</v>
      </c>
      <c r="E262" s="23">
        <v>4</v>
      </c>
      <c r="F262" s="23">
        <f t="shared" si="7"/>
        <v>21</v>
      </c>
    </row>
    <row r="263" spans="1:25" x14ac:dyDescent="0.25">
      <c r="A263" s="47">
        <v>5</v>
      </c>
      <c r="B263" s="62">
        <v>8</v>
      </c>
      <c r="C263" s="63">
        <v>5.4054054054054057E-2</v>
      </c>
      <c r="E263" s="23">
        <v>5</v>
      </c>
      <c r="F263" s="23">
        <f t="shared" si="7"/>
        <v>8</v>
      </c>
    </row>
    <row r="264" spans="1:25" x14ac:dyDescent="0.25">
      <c r="A264" s="64" t="s">
        <v>6</v>
      </c>
      <c r="B264" s="65">
        <v>148</v>
      </c>
      <c r="C264" s="65"/>
      <c r="D264" s="64"/>
      <c r="E264" s="24">
        <f>SUMPRODUCT(E259:E263,F259:F263)</f>
        <v>394</v>
      </c>
      <c r="F264" s="24">
        <f>SUM(F259:F263)</f>
        <v>148</v>
      </c>
      <c r="G264" s="64"/>
      <c r="H264" s="64"/>
      <c r="I264" s="64"/>
      <c r="J264" s="64"/>
      <c r="K264" s="64"/>
      <c r="L264" s="64"/>
      <c r="M264" s="64"/>
      <c r="N264" s="64"/>
      <c r="O264" s="64"/>
      <c r="P264" s="64"/>
      <c r="Q264" s="64"/>
      <c r="R264" s="64"/>
      <c r="S264" s="64"/>
      <c r="T264" s="64"/>
      <c r="U264" s="64"/>
      <c r="V264" s="64"/>
      <c r="W264" s="64"/>
      <c r="X264" s="64"/>
      <c r="Y264" s="64"/>
    </row>
    <row r="265" spans="1:25" x14ac:dyDescent="0.25">
      <c r="A265" s="66" t="s">
        <v>7</v>
      </c>
      <c r="B265" s="67">
        <v>2.6621621621621623</v>
      </c>
      <c r="E265" s="151">
        <f>E264/F264</f>
        <v>2.6621621621621623</v>
      </c>
      <c r="F265" s="151"/>
    </row>
    <row r="266" spans="1:25" x14ac:dyDescent="0.25">
      <c r="A266" s="66" t="s">
        <v>8</v>
      </c>
      <c r="B266" s="67">
        <v>1.0914264151939188</v>
      </c>
    </row>
    <row r="267" spans="1:25" x14ac:dyDescent="0.25">
      <c r="A267" s="66" t="s">
        <v>9</v>
      </c>
      <c r="B267" s="67">
        <v>1.1912116197830482</v>
      </c>
    </row>
    <row r="269" spans="1:25" s="36" customFormat="1" x14ac:dyDescent="0.25">
      <c r="A269" s="46" t="s">
        <v>693</v>
      </c>
      <c r="B269" s="35"/>
      <c r="C269" s="35"/>
    </row>
    <row r="270" spans="1:25" x14ac:dyDescent="0.25">
      <c r="A270" s="47">
        <v>1</v>
      </c>
      <c r="B270" s="62">
        <v>21</v>
      </c>
      <c r="C270" s="63">
        <v>0.14189189189189189</v>
      </c>
      <c r="E270" s="23">
        <v>1</v>
      </c>
      <c r="F270" s="23">
        <f>B270</f>
        <v>21</v>
      </c>
    </row>
    <row r="271" spans="1:25" x14ac:dyDescent="0.25">
      <c r="A271" s="47">
        <v>2</v>
      </c>
      <c r="B271" s="62">
        <v>30</v>
      </c>
      <c r="C271" s="63">
        <v>0.20270270270270271</v>
      </c>
      <c r="E271" s="23">
        <v>2</v>
      </c>
      <c r="F271" s="23">
        <f t="shared" ref="F271:F274" si="8">B271</f>
        <v>30</v>
      </c>
    </row>
    <row r="272" spans="1:25" x14ac:dyDescent="0.25">
      <c r="A272" s="47">
        <v>3</v>
      </c>
      <c r="B272" s="62">
        <v>42</v>
      </c>
      <c r="C272" s="63">
        <v>0.28378378378378377</v>
      </c>
      <c r="E272" s="23">
        <v>3</v>
      </c>
      <c r="F272" s="23">
        <f t="shared" si="8"/>
        <v>42</v>
      </c>
    </row>
    <row r="273" spans="1:25" x14ac:dyDescent="0.25">
      <c r="A273" s="47">
        <v>4</v>
      </c>
      <c r="B273" s="62">
        <v>41</v>
      </c>
      <c r="C273" s="63">
        <v>0.27702702702702703</v>
      </c>
      <c r="E273" s="23">
        <v>4</v>
      </c>
      <c r="F273" s="23">
        <f t="shared" si="8"/>
        <v>41</v>
      </c>
    </row>
    <row r="274" spans="1:25" x14ac:dyDescent="0.25">
      <c r="A274" s="47">
        <v>5</v>
      </c>
      <c r="B274" s="62">
        <v>14</v>
      </c>
      <c r="C274" s="63">
        <v>9.45945945945946E-2</v>
      </c>
      <c r="E274" s="23">
        <v>5</v>
      </c>
      <c r="F274" s="23">
        <f t="shared" si="8"/>
        <v>14</v>
      </c>
    </row>
    <row r="275" spans="1:25" x14ac:dyDescent="0.25">
      <c r="A275" s="64" t="s">
        <v>6</v>
      </c>
      <c r="B275" s="65">
        <v>148</v>
      </c>
      <c r="C275" s="65"/>
      <c r="D275" s="64"/>
      <c r="E275" s="24">
        <f>SUMPRODUCT(E270:E274,F270:F274)</f>
        <v>441</v>
      </c>
      <c r="F275" s="24">
        <f>SUM(F270:F274)</f>
        <v>148</v>
      </c>
      <c r="G275" s="64"/>
      <c r="H275" s="64"/>
      <c r="I275" s="64"/>
      <c r="J275" s="64"/>
      <c r="K275" s="64"/>
      <c r="L275" s="64"/>
      <c r="M275" s="64"/>
      <c r="N275" s="64"/>
      <c r="O275" s="64"/>
      <c r="P275" s="64"/>
      <c r="Q275" s="64"/>
      <c r="R275" s="64"/>
      <c r="S275" s="64"/>
      <c r="T275" s="64"/>
      <c r="U275" s="64"/>
      <c r="V275" s="64"/>
      <c r="W275" s="64"/>
      <c r="X275" s="64"/>
      <c r="Y275" s="64"/>
    </row>
    <row r="276" spans="1:25" x14ac:dyDescent="0.25">
      <c r="A276" s="66" t="s">
        <v>7</v>
      </c>
      <c r="B276" s="67">
        <v>2.9797297297297298</v>
      </c>
      <c r="E276" s="151">
        <f>E275/F275</f>
        <v>2.9797297297297298</v>
      </c>
      <c r="F276" s="151"/>
    </row>
    <row r="277" spans="1:25" x14ac:dyDescent="0.25">
      <c r="A277" s="66" t="s">
        <v>8</v>
      </c>
      <c r="B277" s="67">
        <v>1.1978983557358931</v>
      </c>
    </row>
    <row r="278" spans="1:25" x14ac:dyDescent="0.25">
      <c r="A278" s="66" t="s">
        <v>9</v>
      </c>
      <c r="B278" s="67">
        <v>1.4349604706747565</v>
      </c>
    </row>
    <row r="280" spans="1:25" s="50" customFormat="1" x14ac:dyDescent="0.25">
      <c r="A280" s="48" t="s">
        <v>694</v>
      </c>
      <c r="B280" s="49"/>
      <c r="C280" s="49"/>
    </row>
    <row r="281" spans="1:25" x14ac:dyDescent="0.25">
      <c r="A281" s="47">
        <v>1</v>
      </c>
      <c r="B281" s="62">
        <v>82</v>
      </c>
      <c r="C281" s="63">
        <v>0.55405405405405406</v>
      </c>
      <c r="E281" s="23">
        <v>1</v>
      </c>
      <c r="F281" s="23">
        <f>B281</f>
        <v>82</v>
      </c>
    </row>
    <row r="282" spans="1:25" x14ac:dyDescent="0.25">
      <c r="A282" s="47">
        <v>2</v>
      </c>
      <c r="B282" s="62">
        <v>42</v>
      </c>
      <c r="C282" s="63">
        <v>0.28378378378378377</v>
      </c>
      <c r="E282" s="23">
        <v>2</v>
      </c>
      <c r="F282" s="23">
        <f t="shared" ref="F282:F285" si="9">B282</f>
        <v>42</v>
      </c>
    </row>
    <row r="283" spans="1:25" x14ac:dyDescent="0.25">
      <c r="A283" s="47">
        <v>3</v>
      </c>
      <c r="B283" s="62">
        <v>14</v>
      </c>
      <c r="C283" s="63">
        <v>9.45945945945946E-2</v>
      </c>
      <c r="E283" s="23">
        <v>3</v>
      </c>
      <c r="F283" s="23">
        <f t="shared" si="9"/>
        <v>14</v>
      </c>
    </row>
    <row r="284" spans="1:25" x14ac:dyDescent="0.25">
      <c r="A284" s="47">
        <v>4</v>
      </c>
      <c r="B284" s="62">
        <v>6</v>
      </c>
      <c r="C284" s="63">
        <v>4.0540540540540543E-2</v>
      </c>
      <c r="E284" s="23">
        <v>4</v>
      </c>
      <c r="F284" s="23">
        <f t="shared" si="9"/>
        <v>6</v>
      </c>
    </row>
    <row r="285" spans="1:25" x14ac:dyDescent="0.25">
      <c r="A285" s="47">
        <v>5</v>
      </c>
      <c r="B285" s="62">
        <v>4</v>
      </c>
      <c r="C285" s="63">
        <v>2.7027027027027029E-2</v>
      </c>
      <c r="E285" s="23">
        <v>5</v>
      </c>
      <c r="F285" s="23">
        <f t="shared" si="9"/>
        <v>4</v>
      </c>
    </row>
    <row r="286" spans="1:25" x14ac:dyDescent="0.25">
      <c r="A286" s="64" t="s">
        <v>6</v>
      </c>
      <c r="B286" s="65">
        <v>148</v>
      </c>
      <c r="C286" s="65"/>
      <c r="D286" s="64"/>
      <c r="E286" s="24">
        <f>SUMPRODUCT(E281:E285,F281:F285)</f>
        <v>252</v>
      </c>
      <c r="F286" s="24">
        <f>SUM(F281:F285)</f>
        <v>148</v>
      </c>
      <c r="G286" s="64"/>
      <c r="H286" s="64"/>
      <c r="I286" s="64"/>
      <c r="J286" s="64"/>
      <c r="K286" s="64"/>
      <c r="L286" s="64"/>
      <c r="M286" s="64"/>
      <c r="N286" s="64"/>
      <c r="O286" s="64"/>
      <c r="P286" s="64"/>
      <c r="Q286" s="64"/>
      <c r="R286" s="64"/>
      <c r="S286" s="64"/>
      <c r="T286" s="64"/>
      <c r="U286" s="64"/>
      <c r="V286" s="64"/>
      <c r="W286" s="64"/>
      <c r="X286" s="64"/>
      <c r="Y286" s="64"/>
    </row>
    <row r="287" spans="1:25" x14ac:dyDescent="0.25">
      <c r="A287" s="66" t="s">
        <v>7</v>
      </c>
      <c r="B287" s="67">
        <v>1.7027027027027026</v>
      </c>
      <c r="E287" s="151">
        <f>E286/F286</f>
        <v>1.7027027027027026</v>
      </c>
      <c r="F287" s="151"/>
    </row>
    <row r="288" spans="1:25" x14ac:dyDescent="0.25">
      <c r="A288" s="66" t="s">
        <v>8</v>
      </c>
      <c r="B288" s="67">
        <v>0.98602106654275645</v>
      </c>
    </row>
    <row r="289" spans="1:25" x14ac:dyDescent="0.25">
      <c r="A289" s="66" t="s">
        <v>9</v>
      </c>
      <c r="B289" s="67">
        <v>0.97223754366611503</v>
      </c>
    </row>
    <row r="291" spans="1:25" s="50" customFormat="1" x14ac:dyDescent="0.25">
      <c r="A291" s="48" t="s">
        <v>695</v>
      </c>
      <c r="B291" s="49"/>
      <c r="C291" s="49"/>
    </row>
    <row r="292" spans="1:25" x14ac:dyDescent="0.25">
      <c r="A292" s="47">
        <v>1</v>
      </c>
      <c r="B292" s="62">
        <v>55</v>
      </c>
      <c r="C292" s="63">
        <v>0.3716216216216216</v>
      </c>
      <c r="E292" s="23">
        <v>1</v>
      </c>
      <c r="F292" s="23">
        <f>B292</f>
        <v>55</v>
      </c>
    </row>
    <row r="293" spans="1:25" x14ac:dyDescent="0.25">
      <c r="A293" s="47">
        <v>2</v>
      </c>
      <c r="B293" s="62">
        <v>41</v>
      </c>
      <c r="C293" s="63">
        <v>0.27702702702702703</v>
      </c>
      <c r="E293" s="23">
        <v>2</v>
      </c>
      <c r="F293" s="23">
        <f t="shared" ref="F293:F296" si="10">B293</f>
        <v>41</v>
      </c>
    </row>
    <row r="294" spans="1:25" x14ac:dyDescent="0.25">
      <c r="A294" s="47">
        <v>3</v>
      </c>
      <c r="B294" s="62">
        <v>32</v>
      </c>
      <c r="C294" s="63">
        <v>0.21621621621621623</v>
      </c>
      <c r="E294" s="23">
        <v>3</v>
      </c>
      <c r="F294" s="23">
        <f t="shared" si="10"/>
        <v>32</v>
      </c>
    </row>
    <row r="295" spans="1:25" x14ac:dyDescent="0.25">
      <c r="A295" s="47">
        <v>4</v>
      </c>
      <c r="B295" s="62">
        <v>15</v>
      </c>
      <c r="C295" s="63">
        <v>0.10135135135135136</v>
      </c>
      <c r="E295" s="23">
        <v>4</v>
      </c>
      <c r="F295" s="23">
        <f t="shared" si="10"/>
        <v>15</v>
      </c>
    </row>
    <row r="296" spans="1:25" x14ac:dyDescent="0.25">
      <c r="A296" s="47">
        <v>5</v>
      </c>
      <c r="B296" s="62">
        <v>5</v>
      </c>
      <c r="C296" s="63">
        <v>3.3783783783783786E-2</v>
      </c>
      <c r="E296" s="23">
        <v>5</v>
      </c>
      <c r="F296" s="23">
        <f t="shared" si="10"/>
        <v>5</v>
      </c>
    </row>
    <row r="297" spans="1:25" x14ac:dyDescent="0.25">
      <c r="A297" s="64" t="s">
        <v>6</v>
      </c>
      <c r="B297" s="65">
        <v>148</v>
      </c>
      <c r="C297" s="65"/>
      <c r="D297" s="64"/>
      <c r="E297" s="24">
        <f>SUMPRODUCT(E292:E296,F292:F296)</f>
        <v>318</v>
      </c>
      <c r="F297" s="24">
        <f>SUM(F292:F296)</f>
        <v>148</v>
      </c>
      <c r="G297" s="64"/>
      <c r="H297" s="64"/>
      <c r="I297" s="64"/>
      <c r="J297" s="64"/>
      <c r="K297" s="64"/>
      <c r="L297" s="64"/>
      <c r="M297" s="64"/>
      <c r="N297" s="64"/>
      <c r="O297" s="64"/>
      <c r="P297" s="64"/>
      <c r="Q297" s="64"/>
      <c r="R297" s="64"/>
      <c r="S297" s="64"/>
      <c r="T297" s="64"/>
      <c r="U297" s="64"/>
      <c r="V297" s="64"/>
      <c r="W297" s="64"/>
      <c r="X297" s="64"/>
      <c r="Y297" s="64"/>
    </row>
    <row r="298" spans="1:25" x14ac:dyDescent="0.25">
      <c r="A298" s="66" t="s">
        <v>7</v>
      </c>
      <c r="B298" s="67">
        <v>2.1486486486486487</v>
      </c>
      <c r="E298" s="151">
        <f>E297/F297</f>
        <v>2.1486486486486487</v>
      </c>
      <c r="F298" s="151"/>
    </row>
    <row r="299" spans="1:25" x14ac:dyDescent="0.25">
      <c r="A299" s="66" t="s">
        <v>8</v>
      </c>
      <c r="B299" s="67">
        <v>1.1330823943770112</v>
      </c>
    </row>
    <row r="300" spans="1:25" x14ac:dyDescent="0.25">
      <c r="A300" s="66" t="s">
        <v>9</v>
      </c>
      <c r="B300" s="67">
        <v>1.2838757124471409</v>
      </c>
    </row>
    <row r="302" spans="1:25" x14ac:dyDescent="0.25">
      <c r="A302" s="1" t="s">
        <v>30</v>
      </c>
      <c r="B302" s="26"/>
      <c r="C302" s="26"/>
      <c r="D302" s="25"/>
      <c r="E302" s="25"/>
      <c r="F302" s="25"/>
      <c r="G302" s="25"/>
      <c r="H302" s="25"/>
      <c r="I302" s="25"/>
      <c r="J302" s="25"/>
      <c r="K302" s="25"/>
      <c r="L302" s="25"/>
      <c r="M302" s="25"/>
      <c r="N302" s="25"/>
      <c r="O302" s="25"/>
      <c r="P302" s="25"/>
      <c r="Q302" s="25"/>
      <c r="R302" s="25"/>
      <c r="S302" s="25"/>
      <c r="T302" s="25"/>
      <c r="U302" s="25"/>
      <c r="V302" s="25"/>
      <c r="W302" s="25"/>
      <c r="X302" s="25"/>
      <c r="Y302" s="25"/>
    </row>
    <row r="303" spans="1:25" s="45" customFormat="1" x14ac:dyDescent="0.25">
      <c r="A303" s="109" t="s">
        <v>647</v>
      </c>
      <c r="B303" s="44"/>
      <c r="C303" s="44"/>
    </row>
    <row r="304" spans="1:25" x14ac:dyDescent="0.25">
      <c r="A304" s="74" t="s">
        <v>765</v>
      </c>
      <c r="B304" s="62">
        <v>22</v>
      </c>
      <c r="C304" s="63">
        <v>0.14864864864864866</v>
      </c>
      <c r="E304" s="23">
        <v>5</v>
      </c>
      <c r="F304" s="23">
        <f>B306</f>
        <v>41</v>
      </c>
    </row>
    <row r="305" spans="1:25" x14ac:dyDescent="0.25">
      <c r="A305" s="74" t="s">
        <v>648</v>
      </c>
      <c r="B305" s="62">
        <v>85</v>
      </c>
      <c r="C305" s="63">
        <v>0.57432432432432434</v>
      </c>
      <c r="E305" s="23">
        <v>2</v>
      </c>
      <c r="F305" s="23">
        <f>B305</f>
        <v>85</v>
      </c>
    </row>
    <row r="306" spans="1:25" x14ac:dyDescent="0.25">
      <c r="A306" s="81" t="s">
        <v>766</v>
      </c>
      <c r="B306" s="62">
        <v>41</v>
      </c>
      <c r="C306" s="63">
        <v>0.27702702702702703</v>
      </c>
      <c r="E306" s="23">
        <v>1</v>
      </c>
      <c r="F306" s="23">
        <f>B304</f>
        <v>22</v>
      </c>
    </row>
    <row r="307" spans="1:25" x14ac:dyDescent="0.25">
      <c r="A307" s="64" t="s">
        <v>6</v>
      </c>
      <c r="B307" s="65">
        <v>148</v>
      </c>
      <c r="C307" s="65"/>
      <c r="D307" s="64"/>
      <c r="E307" s="24">
        <f>SUMPRODUCT(E302:E306,F302:F306)</f>
        <v>397</v>
      </c>
      <c r="F307" s="24">
        <f>SUM(F302:F306)</f>
        <v>148</v>
      </c>
      <c r="G307" s="64"/>
      <c r="H307" s="64"/>
      <c r="I307" s="64"/>
      <c r="J307" s="64"/>
      <c r="K307" s="64"/>
      <c r="L307" s="64"/>
      <c r="M307" s="64"/>
      <c r="N307" s="64"/>
      <c r="O307" s="64"/>
      <c r="P307" s="64"/>
      <c r="Q307" s="64"/>
      <c r="R307" s="64"/>
      <c r="S307" s="64"/>
      <c r="T307" s="64"/>
      <c r="U307" s="64"/>
      <c r="V307" s="64"/>
      <c r="W307" s="64"/>
      <c r="X307" s="64"/>
      <c r="Y307" s="64"/>
    </row>
    <row r="308" spans="1:25" x14ac:dyDescent="0.25">
      <c r="A308" s="66" t="s">
        <v>7</v>
      </c>
      <c r="B308" s="67">
        <v>2.1283783783783785</v>
      </c>
      <c r="E308" s="151">
        <f>E307/F307</f>
        <v>2.6824324324324325</v>
      </c>
      <c r="F308" s="151"/>
    </row>
    <row r="309" spans="1:25" x14ac:dyDescent="0.25">
      <c r="A309" s="66" t="s">
        <v>8</v>
      </c>
      <c r="B309" s="67">
        <v>0.64185536130459153</v>
      </c>
    </row>
    <row r="310" spans="1:25" x14ac:dyDescent="0.25">
      <c r="A310" s="66" t="s">
        <v>9</v>
      </c>
      <c r="B310" s="67">
        <v>0.41197830483544773</v>
      </c>
    </row>
    <row r="312" spans="1:25" x14ac:dyDescent="0.25">
      <c r="A312" s="1" t="s">
        <v>31</v>
      </c>
      <c r="B312" s="26"/>
      <c r="C312" s="26"/>
      <c r="D312" s="25"/>
      <c r="E312" s="25"/>
      <c r="F312" s="25"/>
      <c r="G312" s="25"/>
      <c r="H312" s="25"/>
      <c r="I312" s="25"/>
      <c r="J312" s="25"/>
      <c r="K312" s="25"/>
      <c r="L312" s="25"/>
      <c r="M312" s="25"/>
      <c r="N312" s="25"/>
      <c r="O312" s="25"/>
      <c r="P312" s="25"/>
      <c r="Q312" s="25"/>
      <c r="R312" s="25"/>
      <c r="S312" s="25"/>
      <c r="T312" s="25"/>
      <c r="U312" s="25"/>
      <c r="V312" s="25"/>
      <c r="W312" s="25"/>
      <c r="X312" s="25"/>
      <c r="Y312" s="25"/>
    </row>
    <row r="313" spans="1:25" x14ac:dyDescent="0.25">
      <c r="A313" s="29" t="s">
        <v>767</v>
      </c>
    </row>
    <row r="314" spans="1:25" s="53" customFormat="1" x14ac:dyDescent="0.25">
      <c r="A314" s="51" t="s">
        <v>698</v>
      </c>
      <c r="B314" s="52"/>
      <c r="C314" s="52"/>
    </row>
    <row r="315" spans="1:25" x14ac:dyDescent="0.25">
      <c r="A315" s="47">
        <v>1</v>
      </c>
      <c r="B315" s="62">
        <v>24</v>
      </c>
      <c r="C315" s="63">
        <v>0.16216216216216217</v>
      </c>
      <c r="E315" s="23">
        <v>1</v>
      </c>
      <c r="F315" s="23">
        <f>B315</f>
        <v>24</v>
      </c>
    </row>
    <row r="316" spans="1:25" x14ac:dyDescent="0.25">
      <c r="A316" s="47">
        <v>2</v>
      </c>
      <c r="B316" s="62">
        <v>26</v>
      </c>
      <c r="C316" s="63">
        <v>0.17567567567567569</v>
      </c>
      <c r="E316" s="23">
        <v>2</v>
      </c>
      <c r="F316" s="23">
        <f t="shared" ref="F316:F319" si="11">B316</f>
        <v>26</v>
      </c>
    </row>
    <row r="317" spans="1:25" x14ac:dyDescent="0.25">
      <c r="A317" s="47">
        <v>3</v>
      </c>
      <c r="B317" s="62">
        <v>46</v>
      </c>
      <c r="C317" s="63">
        <v>0.3108108108108108</v>
      </c>
      <c r="E317" s="23">
        <v>3</v>
      </c>
      <c r="F317" s="23">
        <f t="shared" si="11"/>
        <v>46</v>
      </c>
    </row>
    <row r="318" spans="1:25" x14ac:dyDescent="0.25">
      <c r="A318" s="47">
        <v>4</v>
      </c>
      <c r="B318" s="62">
        <v>31</v>
      </c>
      <c r="C318" s="63">
        <v>0.20945945945945946</v>
      </c>
      <c r="E318" s="23">
        <v>4</v>
      </c>
      <c r="F318" s="23">
        <f t="shared" si="11"/>
        <v>31</v>
      </c>
    </row>
    <row r="319" spans="1:25" x14ac:dyDescent="0.25">
      <c r="A319" s="47">
        <v>5</v>
      </c>
      <c r="B319" s="62">
        <v>21</v>
      </c>
      <c r="C319" s="63">
        <v>0.14189189189189189</v>
      </c>
      <c r="E319" s="23">
        <v>5</v>
      </c>
      <c r="F319" s="23">
        <f t="shared" si="11"/>
        <v>21</v>
      </c>
    </row>
    <row r="320" spans="1:25" x14ac:dyDescent="0.25">
      <c r="A320" s="64" t="s">
        <v>6</v>
      </c>
      <c r="B320" s="65">
        <v>148</v>
      </c>
      <c r="C320" s="65"/>
      <c r="D320" s="64"/>
      <c r="E320" s="24">
        <f>SUMPRODUCT(E315:E319,F315:F319)</f>
        <v>443</v>
      </c>
      <c r="F320" s="24">
        <f>SUM(F315:F319)</f>
        <v>148</v>
      </c>
      <c r="G320" s="64"/>
      <c r="H320" s="64"/>
      <c r="I320" s="64"/>
      <c r="J320" s="64"/>
      <c r="K320" s="64"/>
      <c r="L320" s="64"/>
      <c r="M320" s="64"/>
      <c r="N320" s="64"/>
      <c r="O320" s="64"/>
      <c r="P320" s="64"/>
      <c r="Q320" s="64"/>
      <c r="R320" s="64"/>
      <c r="S320" s="64"/>
      <c r="T320" s="64"/>
      <c r="U320" s="64"/>
      <c r="V320" s="64"/>
      <c r="W320" s="64"/>
      <c r="X320" s="64"/>
      <c r="Y320" s="64"/>
    </row>
    <row r="321" spans="1:25" x14ac:dyDescent="0.25">
      <c r="A321" s="66" t="s">
        <v>7</v>
      </c>
      <c r="B321" s="67">
        <v>2.9932432432432434</v>
      </c>
      <c r="E321" s="151">
        <f>E320/F320</f>
        <v>2.9932432432432434</v>
      </c>
      <c r="F321" s="151"/>
    </row>
    <row r="322" spans="1:25" x14ac:dyDescent="0.25">
      <c r="A322" s="66" t="s">
        <v>8</v>
      </c>
      <c r="B322" s="67">
        <v>1.2697239596178</v>
      </c>
    </row>
    <row r="323" spans="1:25" x14ac:dyDescent="0.25">
      <c r="A323" s="66" t="s">
        <v>9</v>
      </c>
      <c r="B323" s="67">
        <v>1.6121989336275049</v>
      </c>
    </row>
    <row r="324" spans="1:25" x14ac:dyDescent="0.25">
      <c r="B324" s="3"/>
    </row>
    <row r="325" spans="1:25" s="53" customFormat="1" x14ac:dyDescent="0.25">
      <c r="A325" s="51" t="s">
        <v>768</v>
      </c>
      <c r="B325" s="52"/>
      <c r="C325" s="52"/>
    </row>
    <row r="326" spans="1:25" x14ac:dyDescent="0.25">
      <c r="A326" s="47">
        <v>1</v>
      </c>
      <c r="B326" s="62">
        <v>65</v>
      </c>
      <c r="C326" s="63">
        <v>0.4391891891891892</v>
      </c>
      <c r="E326" s="23">
        <v>1</v>
      </c>
      <c r="F326" s="23">
        <f>B326</f>
        <v>65</v>
      </c>
    </row>
    <row r="327" spans="1:25" x14ac:dyDescent="0.25">
      <c r="A327" s="47">
        <v>2</v>
      </c>
      <c r="B327" s="62">
        <v>42</v>
      </c>
      <c r="C327" s="63">
        <v>0.28378378378378377</v>
      </c>
      <c r="E327" s="23">
        <v>2</v>
      </c>
      <c r="F327" s="23">
        <f t="shared" ref="F327:F330" si="12">B327</f>
        <v>42</v>
      </c>
    </row>
    <row r="328" spans="1:25" x14ac:dyDescent="0.25">
      <c r="A328" s="47">
        <v>3</v>
      </c>
      <c r="B328" s="62">
        <v>24</v>
      </c>
      <c r="C328" s="63">
        <v>0.16216216216216217</v>
      </c>
      <c r="E328" s="23">
        <v>3</v>
      </c>
      <c r="F328" s="23">
        <f t="shared" si="12"/>
        <v>24</v>
      </c>
    </row>
    <row r="329" spans="1:25" x14ac:dyDescent="0.25">
      <c r="A329" s="47">
        <v>4</v>
      </c>
      <c r="B329" s="62">
        <v>8</v>
      </c>
      <c r="C329" s="63">
        <v>5.4054054054054057E-2</v>
      </c>
      <c r="E329" s="23">
        <v>4</v>
      </c>
      <c r="F329" s="23">
        <f t="shared" si="12"/>
        <v>8</v>
      </c>
    </row>
    <row r="330" spans="1:25" x14ac:dyDescent="0.25">
      <c r="A330" s="47">
        <v>5</v>
      </c>
      <c r="B330" s="62">
        <v>9</v>
      </c>
      <c r="C330" s="63">
        <v>6.0810810810810814E-2</v>
      </c>
      <c r="E330" s="23">
        <v>5</v>
      </c>
      <c r="F330" s="23">
        <f t="shared" si="12"/>
        <v>9</v>
      </c>
    </row>
    <row r="331" spans="1:25" x14ac:dyDescent="0.25">
      <c r="A331" s="64" t="s">
        <v>6</v>
      </c>
      <c r="B331" s="65">
        <v>148</v>
      </c>
      <c r="C331" s="65"/>
      <c r="D331" s="64"/>
      <c r="E331" s="24">
        <f>SUMPRODUCT(E326:E330,F326:F330)</f>
        <v>298</v>
      </c>
      <c r="F331" s="24">
        <f>SUM(F326:F330)</f>
        <v>148</v>
      </c>
      <c r="G331" s="64"/>
      <c r="H331" s="64"/>
      <c r="I331" s="64"/>
      <c r="J331" s="64"/>
      <c r="K331" s="64"/>
      <c r="L331" s="64"/>
      <c r="M331" s="64"/>
      <c r="N331" s="64"/>
      <c r="O331" s="64"/>
      <c r="P331" s="64"/>
      <c r="Q331" s="64"/>
      <c r="R331" s="64"/>
      <c r="S331" s="64"/>
      <c r="T331" s="64"/>
      <c r="U331" s="64"/>
      <c r="V331" s="64"/>
      <c r="W331" s="64"/>
      <c r="X331" s="64"/>
      <c r="Y331" s="64"/>
    </row>
    <row r="332" spans="1:25" x14ac:dyDescent="0.25">
      <c r="A332" s="66" t="s">
        <v>7</v>
      </c>
      <c r="B332" s="67">
        <v>2.0135135135135136</v>
      </c>
      <c r="E332" s="151">
        <f>E331/F331</f>
        <v>2.0135135135135136</v>
      </c>
      <c r="F332" s="151"/>
    </row>
    <row r="333" spans="1:25" x14ac:dyDescent="0.25">
      <c r="A333" s="66" t="s">
        <v>8</v>
      </c>
      <c r="B333" s="67">
        <v>1.1721628737241387</v>
      </c>
    </row>
    <row r="334" spans="1:25" x14ac:dyDescent="0.25">
      <c r="A334" s="66" t="s">
        <v>9</v>
      </c>
      <c r="B334" s="67">
        <v>1.373965802537231</v>
      </c>
    </row>
    <row r="336" spans="1:25" s="53" customFormat="1" x14ac:dyDescent="0.25">
      <c r="A336" s="51" t="s">
        <v>700</v>
      </c>
      <c r="B336" s="52"/>
      <c r="C336" s="52"/>
    </row>
    <row r="337" spans="1:25" x14ac:dyDescent="0.25">
      <c r="A337" s="47">
        <v>1</v>
      </c>
      <c r="B337" s="62">
        <v>67</v>
      </c>
      <c r="C337" s="63">
        <v>0.45270270270270269</v>
      </c>
      <c r="E337" s="23">
        <v>1</v>
      </c>
      <c r="F337" s="23">
        <f>B337</f>
        <v>67</v>
      </c>
    </row>
    <row r="338" spans="1:25" x14ac:dyDescent="0.25">
      <c r="A338" s="47">
        <v>2</v>
      </c>
      <c r="B338" s="62">
        <v>47</v>
      </c>
      <c r="C338" s="63">
        <v>0.31756756756756754</v>
      </c>
      <c r="E338" s="23">
        <v>2</v>
      </c>
      <c r="F338" s="23">
        <f t="shared" ref="F338:F341" si="13">B338</f>
        <v>47</v>
      </c>
    </row>
    <row r="339" spans="1:25" x14ac:dyDescent="0.25">
      <c r="A339" s="47">
        <v>3</v>
      </c>
      <c r="B339" s="62">
        <v>26</v>
      </c>
      <c r="C339" s="63">
        <v>0.17567567567567569</v>
      </c>
      <c r="E339" s="23">
        <v>3</v>
      </c>
      <c r="F339" s="23">
        <f t="shared" si="13"/>
        <v>26</v>
      </c>
    </row>
    <row r="340" spans="1:25" x14ac:dyDescent="0.25">
      <c r="A340" s="47">
        <v>4</v>
      </c>
      <c r="B340" s="62">
        <v>2</v>
      </c>
      <c r="C340" s="63">
        <v>1.3513513513513514E-2</v>
      </c>
      <c r="E340" s="23">
        <v>4</v>
      </c>
      <c r="F340" s="23">
        <f t="shared" si="13"/>
        <v>2</v>
      </c>
    </row>
    <row r="341" spans="1:25" x14ac:dyDescent="0.25">
      <c r="A341" s="47">
        <v>5</v>
      </c>
      <c r="B341" s="62">
        <v>6</v>
      </c>
      <c r="C341" s="63">
        <v>4.0540540540540543E-2</v>
      </c>
      <c r="E341" s="23">
        <v>5</v>
      </c>
      <c r="F341" s="23">
        <f t="shared" si="13"/>
        <v>6</v>
      </c>
    </row>
    <row r="342" spans="1:25" x14ac:dyDescent="0.25">
      <c r="A342" s="64" t="s">
        <v>6</v>
      </c>
      <c r="B342" s="65">
        <v>148</v>
      </c>
      <c r="C342" s="65"/>
      <c r="D342" s="64"/>
      <c r="E342" s="24">
        <f>SUMPRODUCT(E337:E341,F337:F341)</f>
        <v>277</v>
      </c>
      <c r="F342" s="24">
        <f>SUM(F337:F341)</f>
        <v>148</v>
      </c>
      <c r="G342" s="64"/>
      <c r="H342" s="64"/>
      <c r="I342" s="64"/>
      <c r="J342" s="64"/>
      <c r="K342" s="64"/>
      <c r="L342" s="64"/>
      <c r="M342" s="64"/>
      <c r="N342" s="64"/>
      <c r="O342" s="64"/>
      <c r="P342" s="64"/>
      <c r="Q342" s="64"/>
      <c r="R342" s="64"/>
      <c r="S342" s="64"/>
      <c r="T342" s="64"/>
      <c r="U342" s="64"/>
      <c r="V342" s="64"/>
      <c r="W342" s="64"/>
      <c r="X342" s="64"/>
      <c r="Y342" s="64"/>
    </row>
    <row r="343" spans="1:25" x14ac:dyDescent="0.25">
      <c r="A343" s="66" t="s">
        <v>7</v>
      </c>
      <c r="B343" s="67">
        <v>1.8716216216216217</v>
      </c>
      <c r="E343" s="151">
        <f>E342/F342</f>
        <v>1.8716216216216217</v>
      </c>
      <c r="F343" s="151"/>
    </row>
    <row r="344" spans="1:25" x14ac:dyDescent="0.25">
      <c r="A344" s="66" t="s">
        <v>8</v>
      </c>
      <c r="B344" s="67">
        <v>1.0187387520711588</v>
      </c>
    </row>
    <row r="345" spans="1:25" x14ac:dyDescent="0.25">
      <c r="A345" s="66" t="s">
        <v>9</v>
      </c>
      <c r="B345" s="67">
        <v>1.037828644971502</v>
      </c>
    </row>
    <row r="347" spans="1:25" s="53" customFormat="1" x14ac:dyDescent="0.25">
      <c r="A347" s="51" t="s">
        <v>701</v>
      </c>
      <c r="B347" s="52"/>
      <c r="C347" s="52"/>
    </row>
    <row r="348" spans="1:25" x14ac:dyDescent="0.25">
      <c r="A348" s="47">
        <v>1</v>
      </c>
      <c r="B348" s="62">
        <v>1</v>
      </c>
      <c r="C348" s="63">
        <v>6.7567567567567571E-3</v>
      </c>
      <c r="E348" s="23">
        <v>1</v>
      </c>
      <c r="F348" s="23">
        <f>B348</f>
        <v>1</v>
      </c>
    </row>
    <row r="349" spans="1:25" x14ac:dyDescent="0.25">
      <c r="A349" s="47">
        <v>2</v>
      </c>
      <c r="B349" s="62">
        <v>13</v>
      </c>
      <c r="C349" s="63">
        <v>8.7837837837837843E-2</v>
      </c>
      <c r="E349" s="23">
        <v>2</v>
      </c>
      <c r="F349" s="23">
        <f t="shared" ref="F349:F352" si="14">B349</f>
        <v>13</v>
      </c>
    </row>
    <row r="350" spans="1:25" x14ac:dyDescent="0.25">
      <c r="A350" s="47">
        <v>3</v>
      </c>
      <c r="B350" s="62">
        <v>55</v>
      </c>
      <c r="C350" s="63">
        <v>0.3716216216216216</v>
      </c>
      <c r="E350" s="23">
        <v>3</v>
      </c>
      <c r="F350" s="23">
        <f t="shared" si="14"/>
        <v>55</v>
      </c>
    </row>
    <row r="351" spans="1:25" x14ac:dyDescent="0.25">
      <c r="A351" s="47">
        <v>4</v>
      </c>
      <c r="B351" s="62">
        <v>58</v>
      </c>
      <c r="C351" s="63">
        <v>0.39189189189189189</v>
      </c>
      <c r="E351" s="23">
        <v>4</v>
      </c>
      <c r="F351" s="23">
        <f t="shared" si="14"/>
        <v>58</v>
      </c>
    </row>
    <row r="352" spans="1:25" x14ac:dyDescent="0.25">
      <c r="A352" s="47">
        <v>5</v>
      </c>
      <c r="B352" s="62">
        <v>21</v>
      </c>
      <c r="C352" s="63">
        <v>0.14189189189189189</v>
      </c>
      <c r="E352" s="23">
        <v>5</v>
      </c>
      <c r="F352" s="23">
        <f t="shared" si="14"/>
        <v>21</v>
      </c>
    </row>
    <row r="353" spans="1:25" x14ac:dyDescent="0.25">
      <c r="A353" s="64" t="s">
        <v>6</v>
      </c>
      <c r="B353" s="65">
        <v>148</v>
      </c>
      <c r="C353" s="65"/>
      <c r="D353" s="64"/>
      <c r="E353" s="24">
        <f>SUMPRODUCT(E348:E352,F348:F352)</f>
        <v>529</v>
      </c>
      <c r="F353" s="24">
        <f>SUM(F348:F352)</f>
        <v>148</v>
      </c>
      <c r="G353" s="64"/>
      <c r="H353" s="64"/>
      <c r="I353" s="64"/>
      <c r="J353" s="64"/>
      <c r="K353" s="64"/>
      <c r="L353" s="64"/>
      <c r="M353" s="64"/>
      <c r="N353" s="64"/>
      <c r="O353" s="64"/>
      <c r="P353" s="64"/>
      <c r="Q353" s="64"/>
      <c r="R353" s="64"/>
      <c r="S353" s="64"/>
      <c r="T353" s="64"/>
      <c r="U353" s="64"/>
      <c r="V353" s="64"/>
      <c r="W353" s="64"/>
      <c r="X353" s="64"/>
      <c r="Y353" s="64"/>
    </row>
    <row r="354" spans="1:25" x14ac:dyDescent="0.25">
      <c r="A354" s="66" t="s">
        <v>7</v>
      </c>
      <c r="B354" s="67">
        <v>3.5743243243243241</v>
      </c>
      <c r="E354" s="151">
        <f>E353/F353</f>
        <v>3.5743243243243241</v>
      </c>
      <c r="F354" s="151"/>
    </row>
    <row r="355" spans="1:25" x14ac:dyDescent="0.25">
      <c r="A355" s="66" t="s">
        <v>8</v>
      </c>
      <c r="B355" s="67">
        <v>0.86575998791998576</v>
      </c>
    </row>
    <row r="356" spans="1:25" x14ac:dyDescent="0.25">
      <c r="A356" s="66" t="s">
        <v>9</v>
      </c>
      <c r="B356" s="67">
        <v>0.74954035668321384</v>
      </c>
    </row>
    <row r="358" spans="1:25" s="50" customFormat="1" x14ac:dyDescent="0.25">
      <c r="A358" s="48" t="s">
        <v>702</v>
      </c>
      <c r="B358" s="49"/>
      <c r="C358" s="49"/>
    </row>
    <row r="359" spans="1:25" x14ac:dyDescent="0.25">
      <c r="A359" s="47">
        <v>1</v>
      </c>
      <c r="B359" s="62">
        <v>55</v>
      </c>
      <c r="C359" s="63">
        <v>0.3716216216216216</v>
      </c>
      <c r="E359" s="23">
        <v>1</v>
      </c>
      <c r="F359" s="23">
        <f>B359</f>
        <v>55</v>
      </c>
    </row>
    <row r="360" spans="1:25" x14ac:dyDescent="0.25">
      <c r="A360" s="47">
        <v>2</v>
      </c>
      <c r="B360" s="62">
        <v>44</v>
      </c>
      <c r="C360" s="63">
        <v>0.29729729729729731</v>
      </c>
      <c r="E360" s="23">
        <v>2</v>
      </c>
      <c r="F360" s="23">
        <f t="shared" ref="F360:F363" si="15">B360</f>
        <v>44</v>
      </c>
    </row>
    <row r="361" spans="1:25" x14ac:dyDescent="0.25">
      <c r="A361" s="47">
        <v>3</v>
      </c>
      <c r="B361" s="62">
        <v>28</v>
      </c>
      <c r="C361" s="63">
        <v>0.1891891891891892</v>
      </c>
      <c r="E361" s="23">
        <v>3</v>
      </c>
      <c r="F361" s="23">
        <f t="shared" si="15"/>
        <v>28</v>
      </c>
    </row>
    <row r="362" spans="1:25" x14ac:dyDescent="0.25">
      <c r="A362" s="47">
        <v>4</v>
      </c>
      <c r="B362" s="62">
        <v>10</v>
      </c>
      <c r="C362" s="63">
        <v>6.7567567567567571E-2</v>
      </c>
      <c r="E362" s="23">
        <v>4</v>
      </c>
      <c r="F362" s="23">
        <f t="shared" si="15"/>
        <v>10</v>
      </c>
    </row>
    <row r="363" spans="1:25" x14ac:dyDescent="0.25">
      <c r="A363" s="47">
        <v>5</v>
      </c>
      <c r="B363" s="62">
        <v>11</v>
      </c>
      <c r="C363" s="63">
        <v>7.4324324324324328E-2</v>
      </c>
      <c r="E363" s="23">
        <v>5</v>
      </c>
      <c r="F363" s="23">
        <f t="shared" si="15"/>
        <v>11</v>
      </c>
    </row>
    <row r="364" spans="1:25" x14ac:dyDescent="0.25">
      <c r="A364" s="64" t="s">
        <v>6</v>
      </c>
      <c r="B364" s="65">
        <v>148</v>
      </c>
      <c r="C364" s="65"/>
      <c r="D364" s="64"/>
      <c r="E364" s="24">
        <f>SUMPRODUCT(E359:E363,F359:F363)</f>
        <v>322</v>
      </c>
      <c r="F364" s="24">
        <f>SUM(F359:F363)</f>
        <v>148</v>
      </c>
      <c r="G364" s="64"/>
      <c r="H364" s="64"/>
      <c r="I364" s="64"/>
      <c r="J364" s="64"/>
      <c r="K364" s="64"/>
      <c r="L364" s="64"/>
      <c r="M364" s="64"/>
      <c r="N364" s="64"/>
      <c r="O364" s="64"/>
      <c r="P364" s="64"/>
      <c r="Q364" s="64"/>
      <c r="R364" s="64"/>
      <c r="S364" s="64"/>
      <c r="T364" s="64"/>
      <c r="U364" s="64"/>
      <c r="V364" s="64"/>
      <c r="W364" s="64"/>
      <c r="X364" s="64"/>
      <c r="Y364" s="64"/>
    </row>
    <row r="365" spans="1:25" x14ac:dyDescent="0.25">
      <c r="A365" s="66" t="s">
        <v>7</v>
      </c>
      <c r="B365" s="67">
        <v>2.1756756756756759</v>
      </c>
      <c r="E365" s="151">
        <f>E364/F364</f>
        <v>2.1756756756756759</v>
      </c>
      <c r="F365" s="151"/>
    </row>
    <row r="366" spans="1:25" x14ac:dyDescent="0.25">
      <c r="A366" s="66" t="s">
        <v>8</v>
      </c>
      <c r="B366" s="67">
        <v>1.2161957874527882</v>
      </c>
    </row>
    <row r="367" spans="1:25" x14ac:dyDescent="0.25">
      <c r="A367" s="66" t="s">
        <v>9</v>
      </c>
      <c r="B367" s="67">
        <v>1.4791321934179078</v>
      </c>
    </row>
    <row r="369" spans="1:25" s="50" customFormat="1" x14ac:dyDescent="0.25">
      <c r="A369" s="48" t="s">
        <v>703</v>
      </c>
      <c r="B369" s="49"/>
      <c r="C369" s="49"/>
    </row>
    <row r="370" spans="1:25" x14ac:dyDescent="0.25">
      <c r="A370" s="47">
        <v>1</v>
      </c>
      <c r="B370" s="62">
        <v>31</v>
      </c>
      <c r="C370" s="63">
        <v>0.20945945945945946</v>
      </c>
      <c r="E370" s="23">
        <v>1</v>
      </c>
      <c r="F370" s="23">
        <f>B370</f>
        <v>31</v>
      </c>
    </row>
    <row r="371" spans="1:25" x14ac:dyDescent="0.25">
      <c r="A371" s="47">
        <v>2</v>
      </c>
      <c r="B371" s="62">
        <v>39</v>
      </c>
      <c r="C371" s="63">
        <v>0.26351351351351349</v>
      </c>
      <c r="E371" s="23">
        <v>2</v>
      </c>
      <c r="F371" s="23">
        <f t="shared" ref="F371:F374" si="16">B371</f>
        <v>39</v>
      </c>
    </row>
    <row r="372" spans="1:25" x14ac:dyDescent="0.25">
      <c r="A372" s="47">
        <v>3</v>
      </c>
      <c r="B372" s="62">
        <v>42</v>
      </c>
      <c r="C372" s="63">
        <v>0.28378378378378377</v>
      </c>
      <c r="E372" s="23">
        <v>3</v>
      </c>
      <c r="F372" s="23">
        <f t="shared" si="16"/>
        <v>42</v>
      </c>
    </row>
    <row r="373" spans="1:25" x14ac:dyDescent="0.25">
      <c r="A373" s="47">
        <v>4</v>
      </c>
      <c r="B373" s="62">
        <v>27</v>
      </c>
      <c r="C373" s="63">
        <v>0.18243243243243243</v>
      </c>
      <c r="E373" s="23">
        <v>4</v>
      </c>
      <c r="F373" s="23">
        <f t="shared" si="16"/>
        <v>27</v>
      </c>
    </row>
    <row r="374" spans="1:25" x14ac:dyDescent="0.25">
      <c r="A374" s="47">
        <v>5</v>
      </c>
      <c r="B374" s="62">
        <v>9</v>
      </c>
      <c r="C374" s="63">
        <v>6.0810810810810814E-2</v>
      </c>
      <c r="E374" s="23">
        <v>5</v>
      </c>
      <c r="F374" s="23">
        <f t="shared" si="16"/>
        <v>9</v>
      </c>
    </row>
    <row r="375" spans="1:25" x14ac:dyDescent="0.25">
      <c r="A375" s="64" t="s">
        <v>6</v>
      </c>
      <c r="B375" s="65">
        <v>148</v>
      </c>
      <c r="C375" s="65"/>
      <c r="D375" s="64"/>
      <c r="E375" s="24">
        <f>SUMPRODUCT(E370:E374,F370:F374)</f>
        <v>388</v>
      </c>
      <c r="F375" s="24">
        <f>SUM(F370:F374)</f>
        <v>148</v>
      </c>
      <c r="G375" s="64"/>
      <c r="H375" s="64"/>
      <c r="I375" s="64"/>
      <c r="J375" s="64"/>
      <c r="K375" s="64"/>
      <c r="L375" s="64"/>
      <c r="M375" s="64"/>
      <c r="N375" s="64"/>
      <c r="O375" s="64"/>
      <c r="P375" s="64"/>
      <c r="Q375" s="64"/>
      <c r="R375" s="64"/>
      <c r="S375" s="64"/>
      <c r="T375" s="64"/>
      <c r="U375" s="64"/>
      <c r="V375" s="64"/>
      <c r="W375" s="64"/>
      <c r="X375" s="64"/>
      <c r="Y375" s="64"/>
    </row>
    <row r="376" spans="1:25" x14ac:dyDescent="0.25">
      <c r="A376" s="66" t="s">
        <v>7</v>
      </c>
      <c r="B376" s="67">
        <v>2.6216216216216215</v>
      </c>
      <c r="E376" s="151">
        <f>E375/F375</f>
        <v>2.6216216216216215</v>
      </c>
      <c r="F376" s="151"/>
    </row>
    <row r="377" spans="1:25" x14ac:dyDescent="0.25">
      <c r="A377" s="66" t="s">
        <v>8</v>
      </c>
      <c r="B377" s="67">
        <v>1.1803689346311392</v>
      </c>
    </row>
    <row r="378" spans="1:25" x14ac:dyDescent="0.25">
      <c r="A378" s="66" t="s">
        <v>9</v>
      </c>
      <c r="B378" s="67">
        <v>1.3932708218422505</v>
      </c>
    </row>
    <row r="380" spans="1:25" s="53" customFormat="1" x14ac:dyDescent="0.25">
      <c r="A380" s="51" t="s">
        <v>704</v>
      </c>
      <c r="B380" s="52"/>
      <c r="C380" s="52"/>
    </row>
    <row r="381" spans="1:25" x14ac:dyDescent="0.25">
      <c r="A381" s="47">
        <v>1</v>
      </c>
      <c r="B381" s="62">
        <v>50</v>
      </c>
      <c r="C381" s="63">
        <v>0.33783783783783783</v>
      </c>
      <c r="E381" s="23">
        <v>1</v>
      </c>
      <c r="F381" s="23">
        <f>B381</f>
        <v>50</v>
      </c>
    </row>
    <row r="382" spans="1:25" x14ac:dyDescent="0.25">
      <c r="A382" s="47">
        <v>2</v>
      </c>
      <c r="B382" s="62">
        <v>45</v>
      </c>
      <c r="C382" s="63">
        <v>0.30405405405405406</v>
      </c>
      <c r="E382" s="23">
        <v>2</v>
      </c>
      <c r="F382" s="23">
        <f t="shared" ref="F382:F385" si="17">B382</f>
        <v>45</v>
      </c>
    </row>
    <row r="383" spans="1:25" x14ac:dyDescent="0.25">
      <c r="A383" s="47">
        <v>3</v>
      </c>
      <c r="B383" s="62">
        <v>38</v>
      </c>
      <c r="C383" s="63">
        <v>0.25675675675675674</v>
      </c>
      <c r="E383" s="23">
        <v>3</v>
      </c>
      <c r="F383" s="23">
        <f t="shared" si="17"/>
        <v>38</v>
      </c>
    </row>
    <row r="384" spans="1:25" x14ac:dyDescent="0.25">
      <c r="A384" s="47">
        <v>4</v>
      </c>
      <c r="B384" s="62">
        <v>10</v>
      </c>
      <c r="C384" s="63">
        <v>6.7567567567567571E-2</v>
      </c>
      <c r="E384" s="23">
        <v>4</v>
      </c>
      <c r="F384" s="23">
        <f t="shared" si="17"/>
        <v>10</v>
      </c>
    </row>
    <row r="385" spans="1:25" x14ac:dyDescent="0.25">
      <c r="A385" s="47">
        <v>5</v>
      </c>
      <c r="B385" s="62">
        <v>5</v>
      </c>
      <c r="C385" s="63">
        <v>3.3783783783783786E-2</v>
      </c>
      <c r="E385" s="23">
        <v>5</v>
      </c>
      <c r="F385" s="23">
        <f t="shared" si="17"/>
        <v>5</v>
      </c>
    </row>
    <row r="386" spans="1:25" x14ac:dyDescent="0.25">
      <c r="A386" s="64" t="s">
        <v>6</v>
      </c>
      <c r="B386" s="65">
        <v>148</v>
      </c>
      <c r="C386" s="65"/>
      <c r="D386" s="64"/>
      <c r="E386" s="24">
        <f>SUMPRODUCT(E381:E385,F381:F385)</f>
        <v>319</v>
      </c>
      <c r="F386" s="24">
        <f>SUM(F381:F385)</f>
        <v>148</v>
      </c>
      <c r="G386" s="64"/>
      <c r="H386" s="64"/>
      <c r="I386" s="64"/>
      <c r="J386" s="64"/>
      <c r="K386" s="64"/>
      <c r="L386" s="64"/>
      <c r="M386" s="64"/>
      <c r="N386" s="64"/>
      <c r="O386" s="64"/>
      <c r="P386" s="64"/>
      <c r="Q386" s="64"/>
      <c r="R386" s="64"/>
      <c r="S386" s="64"/>
      <c r="T386" s="64"/>
      <c r="U386" s="64"/>
      <c r="V386" s="64"/>
      <c r="W386" s="64"/>
      <c r="X386" s="64"/>
      <c r="Y386" s="64"/>
    </row>
    <row r="387" spans="1:25" x14ac:dyDescent="0.25">
      <c r="A387" s="66" t="s">
        <v>7</v>
      </c>
      <c r="B387" s="67">
        <v>2.1554054054054053</v>
      </c>
      <c r="E387" s="151">
        <f>E386/F386</f>
        <v>2.1554054054054053</v>
      </c>
      <c r="F387" s="151"/>
    </row>
    <row r="388" spans="1:25" x14ac:dyDescent="0.25">
      <c r="A388" s="66" t="s">
        <v>8</v>
      </c>
      <c r="B388" s="67">
        <v>1.0735714307121493</v>
      </c>
    </row>
    <row r="389" spans="1:25" x14ac:dyDescent="0.25">
      <c r="A389" s="66" t="s">
        <v>9</v>
      </c>
      <c r="B389" s="67">
        <v>1.1525556168413311</v>
      </c>
    </row>
    <row r="391" spans="1:25" s="28" customFormat="1" x14ac:dyDescent="0.25">
      <c r="A391" s="30" t="s">
        <v>705</v>
      </c>
      <c r="B391" s="27"/>
      <c r="C391" s="27"/>
    </row>
    <row r="392" spans="1:25" x14ac:dyDescent="0.25">
      <c r="A392" s="47">
        <v>1</v>
      </c>
      <c r="B392" s="62">
        <v>16</v>
      </c>
      <c r="C392" s="63">
        <v>0.10810810810810811</v>
      </c>
      <c r="E392" s="23">
        <v>1</v>
      </c>
      <c r="F392" s="23">
        <f>B392</f>
        <v>16</v>
      </c>
    </row>
    <row r="393" spans="1:25" x14ac:dyDescent="0.25">
      <c r="A393" s="47">
        <v>2</v>
      </c>
      <c r="B393" s="62">
        <v>30</v>
      </c>
      <c r="C393" s="63">
        <v>0.20270270270270271</v>
      </c>
      <c r="E393" s="23">
        <v>2</v>
      </c>
      <c r="F393" s="23">
        <f t="shared" ref="F393:F396" si="18">B393</f>
        <v>30</v>
      </c>
    </row>
    <row r="394" spans="1:25" x14ac:dyDescent="0.25">
      <c r="A394" s="47">
        <v>3</v>
      </c>
      <c r="B394" s="62">
        <v>53</v>
      </c>
      <c r="C394" s="63">
        <v>0.35810810810810811</v>
      </c>
      <c r="E394" s="23">
        <v>3</v>
      </c>
      <c r="F394" s="23">
        <f t="shared" si="18"/>
        <v>53</v>
      </c>
    </row>
    <row r="395" spans="1:25" x14ac:dyDescent="0.25">
      <c r="A395" s="47">
        <v>4</v>
      </c>
      <c r="B395" s="62">
        <v>37</v>
      </c>
      <c r="C395" s="63">
        <v>0.25</v>
      </c>
      <c r="E395" s="23">
        <v>4</v>
      </c>
      <c r="F395" s="23">
        <f t="shared" si="18"/>
        <v>37</v>
      </c>
    </row>
    <row r="396" spans="1:25" x14ac:dyDescent="0.25">
      <c r="A396" s="47">
        <v>5</v>
      </c>
      <c r="B396" s="62">
        <v>12</v>
      </c>
      <c r="C396" s="63">
        <v>8.1081081081081086E-2</v>
      </c>
      <c r="E396" s="23">
        <v>5</v>
      </c>
      <c r="F396" s="23">
        <f t="shared" si="18"/>
        <v>12</v>
      </c>
    </row>
    <row r="397" spans="1:25" x14ac:dyDescent="0.25">
      <c r="A397" s="64" t="s">
        <v>6</v>
      </c>
      <c r="B397" s="65">
        <v>148</v>
      </c>
      <c r="C397" s="65"/>
      <c r="D397" s="64"/>
      <c r="E397" s="24">
        <f>SUMPRODUCT(E392:E396,F392:F396)</f>
        <v>443</v>
      </c>
      <c r="F397" s="24">
        <f>SUM(F392:F396)</f>
        <v>148</v>
      </c>
      <c r="G397" s="64"/>
      <c r="H397" s="64"/>
      <c r="I397" s="64"/>
      <c r="J397" s="64"/>
      <c r="K397" s="64"/>
      <c r="L397" s="64"/>
      <c r="M397" s="64"/>
      <c r="N397" s="64"/>
      <c r="O397" s="64"/>
      <c r="P397" s="64"/>
      <c r="Q397" s="64"/>
      <c r="R397" s="64"/>
      <c r="S397" s="64"/>
      <c r="T397" s="64"/>
      <c r="U397" s="64"/>
      <c r="V397" s="64"/>
      <c r="W397" s="64"/>
      <c r="X397" s="64"/>
      <c r="Y397" s="64"/>
    </row>
    <row r="398" spans="1:25" x14ac:dyDescent="0.25">
      <c r="A398" s="66" t="s">
        <v>7</v>
      </c>
      <c r="B398" s="67">
        <v>2.9932432432432434</v>
      </c>
      <c r="E398" s="151">
        <f>E397/F397</f>
        <v>2.9932432432432434</v>
      </c>
      <c r="F398" s="151"/>
    </row>
    <row r="399" spans="1:25" x14ac:dyDescent="0.25">
      <c r="A399" s="66" t="s">
        <v>8</v>
      </c>
      <c r="B399" s="67">
        <v>1.1034677659534298</v>
      </c>
    </row>
    <row r="400" spans="1:25" x14ac:dyDescent="0.25">
      <c r="A400" s="66" t="s">
        <v>9</v>
      </c>
      <c r="B400" s="67">
        <v>1.2176411104982532</v>
      </c>
    </row>
    <row r="402" spans="1:25" s="28" customFormat="1" x14ac:dyDescent="0.25">
      <c r="A402" s="30" t="s">
        <v>707</v>
      </c>
      <c r="B402" s="27"/>
      <c r="C402" s="27"/>
    </row>
    <row r="403" spans="1:25" x14ac:dyDescent="0.25">
      <c r="A403" s="47">
        <v>1</v>
      </c>
      <c r="B403" s="62">
        <v>27</v>
      </c>
      <c r="C403" s="63">
        <v>0.18243243243243243</v>
      </c>
      <c r="E403" s="23">
        <v>1</v>
      </c>
      <c r="F403" s="23">
        <f>B403</f>
        <v>27</v>
      </c>
    </row>
    <row r="404" spans="1:25" x14ac:dyDescent="0.25">
      <c r="A404" s="47">
        <v>2</v>
      </c>
      <c r="B404" s="62">
        <v>22</v>
      </c>
      <c r="C404" s="63">
        <v>0.14864864864864866</v>
      </c>
      <c r="E404" s="23">
        <v>2</v>
      </c>
      <c r="F404" s="23">
        <f t="shared" ref="F404:F407" si="19">B404</f>
        <v>22</v>
      </c>
    </row>
    <row r="405" spans="1:25" x14ac:dyDescent="0.25">
      <c r="A405" s="47">
        <v>3</v>
      </c>
      <c r="B405" s="62">
        <v>64</v>
      </c>
      <c r="C405" s="63">
        <v>0.43243243243243246</v>
      </c>
      <c r="E405" s="23">
        <v>3</v>
      </c>
      <c r="F405" s="23">
        <f t="shared" si="19"/>
        <v>64</v>
      </c>
    </row>
    <row r="406" spans="1:25" x14ac:dyDescent="0.25">
      <c r="A406" s="47">
        <v>4</v>
      </c>
      <c r="B406" s="62">
        <v>26</v>
      </c>
      <c r="C406" s="63">
        <v>0.17567567567567569</v>
      </c>
      <c r="E406" s="23">
        <v>4</v>
      </c>
      <c r="F406" s="23">
        <f t="shared" si="19"/>
        <v>26</v>
      </c>
    </row>
    <row r="407" spans="1:25" x14ac:dyDescent="0.25">
      <c r="A407" s="47">
        <v>5</v>
      </c>
      <c r="B407" s="62">
        <v>9</v>
      </c>
      <c r="C407" s="63">
        <v>6.0810810810810814E-2</v>
      </c>
      <c r="E407" s="23">
        <v>5</v>
      </c>
      <c r="F407" s="23">
        <f t="shared" si="19"/>
        <v>9</v>
      </c>
    </row>
    <row r="408" spans="1:25" x14ac:dyDescent="0.25">
      <c r="A408" s="64" t="s">
        <v>6</v>
      </c>
      <c r="B408" s="65">
        <v>148</v>
      </c>
      <c r="C408" s="65"/>
      <c r="D408" s="64"/>
      <c r="E408" s="24">
        <f>SUMPRODUCT(E403:E407,F403:F407)</f>
        <v>412</v>
      </c>
      <c r="F408" s="24">
        <f>SUM(F403:F407)</f>
        <v>148</v>
      </c>
      <c r="G408" s="64"/>
      <c r="H408" s="64"/>
      <c r="I408" s="64"/>
      <c r="J408" s="64"/>
      <c r="K408" s="64"/>
      <c r="L408" s="64"/>
      <c r="M408" s="64"/>
      <c r="N408" s="64"/>
      <c r="O408" s="64"/>
      <c r="P408" s="64"/>
      <c r="Q408" s="64"/>
      <c r="R408" s="64"/>
      <c r="S408" s="64"/>
      <c r="T408" s="64"/>
      <c r="U408" s="64"/>
      <c r="V408" s="64"/>
      <c r="W408" s="64"/>
      <c r="X408" s="64"/>
      <c r="Y408" s="64"/>
    </row>
    <row r="409" spans="1:25" x14ac:dyDescent="0.25">
      <c r="A409" s="66" t="s">
        <v>7</v>
      </c>
      <c r="B409" s="67">
        <v>2.7837837837837838</v>
      </c>
      <c r="E409" s="151">
        <f>E408/F408</f>
        <v>2.7837837837837838</v>
      </c>
      <c r="F409" s="151"/>
    </row>
    <row r="410" spans="1:25" x14ac:dyDescent="0.25">
      <c r="A410" s="66" t="s">
        <v>8</v>
      </c>
      <c r="B410" s="67">
        <v>1.1220761887415167</v>
      </c>
    </row>
    <row r="411" spans="1:25" x14ac:dyDescent="0.25">
      <c r="A411" s="66" t="s">
        <v>9</v>
      </c>
      <c r="B411" s="67">
        <v>1.2590549733406877</v>
      </c>
    </row>
    <row r="413" spans="1:25" s="28" customFormat="1" x14ac:dyDescent="0.25">
      <c r="A413" s="30" t="s">
        <v>708</v>
      </c>
      <c r="B413" s="27"/>
      <c r="C413" s="27"/>
    </row>
    <row r="414" spans="1:25" x14ac:dyDescent="0.25">
      <c r="A414" s="47">
        <v>1</v>
      </c>
      <c r="B414" s="62">
        <v>67</v>
      </c>
      <c r="C414" s="63">
        <v>0.45270270270270269</v>
      </c>
      <c r="E414" s="23">
        <v>1</v>
      </c>
      <c r="F414" s="23">
        <f>B414</f>
        <v>67</v>
      </c>
    </row>
    <row r="415" spans="1:25" x14ac:dyDescent="0.25">
      <c r="A415" s="47">
        <v>2</v>
      </c>
      <c r="B415" s="62">
        <v>40</v>
      </c>
      <c r="C415" s="63">
        <v>0.27027027027027029</v>
      </c>
      <c r="E415" s="23">
        <v>2</v>
      </c>
      <c r="F415" s="23">
        <f t="shared" ref="F415:F418" si="20">B415</f>
        <v>40</v>
      </c>
    </row>
    <row r="416" spans="1:25" x14ac:dyDescent="0.25">
      <c r="A416" s="47">
        <v>3</v>
      </c>
      <c r="B416" s="62">
        <v>24</v>
      </c>
      <c r="C416" s="63">
        <v>0.16216216216216217</v>
      </c>
      <c r="E416" s="23">
        <v>3</v>
      </c>
      <c r="F416" s="23">
        <f t="shared" si="20"/>
        <v>24</v>
      </c>
    </row>
    <row r="417" spans="1:25" x14ac:dyDescent="0.25">
      <c r="A417" s="47">
        <v>4</v>
      </c>
      <c r="B417" s="62">
        <v>8</v>
      </c>
      <c r="C417" s="63">
        <v>5.4054054054054057E-2</v>
      </c>
      <c r="E417" s="23">
        <v>4</v>
      </c>
      <c r="F417" s="23">
        <f t="shared" si="20"/>
        <v>8</v>
      </c>
    </row>
    <row r="418" spans="1:25" x14ac:dyDescent="0.25">
      <c r="A418" s="47">
        <v>5</v>
      </c>
      <c r="B418" s="62">
        <v>9</v>
      </c>
      <c r="C418" s="63">
        <v>6.0810810810810814E-2</v>
      </c>
      <c r="E418" s="23">
        <v>5</v>
      </c>
      <c r="F418" s="23">
        <f t="shared" si="20"/>
        <v>9</v>
      </c>
    </row>
    <row r="419" spans="1:25" x14ac:dyDescent="0.25">
      <c r="A419" s="64" t="s">
        <v>6</v>
      </c>
      <c r="B419" s="65">
        <v>148</v>
      </c>
      <c r="C419" s="65"/>
      <c r="D419" s="64"/>
      <c r="E419" s="24">
        <f>SUMPRODUCT(E414:E418,F414:F418)</f>
        <v>296</v>
      </c>
      <c r="F419" s="24">
        <f>SUM(F414:F418)</f>
        <v>148</v>
      </c>
      <c r="G419" s="64"/>
      <c r="H419" s="64"/>
      <c r="I419" s="64"/>
      <c r="J419" s="64"/>
      <c r="K419" s="64"/>
      <c r="L419" s="64"/>
      <c r="M419" s="64"/>
      <c r="N419" s="64"/>
      <c r="O419" s="64"/>
      <c r="P419" s="64"/>
      <c r="Q419" s="64"/>
      <c r="R419" s="64"/>
      <c r="S419" s="64"/>
      <c r="T419" s="64"/>
      <c r="U419" s="64"/>
      <c r="V419" s="64"/>
      <c r="W419" s="64"/>
      <c r="X419" s="64"/>
      <c r="Y419" s="64"/>
    </row>
    <row r="420" spans="1:25" x14ac:dyDescent="0.25">
      <c r="A420" s="66" t="s">
        <v>7</v>
      </c>
      <c r="B420" s="67">
        <v>2</v>
      </c>
      <c r="E420" s="151">
        <f>E419/F419</f>
        <v>2</v>
      </c>
      <c r="F420" s="151"/>
    </row>
    <row r="421" spans="1:25" x14ac:dyDescent="0.25">
      <c r="A421" s="66" t="s">
        <v>8</v>
      </c>
      <c r="B421" s="67">
        <v>1.1780301787479031</v>
      </c>
    </row>
    <row r="422" spans="1:25" x14ac:dyDescent="0.25">
      <c r="A422" s="66" t="s">
        <v>9</v>
      </c>
      <c r="B422" s="67">
        <v>1.3877551020408163</v>
      </c>
    </row>
    <row r="424" spans="1:25" x14ac:dyDescent="0.25">
      <c r="A424" s="1" t="s">
        <v>32</v>
      </c>
      <c r="B424" s="26"/>
      <c r="C424" s="26"/>
      <c r="D424" s="25"/>
      <c r="E424" s="25"/>
      <c r="F424" s="25"/>
      <c r="G424" s="25"/>
      <c r="H424" s="25"/>
      <c r="I424" s="25"/>
      <c r="J424" s="25"/>
      <c r="K424" s="25"/>
      <c r="L424" s="25"/>
      <c r="M424" s="25"/>
      <c r="N424" s="25"/>
      <c r="O424" s="25"/>
      <c r="P424" s="25"/>
      <c r="Q424" s="25"/>
      <c r="R424" s="25"/>
      <c r="S424" s="25"/>
      <c r="T424" s="25"/>
      <c r="U424" s="25"/>
      <c r="V424" s="25"/>
      <c r="W424" s="25"/>
      <c r="X424" s="25"/>
      <c r="Y424" s="25"/>
    </row>
    <row r="425" spans="1:25" x14ac:dyDescent="0.25">
      <c r="A425" s="4" t="s">
        <v>709</v>
      </c>
    </row>
    <row r="426" spans="1:25" s="53" customFormat="1" x14ac:dyDescent="0.25">
      <c r="A426" s="116" t="s">
        <v>710</v>
      </c>
      <c r="B426" s="52"/>
      <c r="C426" s="52"/>
    </row>
    <row r="427" spans="1:25" x14ac:dyDescent="0.25">
      <c r="A427" s="47">
        <v>1</v>
      </c>
      <c r="B427" s="62">
        <v>21</v>
      </c>
      <c r="C427" s="63">
        <v>0.14189189189189189</v>
      </c>
      <c r="E427" s="23">
        <v>1</v>
      </c>
      <c r="F427" s="23">
        <f>B431</f>
        <v>31</v>
      </c>
    </row>
    <row r="428" spans="1:25" x14ac:dyDescent="0.25">
      <c r="A428" s="47">
        <v>2</v>
      </c>
      <c r="B428" s="62">
        <v>26</v>
      </c>
      <c r="C428" s="63">
        <v>0.17567567567567569</v>
      </c>
      <c r="E428" s="23">
        <v>2</v>
      </c>
      <c r="F428" s="23">
        <f>B430</f>
        <v>28</v>
      </c>
    </row>
    <row r="429" spans="1:25" x14ac:dyDescent="0.25">
      <c r="A429" s="47">
        <v>3</v>
      </c>
      <c r="B429" s="62">
        <v>42</v>
      </c>
      <c r="C429" s="63">
        <v>0.28378378378378377</v>
      </c>
      <c r="E429" s="23">
        <v>3</v>
      </c>
      <c r="F429" s="23">
        <f>B429</f>
        <v>42</v>
      </c>
    </row>
    <row r="430" spans="1:25" x14ac:dyDescent="0.25">
      <c r="A430" s="47">
        <v>4</v>
      </c>
      <c r="B430" s="62">
        <v>28</v>
      </c>
      <c r="C430" s="63">
        <v>0.1891891891891892</v>
      </c>
      <c r="E430" s="23">
        <v>4</v>
      </c>
      <c r="F430" s="23">
        <f>B428</f>
        <v>26</v>
      </c>
    </row>
    <row r="431" spans="1:25" x14ac:dyDescent="0.25">
      <c r="A431" s="47">
        <v>5</v>
      </c>
      <c r="B431" s="62">
        <v>31</v>
      </c>
      <c r="C431" s="63">
        <v>0.20945945945945946</v>
      </c>
      <c r="E431" s="23">
        <v>5</v>
      </c>
      <c r="F431" s="23">
        <f>B427</f>
        <v>21</v>
      </c>
    </row>
    <row r="432" spans="1:25" x14ac:dyDescent="0.25">
      <c r="A432" s="64" t="s">
        <v>6</v>
      </c>
      <c r="B432" s="65">
        <v>148</v>
      </c>
      <c r="C432" s="65"/>
      <c r="D432" s="64"/>
      <c r="E432" s="24">
        <f>SUMPRODUCT(E427:E431,F427:F431)</f>
        <v>422</v>
      </c>
      <c r="F432" s="24">
        <f>SUM(F427:F431)</f>
        <v>148</v>
      </c>
      <c r="G432" s="64"/>
      <c r="H432" s="64"/>
      <c r="I432" s="64"/>
      <c r="J432" s="64"/>
      <c r="K432" s="64"/>
      <c r="L432" s="64"/>
      <c r="M432" s="64"/>
      <c r="N432" s="64"/>
      <c r="O432" s="64"/>
      <c r="P432" s="64"/>
      <c r="Q432" s="64"/>
      <c r="R432" s="64"/>
      <c r="S432" s="64"/>
      <c r="T432" s="64"/>
      <c r="U432" s="64"/>
      <c r="V432" s="64"/>
      <c r="W432" s="64"/>
      <c r="X432" s="64"/>
      <c r="Y432" s="64"/>
    </row>
    <row r="433" spans="1:25" x14ac:dyDescent="0.25">
      <c r="A433" s="66" t="s">
        <v>7</v>
      </c>
      <c r="B433" s="67">
        <v>3.1486486486486487</v>
      </c>
      <c r="E433" s="151">
        <f>E432/F432</f>
        <v>2.8513513513513513</v>
      </c>
      <c r="F433" s="151"/>
    </row>
    <row r="434" spans="1:25" x14ac:dyDescent="0.25">
      <c r="A434" s="66" t="s">
        <v>8</v>
      </c>
      <c r="B434" s="67">
        <v>1.3266748616890338</v>
      </c>
    </row>
    <row r="435" spans="1:25" x14ac:dyDescent="0.25">
      <c r="A435" s="66" t="s">
        <v>9</v>
      </c>
      <c r="B435" s="67">
        <v>1.760066188637617</v>
      </c>
    </row>
    <row r="437" spans="1:25" s="36" customFormat="1" x14ac:dyDescent="0.25">
      <c r="A437" s="46" t="s">
        <v>711</v>
      </c>
      <c r="B437" s="35"/>
      <c r="C437" s="35"/>
    </row>
    <row r="438" spans="1:25" x14ac:dyDescent="0.25">
      <c r="A438" s="47">
        <v>1</v>
      </c>
      <c r="B438" s="62">
        <v>10</v>
      </c>
      <c r="C438" s="63">
        <v>6.7567567567567571E-2</v>
      </c>
      <c r="E438" s="23">
        <v>1</v>
      </c>
      <c r="F438" s="23">
        <f>B442</f>
        <v>46</v>
      </c>
    </row>
    <row r="439" spans="1:25" x14ac:dyDescent="0.25">
      <c r="A439" s="47">
        <v>2</v>
      </c>
      <c r="B439" s="62">
        <v>15</v>
      </c>
      <c r="C439" s="63">
        <v>0.10135135135135136</v>
      </c>
      <c r="E439" s="23">
        <v>2</v>
      </c>
      <c r="F439" s="23">
        <f>B441</f>
        <v>45</v>
      </c>
    </row>
    <row r="440" spans="1:25" x14ac:dyDescent="0.25">
      <c r="A440" s="47">
        <v>3</v>
      </c>
      <c r="B440" s="62">
        <v>32</v>
      </c>
      <c r="C440" s="63">
        <v>0.21621621621621623</v>
      </c>
      <c r="E440" s="23">
        <v>3</v>
      </c>
      <c r="F440" s="23">
        <f>B440</f>
        <v>32</v>
      </c>
    </row>
    <row r="441" spans="1:25" x14ac:dyDescent="0.25">
      <c r="A441" s="47">
        <v>4</v>
      </c>
      <c r="B441" s="62">
        <v>45</v>
      </c>
      <c r="C441" s="63">
        <v>0.30405405405405406</v>
      </c>
      <c r="E441" s="23">
        <v>4</v>
      </c>
      <c r="F441" s="23">
        <f>B439</f>
        <v>15</v>
      </c>
    </row>
    <row r="442" spans="1:25" x14ac:dyDescent="0.25">
      <c r="A442" s="47">
        <v>5</v>
      </c>
      <c r="B442" s="62">
        <v>46</v>
      </c>
      <c r="C442" s="63">
        <v>0.3108108108108108</v>
      </c>
      <c r="E442" s="23">
        <v>5</v>
      </c>
      <c r="F442" s="23">
        <f>B438</f>
        <v>10</v>
      </c>
    </row>
    <row r="443" spans="1:25" x14ac:dyDescent="0.25">
      <c r="A443" s="64" t="s">
        <v>6</v>
      </c>
      <c r="B443" s="65">
        <v>148</v>
      </c>
      <c r="C443" s="65"/>
      <c r="D443" s="64"/>
      <c r="E443" s="24">
        <f>SUMPRODUCT(E438:E442,F438:F442)</f>
        <v>342</v>
      </c>
      <c r="F443" s="24">
        <f>SUM(F438:F442)</f>
        <v>148</v>
      </c>
      <c r="G443" s="64"/>
      <c r="H443" s="64"/>
      <c r="I443" s="64"/>
      <c r="J443" s="64"/>
      <c r="K443" s="64"/>
      <c r="L443" s="64"/>
      <c r="M443" s="64"/>
      <c r="N443" s="64"/>
      <c r="O443" s="64"/>
      <c r="P443" s="64"/>
      <c r="Q443" s="64"/>
      <c r="R443" s="64"/>
      <c r="S443" s="64"/>
      <c r="T443" s="64"/>
      <c r="U443" s="64"/>
      <c r="V443" s="64"/>
      <c r="W443" s="64"/>
      <c r="X443" s="64"/>
      <c r="Y443" s="64"/>
    </row>
    <row r="444" spans="1:25" x14ac:dyDescent="0.25">
      <c r="A444" s="66" t="s">
        <v>7</v>
      </c>
      <c r="B444" s="67">
        <v>3.689189189189189</v>
      </c>
      <c r="E444" s="151">
        <f>E443/F443</f>
        <v>2.310810810810811</v>
      </c>
      <c r="F444" s="151"/>
    </row>
    <row r="445" spans="1:25" x14ac:dyDescent="0.25">
      <c r="A445" s="66" t="s">
        <v>8</v>
      </c>
      <c r="B445" s="67">
        <v>1.205719653290644</v>
      </c>
    </row>
    <row r="446" spans="1:25" x14ac:dyDescent="0.25">
      <c r="A446" s="66" t="s">
        <v>9</v>
      </c>
      <c r="B446" s="67">
        <v>1.4537598823313109</v>
      </c>
    </row>
    <row r="448" spans="1:25" s="36" customFormat="1" x14ac:dyDescent="0.25">
      <c r="A448" s="46" t="s">
        <v>712</v>
      </c>
      <c r="B448" s="35"/>
      <c r="C448" s="35"/>
    </row>
    <row r="449" spans="1:25" x14ac:dyDescent="0.25">
      <c r="A449" s="47">
        <v>1</v>
      </c>
      <c r="B449" s="62">
        <v>11</v>
      </c>
      <c r="C449" s="63">
        <v>7.4324324324324328E-2</v>
      </c>
      <c r="E449" s="23">
        <v>1</v>
      </c>
      <c r="F449" s="23">
        <f>B453</f>
        <v>51</v>
      </c>
    </row>
    <row r="450" spans="1:25" x14ac:dyDescent="0.25">
      <c r="A450" s="47">
        <v>2</v>
      </c>
      <c r="B450" s="62">
        <v>17</v>
      </c>
      <c r="C450" s="63">
        <v>0.11486486486486487</v>
      </c>
      <c r="E450" s="23">
        <v>2</v>
      </c>
      <c r="F450" s="23">
        <f>B452</f>
        <v>40</v>
      </c>
    </row>
    <row r="451" spans="1:25" x14ac:dyDescent="0.25">
      <c r="A451" s="47">
        <v>3</v>
      </c>
      <c r="B451" s="62">
        <v>29</v>
      </c>
      <c r="C451" s="63">
        <v>0.19594594594594594</v>
      </c>
      <c r="E451" s="23">
        <v>3</v>
      </c>
      <c r="F451" s="23">
        <f>B451</f>
        <v>29</v>
      </c>
    </row>
    <row r="452" spans="1:25" x14ac:dyDescent="0.25">
      <c r="A452" s="47">
        <v>4</v>
      </c>
      <c r="B452" s="62">
        <v>40</v>
      </c>
      <c r="C452" s="63">
        <v>0.27027027027027029</v>
      </c>
      <c r="E452" s="23">
        <v>4</v>
      </c>
      <c r="F452" s="23">
        <f>B450</f>
        <v>17</v>
      </c>
    </row>
    <row r="453" spans="1:25" x14ac:dyDescent="0.25">
      <c r="A453" s="47">
        <v>5</v>
      </c>
      <c r="B453" s="62">
        <v>51</v>
      </c>
      <c r="C453" s="63">
        <v>0.34459459459459457</v>
      </c>
      <c r="E453" s="23">
        <v>5</v>
      </c>
      <c r="F453" s="23">
        <f>B449</f>
        <v>11</v>
      </c>
    </row>
    <row r="454" spans="1:25" x14ac:dyDescent="0.25">
      <c r="A454" s="64" t="s">
        <v>6</v>
      </c>
      <c r="B454" s="65">
        <v>148</v>
      </c>
      <c r="C454" s="65"/>
      <c r="D454" s="64"/>
      <c r="E454" s="24">
        <f>SUMPRODUCT(E449:E453,F449:F453)</f>
        <v>341</v>
      </c>
      <c r="F454" s="24">
        <f>SUM(F449:F453)</f>
        <v>148</v>
      </c>
      <c r="G454" s="64"/>
      <c r="H454" s="64"/>
      <c r="I454" s="64"/>
      <c r="J454" s="64"/>
      <c r="K454" s="64"/>
      <c r="L454" s="64"/>
      <c r="M454" s="64"/>
      <c r="N454" s="64"/>
      <c r="O454" s="64"/>
      <c r="P454" s="64"/>
      <c r="Q454" s="64"/>
      <c r="R454" s="64"/>
      <c r="S454" s="64"/>
      <c r="T454" s="64"/>
      <c r="U454" s="64"/>
      <c r="V454" s="64"/>
      <c r="W454" s="64"/>
      <c r="X454" s="64"/>
      <c r="Y454" s="64"/>
    </row>
    <row r="455" spans="1:25" x14ac:dyDescent="0.25">
      <c r="A455" s="66" t="s">
        <v>7</v>
      </c>
      <c r="B455" s="67">
        <v>3.6959459459459461</v>
      </c>
      <c r="E455" s="151">
        <f>E454/F454</f>
        <v>2.3040540540540539</v>
      </c>
      <c r="F455" s="151"/>
    </row>
    <row r="456" spans="1:25" x14ac:dyDescent="0.25">
      <c r="A456" s="66" t="s">
        <v>8</v>
      </c>
      <c r="B456" s="67">
        <v>1.2598390124116403</v>
      </c>
    </row>
    <row r="457" spans="1:25" x14ac:dyDescent="0.25">
      <c r="A457" s="66" t="s">
        <v>9</v>
      </c>
      <c r="B457" s="67">
        <v>1.5871943371943371</v>
      </c>
    </row>
    <row r="459" spans="1:25" s="55" customFormat="1" x14ac:dyDescent="0.25">
      <c r="A459" s="51" t="s">
        <v>713</v>
      </c>
      <c r="B459" s="54"/>
      <c r="C459" s="54"/>
    </row>
    <row r="460" spans="1:25" x14ac:dyDescent="0.25">
      <c r="A460" s="47">
        <v>1</v>
      </c>
      <c r="B460" s="62">
        <v>16</v>
      </c>
      <c r="C460" s="63">
        <v>0.10810810810810811</v>
      </c>
      <c r="E460" s="23">
        <v>1</v>
      </c>
      <c r="F460" s="23">
        <f>B464</f>
        <v>38</v>
      </c>
    </row>
    <row r="461" spans="1:25" x14ac:dyDescent="0.25">
      <c r="A461" s="47">
        <v>2</v>
      </c>
      <c r="B461" s="62">
        <v>20</v>
      </c>
      <c r="C461" s="63">
        <v>0.13513513513513514</v>
      </c>
      <c r="E461" s="23">
        <v>2</v>
      </c>
      <c r="F461" s="23">
        <f>B463</f>
        <v>37</v>
      </c>
    </row>
    <row r="462" spans="1:25" x14ac:dyDescent="0.25">
      <c r="A462" s="47">
        <v>3</v>
      </c>
      <c r="B462" s="62">
        <v>37</v>
      </c>
      <c r="C462" s="63">
        <v>0.25</v>
      </c>
      <c r="E462" s="23">
        <v>3</v>
      </c>
      <c r="F462" s="23">
        <f>B462</f>
        <v>37</v>
      </c>
    </row>
    <row r="463" spans="1:25" x14ac:dyDescent="0.25">
      <c r="A463" s="47">
        <v>4</v>
      </c>
      <c r="B463" s="62">
        <v>37</v>
      </c>
      <c r="C463" s="63">
        <v>0.25</v>
      </c>
      <c r="E463" s="23">
        <v>4</v>
      </c>
      <c r="F463" s="23">
        <f>B461</f>
        <v>20</v>
      </c>
    </row>
    <row r="464" spans="1:25" x14ac:dyDescent="0.25">
      <c r="A464" s="47">
        <v>5</v>
      </c>
      <c r="B464" s="62">
        <v>38</v>
      </c>
      <c r="C464" s="63">
        <v>0.25675675675675674</v>
      </c>
      <c r="E464" s="23">
        <v>5</v>
      </c>
      <c r="F464" s="23">
        <f>B460</f>
        <v>16</v>
      </c>
    </row>
    <row r="465" spans="1:25" x14ac:dyDescent="0.25">
      <c r="A465" s="64" t="s">
        <v>6</v>
      </c>
      <c r="B465" s="65">
        <v>148</v>
      </c>
      <c r="C465" s="65"/>
      <c r="D465" s="64"/>
      <c r="E465" s="24">
        <f>SUMPRODUCT(E460:E464,F460:F464)</f>
        <v>383</v>
      </c>
      <c r="F465" s="24">
        <f>SUM(F460:F464)</f>
        <v>148</v>
      </c>
      <c r="G465" s="64"/>
      <c r="H465" s="64"/>
      <c r="I465" s="64"/>
      <c r="J465" s="64"/>
      <c r="K465" s="64"/>
      <c r="L465" s="64"/>
      <c r="M465" s="64"/>
      <c r="N465" s="64"/>
      <c r="O465" s="64"/>
      <c r="P465" s="64"/>
      <c r="Q465" s="64"/>
      <c r="R465" s="64"/>
      <c r="S465" s="64"/>
      <c r="T465" s="64"/>
      <c r="U465" s="64"/>
      <c r="V465" s="64"/>
      <c r="W465" s="64"/>
      <c r="X465" s="64"/>
      <c r="Y465" s="64"/>
    </row>
    <row r="466" spans="1:25" x14ac:dyDescent="0.25">
      <c r="A466" s="66" t="s">
        <v>7</v>
      </c>
      <c r="B466" s="67">
        <v>3.4121621621621623</v>
      </c>
      <c r="E466" s="151">
        <f>E465/F465</f>
        <v>2.5878378378378377</v>
      </c>
      <c r="F466" s="151"/>
    </row>
    <row r="467" spans="1:25" x14ac:dyDescent="0.25">
      <c r="A467" s="66" t="s">
        <v>8</v>
      </c>
      <c r="B467" s="67">
        <v>1.2985028220865451</v>
      </c>
    </row>
    <row r="468" spans="1:25" x14ac:dyDescent="0.25">
      <c r="A468" s="66" t="s">
        <v>9</v>
      </c>
      <c r="B468" s="67">
        <v>1.6861095789667215</v>
      </c>
    </row>
    <row r="470" spans="1:25" x14ac:dyDescent="0.25">
      <c r="A470" s="1" t="s">
        <v>33</v>
      </c>
      <c r="B470" s="26"/>
      <c r="C470" s="26"/>
      <c r="D470" s="25"/>
      <c r="E470" s="25"/>
      <c r="F470" s="25"/>
      <c r="G470" s="25"/>
      <c r="H470" s="25"/>
      <c r="I470" s="25"/>
      <c r="J470" s="25"/>
      <c r="K470" s="25"/>
      <c r="L470" s="25"/>
      <c r="M470" s="25"/>
      <c r="N470" s="25"/>
      <c r="O470" s="25"/>
      <c r="P470" s="25"/>
      <c r="Q470" s="25"/>
      <c r="R470" s="25"/>
      <c r="S470" s="25"/>
      <c r="T470" s="25"/>
      <c r="U470" s="25"/>
      <c r="V470" s="25"/>
      <c r="W470" s="25"/>
      <c r="X470" s="25"/>
      <c r="Y470" s="25"/>
    </row>
    <row r="471" spans="1:25" s="57" customFormat="1" x14ac:dyDescent="0.25">
      <c r="A471" s="121" t="s">
        <v>714</v>
      </c>
      <c r="B471" s="56"/>
      <c r="C471" s="56"/>
    </row>
    <row r="472" spans="1:25" x14ac:dyDescent="0.25">
      <c r="A472" s="74" t="s">
        <v>749</v>
      </c>
      <c r="B472" s="62">
        <v>23</v>
      </c>
      <c r="C472" s="63">
        <v>0.1554054054054054</v>
      </c>
      <c r="E472" s="23">
        <v>1</v>
      </c>
      <c r="F472" s="23">
        <f>B472</f>
        <v>23</v>
      </c>
    </row>
    <row r="473" spans="1:25" x14ac:dyDescent="0.25">
      <c r="A473" s="61" t="s">
        <v>20</v>
      </c>
      <c r="B473" s="62">
        <v>125</v>
      </c>
      <c r="C473" s="63">
        <v>0.84459459459459463</v>
      </c>
      <c r="E473" s="23">
        <v>5</v>
      </c>
      <c r="F473" s="23">
        <f>B473</f>
        <v>125</v>
      </c>
    </row>
    <row r="474" spans="1:25" x14ac:dyDescent="0.25">
      <c r="A474" s="64" t="s">
        <v>6</v>
      </c>
      <c r="B474" s="65">
        <v>148</v>
      </c>
      <c r="C474" s="65"/>
      <c r="D474" s="64"/>
      <c r="E474" s="24">
        <f>SUMPRODUCT(E472:E473,F472:F473)</f>
        <v>648</v>
      </c>
      <c r="F474" s="24">
        <f>SUM(F469:F473)</f>
        <v>148</v>
      </c>
      <c r="G474" s="64"/>
      <c r="H474" s="64"/>
      <c r="I474" s="64"/>
      <c r="J474" s="64"/>
      <c r="K474" s="64"/>
      <c r="L474" s="64"/>
      <c r="M474" s="64"/>
      <c r="N474" s="64"/>
      <c r="O474" s="64"/>
      <c r="P474" s="64"/>
      <c r="Q474" s="64"/>
      <c r="R474" s="64"/>
      <c r="S474" s="64"/>
      <c r="T474" s="64"/>
      <c r="U474" s="64"/>
      <c r="V474" s="64"/>
      <c r="W474" s="64"/>
      <c r="X474" s="64"/>
      <c r="Y474" s="64"/>
    </row>
    <row r="475" spans="1:25" x14ac:dyDescent="0.25">
      <c r="A475" s="66" t="s">
        <v>7</v>
      </c>
      <c r="B475" s="67">
        <v>1.8445945945945945</v>
      </c>
      <c r="E475" s="151">
        <f>E474/F474</f>
        <v>4.3783783783783781</v>
      </c>
      <c r="F475" s="151"/>
    </row>
    <row r="476" spans="1:25" x14ac:dyDescent="0.25">
      <c r="A476" s="66" t="s">
        <v>8</v>
      </c>
      <c r="B476" s="67">
        <v>0.36352091215778082</v>
      </c>
    </row>
    <row r="477" spans="1:25" x14ac:dyDescent="0.25">
      <c r="A477" s="66" t="s">
        <v>9</v>
      </c>
      <c r="B477" s="67">
        <v>0.132147453576025</v>
      </c>
    </row>
    <row r="479" spans="1:25" x14ac:dyDescent="0.25">
      <c r="A479" s="1" t="s">
        <v>34</v>
      </c>
      <c r="B479" s="26"/>
      <c r="C479" s="26"/>
      <c r="D479" s="25"/>
      <c r="E479" s="25"/>
      <c r="F479" s="25"/>
      <c r="G479" s="25"/>
      <c r="H479" s="25"/>
      <c r="I479" s="25"/>
      <c r="J479" s="25"/>
      <c r="K479" s="25"/>
      <c r="L479" s="25"/>
      <c r="M479" s="25"/>
      <c r="N479" s="25"/>
      <c r="O479" s="25"/>
      <c r="P479" s="25"/>
      <c r="Q479" s="25"/>
      <c r="R479" s="25"/>
      <c r="S479" s="25"/>
      <c r="T479" s="25"/>
      <c r="U479" s="25"/>
      <c r="V479" s="25"/>
      <c r="W479" s="25"/>
      <c r="X479" s="25"/>
      <c r="Y479" s="25"/>
    </row>
    <row r="480" spans="1:25" x14ac:dyDescent="0.25">
      <c r="A480" s="70" t="s">
        <v>35</v>
      </c>
    </row>
    <row r="481" spans="1:25" x14ac:dyDescent="0.25">
      <c r="A481" s="70" t="s">
        <v>715</v>
      </c>
    </row>
    <row r="482" spans="1:25" x14ac:dyDescent="0.25">
      <c r="A482" s="61" t="s">
        <v>716</v>
      </c>
      <c r="B482" s="62">
        <v>12</v>
      </c>
      <c r="C482" s="63">
        <v>0.20338983050847459</v>
      </c>
    </row>
    <row r="483" spans="1:25" x14ac:dyDescent="0.25">
      <c r="A483" s="61" t="s">
        <v>717</v>
      </c>
      <c r="B483" s="62">
        <v>6</v>
      </c>
      <c r="C483" s="63">
        <v>0.10169491525423729</v>
      </c>
    </row>
    <row r="484" spans="1:25" x14ac:dyDescent="0.25">
      <c r="A484" s="61" t="s">
        <v>718</v>
      </c>
      <c r="B484" s="62">
        <v>13</v>
      </c>
      <c r="C484" s="63">
        <v>0.22033898305084745</v>
      </c>
    </row>
    <row r="485" spans="1:25" x14ac:dyDescent="0.25">
      <c r="A485" s="61" t="s">
        <v>657</v>
      </c>
      <c r="B485" s="62">
        <v>5</v>
      </c>
      <c r="C485" s="63">
        <v>8.4745762711864403E-2</v>
      </c>
    </row>
    <row r="486" spans="1:25" x14ac:dyDescent="0.25">
      <c r="A486" s="61" t="s">
        <v>719</v>
      </c>
      <c r="B486" s="62">
        <v>15</v>
      </c>
      <c r="C486" s="63">
        <v>0.25423728813559321</v>
      </c>
    </row>
    <row r="487" spans="1:25" x14ac:dyDescent="0.25">
      <c r="A487" s="61" t="s">
        <v>742</v>
      </c>
      <c r="B487" s="62">
        <v>5</v>
      </c>
      <c r="C487" s="63">
        <v>8.4745762711864403E-2</v>
      </c>
    </row>
    <row r="488" spans="1:25" x14ac:dyDescent="0.25">
      <c r="A488" s="61" t="s">
        <v>720</v>
      </c>
      <c r="B488" s="62">
        <v>3</v>
      </c>
      <c r="C488" s="63">
        <v>5.0847457627118647E-2</v>
      </c>
    </row>
    <row r="489" spans="1:25" x14ac:dyDescent="0.25">
      <c r="A489" s="64" t="s">
        <v>6</v>
      </c>
      <c r="B489" s="65">
        <v>59</v>
      </c>
      <c r="C489" s="65"/>
      <c r="D489" s="64"/>
      <c r="E489" s="64"/>
      <c r="F489" s="64"/>
      <c r="G489" s="64"/>
      <c r="H489" s="64"/>
      <c r="I489" s="64"/>
      <c r="J489" s="64"/>
      <c r="K489" s="64"/>
      <c r="L489" s="64"/>
      <c r="M489" s="64"/>
      <c r="N489" s="64"/>
      <c r="O489" s="64"/>
      <c r="P489" s="64"/>
      <c r="Q489" s="64"/>
      <c r="R489" s="64"/>
      <c r="S489" s="64"/>
      <c r="T489" s="64"/>
      <c r="U489" s="64"/>
      <c r="V489" s="64"/>
      <c r="W489" s="64"/>
      <c r="X489" s="64"/>
      <c r="Y489" s="64"/>
    </row>
    <row r="490" spans="1:25" x14ac:dyDescent="0.25">
      <c r="A490" s="66" t="s">
        <v>7</v>
      </c>
      <c r="B490" s="67">
        <v>3.5423728813559321</v>
      </c>
    </row>
    <row r="491" spans="1:25" x14ac:dyDescent="0.25">
      <c r="A491" s="66" t="s">
        <v>8</v>
      </c>
      <c r="B491" s="67">
        <v>1.8319203594561173</v>
      </c>
    </row>
    <row r="492" spans="1:25" x14ac:dyDescent="0.25">
      <c r="A492" s="66" t="s">
        <v>9</v>
      </c>
      <c r="B492" s="67">
        <v>3.3559322033898304</v>
      </c>
    </row>
    <row r="494" spans="1:25" x14ac:dyDescent="0.25">
      <c r="A494" s="2" t="s">
        <v>37</v>
      </c>
      <c r="B494" s="68"/>
      <c r="C494" s="68"/>
      <c r="D494" s="2"/>
      <c r="E494" s="2"/>
      <c r="F494" s="2"/>
      <c r="G494" s="2"/>
      <c r="H494" s="2"/>
      <c r="I494" s="2"/>
      <c r="J494" s="2"/>
      <c r="K494" s="2"/>
      <c r="L494" s="2"/>
      <c r="M494" s="2"/>
      <c r="N494" s="2"/>
      <c r="O494" s="2"/>
      <c r="P494" s="2"/>
      <c r="Q494" s="2"/>
      <c r="R494" s="2"/>
      <c r="S494" s="2"/>
      <c r="T494" s="2"/>
      <c r="U494" s="2"/>
      <c r="V494" s="2"/>
      <c r="W494" s="2"/>
      <c r="X494" s="2"/>
      <c r="Y494" s="2"/>
    </row>
    <row r="495" spans="1:25" s="17" customFormat="1" x14ac:dyDescent="0.25">
      <c r="A495" s="4" t="s">
        <v>721</v>
      </c>
      <c r="B495" s="58"/>
      <c r="C495" s="58"/>
    </row>
    <row r="496" spans="1:25" x14ac:dyDescent="0.25">
      <c r="A496" s="81" t="s">
        <v>769</v>
      </c>
      <c r="B496" s="62">
        <v>12</v>
      </c>
      <c r="C496" s="63">
        <v>8.1081081081081086E-2</v>
      </c>
      <c r="E496" s="23">
        <v>1</v>
      </c>
      <c r="F496" s="23">
        <f>B496</f>
        <v>12</v>
      </c>
    </row>
    <row r="497" spans="1:25" x14ac:dyDescent="0.25">
      <c r="A497" s="81" t="s">
        <v>772</v>
      </c>
      <c r="B497" s="62">
        <v>27</v>
      </c>
      <c r="C497" s="63">
        <v>0.18243243243243243</v>
      </c>
      <c r="E497" s="23">
        <v>2</v>
      </c>
      <c r="F497" s="23">
        <f t="shared" ref="F497:F500" si="21">B497</f>
        <v>27</v>
      </c>
    </row>
    <row r="498" spans="1:25" x14ac:dyDescent="0.25">
      <c r="A498" s="81" t="s">
        <v>38</v>
      </c>
      <c r="B498" s="62">
        <v>64</v>
      </c>
      <c r="C498" s="63">
        <v>0.43243243243243246</v>
      </c>
      <c r="E498" s="23">
        <v>3</v>
      </c>
      <c r="F498" s="23">
        <f t="shared" si="21"/>
        <v>64</v>
      </c>
    </row>
    <row r="499" spans="1:25" x14ac:dyDescent="0.25">
      <c r="A499" s="81" t="s">
        <v>770</v>
      </c>
      <c r="B499" s="62">
        <v>40</v>
      </c>
      <c r="C499" s="63">
        <v>0.27027027027027029</v>
      </c>
      <c r="E499" s="23">
        <v>4</v>
      </c>
      <c r="F499" s="23">
        <f t="shared" si="21"/>
        <v>40</v>
      </c>
    </row>
    <row r="500" spans="1:25" x14ac:dyDescent="0.25">
      <c r="A500" s="81" t="s">
        <v>771</v>
      </c>
      <c r="B500" s="62">
        <v>5</v>
      </c>
      <c r="C500" s="63">
        <v>3.3783783783783786E-2</v>
      </c>
      <c r="E500" s="23">
        <v>5</v>
      </c>
      <c r="F500" s="23">
        <f t="shared" si="21"/>
        <v>5</v>
      </c>
    </row>
    <row r="501" spans="1:25" x14ac:dyDescent="0.25">
      <c r="A501" s="64" t="s">
        <v>6</v>
      </c>
      <c r="B501" s="65">
        <v>148</v>
      </c>
      <c r="C501" s="65"/>
      <c r="D501" s="64"/>
      <c r="E501" s="24">
        <f>SUMPRODUCT(E496:E500,F496:F500)</f>
        <v>443</v>
      </c>
      <c r="F501" s="24">
        <f>SUM(F496:F500)</f>
        <v>148</v>
      </c>
      <c r="G501" s="64"/>
      <c r="H501" s="64"/>
      <c r="I501" s="64"/>
      <c r="J501" s="64"/>
      <c r="K501" s="64"/>
      <c r="L501" s="64"/>
      <c r="M501" s="64"/>
      <c r="N501" s="64"/>
      <c r="O501" s="64"/>
      <c r="P501" s="64"/>
      <c r="Q501" s="64"/>
      <c r="R501" s="64"/>
      <c r="S501" s="64"/>
      <c r="T501" s="64"/>
      <c r="U501" s="64"/>
      <c r="V501" s="64"/>
      <c r="W501" s="64"/>
      <c r="X501" s="64"/>
      <c r="Y501" s="64"/>
    </row>
    <row r="502" spans="1:25" x14ac:dyDescent="0.25">
      <c r="A502" s="66" t="s">
        <v>7</v>
      </c>
      <c r="B502" s="67">
        <v>2.9932432432432434</v>
      </c>
      <c r="E502" s="151">
        <f>E501/F501</f>
        <v>2.9932432432432434</v>
      </c>
      <c r="F502" s="151"/>
    </row>
    <row r="503" spans="1:25" x14ac:dyDescent="0.25">
      <c r="A503" s="66" t="s">
        <v>8</v>
      </c>
      <c r="B503" s="67">
        <v>0.95829086534678865</v>
      </c>
    </row>
    <row r="504" spans="1:25" x14ac:dyDescent="0.25">
      <c r="A504" s="66" t="s">
        <v>9</v>
      </c>
      <c r="B504" s="67">
        <v>0.91832138260709695</v>
      </c>
    </row>
    <row r="505" spans="1:25" x14ac:dyDescent="0.25">
      <c r="B505" s="3"/>
      <c r="E505" s="24" t="s">
        <v>39</v>
      </c>
      <c r="F505" s="59">
        <f>AVERAGE(E502,E475,E466,E455,E444,E433,E420,E409,E398,E387,E376,E365,E354,E343,E332,E321,E308,E298,E287,E276,E265,E254,E241,E229,E217,E205,E193,E173,E162,E151,E140,E129,E118,E107,E94,E85,E76,E63)</f>
        <v>2.6761915441001314</v>
      </c>
    </row>
    <row r="506" spans="1:25" x14ac:dyDescent="0.25">
      <c r="B506" s="3"/>
    </row>
  </sheetData>
  <mergeCells count="41">
    <mergeCell ref="E455:F455"/>
    <mergeCell ref="E466:F466"/>
    <mergeCell ref="E475:F475"/>
    <mergeCell ref="E502:F502"/>
    <mergeCell ref="E387:F387"/>
    <mergeCell ref="E398:F398"/>
    <mergeCell ref="E409:F409"/>
    <mergeCell ref="E420:F420"/>
    <mergeCell ref="E433:F433"/>
    <mergeCell ref="E444:F444"/>
    <mergeCell ref="E376:F376"/>
    <mergeCell ref="E254:F254"/>
    <mergeCell ref="E265:F265"/>
    <mergeCell ref="E276:F276"/>
    <mergeCell ref="E287:F287"/>
    <mergeCell ref="E298:F298"/>
    <mergeCell ref="E308:F308"/>
    <mergeCell ref="E321:F321"/>
    <mergeCell ref="E332:F332"/>
    <mergeCell ref="E343:F343"/>
    <mergeCell ref="E354:F354"/>
    <mergeCell ref="E365:F365"/>
    <mergeCell ref="E241:F241"/>
    <mergeCell ref="E107:F107"/>
    <mergeCell ref="E118:F118"/>
    <mergeCell ref="E129:F129"/>
    <mergeCell ref="E140:F140"/>
    <mergeCell ref="E151:F151"/>
    <mergeCell ref="E162:F162"/>
    <mergeCell ref="E173:F173"/>
    <mergeCell ref="E193:F193"/>
    <mergeCell ref="E205:F205"/>
    <mergeCell ref="E217:F217"/>
    <mergeCell ref="E229:F229"/>
    <mergeCell ref="E94:F94"/>
    <mergeCell ref="G69:G73"/>
    <mergeCell ref="E63:F63"/>
    <mergeCell ref="E69:E73"/>
    <mergeCell ref="F69:F73"/>
    <mergeCell ref="E76:F76"/>
    <mergeCell ref="E85:F85"/>
  </mergeCells>
  <pageMargins left="0.7" right="0.7" top="0.75" bottom="0.75" header="0.3" footer="0.3"/>
  <ignoredErrors>
    <ignoredError sqref="F6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E38"/>
  <sheetViews>
    <sheetView workbookViewId="0">
      <selection activeCell="E18" sqref="E18"/>
    </sheetView>
  </sheetViews>
  <sheetFormatPr baseColWidth="10" defaultColWidth="11.42578125" defaultRowHeight="15" x14ac:dyDescent="0.25"/>
  <cols>
    <col min="2" max="2" width="41.42578125" bestFit="1" customWidth="1"/>
    <col min="3" max="3" width="8.42578125" bestFit="1" customWidth="1"/>
    <col min="4" max="4" width="9" bestFit="1" customWidth="1"/>
    <col min="5" max="5" width="18.85546875" bestFit="1" customWidth="1"/>
  </cols>
  <sheetData>
    <row r="2" spans="2:5" x14ac:dyDescent="0.25">
      <c r="B2" s="72" t="s">
        <v>39</v>
      </c>
      <c r="C2" s="72" t="s">
        <v>630</v>
      </c>
      <c r="D2" s="72" t="s">
        <v>631</v>
      </c>
      <c r="E2" s="73" t="s">
        <v>632</v>
      </c>
    </row>
    <row r="3" spans="2:5" ht="30" x14ac:dyDescent="0.25">
      <c r="B3" s="124" t="s">
        <v>629</v>
      </c>
      <c r="C3" s="145">
        <f>AVERAGE('Female Answers'!E214:F214,'Female Answers'!E296:F296,'Female Answers'!E307:F307,'Female Answers'!E374:F374,'Female Answers'!E385:F385)</f>
        <v>2.5008069593086479</v>
      </c>
      <c r="D3" s="145">
        <f>AVERAGE('Male Answers'!E205:F205,'Male Answers'!E287:F287,'Male Answers'!E298:F298,'Male Answers'!E365:F365,'Male Answers'!E376:F376)</f>
        <v>2.4475479115479115</v>
      </c>
      <c r="E3" s="145">
        <f>AVERAGE('All Answers'!F434:G434,'All Answers'!F515:G515,'All Answers'!F526:G526,'All Answers'!F595:G595,'All Answers'!F606:G606)</f>
        <v>2.4998290470206941</v>
      </c>
    </row>
    <row r="4" spans="2:5" x14ac:dyDescent="0.25">
      <c r="B4" s="125" t="s">
        <v>633</v>
      </c>
      <c r="C4" s="145">
        <f>AVERAGE('Female Answers'!E330:F330,'Female Answers'!E341:F341,'Female Answers'!E352:F352,'Female Answers'!E363:F363,'Female Answers'!E396:F396,'Female Answers'!E442:F442,'Female Answers'!E475:F475,'Female Answers'!E484:F484)</f>
        <v>2.7945544554455446</v>
      </c>
      <c r="D4" s="145">
        <f>AVERAGE('Male Answers'!E321:F321,'Male Answers'!E332:F332,'Male Answers'!E343:F343,'Male Answers'!E354:F354,'Male Answers'!E387:F387,'Male Answers'!E433:F433,'Male Answers'!E466:F466,'Male Answers'!E475:F475)</f>
        <v>2.8032094594594597</v>
      </c>
      <c r="E4" s="145">
        <f>AVERAGE('All Answers'!F551:G551,'All Answers'!F562:G562,'All Answers'!F573:G573,'All Answers'!F584:G584,'All Answers'!F617:G617,'All Answers'!F665:G665,'All Answers'!F698:G698,'All Answers'!F709:G709)</f>
        <v>2.8011236663783161</v>
      </c>
    </row>
    <row r="5" spans="2:5" x14ac:dyDescent="0.25">
      <c r="B5" s="126" t="s">
        <v>634</v>
      </c>
      <c r="C5" s="145">
        <f>AVERAGE('Female Answers'!E63:F63,'Female Answers'!E76:F76,'Female Answers'!E85:F85,'Female Answers'!E94:F94,'Female Answers'!E103:F103,'Female Answers'!E116:F116,'Female Answers'!E127:F127,'Female Answers'!E138:F138,'Female Answers'!E149:F149,'Female Answers'!E160:F160,'Female Answers'!E171:F171,'Female Answers'!E407:F407,'Female Answers'!E418:F418,'Female Answers'!E429:F429)</f>
        <v>2.2349945918961649</v>
      </c>
      <c r="D5" s="145">
        <f>AVERAGE('Male Answers'!E63,'Male Answers'!E76,'Male Answers'!E85,'Male Answers'!E94,'Male Answers'!E107,'Male Answers'!E118,'Male Answers'!E129,'Male Answers'!E140,'Male Answers'!E151,'Male Answers'!E162,'Male Answers'!E398,'Male Answers'!E409,'Male Answers'!E420)</f>
        <v>2.7907484407484406</v>
      </c>
      <c r="E5" s="145">
        <f>AVERAGE('All Answers'!F281:G281,'All Answers'!F294:G294,'All Answers'!F303:G303,'All Answers'!F312:G312,'All Answers'!F321:G321,'All Answers'!F334:G334,'All Answers'!F345:G345,'All Answers'!F356:G356,'All Answers'!F367:G367,'All Answers'!F378:G378,'All Answers'!F389:G389,'All Answers'!F628:G628,'All Answers'!F639:G639,'All Answers'!F650:G650)</f>
        <v>2.4810479062657254</v>
      </c>
    </row>
    <row r="6" spans="2:5" x14ac:dyDescent="0.25">
      <c r="B6" s="127" t="s">
        <v>635</v>
      </c>
      <c r="C6" s="145">
        <f>AVERAGE('Female Answers'!E182:F182,'Female Answers'!E226:F226,'Female Answers'!E238:F238,'Female Answers'!E250:F250,'Female Answers'!E263:F263,'Female Answers'!E274:F274,'Female Answers'!E285:F285,'Female Answers'!E317:F317,'Female Answers'!E453:F453,'Female Answers'!E464:F464)</f>
        <v>2.5514851485148515</v>
      </c>
      <c r="D6" s="145">
        <f>AVERAGE('Male Answers'!E173:F173,'Male Answers'!E217:F217,'Male Answers'!E229:F229,'Male Answers'!E241:F241,'Male Answers'!E254:F254,'Male Answers'!E265:F265,'Male Answers'!E276:F276,'Male Answers'!E308:F308,'Male Answers'!E444:F444,'Male Answers'!E455:F455)</f>
        <v>2.5337837837837833</v>
      </c>
      <c r="E6" s="145">
        <f>AVERAGE('All Answers'!F400:G400,'All Answers'!F446:G446,'All Answers'!F458:G458,'All Answers'!F469:G469,'All Answers'!F482:G482,'All Answers'!F493:G493,'All Answers'!F504:G504,'All Answers'!F538:G538,'All Answers'!F676:G676,'All Answers'!F687:G687)</f>
        <v>2.5445085845951771</v>
      </c>
    </row>
    <row r="7" spans="2:5" x14ac:dyDescent="0.25">
      <c r="B7" s="128" t="s">
        <v>636</v>
      </c>
      <c r="C7" s="145">
        <v>2.35</v>
      </c>
      <c r="D7" s="145">
        <v>2.42</v>
      </c>
      <c r="E7" s="145">
        <v>2.27</v>
      </c>
    </row>
    <row r="8" spans="2:5" ht="45" x14ac:dyDescent="0.25">
      <c r="B8" s="60" t="s">
        <v>724</v>
      </c>
      <c r="C8" s="146">
        <f>'Female Answers'!F513</f>
        <v>2.4812582771968854</v>
      </c>
      <c r="D8" s="146">
        <f>'Male Answers'!F505</f>
        <v>2.6761915441001314</v>
      </c>
      <c r="E8" s="146">
        <v>2.6151852740848298</v>
      </c>
    </row>
    <row r="13" spans="2:5" x14ac:dyDescent="0.25">
      <c r="D13" s="147"/>
    </row>
    <row r="37" spans="2:5" x14ac:dyDescent="0.25">
      <c r="B37" s="144" t="s">
        <v>628</v>
      </c>
      <c r="C37" s="144" t="s">
        <v>630</v>
      </c>
      <c r="D37" s="144" t="s">
        <v>631</v>
      </c>
      <c r="E37" s="144" t="s">
        <v>632</v>
      </c>
    </row>
    <row r="38" spans="2:5" ht="45" x14ac:dyDescent="0.25">
      <c r="B38" s="144" t="s">
        <v>637</v>
      </c>
      <c r="C38" s="148">
        <f>C8</f>
        <v>2.4812582771968854</v>
      </c>
      <c r="D38" s="148">
        <f>D8</f>
        <v>2.6761915441001314</v>
      </c>
      <c r="E38" s="148">
        <f>AVERAGE(C38:D38)</f>
        <v>2.5787249106485084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
    </sheetView>
  </sheetViews>
  <sheetFormatPr baseColWidth="10" defaultRowHeight="15" x14ac:dyDescent="0.25"/>
  <cols>
    <col min="1" max="1" width="4.42578125" customWidth="1"/>
    <col min="2" max="2" width="43" bestFit="1" customWidth="1"/>
    <col min="3" max="3" width="81" bestFit="1" customWidth="1"/>
  </cols>
  <sheetData>
    <row r="1" spans="1:3" x14ac:dyDescent="0.25">
      <c r="A1" s="156" t="s">
        <v>773</v>
      </c>
      <c r="B1" s="156"/>
    </row>
    <row r="3" spans="1:3" x14ac:dyDescent="0.25">
      <c r="B3" s="157" t="s">
        <v>774</v>
      </c>
      <c r="C3" s="157" t="s">
        <v>775</v>
      </c>
    </row>
    <row r="4" spans="1:3" x14ac:dyDescent="0.25">
      <c r="B4" t="s">
        <v>776</v>
      </c>
      <c r="C4" t="s">
        <v>777</v>
      </c>
    </row>
    <row r="5" spans="1:3" x14ac:dyDescent="0.25">
      <c r="B5" t="s">
        <v>778</v>
      </c>
      <c r="C5" t="s">
        <v>779</v>
      </c>
    </row>
    <row r="6" spans="1:3" x14ac:dyDescent="0.25">
      <c r="B6" t="s">
        <v>780</v>
      </c>
      <c r="C6" t="s">
        <v>781</v>
      </c>
    </row>
    <row r="7" spans="1:3" x14ac:dyDescent="0.25">
      <c r="B7" t="s">
        <v>782</v>
      </c>
      <c r="C7" t="s">
        <v>783</v>
      </c>
    </row>
    <row r="8" spans="1:3" x14ac:dyDescent="0.25">
      <c r="B8" t="s">
        <v>784</v>
      </c>
      <c r="C8" t="s">
        <v>785</v>
      </c>
    </row>
    <row r="9" spans="1:3" x14ac:dyDescent="0.25">
      <c r="B9" t="s">
        <v>786</v>
      </c>
      <c r="C9" t="s">
        <v>787</v>
      </c>
    </row>
    <row r="10" spans="1:3" x14ac:dyDescent="0.25">
      <c r="B10" t="s">
        <v>788</v>
      </c>
      <c r="C10" t="s">
        <v>787</v>
      </c>
    </row>
    <row r="11" spans="1:3" x14ac:dyDescent="0.25">
      <c r="B11" t="s">
        <v>789</v>
      </c>
      <c r="C11" t="s">
        <v>785</v>
      </c>
    </row>
    <row r="12" spans="1:3" x14ac:dyDescent="0.25">
      <c r="B12" t="s">
        <v>790</v>
      </c>
      <c r="C12" t="s">
        <v>785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sqref="A1:B1"/>
    </sheetView>
  </sheetViews>
  <sheetFormatPr baseColWidth="10" defaultRowHeight="15" x14ac:dyDescent="0.25"/>
  <cols>
    <col min="1" max="1" width="2.5703125" customWidth="1"/>
    <col min="2" max="2" width="76.140625" bestFit="1" customWidth="1"/>
    <col min="3" max="3" width="8.42578125" bestFit="1" customWidth="1"/>
    <col min="4" max="4" width="6.42578125" bestFit="1" customWidth="1"/>
    <col min="5" max="5" width="18.85546875" bestFit="1" customWidth="1"/>
  </cols>
  <sheetData>
    <row r="1" spans="1:6" x14ac:dyDescent="0.25">
      <c r="A1" s="158" t="s">
        <v>791</v>
      </c>
      <c r="B1" s="158"/>
    </row>
    <row r="3" spans="1:6" x14ac:dyDescent="0.25">
      <c r="B3" s="157" t="s">
        <v>628</v>
      </c>
      <c r="C3" s="157" t="s">
        <v>630</v>
      </c>
      <c r="D3" s="157" t="s">
        <v>631</v>
      </c>
      <c r="E3" s="157" t="s">
        <v>632</v>
      </c>
    </row>
    <row r="4" spans="1:6" x14ac:dyDescent="0.25">
      <c r="B4" t="s">
        <v>629</v>
      </c>
      <c r="C4" s="159">
        <v>2.5008069593086479</v>
      </c>
      <c r="D4" s="159">
        <v>2.4475479115479115</v>
      </c>
      <c r="E4" s="159">
        <v>2.4998290470206941</v>
      </c>
      <c r="F4" s="147"/>
    </row>
    <row r="5" spans="1:6" x14ac:dyDescent="0.25">
      <c r="B5" t="s">
        <v>633</v>
      </c>
      <c r="C5" s="159">
        <v>2.7945544554455446</v>
      </c>
      <c r="D5" s="159">
        <v>2.8032094594594597</v>
      </c>
      <c r="E5" s="159">
        <v>2.8011236663783161</v>
      </c>
      <c r="F5" s="147"/>
    </row>
    <row r="6" spans="1:6" x14ac:dyDescent="0.25">
      <c r="B6" t="s">
        <v>634</v>
      </c>
      <c r="C6" s="159">
        <v>2.2349945918961649</v>
      </c>
      <c r="D6" s="159">
        <v>2.7907484407484406</v>
      </c>
      <c r="E6" s="159">
        <v>2.4810479062657254</v>
      </c>
      <c r="F6" s="147"/>
    </row>
    <row r="7" spans="1:6" x14ac:dyDescent="0.25">
      <c r="B7" t="s">
        <v>635</v>
      </c>
      <c r="C7" s="159">
        <v>2.5514851485148515</v>
      </c>
      <c r="D7" s="159">
        <v>2.5337837837837833</v>
      </c>
      <c r="E7" s="159">
        <v>2.4960656780207824</v>
      </c>
      <c r="F7" s="147"/>
    </row>
    <row r="8" spans="1:6" x14ac:dyDescent="0.25">
      <c r="B8" t="s">
        <v>636</v>
      </c>
      <c r="C8" s="159">
        <v>2.35</v>
      </c>
      <c r="D8" s="159">
        <v>2.42</v>
      </c>
      <c r="E8" s="159">
        <v>2.27</v>
      </c>
      <c r="F8" s="147"/>
    </row>
    <row r="9" spans="1:6" x14ac:dyDescent="0.25">
      <c r="B9" t="s">
        <v>637</v>
      </c>
      <c r="C9" s="159">
        <v>2.4812582771968854</v>
      </c>
      <c r="D9" s="159">
        <v>2.6761915441001314</v>
      </c>
      <c r="E9" s="159">
        <v>2.6</v>
      </c>
      <c r="F9" s="147"/>
    </row>
  </sheetData>
  <mergeCells count="1">
    <mergeCell ref="A1:B1"/>
  </mergeCell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C6" sqref="C6:C7"/>
    </sheetView>
  </sheetViews>
  <sheetFormatPr baseColWidth="10" defaultRowHeight="15" x14ac:dyDescent="0.25"/>
  <cols>
    <col min="1" max="1" width="3.42578125" customWidth="1"/>
    <col min="2" max="4" width="12" customWidth="1"/>
  </cols>
  <sheetData>
    <row r="1" spans="1:9" x14ac:dyDescent="0.25">
      <c r="A1" s="158" t="s">
        <v>792</v>
      </c>
      <c r="B1" s="158"/>
      <c r="C1" s="158"/>
      <c r="D1" s="158"/>
      <c r="E1" s="158"/>
    </row>
    <row r="3" spans="1:9" ht="15.75" customHeight="1" x14ac:dyDescent="0.25">
      <c r="B3" s="160" t="s">
        <v>793</v>
      </c>
      <c r="C3" s="160"/>
      <c r="D3" s="160"/>
      <c r="E3" s="160"/>
      <c r="F3" s="160"/>
      <c r="G3" s="160"/>
      <c r="H3" s="160"/>
      <c r="I3" s="160"/>
    </row>
    <row r="4" spans="1:9" ht="15.75" customHeight="1" x14ac:dyDescent="0.25">
      <c r="B4" s="161"/>
      <c r="C4" s="161"/>
      <c r="D4" s="161"/>
      <c r="E4" s="161"/>
      <c r="F4" s="161"/>
      <c r="G4" s="161"/>
      <c r="H4" s="161"/>
      <c r="I4" s="161"/>
    </row>
    <row r="5" spans="1:9" ht="15.75" x14ac:dyDescent="0.25">
      <c r="B5" s="162" t="s">
        <v>794</v>
      </c>
      <c r="C5" s="162" t="s">
        <v>795</v>
      </c>
      <c r="D5" s="162" t="s">
        <v>796</v>
      </c>
      <c r="E5" s="3"/>
      <c r="F5" s="163"/>
      <c r="G5" s="163"/>
      <c r="H5" s="3"/>
    </row>
    <row r="6" spans="1:9" ht="15.75" x14ac:dyDescent="0.25">
      <c r="B6" s="162" t="s">
        <v>749</v>
      </c>
      <c r="C6" s="164">
        <v>93</v>
      </c>
      <c r="D6" s="165">
        <v>0.92079207920792083</v>
      </c>
      <c r="E6" s="166"/>
      <c r="F6" s="167"/>
      <c r="G6" s="167"/>
      <c r="H6" s="168"/>
    </row>
    <row r="7" spans="1:9" ht="15.75" x14ac:dyDescent="0.25">
      <c r="B7" s="162" t="s">
        <v>20</v>
      </c>
      <c r="C7" s="164">
        <v>8</v>
      </c>
      <c r="D7" s="165">
        <v>7.9207920792079209E-2</v>
      </c>
      <c r="E7" s="3"/>
      <c r="F7" s="169"/>
      <c r="G7" s="169"/>
      <c r="H7" s="3"/>
    </row>
    <row r="8" spans="1:9" ht="15.75" x14ac:dyDescent="0.25">
      <c r="B8" s="11"/>
      <c r="C8" s="12"/>
      <c r="D8" s="150"/>
      <c r="E8" s="3"/>
      <c r="F8" s="3"/>
      <c r="G8" s="3"/>
      <c r="H8" s="3"/>
    </row>
    <row r="9" spans="1:9" ht="15.75" x14ac:dyDescent="0.25">
      <c r="B9" s="11"/>
      <c r="C9" s="12"/>
      <c r="D9" s="150"/>
      <c r="E9" s="3"/>
      <c r="F9" s="3"/>
      <c r="G9" s="3"/>
      <c r="H9" s="3"/>
    </row>
  </sheetData>
  <mergeCells count="2">
    <mergeCell ref="A1:E1"/>
    <mergeCell ref="B3:I3"/>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selection sqref="A1:E1"/>
    </sheetView>
  </sheetViews>
  <sheetFormatPr baseColWidth="10" defaultRowHeight="15" x14ac:dyDescent="0.25"/>
  <cols>
    <col min="1" max="1" width="4.85546875" customWidth="1"/>
    <col min="2" max="2" width="71.140625" bestFit="1" customWidth="1"/>
    <col min="3" max="3" width="17.7109375" customWidth="1"/>
    <col min="4" max="4" width="19" bestFit="1" customWidth="1"/>
    <col min="5" max="5" width="14.5703125" bestFit="1" customWidth="1"/>
    <col min="6" max="6" width="17" bestFit="1" customWidth="1"/>
  </cols>
  <sheetData>
    <row r="1" spans="1:9" x14ac:dyDescent="0.25">
      <c r="A1" s="170" t="s">
        <v>797</v>
      </c>
      <c r="B1" s="170"/>
      <c r="C1" s="170"/>
      <c r="D1" s="170"/>
      <c r="E1" s="170"/>
    </row>
    <row r="3" spans="1:9" s="171" customFormat="1" ht="15.75" x14ac:dyDescent="0.25">
      <c r="B3" s="172" t="s">
        <v>798</v>
      </c>
      <c r="C3" s="172" t="s">
        <v>799</v>
      </c>
      <c r="D3" s="172" t="s">
        <v>800</v>
      </c>
      <c r="E3" s="173" t="s">
        <v>801</v>
      </c>
      <c r="F3" s="174" t="s">
        <v>802</v>
      </c>
      <c r="G3" s="175"/>
      <c r="H3" s="175"/>
      <c r="I3" s="176"/>
    </row>
    <row r="4" spans="1:9" ht="15.75" x14ac:dyDescent="0.25">
      <c r="B4" s="177" t="s">
        <v>803</v>
      </c>
      <c r="C4" s="7">
        <v>48</v>
      </c>
      <c r="D4" s="178">
        <v>0.28235294117647058</v>
      </c>
      <c r="E4" s="62">
        <v>11</v>
      </c>
      <c r="F4" s="179">
        <v>6.8750000000000006E-2</v>
      </c>
      <c r="I4" s="3"/>
    </row>
    <row r="5" spans="1:9" ht="15.75" customHeight="1" x14ac:dyDescent="0.25">
      <c r="B5" s="177" t="s">
        <v>639</v>
      </c>
      <c r="C5" s="7">
        <v>65</v>
      </c>
      <c r="D5" s="178">
        <v>0.38235294117647056</v>
      </c>
      <c r="E5" s="62">
        <v>12</v>
      </c>
      <c r="F5" s="179">
        <v>7.4999999999999997E-2</v>
      </c>
      <c r="I5" s="3"/>
    </row>
    <row r="6" spans="1:9" ht="15.75" x14ac:dyDescent="0.25">
      <c r="B6" s="177" t="s">
        <v>804</v>
      </c>
      <c r="C6" s="7">
        <v>12</v>
      </c>
      <c r="D6" s="178">
        <v>7.0588235294117646E-2</v>
      </c>
      <c r="E6" s="62">
        <v>2</v>
      </c>
      <c r="F6" s="179">
        <v>1.2500000000000001E-2</v>
      </c>
      <c r="I6" s="3"/>
    </row>
    <row r="7" spans="1:9" ht="15.75" x14ac:dyDescent="0.25">
      <c r="B7" s="177" t="s">
        <v>665</v>
      </c>
      <c r="C7" s="7">
        <v>4</v>
      </c>
      <c r="D7" s="178">
        <v>2.3529411764705882E-2</v>
      </c>
      <c r="E7" s="62">
        <v>1</v>
      </c>
      <c r="F7" s="179">
        <v>6.2500000000000003E-3</v>
      </c>
      <c r="I7" s="3"/>
    </row>
    <row r="8" spans="1:9" ht="15.75" x14ac:dyDescent="0.25">
      <c r="B8" s="177" t="s">
        <v>641</v>
      </c>
      <c r="C8" s="7">
        <v>19</v>
      </c>
      <c r="D8" s="178">
        <v>0.11176470588235295</v>
      </c>
      <c r="E8" s="62">
        <v>12</v>
      </c>
      <c r="F8" s="179">
        <v>7.4999999999999997E-2</v>
      </c>
      <c r="I8" s="3"/>
    </row>
    <row r="9" spans="1:9" ht="15.75" x14ac:dyDescent="0.25">
      <c r="B9" s="177" t="s">
        <v>642</v>
      </c>
      <c r="C9" s="7">
        <v>22</v>
      </c>
      <c r="D9" s="178">
        <v>0.12941176470588237</v>
      </c>
      <c r="E9" s="62">
        <v>122</v>
      </c>
      <c r="F9" s="179">
        <v>0.76249999999999996</v>
      </c>
      <c r="I9" s="3"/>
    </row>
    <row r="10" spans="1:9" s="180" customFormat="1" ht="15.75" x14ac:dyDescent="0.25">
      <c r="B10" s="181" t="s">
        <v>6</v>
      </c>
      <c r="C10" s="182">
        <v>170</v>
      </c>
      <c r="D10" s="183">
        <f>SUM(D4:D9)</f>
        <v>1</v>
      </c>
      <c r="E10" s="184">
        <v>160</v>
      </c>
      <c r="F10" s="185">
        <f>SUM(F4:F9)</f>
        <v>1</v>
      </c>
      <c r="I10" s="186"/>
    </row>
    <row r="11" spans="1:9" ht="15.75" x14ac:dyDescent="0.25">
      <c r="B11" s="11"/>
      <c r="C11" s="12"/>
      <c r="D11" s="149"/>
      <c r="E11" s="67"/>
      <c r="F11" s="150"/>
      <c r="I11" s="3"/>
    </row>
    <row r="12" spans="1:9" ht="15.75" x14ac:dyDescent="0.25">
      <c r="B12" s="11"/>
      <c r="C12" s="12"/>
      <c r="D12" s="150"/>
      <c r="E12" s="67"/>
      <c r="F12" s="150"/>
      <c r="I12" s="3"/>
    </row>
    <row r="13" spans="1:9" ht="15.75" x14ac:dyDescent="0.25">
      <c r="B13" s="11"/>
      <c r="C13" s="12"/>
      <c r="D13" s="150"/>
      <c r="E13" s="67"/>
      <c r="F13" s="150"/>
      <c r="I13" s="3"/>
    </row>
  </sheetData>
  <mergeCells count="1">
    <mergeCell ref="A1:E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Raw Data</vt:lpstr>
      <vt:lpstr>All Answers</vt:lpstr>
      <vt:lpstr>Female Answers</vt:lpstr>
      <vt:lpstr>Male Answers</vt:lpstr>
      <vt:lpstr>Assessment</vt:lpstr>
      <vt:lpstr>Figure 1</vt:lpstr>
      <vt:lpstr>Figure 2</vt:lpstr>
      <vt:lpstr>Figure 3</vt:lpstr>
      <vt:lpstr>Figure 4</vt:lpstr>
      <vt:lpstr>Figure 5</vt:lpstr>
      <vt:lpstr>Figure 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Ángel</dc:creator>
  <cp:keywords/>
  <dc:description/>
  <cp:lastModifiedBy>Despacio1</cp:lastModifiedBy>
  <cp:revision/>
  <dcterms:created xsi:type="dcterms:W3CDTF">2022-08-18T22:59:11Z</dcterms:created>
  <dcterms:modified xsi:type="dcterms:W3CDTF">2023-10-25T16:15:46Z</dcterms:modified>
  <cp:category/>
  <cp:contentStatus/>
</cp:coreProperties>
</file>