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showInkAnnotation="0" autoCompressPictures="0"/>
  <mc:AlternateContent xmlns:mc="http://schemas.openxmlformats.org/markup-compatibility/2006">
    <mc:Choice Requires="x15">
      <x15ac:absPath xmlns:x15ac="http://schemas.microsoft.com/office/spreadsheetml/2010/11/ac" url="G:\My Drive\Papers\__ESGAP_SDGs\Submission\"/>
    </mc:Choice>
  </mc:AlternateContent>
  <xr:revisionPtr revIDLastSave="0" documentId="13_ncr:1_{DD5D8412-5AB6-437D-82B2-ACAEDE3FEC6B}" xr6:coauthVersionLast="36" xr6:coauthVersionMax="47" xr10:uidLastSave="{00000000-0000-0000-0000-000000000000}"/>
  <bookViews>
    <workbookView xWindow="-120" yWindow="-120" windowWidth="20730" windowHeight="11160" tabRatio="500" xr2:uid="{00000000-000D-0000-FFFF-FFFF00000000}"/>
  </bookViews>
  <sheets>
    <sheet name="Summary" sheetId="17" r:id="rId1"/>
    <sheet name="Standards" sheetId="31" r:id="rId2"/>
    <sheet name="Summary_UN" sheetId="32" r:id="rId3"/>
    <sheet name="UN_SDG_2023" sheetId="27" r:id="rId4"/>
    <sheet name="Summary_OECD" sheetId="35" r:id="rId5"/>
    <sheet name="OECD_SDG_2022" sheetId="26" r:id="rId6"/>
    <sheet name="Summary_ESTAT" sheetId="34" r:id="rId7"/>
    <sheet name="ESTAT_SDG_2023" sheetId="28" r:id="rId8"/>
    <sheet name="Summary_SDGI" sheetId="36" r:id="rId9"/>
    <sheet name="SDGI_2023" sheetId="29" r:id="rId10"/>
  </sheets>
  <definedNames>
    <definedName name="_xlnm._FilterDatabase" localSheetId="7" hidden="1">ESTAT_SDG_2023!$C$2:$I$102</definedName>
    <definedName name="_xlnm._FilterDatabase" localSheetId="5" hidden="1">OECD_SDG_2022!$C$2:$I$374</definedName>
    <definedName name="_xlnm._FilterDatabase" localSheetId="9" hidden="1">SDGI_2023!$C$2:$I$127</definedName>
    <definedName name="_xlnm._FilterDatabase" localSheetId="3" hidden="1">UN_SDG_2023!$C$2:$I$250</definedName>
    <definedName name="look" localSheetId="5">#REF!</definedName>
    <definedName name="look" localSheetId="6">#REF!</definedName>
    <definedName name="look" localSheetId="8">#REF!</definedName>
    <definedName name="look">#REF!</definedName>
  </definedNames>
  <calcPr calcId="191029"/>
</workbook>
</file>

<file path=xl/calcChain.xml><?xml version="1.0" encoding="utf-8"?>
<calcChain xmlns="http://schemas.openxmlformats.org/spreadsheetml/2006/main">
  <c r="F9" i="17" l="1"/>
  <c r="F8" i="17"/>
  <c r="F6" i="17"/>
  <c r="D18" i="34" l="1"/>
  <c r="D6" i="34"/>
  <c r="D21" i="34"/>
  <c r="D11" i="34"/>
  <c r="E19" i="35"/>
  <c r="D13" i="34"/>
  <c r="D17" i="36"/>
  <c r="D15" i="36"/>
  <c r="E9" i="34"/>
  <c r="D9" i="36"/>
  <c r="D19" i="35"/>
  <c r="E14" i="36"/>
  <c r="J14" i="36" s="1"/>
  <c r="E10" i="36"/>
  <c r="J10" i="36" s="1"/>
  <c r="D6" i="36"/>
  <c r="D14" i="36"/>
  <c r="I14" i="36" s="1"/>
  <c r="E22" i="36"/>
  <c r="D22" i="34"/>
  <c r="D11" i="36"/>
  <c r="E16" i="34"/>
  <c r="E7" i="36"/>
  <c r="E21" i="34"/>
  <c r="E11" i="36"/>
  <c r="E21" i="36"/>
  <c r="D8" i="36"/>
  <c r="E15" i="34"/>
  <c r="E13" i="34"/>
  <c r="D17" i="34"/>
  <c r="E12" i="34"/>
  <c r="E7" i="34"/>
  <c r="C7" i="36"/>
  <c r="D7" i="36"/>
  <c r="C8" i="36"/>
  <c r="C9" i="36"/>
  <c r="E9" i="36"/>
  <c r="C10" i="36"/>
  <c r="D10" i="36"/>
  <c r="C11" i="36"/>
  <c r="C12" i="36"/>
  <c r="D12" i="36"/>
  <c r="E12" i="36"/>
  <c r="C13" i="36"/>
  <c r="E13" i="36"/>
  <c r="C14" i="36"/>
  <c r="C15" i="36"/>
  <c r="E15" i="36"/>
  <c r="C16" i="36"/>
  <c r="E16" i="36"/>
  <c r="J16" i="36" s="1"/>
  <c r="C17" i="36"/>
  <c r="E17" i="36"/>
  <c r="C18" i="36"/>
  <c r="H18" i="36" s="1"/>
  <c r="D18" i="36"/>
  <c r="E18" i="36"/>
  <c r="C19" i="36"/>
  <c r="D19" i="36"/>
  <c r="I19" i="36" s="1"/>
  <c r="E19" i="36"/>
  <c r="C20" i="36"/>
  <c r="H20" i="36" s="1"/>
  <c r="D20" i="36"/>
  <c r="E20" i="36"/>
  <c r="C21" i="36"/>
  <c r="D21" i="36"/>
  <c r="C22" i="36"/>
  <c r="H22" i="36" s="1"/>
  <c r="D22" i="36"/>
  <c r="E6" i="36"/>
  <c r="C6" i="36"/>
  <c r="D7" i="34"/>
  <c r="D8" i="34"/>
  <c r="E8" i="34"/>
  <c r="D9" i="34"/>
  <c r="D10" i="34"/>
  <c r="E10" i="34"/>
  <c r="E11" i="34"/>
  <c r="D12" i="34"/>
  <c r="D14" i="34"/>
  <c r="E14" i="34"/>
  <c r="D15" i="34"/>
  <c r="D16" i="34"/>
  <c r="E17" i="34"/>
  <c r="E18" i="34"/>
  <c r="D19" i="34"/>
  <c r="I19" i="34" s="1"/>
  <c r="E19" i="34"/>
  <c r="D20" i="34"/>
  <c r="E20" i="34"/>
  <c r="E22" i="34"/>
  <c r="E6" i="34"/>
  <c r="C22" i="34"/>
  <c r="C21" i="34"/>
  <c r="C20" i="34"/>
  <c r="H20" i="34" s="1"/>
  <c r="C19" i="34"/>
  <c r="C18" i="34"/>
  <c r="C17" i="34"/>
  <c r="H17" i="34" s="1"/>
  <c r="C16" i="34"/>
  <c r="C15" i="34"/>
  <c r="H15" i="34" s="1"/>
  <c r="C14" i="34"/>
  <c r="H14" i="34" s="1"/>
  <c r="C13" i="34"/>
  <c r="C12" i="34"/>
  <c r="C11" i="34"/>
  <c r="H11" i="34" s="1"/>
  <c r="C10" i="34"/>
  <c r="C9" i="34"/>
  <c r="C8" i="34"/>
  <c r="C7" i="34"/>
  <c r="C6" i="34"/>
  <c r="C7" i="35"/>
  <c r="C8" i="35"/>
  <c r="C9" i="35"/>
  <c r="C10" i="35"/>
  <c r="C11" i="35"/>
  <c r="C12" i="35"/>
  <c r="C13" i="35"/>
  <c r="C14" i="35"/>
  <c r="C15" i="35"/>
  <c r="H15" i="35" s="1"/>
  <c r="C16" i="35"/>
  <c r="C17" i="35"/>
  <c r="C18" i="35"/>
  <c r="C19" i="35"/>
  <c r="C20" i="35"/>
  <c r="H20" i="35" s="1"/>
  <c r="C21" i="35"/>
  <c r="C22" i="35"/>
  <c r="H22" i="35" s="1"/>
  <c r="C6" i="35"/>
  <c r="D20" i="35"/>
  <c r="E18" i="35"/>
  <c r="D18" i="35"/>
  <c r="E17" i="35"/>
  <c r="D17" i="35"/>
  <c r="E16" i="35"/>
  <c r="D16" i="35"/>
  <c r="E15" i="35"/>
  <c r="D15" i="35"/>
  <c r="E14" i="35"/>
  <c r="D14" i="35"/>
  <c r="E13" i="35"/>
  <c r="D13" i="35"/>
  <c r="E12" i="35"/>
  <c r="D12" i="35"/>
  <c r="E11" i="35"/>
  <c r="D11" i="35"/>
  <c r="E10" i="35"/>
  <c r="D10" i="35"/>
  <c r="E9" i="35"/>
  <c r="D9" i="35"/>
  <c r="E8" i="35"/>
  <c r="D8" i="35"/>
  <c r="E7" i="35"/>
  <c r="D7" i="35"/>
  <c r="E6" i="35"/>
  <c r="D6" i="35"/>
  <c r="H21" i="35"/>
  <c r="E3" i="26"/>
  <c r="H21" i="36"/>
  <c r="H22" i="34"/>
  <c r="H21" i="34"/>
  <c r="H19" i="34"/>
  <c r="H18" i="34"/>
  <c r="H10" i="34"/>
  <c r="H8" i="34"/>
  <c r="E22" i="32"/>
  <c r="E21" i="32"/>
  <c r="E20" i="32"/>
  <c r="E19" i="32"/>
  <c r="E18" i="32"/>
  <c r="E17" i="32"/>
  <c r="E16" i="32"/>
  <c r="E15" i="32"/>
  <c r="E14" i="32"/>
  <c r="E13" i="32"/>
  <c r="E12" i="32"/>
  <c r="E11" i="32"/>
  <c r="E10" i="32"/>
  <c r="E9" i="32"/>
  <c r="E8" i="32"/>
  <c r="E7" i="32"/>
  <c r="E6" i="32"/>
  <c r="D7" i="32"/>
  <c r="D8" i="32"/>
  <c r="D9" i="32"/>
  <c r="D10" i="32"/>
  <c r="D11" i="32"/>
  <c r="D12" i="32"/>
  <c r="D13" i="32"/>
  <c r="D14" i="32"/>
  <c r="D15" i="32"/>
  <c r="D16" i="32"/>
  <c r="D17" i="32"/>
  <c r="D18" i="32"/>
  <c r="D19" i="32"/>
  <c r="D20" i="32"/>
  <c r="D21" i="32"/>
  <c r="D22" i="32"/>
  <c r="D6" i="32"/>
  <c r="C7" i="32"/>
  <c r="H7" i="32" s="1"/>
  <c r="C8" i="32"/>
  <c r="H8" i="32" s="1"/>
  <c r="C9" i="32"/>
  <c r="H9" i="32" s="1"/>
  <c r="C10" i="32"/>
  <c r="H10" i="32" s="1"/>
  <c r="C11" i="32"/>
  <c r="H11" i="32" s="1"/>
  <c r="C12" i="32"/>
  <c r="H12" i="32" s="1"/>
  <c r="C13" i="32"/>
  <c r="H13" i="32" s="1"/>
  <c r="C14" i="32"/>
  <c r="H14" i="32" s="1"/>
  <c r="C15" i="32"/>
  <c r="H15" i="32" s="1"/>
  <c r="C16" i="32"/>
  <c r="H16" i="32" s="1"/>
  <c r="C17" i="32"/>
  <c r="H17" i="32" s="1"/>
  <c r="C18" i="32"/>
  <c r="H18" i="32" s="1"/>
  <c r="C19" i="32"/>
  <c r="H19" i="32" s="1"/>
  <c r="C20" i="32"/>
  <c r="H20" i="32" s="1"/>
  <c r="C21" i="32"/>
  <c r="H21" i="32" s="1"/>
  <c r="C22" i="32"/>
  <c r="H22" i="32" s="1"/>
  <c r="C6" i="32"/>
  <c r="H6" i="32" s="1"/>
  <c r="J15" i="36" l="1"/>
  <c r="J7" i="36"/>
  <c r="I11" i="36"/>
  <c r="I12" i="34"/>
  <c r="I15" i="34"/>
  <c r="J20" i="34"/>
  <c r="E8" i="36"/>
  <c r="J8" i="36" s="1"/>
  <c r="D16" i="36"/>
  <c r="I16" i="36" s="1"/>
  <c r="D13" i="36"/>
  <c r="I13" i="36" s="1"/>
  <c r="E20" i="35"/>
  <c r="J20" i="35" s="1"/>
  <c r="D21" i="35"/>
  <c r="I21" i="35" s="1"/>
  <c r="E21" i="35"/>
  <c r="J21" i="35" s="1"/>
  <c r="D22" i="35"/>
  <c r="I22" i="35" s="1"/>
  <c r="E22" i="35"/>
  <c r="J22" i="35" s="1"/>
  <c r="J9" i="34"/>
  <c r="I18" i="35"/>
  <c r="J21" i="34"/>
  <c r="J22" i="36"/>
  <c r="I17" i="36"/>
  <c r="J8" i="34"/>
  <c r="I22" i="36"/>
  <c r="I8" i="34"/>
  <c r="J11" i="34"/>
  <c r="J21" i="36"/>
  <c r="J19" i="34"/>
  <c r="J15" i="34"/>
  <c r="I21" i="36"/>
  <c r="J12" i="34"/>
  <c r="I10" i="34"/>
  <c r="I12" i="36"/>
  <c r="I7" i="34"/>
  <c r="I17" i="32"/>
  <c r="I9" i="32"/>
  <c r="J12" i="32"/>
  <c r="J20" i="32"/>
  <c r="I21" i="32"/>
  <c r="I13" i="32"/>
  <c r="J7" i="32"/>
  <c r="J15" i="32"/>
  <c r="J8" i="32"/>
  <c r="J16" i="32"/>
  <c r="J9" i="32"/>
  <c r="J17" i="32"/>
  <c r="I16" i="35"/>
  <c r="I22" i="32"/>
  <c r="I14" i="32"/>
  <c r="E23" i="32"/>
  <c r="J14" i="32"/>
  <c r="J22" i="32"/>
  <c r="I20" i="32"/>
  <c r="I12" i="32"/>
  <c r="I19" i="32"/>
  <c r="I11" i="32"/>
  <c r="I18" i="32"/>
  <c r="I10" i="32"/>
  <c r="J10" i="32"/>
  <c r="J18" i="32"/>
  <c r="J11" i="32"/>
  <c r="J19" i="32"/>
  <c r="I16" i="32"/>
  <c r="I8" i="32"/>
  <c r="C23" i="32"/>
  <c r="D23" i="32"/>
  <c r="I15" i="32"/>
  <c r="I7" i="32"/>
  <c r="J13" i="32"/>
  <c r="J21" i="32"/>
  <c r="I9" i="34"/>
  <c r="J10" i="34"/>
  <c r="I21" i="34"/>
  <c r="J13" i="34"/>
  <c r="I14" i="34"/>
  <c r="J7" i="35"/>
  <c r="H7" i="35"/>
  <c r="I7" i="35"/>
  <c r="J16" i="35"/>
  <c r="J12" i="35"/>
  <c r="I15" i="35"/>
  <c r="H16" i="35"/>
  <c r="J15" i="35"/>
  <c r="H10" i="35"/>
  <c r="J9" i="35"/>
  <c r="J17" i="35"/>
  <c r="H18" i="35"/>
  <c r="I14" i="35"/>
  <c r="I19" i="35"/>
  <c r="J13" i="36"/>
  <c r="I6" i="32"/>
  <c r="I22" i="34"/>
  <c r="C23" i="36"/>
  <c r="D23" i="34"/>
  <c r="J6" i="32"/>
  <c r="J7" i="34"/>
  <c r="I16" i="34"/>
  <c r="I18" i="34"/>
  <c r="I20" i="34"/>
  <c r="J22" i="34"/>
  <c r="I9" i="36"/>
  <c r="J11" i="36"/>
  <c r="J19" i="36"/>
  <c r="H7" i="34"/>
  <c r="J18" i="34"/>
  <c r="J14" i="34"/>
  <c r="I7" i="36"/>
  <c r="J9" i="36"/>
  <c r="I15" i="36"/>
  <c r="J17" i="36"/>
  <c r="I20" i="36"/>
  <c r="J17" i="34"/>
  <c r="C23" i="34"/>
  <c r="J16" i="34"/>
  <c r="I10" i="36"/>
  <c r="J12" i="36"/>
  <c r="J20" i="36"/>
  <c r="I18" i="36"/>
  <c r="E23" i="34"/>
  <c r="I11" i="34"/>
  <c r="I13" i="34"/>
  <c r="I17" i="34"/>
  <c r="I8" i="36"/>
  <c r="J18" i="36"/>
  <c r="J19" i="35"/>
  <c r="I17" i="35"/>
  <c r="H14" i="35"/>
  <c r="J18" i="35"/>
  <c r="J14" i="35"/>
  <c r="H19" i="35"/>
  <c r="H17" i="35"/>
  <c r="I20" i="35"/>
  <c r="H7" i="36"/>
  <c r="H11" i="36"/>
  <c r="H15" i="36"/>
  <c r="H19" i="36"/>
  <c r="H6" i="36"/>
  <c r="H10" i="36"/>
  <c r="H14" i="36"/>
  <c r="I6" i="36"/>
  <c r="H6" i="35"/>
  <c r="I6" i="35"/>
  <c r="J6" i="35"/>
  <c r="J6" i="36"/>
  <c r="H9" i="36"/>
  <c r="H13" i="36"/>
  <c r="H17" i="36"/>
  <c r="H8" i="36"/>
  <c r="H12" i="36"/>
  <c r="H16" i="36"/>
  <c r="H6" i="34"/>
  <c r="J6" i="34"/>
  <c r="H9" i="34"/>
  <c r="H13" i="34"/>
  <c r="I6" i="34"/>
  <c r="H12" i="34"/>
  <c r="H16" i="34"/>
  <c r="E23" i="35" l="1"/>
  <c r="D23" i="35"/>
  <c r="E23" i="36"/>
  <c r="D23" i="36"/>
  <c r="H11" i="35"/>
  <c r="I11" i="35"/>
  <c r="J11" i="35"/>
  <c r="I9" i="35"/>
  <c r="J8" i="35"/>
  <c r="H8" i="35"/>
  <c r="H9" i="35"/>
  <c r="C23" i="35"/>
  <c r="J10" i="35"/>
  <c r="I8" i="35"/>
  <c r="I13" i="35"/>
  <c r="J13" i="35"/>
  <c r="I10" i="35"/>
  <c r="H12" i="35"/>
  <c r="H13" i="35"/>
  <c r="I12" i="35"/>
  <c r="F7" i="17" l="1"/>
  <c r="H4" i="29" l="1"/>
  <c r="H5" i="29"/>
  <c r="H6" i="29"/>
  <c r="H7" i="29"/>
  <c r="H8" i="29"/>
  <c r="H9" i="29"/>
  <c r="H10" i="29"/>
  <c r="H11" i="29"/>
  <c r="H12" i="29"/>
  <c r="H13" i="29"/>
  <c r="H14" i="29"/>
  <c r="H15" i="29"/>
  <c r="H16" i="29"/>
  <c r="H17" i="29"/>
  <c r="H18" i="29"/>
  <c r="H19" i="29"/>
  <c r="H20" i="29"/>
  <c r="H21" i="29"/>
  <c r="H22" i="29"/>
  <c r="H23" i="29"/>
  <c r="H24" i="29"/>
  <c r="H25" i="29"/>
  <c r="H26" i="29"/>
  <c r="H27" i="29"/>
  <c r="H28" i="29"/>
  <c r="H29" i="29"/>
  <c r="H30" i="29"/>
  <c r="H31" i="29"/>
  <c r="H32" i="29"/>
  <c r="H33" i="29"/>
  <c r="H34" i="29"/>
  <c r="H35" i="29"/>
  <c r="H36" i="29"/>
  <c r="H37" i="29"/>
  <c r="H38" i="29"/>
  <c r="H39" i="29"/>
  <c r="H40" i="29"/>
  <c r="H41" i="29"/>
  <c r="H42" i="29"/>
  <c r="H43" i="29"/>
  <c r="H44" i="29"/>
  <c r="H45" i="29"/>
  <c r="H46" i="29"/>
  <c r="H47" i="29"/>
  <c r="H48" i="29"/>
  <c r="H49" i="29"/>
  <c r="H50" i="29"/>
  <c r="H51" i="29"/>
  <c r="H52" i="29"/>
  <c r="H53" i="29"/>
  <c r="H54" i="29"/>
  <c r="H55" i="29"/>
  <c r="H56" i="29"/>
  <c r="H57" i="29"/>
  <c r="H58" i="29"/>
  <c r="H59" i="29"/>
  <c r="H60" i="29"/>
  <c r="H61" i="29"/>
  <c r="H62" i="29"/>
  <c r="H63" i="29"/>
  <c r="H64" i="29"/>
  <c r="H65" i="29"/>
  <c r="H66" i="29"/>
  <c r="H67" i="29"/>
  <c r="H68" i="29"/>
  <c r="H69" i="29"/>
  <c r="H70" i="29"/>
  <c r="H71" i="29"/>
  <c r="H72" i="29"/>
  <c r="H73" i="29"/>
  <c r="H74" i="29"/>
  <c r="H75" i="29"/>
  <c r="H76" i="29"/>
  <c r="H77" i="29"/>
  <c r="H78" i="29"/>
  <c r="H79" i="29"/>
  <c r="H80" i="29"/>
  <c r="H81" i="29"/>
  <c r="H82" i="29"/>
  <c r="H83" i="29"/>
  <c r="H84" i="29"/>
  <c r="H85" i="29"/>
  <c r="H86" i="29"/>
  <c r="H87" i="29"/>
  <c r="H88" i="29"/>
  <c r="H89" i="29"/>
  <c r="H90" i="29"/>
  <c r="H91" i="29"/>
  <c r="H92" i="29"/>
  <c r="H93" i="29"/>
  <c r="H94" i="29"/>
  <c r="H95" i="29"/>
  <c r="H96" i="29"/>
  <c r="H97" i="29"/>
  <c r="H98" i="29"/>
  <c r="H99" i="29"/>
  <c r="H100" i="29"/>
  <c r="H101" i="29"/>
  <c r="H102" i="29"/>
  <c r="H103" i="29"/>
  <c r="H104" i="29"/>
  <c r="H105" i="29"/>
  <c r="H106" i="29"/>
  <c r="H107" i="29"/>
  <c r="H108" i="29"/>
  <c r="H109" i="29"/>
  <c r="H110" i="29"/>
  <c r="H111" i="29"/>
  <c r="H112" i="29"/>
  <c r="H113" i="29"/>
  <c r="H114" i="29"/>
  <c r="H115" i="29"/>
  <c r="H116" i="29"/>
  <c r="H117" i="29"/>
  <c r="H118" i="29"/>
  <c r="H119" i="29"/>
  <c r="H120" i="29"/>
  <c r="H121" i="29"/>
  <c r="H122" i="29"/>
  <c r="H123" i="29"/>
  <c r="H124" i="29"/>
  <c r="H125" i="29"/>
  <c r="H126" i="29"/>
  <c r="H127" i="29"/>
  <c r="H3" i="29"/>
  <c r="E4" i="29"/>
  <c r="E5" i="29"/>
  <c r="E6" i="29"/>
  <c r="E7" i="29"/>
  <c r="E8" i="29"/>
  <c r="E9" i="29"/>
  <c r="E10" i="29"/>
  <c r="E11" i="29"/>
  <c r="E12" i="29"/>
  <c r="E13" i="29"/>
  <c r="E14" i="29"/>
  <c r="E15" i="29"/>
  <c r="E16" i="29"/>
  <c r="E17" i="29"/>
  <c r="E18" i="29"/>
  <c r="E19" i="29"/>
  <c r="E20" i="29"/>
  <c r="E21" i="29"/>
  <c r="E22" i="29"/>
  <c r="E23" i="29"/>
  <c r="E24" i="29"/>
  <c r="E25" i="29"/>
  <c r="E26" i="29"/>
  <c r="E27" i="29"/>
  <c r="E28" i="29"/>
  <c r="E29" i="29"/>
  <c r="E30" i="29"/>
  <c r="E31" i="29"/>
  <c r="E32" i="29"/>
  <c r="E33" i="29"/>
  <c r="E34" i="29"/>
  <c r="E35" i="29"/>
  <c r="E36" i="29"/>
  <c r="E37" i="29"/>
  <c r="E38" i="29"/>
  <c r="E39" i="29"/>
  <c r="E40" i="29"/>
  <c r="E41" i="29"/>
  <c r="E42" i="29"/>
  <c r="E43" i="29"/>
  <c r="E44" i="29"/>
  <c r="E45" i="29"/>
  <c r="E46" i="29"/>
  <c r="E47" i="29"/>
  <c r="E48" i="29"/>
  <c r="E49" i="29"/>
  <c r="E50" i="29"/>
  <c r="E51" i="29"/>
  <c r="E52" i="29"/>
  <c r="E53" i="29"/>
  <c r="E54" i="29"/>
  <c r="E55" i="29"/>
  <c r="E56" i="29"/>
  <c r="E57" i="29"/>
  <c r="E58" i="29"/>
  <c r="E59" i="29"/>
  <c r="E60" i="29"/>
  <c r="E61" i="29"/>
  <c r="E62" i="29"/>
  <c r="E63" i="29"/>
  <c r="E64" i="29"/>
  <c r="E65" i="29"/>
  <c r="E66" i="29"/>
  <c r="E67" i="29"/>
  <c r="E68" i="29"/>
  <c r="E69" i="29"/>
  <c r="E70" i="29"/>
  <c r="E71" i="29"/>
  <c r="E72" i="29"/>
  <c r="E73" i="29"/>
  <c r="E74" i="29"/>
  <c r="E75" i="29"/>
  <c r="E76" i="29"/>
  <c r="E77" i="29"/>
  <c r="E78" i="29"/>
  <c r="E79" i="29"/>
  <c r="E80" i="29"/>
  <c r="E81" i="29"/>
  <c r="E82" i="29"/>
  <c r="E83" i="29"/>
  <c r="E84" i="29"/>
  <c r="E85" i="29"/>
  <c r="E86" i="29"/>
  <c r="E87" i="29"/>
  <c r="E88" i="29"/>
  <c r="E89" i="29"/>
  <c r="E90" i="29"/>
  <c r="E91" i="29"/>
  <c r="E92" i="29"/>
  <c r="E93" i="29"/>
  <c r="E94" i="29"/>
  <c r="E95" i="29"/>
  <c r="E96" i="29"/>
  <c r="E97" i="29"/>
  <c r="E98" i="29"/>
  <c r="E99" i="29"/>
  <c r="E100" i="29"/>
  <c r="E101" i="29"/>
  <c r="E102" i="29"/>
  <c r="E103" i="29"/>
  <c r="E104" i="29"/>
  <c r="E105" i="29"/>
  <c r="E106" i="29"/>
  <c r="E107" i="29"/>
  <c r="E108" i="29"/>
  <c r="E109" i="29"/>
  <c r="E110" i="29"/>
  <c r="E111" i="29"/>
  <c r="E112" i="29"/>
  <c r="E113" i="29"/>
  <c r="E114" i="29"/>
  <c r="E115" i="29"/>
  <c r="E116" i="29"/>
  <c r="E117" i="29"/>
  <c r="E118" i="29"/>
  <c r="E119" i="29"/>
  <c r="E120" i="29"/>
  <c r="E121" i="29"/>
  <c r="E122" i="29"/>
  <c r="E123" i="29"/>
  <c r="E124" i="29"/>
  <c r="E125" i="29"/>
  <c r="E126" i="29"/>
  <c r="E127" i="29"/>
  <c r="E3" i="29"/>
  <c r="H4" i="28"/>
  <c r="H5" i="28"/>
  <c r="H6" i="28"/>
  <c r="H7" i="28"/>
  <c r="H8" i="28"/>
  <c r="H9" i="28"/>
  <c r="H10" i="28"/>
  <c r="H11" i="28"/>
  <c r="H12" i="28"/>
  <c r="H13" i="28"/>
  <c r="H14" i="28"/>
  <c r="H15" i="28"/>
  <c r="H16" i="28"/>
  <c r="H17" i="28"/>
  <c r="H18" i="28"/>
  <c r="H19" i="28"/>
  <c r="H20" i="28"/>
  <c r="H21" i="28"/>
  <c r="H22" i="28"/>
  <c r="H23" i="28"/>
  <c r="H24" i="28"/>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3" i="28"/>
  <c r="E9" i="17" l="1"/>
  <c r="C9" i="17"/>
  <c r="D9" i="17"/>
  <c r="E4" i="28"/>
  <c r="E5" i="28"/>
  <c r="E6" i="28"/>
  <c r="E7" i="28"/>
  <c r="E8" i="28"/>
  <c r="E9" i="28"/>
  <c r="E10" i="28"/>
  <c r="E11" i="28"/>
  <c r="E12" i="28"/>
  <c r="E13"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E53" i="28"/>
  <c r="E54" i="28"/>
  <c r="E55" i="28"/>
  <c r="E56" i="28"/>
  <c r="E5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98" i="28"/>
  <c r="E99" i="28"/>
  <c r="E100" i="28"/>
  <c r="E101" i="28"/>
  <c r="E102" i="28"/>
  <c r="E3" i="28"/>
  <c r="H3" i="26"/>
  <c r="H4" i="26"/>
  <c r="H5" i="26"/>
  <c r="H6" i="26"/>
  <c r="H7" i="26"/>
  <c r="H8" i="26"/>
  <c r="H9" i="26"/>
  <c r="H10" i="26"/>
  <c r="H11" i="26"/>
  <c r="H12" i="26"/>
  <c r="H13" i="26"/>
  <c r="H14" i="26"/>
  <c r="H15" i="26"/>
  <c r="H16"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47" i="26"/>
  <c r="H48" i="26"/>
  <c r="H49" i="26"/>
  <c r="H50" i="26"/>
  <c r="H51" i="26"/>
  <c r="H52" i="26"/>
  <c r="H53" i="26"/>
  <c r="H54" i="26"/>
  <c r="H55" i="26"/>
  <c r="H56" i="26"/>
  <c r="H57" i="26"/>
  <c r="H58" i="26"/>
  <c r="H59" i="26"/>
  <c r="H60" i="26"/>
  <c r="H61" i="26"/>
  <c r="H62" i="26"/>
  <c r="H63" i="26"/>
  <c r="H64" i="26"/>
  <c r="H65" i="26"/>
  <c r="H66" i="26"/>
  <c r="H67" i="26"/>
  <c r="H68" i="26"/>
  <c r="H69" i="26"/>
  <c r="H70" i="26"/>
  <c r="H71" i="26"/>
  <c r="H72" i="26"/>
  <c r="H73" i="26"/>
  <c r="H74" i="26"/>
  <c r="H75" i="26"/>
  <c r="H76" i="26"/>
  <c r="H77" i="26"/>
  <c r="H78" i="26"/>
  <c r="H79" i="26"/>
  <c r="H80" i="26"/>
  <c r="H81" i="26"/>
  <c r="H82" i="26"/>
  <c r="H83" i="26"/>
  <c r="H84" i="26"/>
  <c r="H85" i="26"/>
  <c r="H86" i="26"/>
  <c r="H87" i="26"/>
  <c r="H88" i="26"/>
  <c r="H89" i="26"/>
  <c r="H90" i="26"/>
  <c r="H91" i="26"/>
  <c r="H92" i="26"/>
  <c r="H93" i="26"/>
  <c r="H94" i="26"/>
  <c r="H95" i="26"/>
  <c r="H96" i="26"/>
  <c r="H97" i="26"/>
  <c r="H98" i="26"/>
  <c r="H99" i="26"/>
  <c r="H100" i="26"/>
  <c r="H101" i="26"/>
  <c r="H102" i="26"/>
  <c r="H103" i="26"/>
  <c r="H104" i="26"/>
  <c r="H105" i="26"/>
  <c r="H106" i="26"/>
  <c r="H107" i="26"/>
  <c r="H108" i="26"/>
  <c r="H109" i="26"/>
  <c r="H110" i="26"/>
  <c r="H111" i="26"/>
  <c r="H112" i="26"/>
  <c r="H113" i="26"/>
  <c r="H114" i="26"/>
  <c r="H115" i="26"/>
  <c r="H116" i="26"/>
  <c r="H117" i="26"/>
  <c r="H118" i="26"/>
  <c r="H119" i="26"/>
  <c r="H120" i="26"/>
  <c r="H121" i="26"/>
  <c r="H122" i="26"/>
  <c r="H123" i="26"/>
  <c r="H124" i="26"/>
  <c r="H125" i="26"/>
  <c r="H126" i="26"/>
  <c r="H127" i="26"/>
  <c r="H128" i="26"/>
  <c r="H129" i="26"/>
  <c r="H130" i="26"/>
  <c r="H131" i="26"/>
  <c r="H132" i="26"/>
  <c r="H133" i="26"/>
  <c r="H134" i="26"/>
  <c r="H135" i="26"/>
  <c r="H136" i="26"/>
  <c r="H137" i="26"/>
  <c r="H138" i="26"/>
  <c r="H139" i="26"/>
  <c r="H140" i="26"/>
  <c r="H141" i="26"/>
  <c r="H142" i="26"/>
  <c r="H143" i="26"/>
  <c r="H144" i="26"/>
  <c r="H145" i="26"/>
  <c r="H146" i="26"/>
  <c r="H147" i="26"/>
  <c r="H148" i="26"/>
  <c r="H149" i="26"/>
  <c r="H150" i="26"/>
  <c r="H151" i="26"/>
  <c r="H152" i="26"/>
  <c r="H153" i="26"/>
  <c r="H154" i="26"/>
  <c r="H155" i="26"/>
  <c r="H156" i="26"/>
  <c r="H157" i="26"/>
  <c r="H158" i="26"/>
  <c r="H159" i="26"/>
  <c r="H160" i="26"/>
  <c r="H161" i="26"/>
  <c r="H162" i="26"/>
  <c r="H163" i="26"/>
  <c r="H164" i="26"/>
  <c r="H165" i="26"/>
  <c r="H166" i="26"/>
  <c r="H167" i="26"/>
  <c r="H168" i="26"/>
  <c r="H169" i="26"/>
  <c r="H170" i="26"/>
  <c r="H171" i="26"/>
  <c r="H172" i="26"/>
  <c r="H173" i="26"/>
  <c r="H174" i="26"/>
  <c r="H175" i="26"/>
  <c r="H176" i="26"/>
  <c r="H177" i="26"/>
  <c r="H178" i="26"/>
  <c r="H179" i="26"/>
  <c r="H180" i="26"/>
  <c r="H181" i="26"/>
  <c r="H182" i="26"/>
  <c r="H183" i="26"/>
  <c r="H184" i="26"/>
  <c r="H185" i="26"/>
  <c r="H186" i="26"/>
  <c r="H187" i="26"/>
  <c r="H188" i="26"/>
  <c r="H189" i="26"/>
  <c r="H190" i="26"/>
  <c r="H191" i="26"/>
  <c r="H192" i="26"/>
  <c r="H193" i="26"/>
  <c r="H194" i="26"/>
  <c r="H195" i="26"/>
  <c r="H196" i="26"/>
  <c r="H197" i="26"/>
  <c r="H198" i="26"/>
  <c r="H199" i="26"/>
  <c r="H200" i="26"/>
  <c r="H201" i="26"/>
  <c r="H202" i="26"/>
  <c r="H203" i="26"/>
  <c r="H204" i="26"/>
  <c r="H205" i="26"/>
  <c r="H206" i="26"/>
  <c r="H207" i="26"/>
  <c r="H208" i="26"/>
  <c r="H209" i="26"/>
  <c r="H210" i="26"/>
  <c r="H211" i="26"/>
  <c r="H212" i="26"/>
  <c r="H213" i="26"/>
  <c r="H214" i="26"/>
  <c r="H215" i="26"/>
  <c r="H216" i="26"/>
  <c r="H217" i="26"/>
  <c r="H218" i="26"/>
  <c r="H219" i="26"/>
  <c r="H220" i="26"/>
  <c r="H221" i="26"/>
  <c r="H222" i="26"/>
  <c r="H223" i="26"/>
  <c r="H224" i="26"/>
  <c r="H225" i="26"/>
  <c r="H226" i="26"/>
  <c r="H227" i="26"/>
  <c r="H228" i="26"/>
  <c r="H229" i="26"/>
  <c r="H230" i="26"/>
  <c r="H231" i="26"/>
  <c r="H232" i="26"/>
  <c r="H233" i="26"/>
  <c r="H234" i="26"/>
  <c r="H235" i="26"/>
  <c r="H236" i="26"/>
  <c r="H237" i="26"/>
  <c r="H238" i="26"/>
  <c r="H239" i="26"/>
  <c r="H240" i="26"/>
  <c r="H241" i="26"/>
  <c r="H242" i="26"/>
  <c r="H243" i="26"/>
  <c r="H244" i="26"/>
  <c r="H245" i="26"/>
  <c r="H246" i="26"/>
  <c r="H247" i="26"/>
  <c r="H248" i="26"/>
  <c r="H249" i="26"/>
  <c r="H250" i="26"/>
  <c r="H251" i="26"/>
  <c r="H252" i="26"/>
  <c r="H253" i="26"/>
  <c r="H254" i="26"/>
  <c r="H255" i="26"/>
  <c r="H256" i="26"/>
  <c r="H257" i="26"/>
  <c r="H258" i="26"/>
  <c r="H259" i="26"/>
  <c r="H260" i="26"/>
  <c r="H261" i="26"/>
  <c r="H262" i="26"/>
  <c r="H263" i="26"/>
  <c r="H264" i="26"/>
  <c r="H265" i="26"/>
  <c r="H266" i="26"/>
  <c r="H267" i="26"/>
  <c r="H268" i="26"/>
  <c r="H269" i="26"/>
  <c r="H270" i="26"/>
  <c r="H271" i="26"/>
  <c r="H272" i="26"/>
  <c r="H273" i="26"/>
  <c r="H274" i="26"/>
  <c r="H275" i="26"/>
  <c r="H276" i="26"/>
  <c r="H277" i="26"/>
  <c r="H278" i="26"/>
  <c r="H279" i="26"/>
  <c r="H280" i="26"/>
  <c r="H281" i="26"/>
  <c r="H282" i="26"/>
  <c r="H283" i="26"/>
  <c r="H284" i="26"/>
  <c r="H285" i="26"/>
  <c r="H286" i="26"/>
  <c r="H287" i="26"/>
  <c r="H288" i="26"/>
  <c r="H289" i="26"/>
  <c r="H290" i="26"/>
  <c r="H291" i="26"/>
  <c r="H292" i="26"/>
  <c r="H293" i="26"/>
  <c r="H294" i="26"/>
  <c r="H295" i="26"/>
  <c r="H296" i="26"/>
  <c r="H297" i="26"/>
  <c r="H298" i="26"/>
  <c r="H299" i="26"/>
  <c r="H300" i="26"/>
  <c r="H301" i="26"/>
  <c r="H302" i="26"/>
  <c r="H303" i="26"/>
  <c r="H304" i="26"/>
  <c r="H305" i="26"/>
  <c r="H306" i="26"/>
  <c r="H307" i="26"/>
  <c r="H308" i="26"/>
  <c r="H309" i="26"/>
  <c r="H310" i="26"/>
  <c r="H311" i="26"/>
  <c r="H312" i="26"/>
  <c r="H313" i="26"/>
  <c r="H314" i="26"/>
  <c r="H315" i="26"/>
  <c r="H316" i="26"/>
  <c r="H317" i="26"/>
  <c r="H318" i="26"/>
  <c r="H319" i="26"/>
  <c r="H320" i="26"/>
  <c r="H321" i="26"/>
  <c r="H322" i="26"/>
  <c r="H323" i="26"/>
  <c r="H324" i="26"/>
  <c r="H325" i="26"/>
  <c r="H326" i="26"/>
  <c r="H327" i="26"/>
  <c r="H328" i="26"/>
  <c r="H329" i="26"/>
  <c r="H330" i="26"/>
  <c r="H331" i="26"/>
  <c r="H332" i="26"/>
  <c r="H333" i="26"/>
  <c r="H334" i="26"/>
  <c r="H335" i="26"/>
  <c r="H336" i="26"/>
  <c r="H337" i="26"/>
  <c r="H338" i="26"/>
  <c r="H339" i="26"/>
  <c r="H340" i="26"/>
  <c r="H341" i="26"/>
  <c r="H342" i="26"/>
  <c r="H343" i="26"/>
  <c r="H344" i="26"/>
  <c r="H345" i="26"/>
  <c r="H346" i="26"/>
  <c r="H347" i="26"/>
  <c r="H348" i="26"/>
  <c r="H349" i="26"/>
  <c r="H350" i="26"/>
  <c r="H351" i="26"/>
  <c r="H352" i="26"/>
  <c r="H353" i="26"/>
  <c r="H354" i="26"/>
  <c r="H355" i="26"/>
  <c r="H356" i="26"/>
  <c r="H357" i="26"/>
  <c r="H358" i="26"/>
  <c r="H359" i="26"/>
  <c r="H360" i="26"/>
  <c r="H361" i="26"/>
  <c r="H362" i="26"/>
  <c r="H363" i="26"/>
  <c r="H364" i="26"/>
  <c r="H365" i="26"/>
  <c r="H366" i="26"/>
  <c r="H367" i="26"/>
  <c r="H368" i="26"/>
  <c r="H369" i="26"/>
  <c r="H370" i="26"/>
  <c r="H371" i="26"/>
  <c r="H372" i="26"/>
  <c r="H373" i="26"/>
  <c r="H374" i="26"/>
  <c r="H4" i="27"/>
  <c r="H5" i="27"/>
  <c r="H6" i="27"/>
  <c r="H7" i="27"/>
  <c r="H8" i="27"/>
  <c r="H9" i="27"/>
  <c r="H10" i="27"/>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69" i="27"/>
  <c r="H70" i="27"/>
  <c r="H71" i="27"/>
  <c r="H72" i="27"/>
  <c r="H73" i="27"/>
  <c r="H74" i="27"/>
  <c r="H75" i="27"/>
  <c r="H76" i="27"/>
  <c r="H77" i="27"/>
  <c r="H78" i="27"/>
  <c r="H79" i="27"/>
  <c r="H80" i="27"/>
  <c r="H81" i="27"/>
  <c r="H82" i="27"/>
  <c r="H83" i="27"/>
  <c r="H84" i="27"/>
  <c r="H85" i="27"/>
  <c r="H86" i="27"/>
  <c r="H87" i="27"/>
  <c r="H88" i="27"/>
  <c r="H89" i="27"/>
  <c r="H90" i="27"/>
  <c r="H91" i="27"/>
  <c r="H92" i="27"/>
  <c r="H93" i="27"/>
  <c r="H94" i="27"/>
  <c r="H95" i="27"/>
  <c r="H96" i="27"/>
  <c r="H97" i="27"/>
  <c r="H98" i="27"/>
  <c r="H99" i="27"/>
  <c r="H100" i="27"/>
  <c r="H101" i="27"/>
  <c r="H102" i="27"/>
  <c r="H103" i="27"/>
  <c r="H104" i="27"/>
  <c r="H105" i="27"/>
  <c r="H106" i="27"/>
  <c r="H107" i="27"/>
  <c r="H108" i="27"/>
  <c r="H109" i="27"/>
  <c r="H110" i="27"/>
  <c r="H111" i="27"/>
  <c r="H112" i="27"/>
  <c r="H113" i="27"/>
  <c r="H114" i="27"/>
  <c r="H115" i="27"/>
  <c r="H116" i="27"/>
  <c r="H117" i="27"/>
  <c r="H118" i="27"/>
  <c r="H119" i="27"/>
  <c r="H120" i="27"/>
  <c r="H121" i="27"/>
  <c r="H122" i="27"/>
  <c r="H123" i="27"/>
  <c r="H124" i="27"/>
  <c r="H125" i="27"/>
  <c r="H126" i="27"/>
  <c r="H127" i="27"/>
  <c r="H128" i="27"/>
  <c r="H129" i="27"/>
  <c r="H130" i="27"/>
  <c r="H131" i="27"/>
  <c r="H132" i="27"/>
  <c r="H133" i="27"/>
  <c r="H134" i="27"/>
  <c r="H135" i="27"/>
  <c r="H136" i="27"/>
  <c r="H137" i="27"/>
  <c r="H138" i="27"/>
  <c r="H139" i="27"/>
  <c r="H140" i="27"/>
  <c r="H141" i="27"/>
  <c r="H142" i="27"/>
  <c r="H143" i="27"/>
  <c r="H144" i="27"/>
  <c r="H145" i="27"/>
  <c r="H146" i="27"/>
  <c r="H147" i="27"/>
  <c r="H148" i="27"/>
  <c r="H149" i="27"/>
  <c r="H150" i="27"/>
  <c r="H151" i="27"/>
  <c r="H152" i="27"/>
  <c r="H153" i="27"/>
  <c r="H154" i="27"/>
  <c r="H155" i="27"/>
  <c r="H156" i="27"/>
  <c r="H157" i="27"/>
  <c r="H158" i="27"/>
  <c r="H159" i="27"/>
  <c r="H160" i="27"/>
  <c r="H161" i="27"/>
  <c r="H162" i="27"/>
  <c r="H163" i="27"/>
  <c r="H164" i="27"/>
  <c r="H165" i="27"/>
  <c r="H166" i="27"/>
  <c r="H167" i="27"/>
  <c r="H168" i="27"/>
  <c r="H169" i="27"/>
  <c r="H170" i="27"/>
  <c r="H171" i="27"/>
  <c r="H172" i="27"/>
  <c r="H173" i="27"/>
  <c r="H174" i="27"/>
  <c r="H175" i="27"/>
  <c r="H176" i="27"/>
  <c r="H177" i="27"/>
  <c r="H178" i="27"/>
  <c r="H179" i="27"/>
  <c r="H180" i="27"/>
  <c r="H181" i="27"/>
  <c r="H182" i="27"/>
  <c r="H183" i="27"/>
  <c r="H184" i="27"/>
  <c r="H185" i="27"/>
  <c r="H186" i="27"/>
  <c r="H187" i="27"/>
  <c r="H188" i="27"/>
  <c r="H189" i="27"/>
  <c r="H190" i="27"/>
  <c r="H191" i="27"/>
  <c r="H192" i="27"/>
  <c r="H193" i="27"/>
  <c r="H194" i="27"/>
  <c r="H195" i="27"/>
  <c r="H196" i="27"/>
  <c r="H197" i="27"/>
  <c r="H198" i="27"/>
  <c r="H199" i="27"/>
  <c r="H200" i="27"/>
  <c r="H201" i="27"/>
  <c r="H202" i="27"/>
  <c r="H203" i="27"/>
  <c r="H204" i="27"/>
  <c r="H205" i="27"/>
  <c r="H206" i="27"/>
  <c r="H207" i="27"/>
  <c r="H208" i="27"/>
  <c r="H209" i="27"/>
  <c r="H210" i="27"/>
  <c r="H211" i="27"/>
  <c r="H212" i="27"/>
  <c r="H213" i="27"/>
  <c r="H214" i="27"/>
  <c r="H215" i="27"/>
  <c r="H216" i="27"/>
  <c r="H217" i="27"/>
  <c r="H218" i="27"/>
  <c r="H219" i="27"/>
  <c r="H220" i="27"/>
  <c r="H221" i="27"/>
  <c r="H222" i="27"/>
  <c r="H223" i="27"/>
  <c r="H224" i="27"/>
  <c r="H225" i="27"/>
  <c r="H226" i="27"/>
  <c r="H227" i="27"/>
  <c r="H228" i="27"/>
  <c r="H229" i="27"/>
  <c r="H230" i="27"/>
  <c r="H231" i="27"/>
  <c r="H232" i="27"/>
  <c r="H233" i="27"/>
  <c r="H234" i="27"/>
  <c r="H235" i="27"/>
  <c r="H236" i="27"/>
  <c r="H237" i="27"/>
  <c r="H238" i="27"/>
  <c r="H239" i="27"/>
  <c r="H240" i="27"/>
  <c r="H241" i="27"/>
  <c r="H242" i="27"/>
  <c r="H243" i="27"/>
  <c r="H244" i="27"/>
  <c r="H245" i="27"/>
  <c r="H246" i="27"/>
  <c r="H247" i="27"/>
  <c r="H248" i="27"/>
  <c r="H249" i="27"/>
  <c r="H250" i="27"/>
  <c r="H3" i="27"/>
  <c r="E4" i="27"/>
  <c r="E5" i="27"/>
  <c r="E6" i="27"/>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59" i="27"/>
  <c r="E160" i="27"/>
  <c r="E161" i="27"/>
  <c r="E162" i="27"/>
  <c r="E163" i="27"/>
  <c r="E164" i="27"/>
  <c r="E165" i="27"/>
  <c r="E166" i="27"/>
  <c r="E167" i="27"/>
  <c r="E168" i="27"/>
  <c r="E169" i="27"/>
  <c r="E170" i="27"/>
  <c r="E171" i="27"/>
  <c r="E172" i="27"/>
  <c r="E173" i="27"/>
  <c r="E174" i="27"/>
  <c r="E175" i="27"/>
  <c r="E176" i="27"/>
  <c r="E177" i="27"/>
  <c r="E178" i="27"/>
  <c r="E179" i="27"/>
  <c r="E180" i="27"/>
  <c r="E181"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06" i="27"/>
  <c r="E207" i="27"/>
  <c r="E208" i="27"/>
  <c r="E209" i="27"/>
  <c r="E210" i="27"/>
  <c r="E211" i="27"/>
  <c r="E212" i="27"/>
  <c r="E213" i="27"/>
  <c r="E214" i="27"/>
  <c r="E215" i="27"/>
  <c r="E216" i="27"/>
  <c r="E217" i="27"/>
  <c r="E218" i="27"/>
  <c r="E219" i="27"/>
  <c r="E220" i="27"/>
  <c r="E221" i="27"/>
  <c r="E222" i="27"/>
  <c r="E223" i="27"/>
  <c r="E224" i="27"/>
  <c r="E225" i="27"/>
  <c r="E226" i="27"/>
  <c r="E227" i="27"/>
  <c r="E228" i="27"/>
  <c r="E229" i="27"/>
  <c r="E230" i="27"/>
  <c r="E231" i="27"/>
  <c r="E232" i="27"/>
  <c r="E233" i="27"/>
  <c r="E234" i="27"/>
  <c r="E235" i="27"/>
  <c r="E236" i="27"/>
  <c r="E237" i="27"/>
  <c r="E238" i="27"/>
  <c r="E239" i="27"/>
  <c r="E240" i="27"/>
  <c r="E241" i="27"/>
  <c r="E242" i="27"/>
  <c r="E243" i="27"/>
  <c r="E244" i="27"/>
  <c r="E245" i="27"/>
  <c r="E246" i="27"/>
  <c r="E247" i="27"/>
  <c r="E248" i="27"/>
  <c r="E249" i="27"/>
  <c r="E250" i="27"/>
  <c r="E3" i="27"/>
  <c r="E6" i="17" l="1"/>
  <c r="E8" i="17"/>
  <c r="C8" i="17"/>
  <c r="K8" i="17" s="1"/>
  <c r="D8" i="17"/>
  <c r="C6" i="17"/>
  <c r="K6" i="17" s="1"/>
  <c r="D6" i="17"/>
  <c r="E4" i="26"/>
  <c r="E5" i="26"/>
  <c r="E6" i="26"/>
  <c r="E7" i="26"/>
  <c r="E8" i="26"/>
  <c r="E9" i="26"/>
  <c r="E10" i="26"/>
  <c r="E11" i="26"/>
  <c r="E12" i="26"/>
  <c r="E13" i="26"/>
  <c r="E14" i="26"/>
  <c r="E15"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K9" i="17"/>
  <c r="J9" i="17"/>
  <c r="I9" i="17"/>
  <c r="H9" i="17"/>
  <c r="I8" i="17" l="1"/>
  <c r="I6" i="17"/>
  <c r="H8" i="17"/>
  <c r="J6" i="17"/>
  <c r="J8" i="17"/>
  <c r="H6" i="17"/>
  <c r="E7" i="17"/>
  <c r="C7" i="17"/>
  <c r="K7" i="17" s="1"/>
  <c r="D7" i="17"/>
  <c r="I7" i="17" l="1"/>
  <c r="J7" i="17"/>
  <c r="H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Arkaitz Usubiaga</author>
  </authors>
  <commentList>
    <comment ref="C2" authorId="0" shapeId="0" xr:uid="{2FA52B46-BF12-418D-8DE2-12DA32AE69C6}">
      <text>
        <r>
          <rPr>
            <b/>
            <sz val="9"/>
            <color indexed="81"/>
            <rFont val="Tahoma"/>
            <charset val="1"/>
          </rPr>
          <t>Arkaitz Usubiaga:</t>
        </r>
        <r>
          <rPr>
            <sz val="9"/>
            <color indexed="81"/>
            <rFont val="Tahoma"/>
            <charset val="1"/>
          </rPr>
          <t xml:space="preserve">
modified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Arkaitz Usubiaga</author>
  </authors>
  <commentList>
    <comment ref="B2" authorId="0" shapeId="0" xr:uid="{EC9BEDA7-96BB-48D9-ACB2-07F76BA32A69}">
      <text>
        <r>
          <rPr>
            <b/>
            <sz val="9"/>
            <color indexed="81"/>
            <rFont val="Tahoma"/>
            <family val="2"/>
          </rPr>
          <t>Arkaitz Usubiaga:</t>
        </r>
        <r>
          <rPr>
            <sz val="9"/>
            <color indexed="81"/>
            <rFont val="Tahoma"/>
            <family val="2"/>
          </rPr>
          <t xml:space="preserve">
Manual correction of repeteated indicators</t>
        </r>
      </text>
    </comment>
    <comment ref="C2" authorId="0" shapeId="0" xr:uid="{4173301D-3557-4DED-8B69-F28B31D65312}">
      <text>
        <r>
          <rPr>
            <b/>
            <sz val="9"/>
            <color indexed="81"/>
            <rFont val="Tahoma"/>
            <charset val="1"/>
          </rPr>
          <t>Arkaitz Usubiaga:</t>
        </r>
        <r>
          <rPr>
            <sz val="9"/>
            <color indexed="81"/>
            <rFont val="Tahoma"/>
            <charset val="1"/>
          </rPr>
          <t xml:space="preserve">
modified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677CDAF-CB8D-48B3-894B-A12A37318C66}" keepAlive="1" name="Query - SDGIndicatorClassification" description="Connection to the 'SDGIndicatorClassification' query in the workbook." type="5" refreshedVersion="6" background="1" saveData="1">
    <dbPr connection="Provider=Microsoft.Mashup.OleDb.1;Data Source=$Workbook$;Location=SDGIndicatorClassification;Extended Properties=&quot;&quot;" command="SELECT * FROM [SDGIndicatorClassification]"/>
  </connection>
  <connection id="2" xr16:uid="{B99B07A6-C24B-4A17-BBF0-9EF234D8CCAE}" keepAlive="1" name="Query - SDGIndicators_SocialState" description="Connection to the 'SDGIndicators_SocialState' query in the workbook." type="5" refreshedVersion="6" background="1" saveData="1">
    <dbPr connection="Provider=Microsoft.Mashup.OleDb.1;Data Source=$Workbook$;Location=SDGIndicators_SocialState;Extended Properties=&quot;&quot;" command="SELECT * FROM [SDGIndicators_SocialState]"/>
  </connection>
</connections>
</file>

<file path=xl/sharedStrings.xml><?xml version="1.0" encoding="utf-8"?>
<sst xmlns="http://schemas.openxmlformats.org/spreadsheetml/2006/main" count="2365" uniqueCount="1367">
  <si>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</si>
  <si>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</si>
  <si>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</si>
  <si>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</si>
  <si>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</si>
  <si>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</si>
  <si>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</si>
  <si>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</si>
  <si>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</si>
  <si>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</si>
  <si>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</si>
  <si>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</si>
  <si>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</si>
  <si>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</si>
  <si>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</si>
  <si>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</si>
  <si>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</si>
  <si>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3.1.1 Maternal mortality ratio</t>
  </si>
  <si>
    <t>3.1.2 Proportion of births attended by skilled health personnel</t>
  </si>
  <si>
    <t>3.2.2 Neonatal mortality rate</t>
  </si>
  <si>
    <t>3.3.1 Number of new HIV infections per 1,000 uninfected population, by sex, age and key populations</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</si>
  <si>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</si>
  <si>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</si>
  <si>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</si>
  <si>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</si>
  <si>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</si>
  <si>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</si>
  <si>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3.5.1 Coverage of treatment interventions (pharmacological, psychosocial and rehabilitation and aftercare services) for substance use disorders</t>
  </si>
  <si>
    <t>3.6.1 Death rate due to road traffic injuries</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</si>
  <si>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</si>
  <si>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</si>
  <si>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</si>
  <si>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3.b.2 Total net official development assistance to medical research and basic health sectors</t>
  </si>
  <si>
    <t>3.b.3 Proportion of health facilities that have a core set of relevant essential medicines available and affordable on a sustainable basis</t>
  </si>
  <si>
    <t>3.c.1 Health worker density and distribution</t>
  </si>
  <si>
    <t>3.d.1 International Health Regulations (IHR) capacity and health emergency preparedness</t>
  </si>
  <si>
    <t>8.4.1 Material footprint, material footprint per capita, and material footprint per GDP</t>
  </si>
  <si>
    <t>9.1.1 Proportion of the rural population who live within 2 km of an all-season road</t>
  </si>
  <si>
    <t>9.5.1 Research and development expenditure as a proportion of GDP</t>
  </si>
  <si>
    <t>9.5.2 Researchers (in full-time equivalent) per million inhabitants</t>
  </si>
  <si>
    <t>9.a.1 Total official international support (official development assistance plus other official flows) to infrastructure</t>
  </si>
  <si>
    <t>10.5.1 Financial Soundness Indicators</t>
  </si>
  <si>
    <t>10.a.1 Proportion of tariff lines applied to imports from least developed countries and developing countries with zero-tariff</t>
  </si>
  <si>
    <t>10.c.1 Remittance costs as a proportion of the amount remitted</t>
  </si>
  <si>
    <t>11.3.2 Proportion of cities with a direct participation structure of civil society in urban planning and management that operate regularly and democratically</t>
  </si>
  <si>
    <t>11.5.1 Number of deaths, missing persons and directly affected persons attributed to disasters per 100,000 population</t>
  </si>
  <si>
    <t>11.7.2 Proportion of persons victim of physical or sexual harassment, by sex, age, disability status and place of occurrence, in the previous 12 months</t>
  </si>
  <si>
    <t>12.4.1 Number of parties to international multilateral environmental agreements on hazardous waste, and other chemicals that meet their commitments and obligations in transmitting information as required by each relevant agreement</t>
  </si>
  <si>
    <t>12.5.1 National recycling rate, tons of material recycled</t>
  </si>
  <si>
    <t>12.6.1 Number of companies publishing sustainability reports</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</si>
  <si>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</si>
  <si>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</si>
  <si>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15.6.1 Number of countries that have adopted legislative, administrative and policy frameworks to ensure fair and equitable sharing of benefits</t>
  </si>
  <si>
    <t>15.8.1 Proportion of countries adopting relevant national legislation and adequately resourcing the prevention or control of invasive alien species</t>
  </si>
  <si>
    <t>16.4.1 Total value of inward and outward illicit financial flows (in current United States dollars)</t>
  </si>
  <si>
    <t>16.4.2 Proportion of seized, found or surrendered arms whose illicit origin or context has been traced or established by a competent authority in line with international instruments</t>
  </si>
  <si>
    <t>16.6.2 Proportion of population satisfied with their last experience of public services</t>
  </si>
  <si>
    <t>16.7.2 Proportion of population who believe decision-making is inclusive and responsive, by sex, age, disability and population group</t>
  </si>
  <si>
    <t>16.8.1 Proportion of members and voting rights of developing countries in international organizations</t>
  </si>
  <si>
    <t>16.10.2 Number of countries that adopt and implement constitutional, statutory and/or policy guarantees for public access to information</t>
  </si>
  <si>
    <t>16.a.1 Existence of independent national human rights institutions in compliance with the Paris Principles</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</si>
  <si>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</si>
  <si>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</si>
  <si>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17.1.2 Proportion of domestic budget funded by domestic taxes</t>
  </si>
  <si>
    <t>17.2.1 Net official development assistance, total and to least developed countries, as a proportion of the Organization for Economic Cooperation and Development (OECD) Development Assistance Committee donors’ gross national income (GNI)</t>
  </si>
  <si>
    <t>17.3.2 Volume of remittances (in United States dollars) as a proportion of total GDP</t>
  </si>
  <si>
    <t>17.4.1 Debt service as a proportion of exports of goods and services</t>
  </si>
  <si>
    <t>17.8.1 Proportion of individuals using the Internet</t>
  </si>
  <si>
    <t>17.10.1 Worldwide weighted tariff-average</t>
  </si>
  <si>
    <t>17.11.1 Developing countries’ and least developed countries’ share of global exports</t>
  </si>
  <si>
    <t>17.13.1 Macroeconomic Dashboard</t>
  </si>
  <si>
    <t>17.14.1 Number of countries with mechanisms in place to enhance policy coherence of sustainable development</t>
  </si>
  <si>
    <t>17.15.1 Extent of use of country-owned results frameworks and planning tools by providers of development cooperation</t>
  </si>
  <si>
    <t>17.16.1 Number of countries reporting progress in multi-stakeholder development effectiveness monitoring frameworks that support the achievement of the sustainable development goals</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</si>
  <si>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</si>
  <si>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</si>
  <si>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17.19.1 Dollar value of all resources made available to strengthen statistical capacity in developing countries</t>
  </si>
  <si>
    <t>3.8.2 Proportion of population with large household expenditures on health as a share of total household expenditure or income</t>
  </si>
  <si>
    <t>4.2.2 Participation rate in organized learning (one year before the official primary entry age),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</si>
  <si>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</si>
  <si>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</si>
  <si>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4.6.1 Proportion of population in a given age group achieving at least a fixed level of proficiency in functional (a) literacy and (b) numeracy skills, by sex</t>
  </si>
  <si>
    <t>4.b.1 Volume of official development assistance flows for scholarships by sector and type of study</t>
  </si>
  <si>
    <t>5.4.1 Proportion of time spent on unpaid domestic and care work, by sex, age and location</t>
  </si>
  <si>
    <t>5.5.2 Proportion of women in managerial positions</t>
  </si>
  <si>
    <t>5.a.1 (a) Proportion of total agricultural population with ownership or secure rights over agricultural land, by sex; and (b) share of women among owners or rights-bearers of agricultural land, by type of tenure</t>
  </si>
  <si>
    <t>5.a.2 Proportion of countries where the legal framework (including customary law) guarantees women’s equal rights to land ownership and/or control</t>
  </si>
  <si>
    <t>5.b.1 Proportion of individuals who own a mobile telephone, by sex</t>
  </si>
  <si>
    <t>5.c.1 Proportion of countries with systems to track and make public allocations for gender equality and women’s empowerment</t>
  </si>
  <si>
    <t>6.1.1 Proportion of population using safely managed drinking water services</t>
  </si>
  <si>
    <t>6.3.2 Proportion of bodies of water with good ambient water quality</t>
  </si>
  <si>
    <t>6.4.1 Change in water-use efficiency over time</t>
  </si>
  <si>
    <t>6.4.2 Level of water stress: freshwater withdrawal as a proportion of available freshwater resources</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</si>
  <si>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</si>
  <si>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</si>
  <si>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</si>
  <si>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</si>
  <si>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7.1.1 Proportion of population with access to electricity</t>
  </si>
  <si>
    <t>7.1.2 Proportion of population with primary reliance on clean fuels and technology</t>
  </si>
  <si>
    <t>7.2.1 Renewable energy share in the total final energy consumption</t>
  </si>
  <si>
    <t>7.3.1 Energy intensity measured in terms of primary energy and GDP</t>
  </si>
  <si>
    <t>8.1.1 Annual growth rate of real GDP per capita</t>
  </si>
  <si>
    <t>8.2.1 Annual growth rate of real GDP per employed person</t>
  </si>
  <si>
    <t>8.4.2 Domestic material consumption, domestic material consumption per capita, and domestic material consumption per GDP</t>
  </si>
  <si>
    <t>8.5.2 Unemployment rate, by sex, age and persons with disabilities</t>
  </si>
  <si>
    <t>8.9.1 Tourism direct GDP as a proportion of total GDP and in growth rate</t>
  </si>
  <si>
    <t>8.10.1 (a) Number of commercial bank branches per 100,000 adults and (b) number of automated teller machines (ATMs) per 100,000 adults</t>
  </si>
  <si>
    <t>8.a.1 Aid for Trade commitments and disbursements</t>
  </si>
  <si>
    <t>8.b.1 Existence of a developed and operationalized national strategy for youth employment, as a distinct strategy or as part of a national employment strategy</t>
  </si>
  <si>
    <t>9.1.2 Passenger and freight volumes, by mode of transport</t>
  </si>
  <si>
    <t>9.2.1 Manufacturing value added as a proportion of GDP and per capita</t>
  </si>
  <si>
    <t>9.2.2 Manufacturing employment as a proportion of total employment</t>
  </si>
  <si>
    <t>9.3.1 Proportion of small-scale industries in total industry value added</t>
  </si>
  <si>
    <t>9.3.2 Proportion of small-scale industries with a loan or line of credit</t>
  </si>
  <si>
    <t>9.b.1 Proportion of medium and high-tech industry value added in total value added</t>
  </si>
  <si>
    <t>9.c.1 Proportion of population covered by a mobile network, by technology</t>
  </si>
  <si>
    <t>10.6.1 Proportion of members and voting rights of developing countries in international organizations</t>
  </si>
  <si>
    <t>11.1.1 Proportion of urban population living in slums, informal settlements or inadequate housing</t>
  </si>
  <si>
    <t>11.2.1 Proportion of population that has convenient access to public transport, by sex, age and persons with disabilities</t>
  </si>
  <si>
    <t>11.3.1 Ratio of land consumption rate to population growth rate</t>
  </si>
  <si>
    <t>11.7.1 Average share of the built-up area of cities that is open space for public use for all, by sex, age and persons with disabilities</t>
  </si>
  <si>
    <t>11.b.2 Proportion of local governments that adopt and implement local disaster risk reduction strategies in line with national disaster risk reduction strategies</t>
  </si>
  <si>
    <t>12.2.1 Material footprint, material footprint per capita, and material footprint per GDP</t>
  </si>
  <si>
    <t>12.2.2 Domestic material consumption, domestic material consumption per capita, and domestic material consumption per GDP</t>
  </si>
  <si>
    <t>14.3.1 Average marine acidity (pH) measured at agreed suite of representative sampling stations</t>
  </si>
  <si>
    <t>14.4.1 Proportion of fish stocks within biologically sustainable levels</t>
  </si>
  <si>
    <t>14.5.1 Coverage of protected areas in relation to marine areas</t>
  </si>
  <si>
    <t>14.7.1 Sustainable fisheries as a proportion of GDP in small island developing States, least developed countries and all countries</t>
  </si>
  <si>
    <t>14.a.1 Proportion of total research budget allocated to research in the field of marine technology</t>
  </si>
  <si>
    <t>15.1.1 Forest area as a proportion of total land area</t>
  </si>
  <si>
    <t>15.1.2 Proportion of important sites for terrestrial and freshwater biodiversity that are covered by protected areas, by ecosystem type</t>
  </si>
  <si>
    <t>15.2.1 Progress towards sustainable forest management</t>
  </si>
  <si>
    <t>15.3.1 Proportion of land that is degraded over total land area</t>
  </si>
  <si>
    <t>15.4.1 Coverage by protected areas of important sites for mountain biodiversity</t>
  </si>
  <si>
    <t>15.5.1 Red List Index</t>
  </si>
  <si>
    <t>15.7.1 Proportion of traded wildlife that was poached or illicitly trafficked</t>
  </si>
  <si>
    <t>15.c.1 Proportion of traded wildlife that was poached or illicitly trafficked</t>
  </si>
  <si>
    <t>16.1.1 Number of victims of intentional homicide per 100,000 population, by sex and age</t>
  </si>
  <si>
    <t>16.1.2 Conflict-related deaths per 100,000 population, by sex, age and cause</t>
  </si>
  <si>
    <t>16.2.2 Number of victims of human trafficking per 100,000 population, by sex, age and form of exploitation</t>
  </si>
  <si>
    <t>16.3.2 Unsentenced detainees as a proportion of overall prison population</t>
  </si>
  <si>
    <t>3.b.1 Proportion of the target population covered by all vaccines included in their national programme</t>
  </si>
  <si>
    <t>7.a.1 International financial flows to developing countries in support of clean energy research and development and renewable energy production, including in hybrid systems</t>
  </si>
  <si>
    <t>1.5.3 Number of countries that adopt and implement national disaster risk reduction strategies in line with the Sendai Framework for Disaster Risk Reduction 2015–2030</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</si>
  <si>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</si>
  <si>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</si>
  <si>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3.2.1 Under‑5 mortality rate</t>
  </si>
  <si>
    <t>3.7.1 Proportion of women of reproductive age (aged 15–49 years) who have their need for family planning satisfied with modern methods</t>
  </si>
  <si>
    <t>3.7.2 Adolescent birth rate (aged 10–14 years; aged 15–19 years) per 1,000 women in that age group</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</si>
  <si>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</si>
  <si>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</si>
  <si>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</si>
  <si>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</si>
  <si>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</si>
  <si>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</si>
  <si>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</si>
  <si>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</si>
  <si>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</si>
  <si>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8.6.1 Proportion of youth (aged 15–24 years) not in education, employment or training</t>
  </si>
  <si>
    <t>8.7.1 Proportion and number of children aged 5–17 years engaged in child labour, by sex and age</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</si>
  <si>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</si>
  <si>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</si>
  <si>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</si>
  <si>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</si>
  <si>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</si>
  <si>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10.b.1 Total resource flows for development, by recipient and donor countries and type of flow (e.g. official development assistance, foreign direct investment and other flows)</t>
  </si>
  <si>
    <t>11.6.2 Annual mean levels of fine particulate matter (e.g. PM2.5 and PM10) in cities (population weighted)</t>
  </si>
  <si>
    <t>11.b.1 Number of countries that adopt and implement national disaster risk reduction strategies in line with the Sendai Framework for Disaster Risk Reduction 2015–2030</t>
  </si>
  <si>
    <t>13.1.2 Number of countries that adopt and implement national disaster risk reduction strategies in line with the Sendai Framework for Disaster Risk Reduction 2015–2030</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</si>
  <si>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</si>
  <si>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16.2.1 Proportion of children aged 1–17 years who experienced any physical punishment and/or psychological aggression by caregivers in the past month</t>
  </si>
  <si>
    <t>16.3.1 Proportion of victims of violence in the previous 12 months who reported their victimization to competent authorities or other officially recognized conflict resolution mechanisms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</si>
  <si>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</si>
  <si>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</si>
  <si>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</si>
  <si>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</si>
  <si>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</si>
  <si>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17.9.1 Dollar value of financial and technical assistance (including through North-South, South‑South and triangular cooperation) committed to developing countries</t>
  </si>
  <si>
    <t>17.19.2 Proportion of countries that (a) have conducted at least one population and housing census in the last 10 years; and (b) have achieved 100 per cent birth registration and 80 per cent death registration</t>
  </si>
  <si>
    <t>4.3.1 Participation rate of youth and adults in formal and non-formal education and training in the previous 12 months, by sex</t>
  </si>
  <si>
    <t>16.2.3 Proportion of young women and men aged 18–29 years who experienced sexual violence by age 18</t>
  </si>
  <si>
    <t>1.4.2 Proportion of total adult population with secure tenure rights to land, (a) with legally recognized documentation, and (b) who perceive their rights to land as secure, by sex and type of tenure</t>
  </si>
  <si>
    <t>6.2.1 Proportion of population using (a) safely managed sanitation services and (b) a hand-washing facility with soap and water</t>
  </si>
  <si>
    <t>16.1.3 Proportion of population subjected to (a) physical violence, (b) psychological violence and (c) sexual violence in the previous 12 months</t>
  </si>
  <si>
    <t>10.7.1 Recruitment cost borne by employee as a proportion of monthly income earned in country of destination</t>
  </si>
  <si>
    <t>12.3.1 (a) Food loss index and (b) food waste index</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</si>
  <si>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</si>
  <si>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</si>
  <si>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16.7.1 Proportions of positions in national and local institutions, including (a) the legislatures; (b) the public service; and (c) the judiciary, compared to national distributions, by sex, age, persons with disabilities and population groups</t>
  </si>
  <si>
    <t>1.1.1 Proportion of the population living below the international poverty line by sex, age, employment status and geographic location (urban/rural)</t>
  </si>
  <si>
    <t>1.a.1 Total official development assistance grants from all donors that focus on poverty reduction as a share of the recipient country’s gross national income</t>
  </si>
  <si>
    <t>1.b.1 Pro-poor public social spending</t>
  </si>
  <si>
    <t>2.5.2 Proportion of local breeds classified as being at risk of extinction</t>
  </si>
  <si>
    <t>3.5.2 Alcohol per capita consumption (aged 15 years and older) within a calendar year in litres of pure alcohol</t>
  </si>
  <si>
    <t>3.8.1 Coverage of essential health services</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</si>
  <si>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</si>
  <si>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</si>
  <si>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</si>
  <si>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</si>
  <si>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</si>
  <si>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</si>
  <si>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</si>
  <si>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8.8.1 Fatal and non-fatal occupational injuries per 100,000 workers, by sex and migrant status</t>
  </si>
  <si>
    <t>10.4.1 Labour share of GDP</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</si>
  <si>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</si>
  <si>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</si>
  <si>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11.a.1 Number of countries that have national urban policies or regional development plans that (a) respond to population dynamics; (b) ensure balanced territorial development; and (c) increase local fiscal space</t>
  </si>
  <si>
    <t>12.1.1 Number of countries developing, adopting or implementing policy instruments aimed at supporting the shift to sustainable consumption and production</t>
  </si>
  <si>
    <t>12.4.2 (a) Hazardous waste generated per capita; and (b) proportion of hazardous waste treated, by type of treatment</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</si>
  <si>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</si>
  <si>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</si>
  <si>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</si>
  <si>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</si>
  <si>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</si>
  <si>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14.2.1 Number of countries using ecosystem-based approaches to managing marine areas</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</si>
  <si>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</si>
  <si>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</si>
  <si>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</si>
  <si>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17.5.1 Number of countries that adopt and implement investment promotion regimes for developing countries, including the least developed countries</t>
  </si>
  <si>
    <t>17.7.1 Total amount of funding for developing countries to promote the development, transfer, dissemination and diffusion of environmentally sound technologies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</si>
  <si>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</si>
  <si>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</si>
  <si>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</si>
  <si>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2.2.3 Prevalence of anaemia in women aged 15 to 49 years, by pregnancy status (percentage)</t>
  </si>
  <si>
    <t>4.1.2 Completion rate (primary education, lower secondary education, upper secondary education)</t>
  </si>
  <si>
    <t>10.7.4 Proportion of the population who are refugees, by country of origin</t>
  </si>
  <si>
    <t>13.2.2 Total greenhouse gas emissions per year</t>
  </si>
  <si>
    <t>16.3.3 Proportion of the population who have experienced a dispute in the past two years and who accessed a formal or informal dispute resolution mechanism, by type of mechanism</t>
  </si>
  <si>
    <t>C010101</t>
  </si>
  <si>
    <t>C010201</t>
  </si>
  <si>
    <t>C010202</t>
  </si>
  <si>
    <t>C010301</t>
  </si>
  <si>
    <t>C010401</t>
  </si>
  <si>
    <t>C010402</t>
  </si>
  <si>
    <t>C200303</t>
  </si>
  <si>
    <t>C200304</t>
  </si>
  <si>
    <t>C200305</t>
  </si>
  <si>
    <t>C010a04</t>
  </si>
  <si>
    <t>C010a02</t>
  </si>
  <si>
    <t>C010b02</t>
  </si>
  <si>
    <t>C020101</t>
  </si>
  <si>
    <t>C020102</t>
  </si>
  <si>
    <t>C020201</t>
  </si>
  <si>
    <t>C020202</t>
  </si>
  <si>
    <t>C020203</t>
  </si>
  <si>
    <t>C020301</t>
  </si>
  <si>
    <t>C020302</t>
  </si>
  <si>
    <t>C020401</t>
  </si>
  <si>
    <t>C020501</t>
  </si>
  <si>
    <t>C020503</t>
  </si>
  <si>
    <t>C020a01</t>
  </si>
  <si>
    <t>C020a02</t>
  </si>
  <si>
    <t>C020b02</t>
  </si>
  <si>
    <t>C020c01</t>
  </si>
  <si>
    <t>C030101</t>
  </si>
  <si>
    <t>C030102</t>
  </si>
  <si>
    <t>C030201</t>
  </si>
  <si>
    <t>C030202</t>
  </si>
  <si>
    <t>C030301</t>
  </si>
  <si>
    <t>C030302</t>
  </si>
  <si>
    <t>C030303</t>
  </si>
  <si>
    <t>C030304</t>
  </si>
  <si>
    <t>C030305</t>
  </si>
  <si>
    <t>C030401</t>
  </si>
  <si>
    <t>C030402</t>
  </si>
  <si>
    <t>C030501</t>
  </si>
  <si>
    <t>C030502</t>
  </si>
  <si>
    <t>C030601</t>
  </si>
  <si>
    <t>C030701</t>
  </si>
  <si>
    <t>C030702</t>
  </si>
  <si>
    <t>C030801</t>
  </si>
  <si>
    <t>C030802</t>
  </si>
  <si>
    <t>C030901</t>
  </si>
  <si>
    <t>C030902</t>
  </si>
  <si>
    <t>C030903</t>
  </si>
  <si>
    <t>C030a01</t>
  </si>
  <si>
    <t>C030b01</t>
  </si>
  <si>
    <t>C030b02</t>
  </si>
  <si>
    <t>C030b03</t>
  </si>
  <si>
    <t>C030c01</t>
  </si>
  <si>
    <t>C030d01</t>
  </si>
  <si>
    <t>C030d02</t>
  </si>
  <si>
    <t>C040101</t>
  </si>
  <si>
    <t>C040102</t>
  </si>
  <si>
    <t>C040201</t>
  </si>
  <si>
    <t>C040202</t>
  </si>
  <si>
    <t>C040301</t>
  </si>
  <si>
    <t>C040401</t>
  </si>
  <si>
    <t>C040501</t>
  </si>
  <si>
    <t>C040601</t>
  </si>
  <si>
    <t>C200306</t>
  </si>
  <si>
    <t>C040a01</t>
  </si>
  <si>
    <t>C040b01</t>
  </si>
  <si>
    <t>C040c01</t>
  </si>
  <si>
    <t>C050101</t>
  </si>
  <si>
    <t>C050201</t>
  </si>
  <si>
    <t>C050202</t>
  </si>
  <si>
    <t>C050301</t>
  </si>
  <si>
    <t>C050302</t>
  </si>
  <si>
    <t>C050401</t>
  </si>
  <si>
    <t>C050501</t>
  </si>
  <si>
    <t>C050502</t>
  </si>
  <si>
    <t>C050601</t>
  </si>
  <si>
    <t>C050602</t>
  </si>
  <si>
    <t>C050a01</t>
  </si>
  <si>
    <t>C050a02</t>
  </si>
  <si>
    <t>C050b01</t>
  </si>
  <si>
    <t>C050c01</t>
  </si>
  <si>
    <t>C060101</t>
  </si>
  <si>
    <t>C060201</t>
  </si>
  <si>
    <t>C060303</t>
  </si>
  <si>
    <t>C060302</t>
  </si>
  <si>
    <t>C060401</t>
  </si>
  <si>
    <t>C060402</t>
  </si>
  <si>
    <t>C060501</t>
  </si>
  <si>
    <t>C060502</t>
  </si>
  <si>
    <t>C060601</t>
  </si>
  <si>
    <t>C060a01</t>
  </si>
  <si>
    <t>C060b01</t>
  </si>
  <si>
    <t>C070101</t>
  </si>
  <si>
    <t>C070102</t>
  </si>
  <si>
    <t>C070201</t>
  </si>
  <si>
    <t>C070301</t>
  </si>
  <si>
    <t>C070a01</t>
  </si>
  <si>
    <t>C200208</t>
  </si>
  <si>
    <t>C080101</t>
  </si>
  <si>
    <t>C080201</t>
  </si>
  <si>
    <t>C080302</t>
  </si>
  <si>
    <t>C200202</t>
  </si>
  <si>
    <t>C200203</t>
  </si>
  <si>
    <t>C080501</t>
  </si>
  <si>
    <t>C080502</t>
  </si>
  <si>
    <t>C080601</t>
  </si>
  <si>
    <t>C080701</t>
  </si>
  <si>
    <t>C080801</t>
  </si>
  <si>
    <t>C080802</t>
  </si>
  <si>
    <t>C080901</t>
  </si>
  <si>
    <t>C081001</t>
  </si>
  <si>
    <t>C081002</t>
  </si>
  <si>
    <t>C080a01</t>
  </si>
  <si>
    <t>C080b01</t>
  </si>
  <si>
    <t>C090101</t>
  </si>
  <si>
    <t>C090102</t>
  </si>
  <si>
    <t>C090201</t>
  </si>
  <si>
    <t>C090202</t>
  </si>
  <si>
    <t>C090301</t>
  </si>
  <si>
    <t>C090302</t>
  </si>
  <si>
    <t>C090401</t>
  </si>
  <si>
    <t>C090501</t>
  </si>
  <si>
    <t>C090502</t>
  </si>
  <si>
    <t>C090a01</t>
  </si>
  <si>
    <t>C090b01</t>
  </si>
  <si>
    <t>C090c01</t>
  </si>
  <si>
    <t>C100101</t>
  </si>
  <si>
    <t>C100201</t>
  </si>
  <si>
    <t>C200204</t>
  </si>
  <si>
    <t>C100401</t>
  </si>
  <si>
    <t>C100402</t>
  </si>
  <si>
    <t>C100501</t>
  </si>
  <si>
    <t>C200205</t>
  </si>
  <si>
    <t>C100701</t>
  </si>
  <si>
    <t>C100702</t>
  </si>
  <si>
    <t>C100703</t>
  </si>
  <si>
    <t>C100704</t>
  </si>
  <si>
    <t>C100a01</t>
  </si>
  <si>
    <t>C100b01</t>
  </si>
  <si>
    <t>C100c01</t>
  </si>
  <si>
    <t>C110101</t>
  </si>
  <si>
    <t>C110201</t>
  </si>
  <si>
    <t>C110301</t>
  </si>
  <si>
    <t>C110302</t>
  </si>
  <si>
    <t>C110401</t>
  </si>
  <si>
    <t>C110603</t>
  </si>
  <si>
    <t>C110602</t>
  </si>
  <si>
    <t>C110701</t>
  </si>
  <si>
    <t>C110702</t>
  </si>
  <si>
    <t>C110a02</t>
  </si>
  <si>
    <t>C120101</t>
  </si>
  <si>
    <t>C120301</t>
  </si>
  <si>
    <t>C120401</t>
  </si>
  <si>
    <t>C120402</t>
  </si>
  <si>
    <t>C120501</t>
  </si>
  <si>
    <t>C120601</t>
  </si>
  <si>
    <t>C120b02</t>
  </si>
  <si>
    <t>C120c01</t>
  </si>
  <si>
    <t>C130203</t>
  </si>
  <si>
    <t>C130202</t>
  </si>
  <si>
    <t>C130a02</t>
  </si>
  <si>
    <t>C130b02</t>
  </si>
  <si>
    <t>C140101</t>
  </si>
  <si>
    <t>C140201</t>
  </si>
  <si>
    <t>C140301</t>
  </si>
  <si>
    <t>C140401</t>
  </si>
  <si>
    <t>C140501</t>
  </si>
  <si>
    <t>C140601</t>
  </si>
  <si>
    <t>C140701</t>
  </si>
  <si>
    <t>C140a01</t>
  </si>
  <si>
    <t>C140b01</t>
  </si>
  <si>
    <t>C140c01</t>
  </si>
  <si>
    <t>C150101</t>
  </si>
  <si>
    <t>C150102</t>
  </si>
  <si>
    <t>C150201</t>
  </si>
  <si>
    <t>C150301</t>
  </si>
  <si>
    <t>C150401</t>
  </si>
  <si>
    <t>C150402</t>
  </si>
  <si>
    <t>C150501</t>
  </si>
  <si>
    <t>C150601</t>
  </si>
  <si>
    <t>C200206</t>
  </si>
  <si>
    <t>C150801</t>
  </si>
  <si>
    <t>C150902</t>
  </si>
  <si>
    <t>C200210</t>
  </si>
  <si>
    <t>C160101</t>
  </si>
  <si>
    <t>C160102</t>
  </si>
  <si>
    <t>C160103</t>
  </si>
  <si>
    <t>C160201</t>
  </si>
  <si>
    <t>C160202</t>
  </si>
  <si>
    <t>C160203</t>
  </si>
  <si>
    <t>C160301</t>
  </si>
  <si>
    <t>C160302</t>
  </si>
  <si>
    <t>C160303</t>
  </si>
  <si>
    <t>C160401</t>
  </si>
  <si>
    <t>C160402</t>
  </si>
  <si>
    <t>C160501</t>
  </si>
  <si>
    <t>C160502</t>
  </si>
  <si>
    <t>C160601</t>
  </si>
  <si>
    <t>C160602</t>
  </si>
  <si>
    <t>C160701</t>
  </si>
  <si>
    <t>C160702</t>
  </si>
  <si>
    <t>C160901</t>
  </si>
  <si>
    <t>C161001</t>
  </si>
  <si>
    <t>C161002</t>
  </si>
  <si>
    <t>C160a01</t>
  </si>
  <si>
    <t>C170101</t>
  </si>
  <si>
    <t>C170102</t>
  </si>
  <si>
    <t>C170201</t>
  </si>
  <si>
    <t>C170302</t>
  </si>
  <si>
    <t>C170401</t>
  </si>
  <si>
    <t>C170502</t>
  </si>
  <si>
    <t>C170602</t>
  </si>
  <si>
    <t>C170701</t>
  </si>
  <si>
    <t>C170801</t>
  </si>
  <si>
    <t>C170901</t>
  </si>
  <si>
    <t>C171001</t>
  </si>
  <si>
    <t>C171101</t>
  </si>
  <si>
    <t>C171201</t>
  </si>
  <si>
    <t>C171301</t>
  </si>
  <si>
    <t>C171401</t>
  </si>
  <si>
    <t>C171501</t>
  </si>
  <si>
    <t>C171601</t>
  </si>
  <si>
    <t>C171702</t>
  </si>
  <si>
    <t>C171804</t>
  </si>
  <si>
    <t>C171802</t>
  </si>
  <si>
    <t>C171803</t>
  </si>
  <si>
    <t>C171901</t>
  </si>
  <si>
    <t>C171902</t>
  </si>
  <si>
    <t>Environment</t>
  </si>
  <si>
    <t>-</t>
  </si>
  <si>
    <t>9.4.1 CO2 emission per unit of value added</t>
  </si>
  <si>
    <t>Notes</t>
  </si>
  <si>
    <t>No</t>
  </si>
  <si>
    <t>Yes</t>
  </si>
  <si>
    <t>Indicator</t>
  </si>
  <si>
    <t>Code</t>
  </si>
  <si>
    <t>Population using at least basic drinking water services (%)</t>
  </si>
  <si>
    <t>Mean area that is protected in terrestrial sites important to biodiversity (%)</t>
  </si>
  <si>
    <t>"reduce the adverse per capita environmental impact of cities"</t>
  </si>
  <si>
    <t>"Minimize and address the impacts of ocean acidification"</t>
  </si>
  <si>
    <t>Unique</t>
  </si>
  <si>
    <t>NC</t>
  </si>
  <si>
    <t>17.6.1 Fixed Internet broadband subscriptions per 100 inhabitants, by speed5</t>
  </si>
  <si>
    <t>1.1.1</t>
  </si>
  <si>
    <t>Proportion of population below international poverty line (%)</t>
  </si>
  <si>
    <t>1.2.1</t>
  </si>
  <si>
    <t>Relative income poverty rate</t>
  </si>
  <si>
    <t>1.3.1</t>
  </si>
  <si>
    <t>1.5.3</t>
  </si>
  <si>
    <t>2.1.1</t>
  </si>
  <si>
    <t>Prevalence of undernourishment (%)</t>
  </si>
  <si>
    <t>2.1.2</t>
  </si>
  <si>
    <t>Prevalence of moderate or severe food insecurity in the adult population (%)</t>
  </si>
  <si>
    <t>2.2.2</t>
  </si>
  <si>
    <t>Obesity rate</t>
  </si>
  <si>
    <t>2.4.1</t>
  </si>
  <si>
    <t>Nutrient balance (nitrogen, absolute value)</t>
  </si>
  <si>
    <t>2.5.2</t>
  </si>
  <si>
    <t>3.1.1</t>
  </si>
  <si>
    <t>Maternal mortality ratio</t>
  </si>
  <si>
    <t>3.1.2</t>
  </si>
  <si>
    <t>Proportion of births attended by skilled health personnel (%)</t>
  </si>
  <si>
    <t>3.2.1</t>
  </si>
  <si>
    <t>Infant mortality rate</t>
  </si>
  <si>
    <t>3.2.2</t>
  </si>
  <si>
    <t>Neonatal mortality rate</t>
  </si>
  <si>
    <t>3.3.1</t>
  </si>
  <si>
    <t>Incidence of AIDS</t>
  </si>
  <si>
    <t>3.3.2</t>
  </si>
  <si>
    <t>3.3.4</t>
  </si>
  <si>
    <t>Hepatitis B incidence</t>
  </si>
  <si>
    <t>3.3.5</t>
  </si>
  <si>
    <t>3.4.1</t>
  </si>
  <si>
    <t>Mortality rate attributed to cardiovascular disease, cancer, diabetes or chronic respiratory disease (probability)</t>
  </si>
  <si>
    <t>3.4.2</t>
  </si>
  <si>
    <t>Death from intentional self-harm</t>
  </si>
  <si>
    <t>3.5.2</t>
  </si>
  <si>
    <t>Alcohol consumption per capita</t>
  </si>
  <si>
    <t>3.6.1</t>
  </si>
  <si>
    <t>Death rate due to road traffic injuries</t>
  </si>
  <si>
    <t>3.7.2</t>
  </si>
  <si>
    <t>Adolescent fertility rate</t>
  </si>
  <si>
    <t>3.8.1</t>
  </si>
  <si>
    <t>Universal health coverage (UHC) service coverage index</t>
  </si>
  <si>
    <t>3.8.2</t>
  </si>
  <si>
    <t>Proportion of population with large household expenditures on health (greater than 25%) as a share of total household expenditure or income (%)</t>
  </si>
  <si>
    <t>3.9.1</t>
  </si>
  <si>
    <t>3.9.2</t>
  </si>
  <si>
    <t>Mortality rate attributed to unsafe water, unsafe sanitation and lack of hygiene</t>
  </si>
  <si>
    <t>3.9.3</t>
  </si>
  <si>
    <t>3.a.1</t>
  </si>
  <si>
    <t>Tobacco consumption</t>
  </si>
  <si>
    <t>3.b.1</t>
  </si>
  <si>
    <t>3.b.2</t>
  </si>
  <si>
    <t>Total net official development assistance to medical research and basic health sectors</t>
  </si>
  <si>
    <t>3.d.1</t>
  </si>
  <si>
    <t>4.1.1</t>
  </si>
  <si>
    <t>4.2.2</t>
  </si>
  <si>
    <t>Participation rate in organized learning (one year before the official primary entry age)</t>
  </si>
  <si>
    <t>4.3.1</t>
  </si>
  <si>
    <t>Participation rate of adults in formal and non-formal education</t>
  </si>
  <si>
    <t>4.4.1</t>
  </si>
  <si>
    <t>4.5.1</t>
  </si>
  <si>
    <t>4.6.1</t>
  </si>
  <si>
    <t>Proportion of adults achieving at least a fixed level of proficiency in functional numeracy skills</t>
  </si>
  <si>
    <t>4.a.1</t>
  </si>
  <si>
    <t>4.c.1</t>
  </si>
  <si>
    <t>5.1.1</t>
  </si>
  <si>
    <t>5.2.1</t>
  </si>
  <si>
    <t>5.4.1</t>
  </si>
  <si>
    <t>Gender gap in unpaid work</t>
  </si>
  <si>
    <t>5.5.1</t>
  </si>
  <si>
    <t>Proportion of seats held by women in national parliaments</t>
  </si>
  <si>
    <t>5.5.2</t>
  </si>
  <si>
    <t>Gender gap in the share of employed who are managers</t>
  </si>
  <si>
    <t>5.b.1</t>
  </si>
  <si>
    <t>Proportion of women using the Internet</t>
  </si>
  <si>
    <t>6.1.1</t>
  </si>
  <si>
    <t>6.2.1</t>
  </si>
  <si>
    <t>6.3.1</t>
  </si>
  <si>
    <t>Population not connected to public sewage treatment</t>
  </si>
  <si>
    <t>6.4.1</t>
  </si>
  <si>
    <t>6.4.2</t>
  </si>
  <si>
    <t>Water stress</t>
  </si>
  <si>
    <t>6.5.2</t>
  </si>
  <si>
    <t>Proportion of transboundary basins (river and lake basins and aquifers) with an operational arrangement for water cooperation (%)</t>
  </si>
  <si>
    <t>6.6.1</t>
  </si>
  <si>
    <t>7.1.1</t>
  </si>
  <si>
    <t>7.1.2</t>
  </si>
  <si>
    <t>Proportion of population with primary reliance on clean fuels and technology (%)</t>
  </si>
  <si>
    <t>7.2.1</t>
  </si>
  <si>
    <t>7.3.1</t>
  </si>
  <si>
    <t>8.1.1</t>
  </si>
  <si>
    <t>8.2.1</t>
  </si>
  <si>
    <t>8.4.2</t>
  </si>
  <si>
    <t>Domestic material consumption per GDP</t>
  </si>
  <si>
    <t>8.5.1</t>
  </si>
  <si>
    <t>8.5.2</t>
  </si>
  <si>
    <t>8.6.1</t>
  </si>
  <si>
    <t>8.8.1</t>
  </si>
  <si>
    <t>8.10.1</t>
  </si>
  <si>
    <t>9.2.1</t>
  </si>
  <si>
    <t>Manufacturing, value added (% of Total Value Added)</t>
  </si>
  <si>
    <t>9.4.1</t>
  </si>
  <si>
    <t>Carbon dioxide emissions from fuel combustion per unit of GDP</t>
  </si>
  <si>
    <t>9.5.1</t>
  </si>
  <si>
    <t>Gross domestic expenditure on R&amp;D as a percentage of GDP</t>
  </si>
  <si>
    <t>9.5.2</t>
  </si>
  <si>
    <t>Researchers per capita</t>
  </si>
  <si>
    <t>9.c.1</t>
  </si>
  <si>
    <t>10.1.1</t>
  </si>
  <si>
    <t>10.2.1</t>
  </si>
  <si>
    <t>10.4.1</t>
  </si>
  <si>
    <t>Compensation of employees as a share of GDP</t>
  </si>
  <si>
    <t>11.1.1</t>
  </si>
  <si>
    <t>11.3.1</t>
  </si>
  <si>
    <t>Average annual change in built area per capita</t>
  </si>
  <si>
    <t>11.6.1</t>
  </si>
  <si>
    <t>Material recovery rate of municipal waste (recycling and composting)</t>
  </si>
  <si>
    <t>11.6.2</t>
  </si>
  <si>
    <t>Mean population exposure to PM2.5 in metropolitan areas</t>
  </si>
  <si>
    <t>11.b.1</t>
  </si>
  <si>
    <t>12.2.2</t>
  </si>
  <si>
    <t>12.4.1</t>
  </si>
  <si>
    <t>12.5.1</t>
  </si>
  <si>
    <t>13.1.2</t>
  </si>
  <si>
    <t>14.4.1</t>
  </si>
  <si>
    <t>Aggregated indicator for policies and practices against IUU fishing</t>
  </si>
  <si>
    <t>14.5.1</t>
  </si>
  <si>
    <t>14.6.1</t>
  </si>
  <si>
    <t>15.1.2</t>
  </si>
  <si>
    <t>Protected areas as a share of total land</t>
  </si>
  <si>
    <t>15.2.1</t>
  </si>
  <si>
    <t>Intensity of use of forest resources</t>
  </si>
  <si>
    <t>15.4.1</t>
  </si>
  <si>
    <t>Average proportion of Mountain Key Biodiversity Areas (KBAs) covered by protected areas (%)</t>
  </si>
  <si>
    <t>15.4.2</t>
  </si>
  <si>
    <t>Mountain Green Cover Index</t>
  </si>
  <si>
    <t>15.5.1</t>
  </si>
  <si>
    <t>Red List Index</t>
  </si>
  <si>
    <t>15.6.1</t>
  </si>
  <si>
    <t>16.1.1</t>
  </si>
  <si>
    <t>Deaths from assault</t>
  </si>
  <si>
    <t>16.1.4</t>
  </si>
  <si>
    <t>16.3.2</t>
  </si>
  <si>
    <t>Unsentenced detainees as a proportion of overall prison population (%)</t>
  </si>
  <si>
    <t>16.9.1</t>
  </si>
  <si>
    <t>16.10.2</t>
  </si>
  <si>
    <t>Countries that adopt and implement constitutional, statutory and/or policy guarantees for public access to information</t>
  </si>
  <si>
    <t>16.a.1</t>
  </si>
  <si>
    <t>17.2.1</t>
  </si>
  <si>
    <t>17.15.1</t>
  </si>
  <si>
    <t>17.16.1</t>
  </si>
  <si>
    <t>17.18.2</t>
  </si>
  <si>
    <t>17.18.3</t>
  </si>
  <si>
    <t>17.19.2</t>
  </si>
  <si>
    <t>People at risk of poverty or social exclusion</t>
  </si>
  <si>
    <t>People living in households with very low work intensity</t>
  </si>
  <si>
    <t>In work at-risk-of-poverty rate</t>
  </si>
  <si>
    <t>Self-reported unmet need for medical care</t>
  </si>
  <si>
    <t>Population having neither a bath, nor a shower, nor indoor flushing toilet in their household</t>
  </si>
  <si>
    <t>Population unable to keep home adequately warm</t>
  </si>
  <si>
    <t>Overcrowding rate</t>
  </si>
  <si>
    <t>Government support to agricultural research and development</t>
  </si>
  <si>
    <t>Area under organic farming</t>
  </si>
  <si>
    <t>Ammonia emissions from agriculture</t>
  </si>
  <si>
    <t>Nitrate in groundwater</t>
  </si>
  <si>
    <t>Share of people with good or very good perceived health</t>
  </si>
  <si>
    <t>Smoking prevalence</t>
  </si>
  <si>
    <t>Population living in households considering that they suffer from noise</t>
  </si>
  <si>
    <t>Early leavers from education and training</t>
  </si>
  <si>
    <t>Young people neither in employment nor in education and training</t>
  </si>
  <si>
    <t>Adult participation in learning</t>
  </si>
  <si>
    <t>Gender pay gap in unadjusted form</t>
  </si>
  <si>
    <t>Gender employment gap</t>
  </si>
  <si>
    <t>Positions held by women in senior management</t>
  </si>
  <si>
    <t>Population connected to at least secondary wastewater treatment</t>
  </si>
  <si>
    <t>Biochemical oxygen demand in rivers</t>
  </si>
  <si>
    <t>Phosphate in rivers</t>
  </si>
  <si>
    <t>Final energy consumption in households per capita</t>
  </si>
  <si>
    <t>Energy productivity</t>
  </si>
  <si>
    <t>Share of renewable energy in gross final energy consumption</t>
  </si>
  <si>
    <t>Energy import dependency</t>
  </si>
  <si>
    <t>Real GDP per capita</t>
  </si>
  <si>
    <t>Investment share of GDP</t>
  </si>
  <si>
    <t>Employment rate</t>
  </si>
  <si>
    <t>Long-term unemployment rate</t>
  </si>
  <si>
    <t>Gross domestic expenditure on R&amp;D</t>
  </si>
  <si>
    <t>R&amp;D personnel</t>
  </si>
  <si>
    <t>Average CO2 emissions per km from new passenger cars</t>
  </si>
  <si>
    <t>Relative median at-risk-of-poverty gap</t>
  </si>
  <si>
    <t>Income share of the bottom 40 % of the population</t>
  </si>
  <si>
    <t>EU financing to developing countries</t>
  </si>
  <si>
    <t>EU imports from developing countries</t>
  </si>
  <si>
    <t>Asylum applications</t>
  </si>
  <si>
    <t>Population reporting occurrence of crime, violence or vandalism in their area</t>
  </si>
  <si>
    <t>Settlement area per capita</t>
  </si>
  <si>
    <t>Recycling rate of municipal waste</t>
  </si>
  <si>
    <t>Circular material use rate</t>
  </si>
  <si>
    <t>Climate-related economic losses</t>
  </si>
  <si>
    <t>Contribution to the international 100bn USD commitment on climate related expending</t>
  </si>
  <si>
    <t>Estimated trends in fish stock biomass</t>
  </si>
  <si>
    <t>Share of forest area</t>
  </si>
  <si>
    <t>Soil sealing index</t>
  </si>
  <si>
    <t>Common bird index</t>
  </si>
  <si>
    <t>Grassland butterfly index</t>
  </si>
  <si>
    <t>General government total expenditure on law courts</t>
  </si>
  <si>
    <t>Perceived independence of the justice system</t>
  </si>
  <si>
    <t>Corruption Perceptions Index</t>
  </si>
  <si>
    <t>Population with confidence in EU institutions</t>
  </si>
  <si>
    <t>Official development assistance as share of gross national income</t>
  </si>
  <si>
    <t>General government gross debt</t>
  </si>
  <si>
    <t>Prevalence of wasting in children under 5 years of age (%)</t>
  </si>
  <si>
    <t>Neonatal mortality rate (per 1,000 live births)</t>
  </si>
  <si>
    <t>Mortality rate, under-5 (per 1,000 live births)</t>
  </si>
  <si>
    <t>Incidence of tuberculosis (per 100,000 population)</t>
  </si>
  <si>
    <t>Births attended by skilled health personnel (%)</t>
  </si>
  <si>
    <t>Gap in life expectancy at birth among regions (years)</t>
  </si>
  <si>
    <t>Lower secondary completion rate (%)</t>
  </si>
  <si>
    <t>Population using at least basic sanitation services (%)</t>
  </si>
  <si>
    <t>Population using safely managed water services (%)</t>
  </si>
  <si>
    <t>Population using safely managed sanitation services (%)</t>
  </si>
  <si>
    <t>Population using the internet (%)</t>
  </si>
  <si>
    <t>Palma ratio</t>
  </si>
  <si>
    <t>Satisfaction with public transport (%)</t>
  </si>
  <si>
    <t>Mean area that is protected in freshwater sites important to biodiversity (%)</t>
  </si>
  <si>
    <t>Homicides (per 100,000 population)</t>
  </si>
  <si>
    <t>Financial Secrecy Score (best 0-100 worst)</t>
  </si>
  <si>
    <t>Total</t>
  </si>
  <si>
    <t>Env</t>
  </si>
  <si>
    <t>Ind_no</t>
  </si>
  <si>
    <t>Set</t>
  </si>
  <si>
    <t>Other international agreement or shared aspirations</t>
  </si>
  <si>
    <t>Best performers</t>
  </si>
  <si>
    <t>SDG target</t>
  </si>
  <si>
    <t>Policy target</t>
  </si>
  <si>
    <t>Unique indicators</t>
  </si>
  <si>
    <t>Leave No One Behind</t>
  </si>
  <si>
    <t>Technical optimum</t>
  </si>
  <si>
    <t>1.2.2</t>
  </si>
  <si>
    <t>Proportion of population living in multidimensional poverty (%)</t>
  </si>
  <si>
    <t>Recipients of secondary out-of-work benefits (safetynets) as a percentage of poor working-age population (proxy)</t>
  </si>
  <si>
    <t>[ILO] Proportion of population covered by at least one social protection benefit, by sex (%)</t>
  </si>
  <si>
    <t>[ILO] Proportion of children/households receiving child/family cash benefit, by sex (%)</t>
  </si>
  <si>
    <t>[ILO] Proportion of population with severe disabilities receiving disability cash benefit, by sex (%)</t>
  </si>
  <si>
    <t>[ILO] Proportion of mothers with newborns receiving maternity cash benefit (%)</t>
  </si>
  <si>
    <t>[ILO] Proportion of population above statutory pensionable age receiving a pension, by sex (%)</t>
  </si>
  <si>
    <t>[ILO] Proportion of poor population receiving social assistance cash benefit, by sex (%)</t>
  </si>
  <si>
    <t>[ILO] Proportion of unemployed persons receiving unemployment cash benefit, by sex (%)</t>
  </si>
  <si>
    <t>[ILO] Proportion of vulnerable population receiving social assistance cash benefit, by sex (%)</t>
  </si>
  <si>
    <t>[ILO] Proportion of employed population covered in the event of work injury, by sex (%)</t>
  </si>
  <si>
    <t>1.4.1</t>
  </si>
  <si>
    <t>Proportion of population using basic drinking water services, by location (%)</t>
  </si>
  <si>
    <t>Proportion of population using basic sanitation services, by location (%)</t>
  </si>
  <si>
    <t>1.5.1</t>
  </si>
  <si>
    <t>Number of directly affected persons attributed to disasters per 100,000 population (number)</t>
  </si>
  <si>
    <t>Number of deaths and missing persons attributed to disasters per 100,000 population (number)</t>
  </si>
  <si>
    <t>1.5.2</t>
  </si>
  <si>
    <t>Direct economic loss attributed to disasters relative to GDP (%)</t>
  </si>
  <si>
    <t>Score of adoption and implementation of national DRR strategies in line with the Sendai Framework</t>
  </si>
  <si>
    <t>1.5.4</t>
  </si>
  <si>
    <t>Proportion of local governments that adopt and implement local disaster risk reduction strategies in line with national disaster risk reduction strategies (%)</t>
  </si>
  <si>
    <t>Prevalence of severe food insecurity in the adult population (%)</t>
  </si>
  <si>
    <t>2.2.3</t>
  </si>
  <si>
    <t>Proportion of women aged 15-49 years with anaemia (%)</t>
  </si>
  <si>
    <t>Proportion of local breeds classified as being at risk as a share of local breeds with known level of extinction risk (%)</t>
  </si>
  <si>
    <t>2.c.1</t>
  </si>
  <si>
    <t>Consumer Food Price Index</t>
  </si>
  <si>
    <t>Infant mortality rate (deaths per 1,000 live births)</t>
  </si>
  <si>
    <t>Under-five mortality rate, by sex (deaths per 1,000 live births)</t>
  </si>
  <si>
    <t>Neonatal mortality rate (deaths per 1,000 live births)</t>
  </si>
  <si>
    <t>Death rate due to Tuberculosis</t>
  </si>
  <si>
    <t>Tuberculosis incidence (per 100,000 population)</t>
  </si>
  <si>
    <t>Prevalence of hepatitis B surface antigen (HBsAg) (%)</t>
  </si>
  <si>
    <t>Number of people requiring interventions against neglected tropical diseases (number)</t>
  </si>
  <si>
    <t>Suicide mortality rate, by sex (deaths per 100,000 population)</t>
  </si>
  <si>
    <t>3.5.1</t>
  </si>
  <si>
    <t>Alcohol use disorders, 12-month prevalence (%)</t>
  </si>
  <si>
    <t>Alcohol consumption per capita (aged 15 years and older) within a calendar year (litres of pure alcohol)</t>
  </si>
  <si>
    <t>Death rate due to road traffic injuries, by sex (per 100,000 population)</t>
  </si>
  <si>
    <t>Adolescent birth rate (per 1,000 women aged 15-19 years)</t>
  </si>
  <si>
    <t>Proportion of population with large household expenditures on health (greater than 10%) as a share of total household expenditure or income (%)</t>
  </si>
  <si>
    <t>Age-standardized mortality rate attributed to ambient air pollution (deaths per 100,000 population)</t>
  </si>
  <si>
    <t>Crude death rate attributed to ambient air pollution (deaths per 100,000 population)</t>
  </si>
  <si>
    <t>Crude death rate attributed to household and ambient air pollution (deaths per 100,000 population)</t>
  </si>
  <si>
    <t>Age-standardized mortality rate attributed to household and ambient air pollution (deaths per 100,000 population)</t>
  </si>
  <si>
    <t>Mortality rate attributed to unsafe water, unsafe sanitation and lack of hygiene (deaths per 100,000 population)</t>
  </si>
  <si>
    <t>Mortality from accidental poisonning</t>
  </si>
  <si>
    <t>Mortality rate attributed to unintentional poisonings, by sex (deaths per 100,000 population)</t>
  </si>
  <si>
    <t>Age-standardized prevalence of current tobacco use among persons aged 15 years and older, by sex (%)</t>
  </si>
  <si>
    <t>Proportion of the target population with access to 3 doses of diphtheria-tetanus-pertussis (DTP3) (%)</t>
  </si>
  <si>
    <t>Proportion of the target population with access to affordable medicines and vaccines on a sustainable basis, human papillomavirus (HPV) (%)</t>
  </si>
  <si>
    <t>Proportion of the target population with access to measles-containing-vaccine second-dose (MCV2) (%)</t>
  </si>
  <si>
    <t>Proportion of the target population with access to pneumococcal conjugate 3rd dose (PCV3) (%)</t>
  </si>
  <si>
    <t>SH_IHR_CAPS_IHR IHR - Average over Capacities</t>
  </si>
  <si>
    <t>SH_IHR_CAPS_SPAR SPAR - Average over Capacities</t>
  </si>
  <si>
    <t>3.d.2</t>
  </si>
  <si>
    <t>Percentage of bloodstream infection due to Escherichia coli resistant to 3rd-generation cephalosporin (e.g., ESBL- E. coli) among patients seeking care and whose blood sample is taken and tested (%)</t>
  </si>
  <si>
    <t>Percentage of bloodstream infection due to methicillin-resistant Staphylococcus aureus (MRSA) among patients seeking care and whose blood sample is taken and tested (%)</t>
  </si>
  <si>
    <t>Proportion of 15 year-olds achieving at least PISA level 2 in mathematics</t>
  </si>
  <si>
    <t>Proportion of children and young people achieving a minimum proficiency level in reading and mathematics (%) (LOWSEC) (SKILL_MATH)</t>
  </si>
  <si>
    <t>Proportion of children and young people achieving a minimum proficiency level in reading and mathematics (%) (LOWSEC) (SKILL_READ)</t>
  </si>
  <si>
    <t>Proportion of children and young people achieving a minimum proficiency level in reading and mathematics (%) (PRIMAR) (SKILL_MATH)</t>
  </si>
  <si>
    <t>Proportion of children and young people achieving a minimum proficiency level in reading and mathematics (%) (PRIMAR) (SKILL_READ)</t>
  </si>
  <si>
    <t>4.1.2</t>
  </si>
  <si>
    <t>Completion rate, by sex, location, wealth quintile and education level (%) (LOWSEC)</t>
  </si>
  <si>
    <t>Completion rate, by sex, location, wealth quintile and education level (%) (UPPSEC)</t>
  </si>
  <si>
    <t>Participation rate in organized learning (one year before the official primary entry age), by sex (%)</t>
  </si>
  <si>
    <t>Participation rate in formal and non-formal education and training, by sex (%)</t>
  </si>
  <si>
    <t>Proportion of youth and adults with information and communications technology (ICT) skills, by sex and type of skill (%) (ARSP)</t>
  </si>
  <si>
    <t>Proportion of youth and adults with information and communications technology (ICT) skills, by sex and type of skill (%) (CMFL)</t>
  </si>
  <si>
    <t>Proportion of youth and adults with information and communications technology (ICT) skills, by sex and type of skill (%) (COPA)</t>
  </si>
  <si>
    <t>Proportion of youth and adults with information and communications technology (ICT) skills, by sex and type of skill (%) (EPRS)</t>
  </si>
  <si>
    <t>Proportion of youth and adults with information and communications technology (ICT) skills, by sex and type of skill (%) (PCPR)</t>
  </si>
  <si>
    <t>Proportion of youth and adults with information and communications technology (ICT) skills, by sex and type of skill (%) (SOFT)</t>
  </si>
  <si>
    <t>Proportion of youth and adults with information and communications technology (ICT) skills, by sex and type of skill (%) (TRAF)</t>
  </si>
  <si>
    <t>Socio-economic parity index (based on PISA ESCS Index) - math</t>
  </si>
  <si>
    <t>Adjusted gender parity index for completion rate, by location, wealth quintile and education level (LOWSEC)</t>
  </si>
  <si>
    <t>Adjusted gender parity index for completion rate, by location, wealth quintile and education level (UPPSEC)</t>
  </si>
  <si>
    <t>Adjusted location parity index for completion rate, by sex, wealth quintile and education level (LOWSEC)</t>
  </si>
  <si>
    <t>Adjusted location parity index for completion rate, by sex, wealth quintile and education level (UPPSEC)</t>
  </si>
  <si>
    <t>Adjusted wealth parity index for completion rate, by sex, location and education level (LOWSEC)</t>
  </si>
  <si>
    <t>Adjusted wealth parity index for completion rate, by sex, location and education level (UPPSEC)</t>
  </si>
  <si>
    <t>Gender parity index for youth/adults with information and communications technology (ICT) skills, by type of skill (ratio) (ARSP)</t>
  </si>
  <si>
    <t>Gender parity index for youth/adults with information and communications technology (ICT) skills, by type of skill (ratio) (CMFL)</t>
  </si>
  <si>
    <t>Gender parity index for youth/adults with information and communications technology (ICT) skills, by type of skill (ratio) (COPA)</t>
  </si>
  <si>
    <t>Gender parity index for youth/adults with information and communications technology (ICT) skills, by type of skill (ratio) (EMAIL)</t>
  </si>
  <si>
    <t>Gender parity index for youth/adults with information and communications technology (ICT) skills, by type of skill (ratio) (EPRS)</t>
  </si>
  <si>
    <t>Gender parity index for youth/adults with information and communications technology (ICT) skills, by type of skill (ratio) (INST)</t>
  </si>
  <si>
    <t>Gender parity index for youth/adults with information and communications technology (ICT) skills, by type of skill (ratio) (PCPR)</t>
  </si>
  <si>
    <t>Gender parity index for youth/adults with information and communications technology (ICT) skills, by type of skill (ratio) (SOFT)</t>
  </si>
  <si>
    <t>Gender parity index for youth/adults with information and communications technology (ICT) skills, by type of skill (ratio) (TRAF)</t>
  </si>
  <si>
    <t>Adjusted gender parity index for participation rate in formal and non-formal education and training (ratio)</t>
  </si>
  <si>
    <t>Adjusted gender parity index for participation rate in organized learning (one year before the official primary entry age), (ratio)</t>
  </si>
  <si>
    <t>Adjusted immigration status parity index for achieving at least a fixed level of proficiency in functional skills, by numeracy/literacy skills (ratio) (LITE)</t>
  </si>
  <si>
    <t>Adjusted immigration status parity index for achieving at least a fixed level of proficiency in functional skills, by numeracy/literacy skills (ratio) (NUME)</t>
  </si>
  <si>
    <t>Adjusted language test parity index for achieving a minimum proficiency level in reading and mathematics (ratio) (LOWSEC) (SKILL_MATH)</t>
  </si>
  <si>
    <t>Adjusted language test parity index for achieving a minimum proficiency level in reading and mathematics (ratio) (LOWSEC) (SKILL_READ)</t>
  </si>
  <si>
    <t>Adjusted language test parity index for achieving a minimum proficiency level in reading and mathematics (ratio) (PRIMAR) (SKILL_MATH)</t>
  </si>
  <si>
    <t>Adjusted language test parity index for achieving a minimum proficiency level in reading and mathematics (ratio) (PRIMAR) (SKILL_READ)</t>
  </si>
  <si>
    <t>Adjusted immigration status parity index for achieving a minimum proficiency level in reading and mathematics (ratio) (LOWSEC) (SKILL_MATH)</t>
  </si>
  <si>
    <t>Adjusted immigration status parity index for achieving a minimum proficiency level in reading and mathematics (ratio) (LOWSEC) (SKILL_READ)</t>
  </si>
  <si>
    <t>Adjusted immigration status parity index for achieving a minimum proficiency level in reading and mathematics (ratio) (PRIMAR) (SKILL_MATH)</t>
  </si>
  <si>
    <t>Adjusted immigration status parity index for achieving a minimum proficiency level in reading and mathematics (ratio) (PRIMAR) (SKILL_READ)</t>
  </si>
  <si>
    <t>Adjusted gender parity index for achieving at least a fixed level of proficiency in functional skills, by numeracy/literacy skills (ratio) (LITE)</t>
  </si>
  <si>
    <t>Adjusted gender parity index for achieving at least a fixed level of proficiency in functional skills, by numeracy/literacy skills (ratio) (NUME)</t>
  </si>
  <si>
    <t>Adjusted gender parity index for achieving a minimum proficiency level in reading and mathematics (ratio) (LOWSEC) (SKILL_MATH)</t>
  </si>
  <si>
    <t>Adjusted gender parity index for achieving a minimum proficiency level in reading and mathematics (ratio) (LOWSEC) (SKILL_READ)</t>
  </si>
  <si>
    <t>Adjusted gender parity index for achieving a minimum proficiency level in reading and mathematics (ratio) (PRIMAR) (SKILL_MATH)</t>
  </si>
  <si>
    <t>Adjusted gender parity index for achieving a minimum proficiency level in reading and mathematics (ratio) (PRIMAR) (SKILL_READ)</t>
  </si>
  <si>
    <t>Adjusted rural to urban parity index for achieving a minimum proficiency level in reading and mathematics (ratio) (LOWSEC) (SKILL_MATH)</t>
  </si>
  <si>
    <t>Adjusted rural to urban parity index for achieving a minimum proficiency level in reading and mathematics (ratio) (LOWSEC) (SKILL_READ)</t>
  </si>
  <si>
    <t>Adjusted rural to urban parity index for achieving a minimum proficiency level in reading and mathematics (ratio) (PRIMAR) (SKILL_MATH)</t>
  </si>
  <si>
    <t>Adjusted rural to urban parity index for achieving a minimum proficiency level in reading and mathematics (ratio) (PRIMAR) (SKILL_READ)</t>
  </si>
  <si>
    <t>Adjusted low to high socio-economic parity status index for achieving at least a fixed level of proficiency in functional skills, by numeracy/literacy skills (ratio) (LITE)</t>
  </si>
  <si>
    <t>Adjusted low to high socio-economic parity status index for achieving at least a fixed level of proficiency in functional skills, by numeracy/literacy skills (ratio) (NUME)</t>
  </si>
  <si>
    <t>Adjusted low to high socio-economic parity index for achieving a minimum proficiency level in reading and mathematics (ratio) (LOWSEC) (SKILL_MATH)</t>
  </si>
  <si>
    <t>Adjusted low to high socio-economic parity index for achieving a minimum proficiency level in reading and mathematics (ratio) (LOWSEC) (SKILL_READ)</t>
  </si>
  <si>
    <t>Adjusted low to high socio-economic parity index for achieving a minimum proficiency level in reading and mathematics (ratio) (PRIMAR) (SKILL_MATH)</t>
  </si>
  <si>
    <t>Adjusted low to high socio-economic parity index for achieving a minimum proficiency level in reading and mathematics (ratio) (PRIMAR) (SKILL_READ)</t>
  </si>
  <si>
    <t>Proportion of population achieving at least a fixed level of proficiency in functional skills, by sex, age and type of skill (%) (LITE)</t>
  </si>
  <si>
    <t>Proportion of population achieving at least a fixed level of proficiency in functional skills, by sex, age and type of skill (%) (NUME)</t>
  </si>
  <si>
    <t>4.7.1</t>
  </si>
  <si>
    <t>Extent to which global citizenship education and education for sustainable development are mainstreamed in curricula</t>
  </si>
  <si>
    <t>Extent to which global citizenship education and education for sustainable development are mainstreamed in national education policies</t>
  </si>
  <si>
    <t>Extent to which global citizenship education and education for sustainable development are mainstreamed in student assessment</t>
  </si>
  <si>
    <t>Extent to which global citizenship education and education for sustainable development are mainstreamed in teacher education</t>
  </si>
  <si>
    <t>Proportion of schools with basic handwashing facilities, by education level (%) (LOWSEC)</t>
  </si>
  <si>
    <t>Proportion of schools with basic handwashing facilities, by education level (%) (PRIMAR)</t>
  </si>
  <si>
    <t>Proportion of schools with basic handwashing facilities, by education level (%) (UPPSEC)</t>
  </si>
  <si>
    <t>Proportion of schools with access to computers for pedagogical purposes, by education level (%) (LOWSEC)</t>
  </si>
  <si>
    <t>Proportion of schools with access to computers for pedagogical purposes, by education level (%) (PRIMAR)</t>
  </si>
  <si>
    <t>Proportion of schools with access to computers for pedagogical purposes, by education level (%) (SECOND)</t>
  </si>
  <si>
    <t>Proportion of schools with access to computers for pedagogical purposes, by education level (%) (UPPSEC)</t>
  </si>
  <si>
    <t>Proportion of schools with access to electricity, by education level (%) (LOWSEC)</t>
  </si>
  <si>
    <t>Proportion of schools with access to electricity, by education level (%) (PRIMAR)</t>
  </si>
  <si>
    <t>Proportion of schools with access to electricity, by education level (%) (UPPSEC)</t>
  </si>
  <si>
    <t>Proportion of schools with access to basic drinking water, by education level (%) (LOWSEC)</t>
  </si>
  <si>
    <t>Proportion of schools with access to basic drinking water, by education level (%) (PRIMAR)</t>
  </si>
  <si>
    <t>Proportion of schools with access to basic drinking water, by education level (%) (UPPSEC)</t>
  </si>
  <si>
    <t>Proportion of schools with access to the internet for pedagogical purposes, by education level (%) (LOWSEC)</t>
  </si>
  <si>
    <t>Proportion of schools with access to the internet for pedagogical purposes, by education level (%) (PRIMAR)</t>
  </si>
  <si>
    <t>Proportion of schools with access to the internet for pedagogical purposes, by education level (%) (SECOND)</t>
  </si>
  <si>
    <t>Proportion of schools with access to the internet for pedagogical purposes, by education level (%) (UPPSEC)</t>
  </si>
  <si>
    <t>Proportion of schools with access to access to single-sex basic sanitation, by education level (%) (LOWSEC)</t>
  </si>
  <si>
    <t>Proportion of schools with access to access to single-sex basic sanitation, by education level (%) (PRIMAR)</t>
  </si>
  <si>
    <t>Proportion of schools with access to access to single-sex basic sanitation, by education level (%) (UPPSEC)</t>
  </si>
  <si>
    <t xml:space="preserve">Proportion of teachers who received in-service training in the last 12 months </t>
  </si>
  <si>
    <t>Legal frameworks that promote, enforce and monitor gender equality (percentage of achievement, 0 - 100) -- Area 3: employment and economic benefits</t>
  </si>
  <si>
    <t>Legal frameworks that promote, enforce and monitor gender equality (percentage of achievement, 0 - 100) -- Area 1: overarching legal frameworks and public life</t>
  </si>
  <si>
    <t>Legal frameworks that promote, enforce and monitor gender equality (percentage of achievement, 0 - 100) -- Area 4: marriage and family</t>
  </si>
  <si>
    <t>Legal frameworks that promote, enforce and monitor gender equality (percentage of achievement, 0 - 100) --  Area 2: violence against women</t>
  </si>
  <si>
    <t>Proportion of ever-partnered women and girls subjected to physical and/or sexual violence by a current or former intimate partner in the previous 12 months, by age (%)</t>
  </si>
  <si>
    <t>5.3.2</t>
  </si>
  <si>
    <t>Legal framework toward female genital mutilation</t>
  </si>
  <si>
    <t>Proportion of time spent on unpaid care work, by sex, age and location (%)(gender gap - minutes)</t>
  </si>
  <si>
    <t>Proportion of time spent on unpaid domestic chores, by sex, age and location (%)(gender gap - minutes)</t>
  </si>
  <si>
    <t>Proportion of time spent on unpaid domestic chores and care work, by sex, age and location (%)(gender gap - minutes)</t>
  </si>
  <si>
    <t>Proportion of elected seats held by women in deliberative bodies of local government (%)</t>
  </si>
  <si>
    <t>Proportion of seats held by women in national parliaments (% of total number of seats)</t>
  </si>
  <si>
    <t>Proportion of women in managerial positions (%)</t>
  </si>
  <si>
    <t>Proportion of women in senior and middle management positions (%)</t>
  </si>
  <si>
    <t>Proportion of population using safely managed drinking water services, by urban/rural (%)</t>
  </si>
  <si>
    <t>Proportion of population practicing open defecation, by urban/rural (%)</t>
  </si>
  <si>
    <t>Proportion of population using safely managed sanitation services, by urban/rural (%)</t>
  </si>
  <si>
    <t>Proportion of domestic wastewater flows that is not safely treated (%)</t>
  </si>
  <si>
    <t>6.3.2</t>
  </si>
  <si>
    <t>Proportion of groundwater bodies with good ambient water quality (%)</t>
  </si>
  <si>
    <t>Proportion of open water bodies with good ambient water quality (%)</t>
  </si>
  <si>
    <t>Proportion of river water bodies with good ambient water quality (%)</t>
  </si>
  <si>
    <t>Proportion of bodies of water with good ambient water quality (%)</t>
  </si>
  <si>
    <t>Water Use Efficiency (United States dollars per cubic meter)</t>
  </si>
  <si>
    <t>Freshwater abstraction per capita</t>
  </si>
  <si>
    <t>Level of water stress: freshwater withdrawal as a proportion of available freshwater resources (%)</t>
  </si>
  <si>
    <t>6.5.1</t>
  </si>
  <si>
    <t>Degree of integrated water resources management implementation (%)</t>
  </si>
  <si>
    <t>Proportion of transboundary aquifers with an operational arrangement for water cooperation (%)</t>
  </si>
  <si>
    <t>Proportion of transboundary river and lake basins with an operational arrangement for water cooperation (%)</t>
  </si>
  <si>
    <t>Lake water quality turbidity (%) (EXTREME or HIGH)</t>
  </si>
  <si>
    <t>Lake water quality trophic state (%) (EXTREME or HIGH)</t>
  </si>
  <si>
    <t>Converted from permanent water to non-permanent water (not water or seasonal)</t>
  </si>
  <si>
    <t>12.1.1</t>
  </si>
  <si>
    <t>Countries with sustainable consumption and production (SCP) national action plans or SCP mainstreamed as a priority or target into national policies (1 = YES; 0 = NO)</t>
  </si>
  <si>
    <t>Countries with policy instrument for sustainable consumption and production (1 = YES; 0 = NO)</t>
  </si>
  <si>
    <t>Domestic material consumption per capita, by type of raw material (tonnes)</t>
  </si>
  <si>
    <t>Domestic material consumption per unit of GDP, by type of raw material (kilograms per constant 2010 United States dollars)</t>
  </si>
  <si>
    <t>12.3.1</t>
  </si>
  <si>
    <t>Food waste per capita (KG) (HHS)</t>
  </si>
  <si>
    <t>Food waste per capita (KG) (OOHC)</t>
  </si>
  <si>
    <t>Food waste per capita (KG) (RTL)</t>
  </si>
  <si>
    <t>Parties meeting their commitments and obligations in transmitting information as required by Basel Convention on hazardous waste, and other chemicals</t>
  </si>
  <si>
    <t>Parties meeting their commitments and obligations in transmitting information as required by Minamata Convention on hazardous waste, and other chemicals (%)</t>
  </si>
  <si>
    <t>Parties meeting their commitments and obligations in transmitting information as required by Montreal Protocol on hazardous waste, and other chemicals</t>
  </si>
  <si>
    <t>Parties meeting their commitments and obligations in transmitting information as required by Rotterdam Convention on hazardous waste, and other chemicals</t>
  </si>
  <si>
    <t>Parties meeting their commitments and obligations in transmitting information as required by Stockholm Convention on hazardous waste, and other chemicals</t>
  </si>
  <si>
    <t>12.7.1</t>
  </si>
  <si>
    <t>Number of countries implementing sustainable public procurement policies and action plans</t>
  </si>
  <si>
    <t>12.8.1</t>
  </si>
  <si>
    <t>12.b.1</t>
  </si>
  <si>
    <t>Implementation of standard accounting tools to monitor the economic and environmental aspects of tourism (SEEA tables)</t>
  </si>
  <si>
    <t>Implementation of standard accounting tools to monitor the economic and environmental aspects of tourism (Tourism Satellite Account tables)</t>
  </si>
  <si>
    <t>13.1.1</t>
  </si>
  <si>
    <t>13.1.3</t>
  </si>
  <si>
    <t>13.2.2</t>
  </si>
  <si>
    <t>Total greenhouse gas emissions without LULUCF for Annex I Parties (Mt CO₂ equivalent)</t>
  </si>
  <si>
    <t>Greenhouse gas emissions, intensities per unit of GDP</t>
  </si>
  <si>
    <t>13.3.1</t>
  </si>
  <si>
    <t>14.1.1</t>
  </si>
  <si>
    <t>Beach litter per square kilometer (Number)(Log)</t>
  </si>
  <si>
    <t>Chlorophyll-a anomaly, remote sensing (%) (Extreme or High)</t>
  </si>
  <si>
    <t>Chlorophyll-a anomaly, remote sensing (%) (Moderate)</t>
  </si>
  <si>
    <t>Chlorophyll-a deviations, remote sensing (%)(3 year average)</t>
  </si>
  <si>
    <t>Coverage of protected areas in relation to marine areas (Exclusive Economic Zones) (%)</t>
  </si>
  <si>
    <t>Average proportion of Marine Key Biodiversity Areas (KBAs) covered by protected areas (%)</t>
  </si>
  <si>
    <t>Protected areas as a share of Exclusive Economic Zone</t>
  </si>
  <si>
    <t>Progress by countries in the degree of implementation of international instruments aiming to combat illegal, unreported and unregulated fishing (level of implementation: 1 lowest to 5 highest)</t>
  </si>
  <si>
    <t>14.b.1</t>
  </si>
  <si>
    <t>Degree of application of a legal/regulatory/policy/institutional framework which recognizes and protects access rights for small-scale fisheries (level of implementation: 1 lowest to 5 highest)</t>
  </si>
  <si>
    <t>Average proportion of Freshwater Key Biodiversity Areas (KBAs) covered by protected areas (%)</t>
  </si>
  <si>
    <t>Average proportion of Terrestrial Key Biodiversity Areas (KBAs) covered by protected areas (%)</t>
  </si>
  <si>
    <t>Forest area annual net change rate (%)</t>
  </si>
  <si>
    <t>Proportion of forest area under a long-term management plan (%)</t>
  </si>
  <si>
    <t>Proportion of forest area within legally established protected areas (%)</t>
  </si>
  <si>
    <t>15.3.1</t>
  </si>
  <si>
    <t>Proportion of land that is degraded over total land area (%)</t>
  </si>
  <si>
    <t>Countries that have legislative, administrative and policy framework or measures reported to the Access and Benefit-Sharing Clearing-House (1 = YES; 0 = NO)</t>
  </si>
  <si>
    <t>Countries that are parties to the Nagoya Protocol (1 = YES; 0 = NO)</t>
  </si>
  <si>
    <t>Countries that have legislative, administrative and policy framework or measures reported through the Online Reporting System on Compliance  of the International Treaty on Plant Genetic Resources for Food and Agriculture (PGRFA) (1 = YES; 0 = NO)</t>
  </si>
  <si>
    <t>Countries that are contracting Parties to the International Treaty on Plant Genetic Resources for Food and Agriculture (PGRFA) (1 = YES; 0 = NO)</t>
  </si>
  <si>
    <t>15.8.1</t>
  </si>
  <si>
    <t>Recipient countries of global funding with access to any funding from global financial mechanisms for projects related to invasive alien species  management (1 = YES, 0 = NO)</t>
  </si>
  <si>
    <t>Legislation, Regulation, Act related to the prevention of introduction and management of Invasive Alien Species (1 = YES, 0 = NO)</t>
  </si>
  <si>
    <t>Countries with an allocation from the national budget to manage the threat of invasive alien species (1 = YES, 0 = NO)</t>
  </si>
  <si>
    <t>National Biodiversity Strategy and Action Plan (NBSAP) targets alignment to Aichi Biodiversity target 9 set out in the Strategic Plan for Biodiversity 2011-2020 (1 = YES, 0 = NO)</t>
  </si>
  <si>
    <t>15.9.1</t>
  </si>
  <si>
    <t>Countries that established national targets in accordance with Aichi Biodiversity Target 2 of the Strategic Plan for Biodiversity 2011-2020 in their National Biodiversity Strategy and Action Plans (1 = YES; 0 = NO)</t>
  </si>
  <si>
    <t>Countries with integrated biodiversity values into national accounting and reporting systems, defined as implementation of the System of Environmental-Economic Accounting  (1 = YES; 0 = NO)</t>
  </si>
  <si>
    <t>Number of victims of intentional homicide per 100,000 population, by sex (victims per 100,000 population)</t>
  </si>
  <si>
    <t>16.1.3</t>
  </si>
  <si>
    <t>Proportion of population subjected to physical violence in the previous 12 months, by sex (%)</t>
  </si>
  <si>
    <t>Proportion of population subjected to robbery in the previous 12 months, by sex (%)</t>
  </si>
  <si>
    <t>Share of population feeling safe when walking alone at night in the city or area where they live</t>
  </si>
  <si>
    <t>Proportion of population that feel safe walking alone around the area they live (%)</t>
  </si>
  <si>
    <t>16.3.1</t>
  </si>
  <si>
    <t>Police reporting rate for robbery, by sex (%)</t>
  </si>
  <si>
    <t>16.3.3</t>
  </si>
  <si>
    <t>Index of civil justice</t>
  </si>
  <si>
    <t>16.5.2</t>
  </si>
  <si>
    <t>Bribery incidence (% of firms experiencing at least one bribe payment request)</t>
  </si>
  <si>
    <t>16.6.2</t>
  </si>
  <si>
    <t>Citizens confidence with the judicial system</t>
  </si>
  <si>
    <t>16.7.1</t>
  </si>
  <si>
    <t>Diversity of the central government workforce (Pilot index)</t>
  </si>
  <si>
    <t>Ratio for female members of parliaments (Ratio of the proportion of women in parliament in the proportion of women in the national population with the age of eligibility as a lower bound boundary), Lower Chamber or Unicameral</t>
  </si>
  <si>
    <t>Ratio for female members of parliaments (Ratio of the proportion of women in parliament in the proportion of women in the national population with the age of eligibility as a lower bound boundary), Upper Chamber</t>
  </si>
  <si>
    <t>Ratio of young members in parliament (Ratio of the proportion of young members in parliament (age 45 or below) in the proportion of the national population (age 45 or below) with the age of eligibility as a lower bound boundary), Lower Chamber or Unicameral</t>
  </si>
  <si>
    <t>Proportion of children under 5 years of age whose births have been registered with a civil authority (% of children under 5 years of age)</t>
  </si>
  <si>
    <t>Compliance with Paris Principle (4 = High , 1 = Low)</t>
  </si>
  <si>
    <t>17.10.1</t>
  </si>
  <si>
    <t>Worldwide weighted tariff-average, most-favoured-nation status, by type of product (%)</t>
  </si>
  <si>
    <t>Worldwide weighted tariff-average, preferential status, by type of product (%)</t>
  </si>
  <si>
    <t>17.12.1</t>
  </si>
  <si>
    <t>Average tariff applied by developed countries, most-favored nation status, by type of product (%)</t>
  </si>
  <si>
    <t>Average tariff applied by developed countries, preferential status, by type of product (%)</t>
  </si>
  <si>
    <t>17.13.1</t>
  </si>
  <si>
    <t>Current account balance as a proportion of GDP (%)</t>
  </si>
  <si>
    <t>Portfolio investment, net (Balance of Payments, current United States dollars)</t>
  </si>
  <si>
    <t>Foreign direct investment, net inflows, as a proportion of GDP (%)</t>
  </si>
  <si>
    <t>Gross public sector debt, Central Government, as a proportion of GDP (%)</t>
  </si>
  <si>
    <t xml:space="preserve">Extent of use of country-owned results frameworks and planning tools by providers of development cooperation - data by provider (%) </t>
  </si>
  <si>
    <t>Proportion of project objectives of new development interventions drawn from country-led result frameworks - data by provider (%)</t>
  </si>
  <si>
    <t>Proportion of results indicators drawn from country-led results frameworks - data by provider (%)</t>
  </si>
  <si>
    <t>Proportion of results indicators which will be monitored using government sources and monitoring systems - data by provider (%)</t>
  </si>
  <si>
    <t>Progress in multi-stakeholder development effectiveness monitoring frameworks that support the achievement of the sustainable development goals, Provider (1 = YES; 0 = NO)</t>
  </si>
  <si>
    <t>Countries with national statistical legislation exists that complies with the Fundamental Principles of Official Statistics (1 = YES; 0 = NO)</t>
  </si>
  <si>
    <t>Countries with national statistical plans with funding from Government (1 = YES; 0 = NO)</t>
  </si>
  <si>
    <t>Countries with national statistical plans that are fully funded (1 = YES; 0 = NO)</t>
  </si>
  <si>
    <t>Countries with national statistical plans that are under implementation (1 = YES; 0 = NO)</t>
  </si>
  <si>
    <t>Countries with birth registration data that are at least 90 percent complete (1 = YES; 0 = NO)</t>
  </si>
  <si>
    <t>Countries that have conducted at least one population and housing census in the last 10 years (1 = YES; 0 = NO)</t>
  </si>
  <si>
    <t>Countries with death registration data that are at least 75 percent complete (1 = YES; 0 = NO)</t>
  </si>
  <si>
    <t>Net official development assistance (ODA) to LDCs as a percentage of OECD-DAC donors' GNI, by donor countries (%)</t>
  </si>
  <si>
    <t>Net official development assistance (ODA) as a percentage of OECD-DAC donors' GNI, by donor countries (%)</t>
  </si>
  <si>
    <t>Net official development assistance to developping and least developped countries as a percentage of GNI</t>
  </si>
  <si>
    <t>Total fixed broadband suscriptions per 100 inhabitants</t>
  </si>
  <si>
    <t>Proportion of population with access to electricity, by urban/rural (%)</t>
  </si>
  <si>
    <t>Renewable energy share in the total final energy consumption (%)</t>
  </si>
  <si>
    <t>Renewable energy share in the total electricity generation</t>
  </si>
  <si>
    <t>Energy intensity level of primary energy (megajoules per constant 2017 purchasing power parity GDP)</t>
  </si>
  <si>
    <t>Annual growth rate of real GDP per capita (%)</t>
  </si>
  <si>
    <t>15 years average annual growth rate of real GDP per capita</t>
  </si>
  <si>
    <t>Number of automated teller machines (ATMs) per 100,000 adults</t>
  </si>
  <si>
    <t>15 years average annual growth rate of real GDP per hours worked</t>
  </si>
  <si>
    <t>Annual growth rate of real GDP per employed person (%)</t>
  </si>
  <si>
    <t>Average hourly earnings of employees by sex and occupation (local currency)</t>
  </si>
  <si>
    <t>Unemployment rate (15 - 64)</t>
  </si>
  <si>
    <t>Unemployment rate, by sex and age (%)</t>
  </si>
  <si>
    <t>Unemployment rate, by sex and disability (%)</t>
  </si>
  <si>
    <t>Proportion of youth (aged 15–29 years) not in education, employment or training</t>
  </si>
  <si>
    <t>Proportion of youth not in education, employment or training, by sex and age (%)</t>
  </si>
  <si>
    <t>Fatal occupational injuries among employees, by sex and migrant status (per 100,000 employees)</t>
  </si>
  <si>
    <t>Non-fatal occupational injuries among employees, by sex and migrant status (per 100,000 employees)</t>
  </si>
  <si>
    <t>8.8.2</t>
  </si>
  <si>
    <t>Level of national compliance with labour rights (freedom of association and collective bargaining) based on International Labour Organization (ILO) textual sources and national legislation</t>
  </si>
  <si>
    <t>8.b.1</t>
  </si>
  <si>
    <t>Existence of a developed and operationalized national strategy for youth employment, as a distinct strategy or as part of a national employment strategy</t>
  </si>
  <si>
    <t>Manufacturing value added (constant 2015 United States dollars) as a proportion of GDP (%)</t>
  </si>
  <si>
    <t>Manufacturing value added per capita (constant 2015 United States dollars)</t>
  </si>
  <si>
    <t>Manufacturing value added (current United States dollars) as a proportion of GDP (%)</t>
  </si>
  <si>
    <t>Carbon dioxide emissions per unit of GDP (kilogrammes of CO2 per constant 2017 United States dollars)</t>
  </si>
  <si>
    <t>Carbon dioxide emissions per unit of manufacturing value added (kilogrammes of CO2 per constant 2015 United States dollars)</t>
  </si>
  <si>
    <t>Research and development expenditure as a proportion of GDP (%)</t>
  </si>
  <si>
    <t>Researchers (in full-time equivalent) per million inhabitants (per 1,000,000 population)</t>
  </si>
  <si>
    <t>Proportion of population covered by at least a 2G mobile network (%)</t>
  </si>
  <si>
    <t>Proportion of population covered by at least a 3G mobile network (%)</t>
  </si>
  <si>
    <t>Proportion of population covered by at least a 4G mobile network (%)</t>
  </si>
  <si>
    <t>Difference between the annual average growth rates mong the bottom 40 per cent of the population and the total population (3 year average)</t>
  </si>
  <si>
    <t>Growth rates of household expenditure or income per capita (%)(diff.)</t>
  </si>
  <si>
    <t>Proportion of people living below 50 percent of median income (%)</t>
  </si>
  <si>
    <t>10.3.1</t>
  </si>
  <si>
    <t>Share of population that believes their place of residence is a good place to live for racial and ethnic minorities</t>
  </si>
  <si>
    <t>Labour share of GDP (%)</t>
  </si>
  <si>
    <t>10.4.2</t>
  </si>
  <si>
    <t>Relative redistribution</t>
  </si>
  <si>
    <t>Redistributive impact of fiscal policy, Gini index (%) (POSTFIS_DIS_INC)</t>
  </si>
  <si>
    <t>10.5.1</t>
  </si>
  <si>
    <t>Non-performing loans to total gross loans (%)</t>
  </si>
  <si>
    <t>Return on assets (%)</t>
  </si>
  <si>
    <t>Regulatory capital to assets (%)</t>
  </si>
  <si>
    <t>Non-performing loans net of provisions to capital (%)</t>
  </si>
  <si>
    <t>Regulatory Tier 1 capital to risk-weighted assets (%)</t>
  </si>
  <si>
    <t>Liquid assets to short term liabilities (%)</t>
  </si>
  <si>
    <t>Net open position in foreign exchange to capital (%)</t>
  </si>
  <si>
    <t>10.7.2</t>
  </si>
  <si>
    <t>Countries with migration policies to facilitate orderly, safe, regular and responsible migration and mobility of people, by policy domain (1 = Requires further progress; 2 = Partially meets; 3 = Meets; 4 = Fully meets)</t>
  </si>
  <si>
    <t>10.a.1</t>
  </si>
  <si>
    <t>Proportion of tariff lines applied to imports with zero-tariff (%)</t>
  </si>
  <si>
    <t>10.c.1</t>
  </si>
  <si>
    <t>Corridor remittance costs as a proportion of the amount remitted (%) (share below 5%)</t>
  </si>
  <si>
    <t>SmaRT corridor remittance costs as a proportion of the amount remitted (%) (share below 5%)</t>
  </si>
  <si>
    <t>11.5.1</t>
  </si>
  <si>
    <t>11.5.2</t>
  </si>
  <si>
    <t>Municipal Solid Waste collection coverage, by cities (%) (average over cities)</t>
  </si>
  <si>
    <t>Annual mean levels of fine particulate matter (population-weighted), by location (micrograms per cubic meter)</t>
  </si>
  <si>
    <t>11.a.1</t>
  </si>
  <si>
    <t>Countries that have national urban policies or regional development plans that respond to population dynamics; ensure balanced territorial development; and increase local fiscal space (1 = YES; 0 = NO)</t>
  </si>
  <si>
    <t>11.b.2</t>
  </si>
  <si>
    <t>OECD_2022</t>
  </si>
  <si>
    <t>C200211</t>
  </si>
  <si>
    <t>2.5.1 Number of (a) plant and (b) animal genetic resources for food and agriculture secured in either medium- or long-term conservation facilities</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</si>
  <si>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</si>
  <si>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</si>
  <si>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</si>
  <si>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5.3.2 Proportion of girls and women aged 15–49 years who have undergone female genital mutilation, by age</t>
  </si>
  <si>
    <t>10.4.2 Redistributive impact of fiscal policy2</t>
  </si>
  <si>
    <t>10.7.2 Proportion of countries with migration policies that facilitate orderly, safe, regular and responsible migration and mobility of people</t>
  </si>
  <si>
    <t>10.7.3 Number of people who died or disappeared in the process of migration towards an international destination</t>
  </si>
  <si>
    <t>11.5.2 Direct economic loss attributed to disasters in relation to global gross domestic product (GDP)</t>
  </si>
  <si>
    <t>11.5.3 (a) Damage to critical infrastructure and (b) number of disruptions to basic services, attributed to disasters</t>
  </si>
  <si>
    <t>C110503</t>
  </si>
  <si>
    <t>12.7.1 Number of countries implementing sustainable public procurement policies and action plans</t>
  </si>
  <si>
    <t>C120702</t>
  </si>
  <si>
    <t>12.c.1 Amount of fossil-fuel subsidies (production and consumption) per unit of GDP</t>
  </si>
  <si>
    <t>13.2.1 Number of countries with nationally determined contributions, long-term strategies, national adaptation plans and adaptation communications, as reported to the secretariat of the United Nations Framework Convention on Climate Change</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</si>
  <si>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</si>
  <si>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14.1.1 (a) Index of coastal eutrophication; and (b) plastic debris density</t>
  </si>
  <si>
    <t>15.4.2 (a) Mountain Green Cover Index and (b) proportion of degraded mountain land</t>
  </si>
  <si>
    <t>16.1.4 Proportion of population that feel safe walking alone around the area they live after dark</t>
  </si>
  <si>
    <t>C160105</t>
  </si>
  <si>
    <t>17.3.1 Additional financial resources mobilized for developing countries from multiple sources</t>
  </si>
  <si>
    <t>C170304</t>
  </si>
  <si>
    <t>People at risk of monetary poverty after social transfers</t>
  </si>
  <si>
    <t>Severe material and social deprivation rate (SMSD)</t>
  </si>
  <si>
    <t>Housing cost overburden rate</t>
  </si>
  <si>
    <t>Agricultural factor income per annual work unit (AWU)</t>
  </si>
  <si>
    <t>Healthy life years at birth</t>
  </si>
  <si>
    <t>Standardised death rate due to tuberculosis, HIV and hepatitis</t>
  </si>
  <si>
    <t>Standardised avoidable mortality</t>
  </si>
  <si>
    <t>Low achievement in reading, maths and science</t>
  </si>
  <si>
    <t>Participation in early childhood education by sex</t>
  </si>
  <si>
    <t>Tertiary educational attainment Y25-34</t>
  </si>
  <si>
    <t>Share of adults having at least basic digital skills</t>
  </si>
  <si>
    <t>Physical and sexual violence to women</t>
  </si>
  <si>
    <t>People outside the labour force due to caring responsibilities</t>
  </si>
  <si>
    <t>Seats held by women in national parliaments and governments</t>
  </si>
  <si>
    <t>Water exploitation index, plus (WEI+)</t>
  </si>
  <si>
    <t>Primary &amp; final energy consumption</t>
  </si>
  <si>
    <t>Fatal accidents at work per 100 000 workers</t>
  </si>
  <si>
    <t>Patent applications to the European Patent Office (EPO)</t>
  </si>
  <si>
    <t>Share of buses and trains in inland passenger transport</t>
  </si>
  <si>
    <t>Share of rail and inland waterways in inland freight transport</t>
  </si>
  <si>
    <t>Air emission intensity from industry</t>
  </si>
  <si>
    <t>Disparities in GDP per capita</t>
  </si>
  <si>
    <t>Disparities in household income per capita</t>
  </si>
  <si>
    <t>Income distribution - income quintile share ratio</t>
  </si>
  <si>
    <t>Severe housing deprivation rate</t>
  </si>
  <si>
    <t>Road traffic deaths</t>
  </si>
  <si>
    <t>Premature deaths due to exposure to fine particulate matter (PM2.5)</t>
  </si>
  <si>
    <t>New name: 'Consumption of hazardous chemicals'
former name was 'Consumption of hazardous and non-hazardous chemicals'</t>
  </si>
  <si>
    <t>Material footprint</t>
  </si>
  <si>
    <t>Generation of waste</t>
  </si>
  <si>
    <t>Gross value added in environmental goods and services sector</t>
  </si>
  <si>
    <t>Net greenhouse gas emissions</t>
  </si>
  <si>
    <t>Net greenhouse gas emission of the Land use, Land use change and Forestry (LULUCF) sector</t>
  </si>
  <si>
    <t>Population covered by the Covenant of Mayors for Climate and Energy signatories</t>
  </si>
  <si>
    <t>Marine protected areas</t>
  </si>
  <si>
    <t>Estimated trends in fishing pressure</t>
  </si>
  <si>
    <t>Bathing sites with excellent water quality</t>
  </si>
  <si>
    <t>Global mean surface seawater acidity</t>
  </si>
  <si>
    <t>Marine waters affected by eutrophication</t>
  </si>
  <si>
    <t>Terrestrial protected areas</t>
  </si>
  <si>
    <t>Estimated soil erosion by water - area affected by severe erosion rate</t>
  </si>
  <si>
    <t>Standardised death rate due to homicide</t>
  </si>
  <si>
    <t>Shares of environmental taxes in total tax revenues</t>
  </si>
  <si>
    <t>Share of households with high-speed internet connection</t>
  </si>
  <si>
    <t>UN_2023</t>
  </si>
  <si>
    <t>ESTAT_2023</t>
  </si>
  <si>
    <t>Poverty headcount ratio at $2.15/day (2017 PPP, %)</t>
  </si>
  <si>
    <t>Poverty headcount ratio at $3.65/day (2017 PPP, %)</t>
  </si>
  <si>
    <t>Poverty rate after taxes and transfers (%)</t>
  </si>
  <si>
    <t>Prevalence of stunting in children under 5 years of age (%)</t>
  </si>
  <si>
    <t>Human Trophic Level (best 2-3 worst)</t>
  </si>
  <si>
    <t>Cereal yield (tonnes per hectare of harvested land)</t>
  </si>
  <si>
    <t>Sustainable Nitrogen Management Index (best 0-1.41 worst)</t>
  </si>
  <si>
    <t>Yield gap closure (% of potential yield)</t>
  </si>
  <si>
    <t>Exports of hazardous pesticides (tonnes per million population)</t>
  </si>
  <si>
    <t xml:space="preserve">Maternal mortality rate (per 100,000 live births) </t>
  </si>
  <si>
    <t>New HIV infections (per 1,000 uninfected population)</t>
  </si>
  <si>
    <t>Age-standardized death rate due to cardiovascular disease, cancer, diabetes, or chronic respiratory disease in adults aged 30–70 years (%)</t>
  </si>
  <si>
    <t>Age-standardized death rate attributable to household air pollution and ambient air pollution (per 100,000 population)</t>
  </si>
  <si>
    <t>Traffic deaths (per 100,000 population)</t>
  </si>
  <si>
    <t>Life expectancy at birth (years)</t>
  </si>
  <si>
    <t>Adolescent fertility rate (births per 1,000 females aged 15 to 19)</t>
  </si>
  <si>
    <t>Surviving infants who received 2 WHO-recommended vaccines (%)</t>
  </si>
  <si>
    <t>Universal health coverage (UHC) index of service coverage (worst 0-100 best)</t>
  </si>
  <si>
    <t>Subjective well-being (average ladder score, worst 0-10 best)</t>
  </si>
  <si>
    <t>Gap in self-reported health status by income (percentage points)</t>
  </si>
  <si>
    <t>Daily smokers (% of population aged 15 and over)</t>
  </si>
  <si>
    <t>Participation rate in pre-primary organized learning (% of children aged 4 to 6)</t>
  </si>
  <si>
    <t>Net primary enrollment rate (%)</t>
  </si>
  <si>
    <t>Literacy rate (% of population aged 15 to 24)</t>
  </si>
  <si>
    <t>Tertiary educational attainment (% of population aged 25 to 34)</t>
  </si>
  <si>
    <t>PISA score (worst 0-600 best)</t>
  </si>
  <si>
    <t>Variation in science performance explained by socio-economic status (%)</t>
  </si>
  <si>
    <t xml:space="preserve">Underachievers in science (% of 15-year-olds) </t>
  </si>
  <si>
    <t>Demand for family planning satisfied by modern methods (% of females aged 15 to 49)</t>
  </si>
  <si>
    <t>Modeled estimate: Demand for family planning satisfied by any modern method (% of females aged 15 to 49)</t>
  </si>
  <si>
    <t>Ratio of female-to-male mean years of education received (%)</t>
  </si>
  <si>
    <t>Ratio of female-to-male labor force participation rate (%)</t>
  </si>
  <si>
    <t>Seats held by women in national parliament (%)</t>
  </si>
  <si>
    <t>Gender wage gap (% of male median wage)</t>
  </si>
  <si>
    <t>Freshwater withdrawal (% of available freshwater resources)</t>
  </si>
  <si>
    <t>Anthropogenic wastewater that receives treatment (%)</t>
  </si>
  <si>
    <t>Scarce water consumption embodied in imports (m3 H2O eq/capita)</t>
  </si>
  <si>
    <t>Population with access to electricity (%)</t>
  </si>
  <si>
    <t>Population with access to clean fuels and technology for cooking (%)</t>
  </si>
  <si>
    <t>Renewable energy share in total final energy consumption (%)</t>
  </si>
  <si>
    <t>Adjusted GDP growth (%)</t>
  </si>
  <si>
    <t>Victims of modern slavery (per 1,000 population)</t>
  </si>
  <si>
    <t>Adults with an account at a bank or other financial institution or with a mobile-money-service provider (% of population aged 15 or over)</t>
  </si>
  <si>
    <t>Unemployment rate (% of total labor force, ages 15+)</t>
  </si>
  <si>
    <t>Fundamental labor rights are effectively guaranteed (worst 0–1 best)</t>
  </si>
  <si>
    <t>Fatal work-related accidents embodied in imports (per 100,000 population)</t>
  </si>
  <si>
    <t>Victims of modern slavery embodied in imports (per 100,000 population)</t>
  </si>
  <si>
    <t>Employment-to-population ratio (%)</t>
  </si>
  <si>
    <t>Youth not in employment, education or training (NEET) (% of population aged 15 to 29)</t>
  </si>
  <si>
    <t>Rural population with access to all-season roads (%)</t>
  </si>
  <si>
    <t>Mobile broadband subscriptions (per 100 population)</t>
  </si>
  <si>
    <t>Logistics Performance Index: Quality of trade and transport-related infrastructure (worst 1-5 best)</t>
  </si>
  <si>
    <t>The Times Higher Education Universities Ranking: Average score of top 3 universities (worst 0-100 best)</t>
  </si>
  <si>
    <t>Articles published in academic journals (per 1,000 population)</t>
  </si>
  <si>
    <t>Expenditure on research and development (% of GDP)</t>
  </si>
  <si>
    <t>Researchers (per 1,000 employed population)</t>
  </si>
  <si>
    <t>Triadic patent families filed (per million population)</t>
  </si>
  <si>
    <t>Gap in internet access by income (percentage points)</t>
  </si>
  <si>
    <t>Female share of graduates from STEM fields at the tertiary level (%)</t>
  </si>
  <si>
    <t>Gini coefficient</t>
  </si>
  <si>
    <t>Elderly poverty rate (% of population aged 66 or over)</t>
  </si>
  <si>
    <t>Proportion of urban population living in slums (%)</t>
  </si>
  <si>
    <t>Access to improved water source, piped (% of urban population)</t>
  </si>
  <si>
    <t>Population with rent overburden (%)</t>
  </si>
  <si>
    <t>Proportion of population with access to points of interest within a 15min walk (%)</t>
  </si>
  <si>
    <t>Municipal solid waste (kg/capita/day)</t>
  </si>
  <si>
    <t>Electronic waste (kg/capita)</t>
  </si>
  <si>
    <t>Production-based nitrogen emissions (kg/capita)</t>
  </si>
  <si>
    <t>Nitrogen emissions embodied in imports (kg/capita)</t>
  </si>
  <si>
    <t>Exports of plastic waste (kg/capita)</t>
  </si>
  <si>
    <t>Non-recycled municipal solid waste (kg/capita/day)</t>
  </si>
  <si>
    <t xml:space="preserve">Mean area that is protected in marine sites important to biodiversity (%) </t>
  </si>
  <si>
    <t>Ocean Health Index: Clean Waters score (worst 0-100 best)</t>
  </si>
  <si>
    <t>Fish caught from overexploited or collapsed stocks (% of total catch)</t>
  </si>
  <si>
    <t>Fish caught by trawling or dredging (%)</t>
  </si>
  <si>
    <t>Fish caught that are then discarded (%)</t>
  </si>
  <si>
    <t>Marine biodiversity threats embodied in imports (per million population)</t>
  </si>
  <si>
    <t xml:space="preserve">Red List Index of species survival (worst 0-1 best) </t>
  </si>
  <si>
    <t>Permanent deforestation (% of forest area, 3-year average)</t>
  </si>
  <si>
    <t>Terrestrial and freshwater biodiversity threats embodied in imports (per million population)</t>
  </si>
  <si>
    <t>Unsentenced detainees (% of prison population)</t>
  </si>
  <si>
    <t>Population who feel safe walking alone at night in the city or area where they live (%)</t>
  </si>
  <si>
    <t>Birth registrations with civil authority (% of children under age 5)</t>
  </si>
  <si>
    <t>Corruption Perceptions Index (worst 0-100 best)</t>
  </si>
  <si>
    <t>Children involved in child labor (% of population aged 5 to 14)</t>
  </si>
  <si>
    <t>Exports of major conventional weapons (TIV constant million USD per 100,000 population)</t>
  </si>
  <si>
    <t>Press Freedom Index (worst 0-100 best)</t>
  </si>
  <si>
    <t>Access to and affordability of justice (worst 0–1 best)</t>
  </si>
  <si>
    <t>Timeliness of administrative proceedings (worst 0 - 1 best)</t>
  </si>
  <si>
    <t>Expropriations are lawful and adequately compensated (worst 0 - 1 best)</t>
  </si>
  <si>
    <t>Persons held in prison (per 100,000 population)</t>
  </si>
  <si>
    <t>Government spending on health and education (% of GDP)</t>
  </si>
  <si>
    <t>For high-income and all OECD DAC countries: International concessional public finance, including official development assistance (% of GNI)</t>
  </si>
  <si>
    <t>Other countries: Government revenue excluding grants (% of GDP)</t>
  </si>
  <si>
    <t>Corporate Tax Haven Score (best 0-100 worst)</t>
  </si>
  <si>
    <t>Shifted profits of multinationals (US$ billion)</t>
  </si>
  <si>
    <t>Statistical Performance Index (worst 0-100 best)</t>
  </si>
  <si>
    <t>Prevalence of obesity, BMI ? 30 (% of adult population)</t>
  </si>
  <si>
    <t>CO? emissions from fuel combustion per total electricity output (MtCO?/TWh)</t>
  </si>
  <si>
    <t>Annual mean concentration of particulate matter of less than 2.5 microns in diameter (PM2.5) (?g/m³)</t>
  </si>
  <si>
    <t>Production-based SO? emissions (kg/capita)</t>
  </si>
  <si>
    <t xml:space="preserve">SO? emissions embodied in imports (kg/capita) </t>
  </si>
  <si>
    <t>Carbon Pricing Score at EUR60/tCO? (%, worst 0-100 best)</t>
  </si>
  <si>
    <t>SDGI_2023</t>
  </si>
  <si>
    <t>Beach litter per square kilometer / Chlorophyll-a anomally</t>
  </si>
  <si>
    <t>Forest area annual net change rate / Intensity of use of forest resources</t>
  </si>
  <si>
    <t>Quantitative</t>
  </si>
  <si>
    <t>Rationale</t>
  </si>
  <si>
    <t>Adequate</t>
  </si>
  <si>
    <t>Not quantitative</t>
  </si>
  <si>
    <t>Ref. value</t>
  </si>
  <si>
    <t>Unit</t>
  </si>
  <si>
    <t>tCO2/capita</t>
  </si>
  <si>
    <t>worst 0-100 best</t>
  </si>
  <si>
    <t>%</t>
  </si>
  <si>
    <t>% of available freshwater resources</t>
  </si>
  <si>
    <t>kg/capita</t>
  </si>
  <si>
    <t>worst 0-1 best</t>
  </si>
  <si>
    <t>% of forest area, 3-year average</t>
  </si>
  <si>
    <t>threats per million population</t>
  </si>
  <si>
    <t>% of total catch</t>
  </si>
  <si>
    <t>m3 H2O eq/capita</t>
  </si>
  <si>
    <t>deaths per 100,000 population</t>
  </si>
  <si>
    <t>Proportion of local breeds classified as being at risk as a share of local breeds with known level of extinction risk</t>
  </si>
  <si>
    <t>nitrogen, absolute value</t>
  </si>
  <si>
    <t>Nutrient balance</t>
  </si>
  <si>
    <t>Age-standardized mortality rate attributed to household and ambient air pollution</t>
  </si>
  <si>
    <t>Proportion of population using safely managed drinking water services, by urban/rural</t>
  </si>
  <si>
    <t>Proportion of groundwater / open water / river water bodies with good ambient water quality</t>
  </si>
  <si>
    <t>Level of water stress: freshwater withdrawal as a proportion of available freshwater resources</t>
  </si>
  <si>
    <t>Annual mean levels of fine particulate matter (population-weighted), by location</t>
  </si>
  <si>
    <t>micrograms per cubic meter</t>
  </si>
  <si>
    <t>tonnes</t>
  </si>
  <si>
    <t>Domestic material consumption per capita, by type of raw material</t>
  </si>
  <si>
    <t>Total greenhouse gas emissions without LULUCF for Annex I Parties</t>
  </si>
  <si>
    <t>Mt CO₂ equivalent</t>
  </si>
  <si>
    <t>Proportion of land that is degraded over total land area</t>
  </si>
  <si>
    <t>Type</t>
  </si>
  <si>
    <t>Nitrogen surpluses contribute to water and air pollution, while, conversely, agricultural areas with sustained nutrient deficits may suffer reductions in soil fertility (zero surplus can thus be considered as an aspirational target for 2030) (OECD 2022).</t>
  </si>
  <si>
    <t>While the natural target is zero, the target level had been set at 3% to allow for measurement errors (OECD 2022).</t>
  </si>
  <si>
    <t>The OECD assumes a natural target of zero.</t>
  </si>
  <si>
    <t>Generally there is no major stress on the available resources below 10% (OECD 2020).</t>
  </si>
  <si>
    <t>There is no clear scientific rationale to adopt this reference value.</t>
  </si>
  <si>
    <t>The report operationalises the target level at 1, meaning that no species is known to be at risk of extinction (OECD 2022). Nonetheless, function can likely be maintained at lower levels.</t>
  </si>
  <si>
    <t xml:space="preserve">To classify whether a water body is of “good ambient water quality” or not, a threshold is applied where 80 percent or more of monitoring values meet their target values. The quality status of individual water bodies is classified based on the compliance of the available water quality monitoring data for the core parameters with target values defined by the country  (UN metadata). The methodology recognises that countries have different capacity levels to monitor water quality and therefore prioritises involving those countries with more limited resources over covering a comprehensive set of paratamers and including strict thresholds.
</t>
  </si>
  <si>
    <t>Target set based on best performer (OECD 2022). Lack ack of green cover does not necessarily mean that a particular mountain area is degraded (UN metadata). It is change over time what should be paid attention to.</t>
  </si>
  <si>
    <t>An intensity below 100% is considered to show that forests available for wood supply are not overharvested (OECD 2022).</t>
  </si>
  <si>
    <t>0 / 100</t>
  </si>
  <si>
    <t>-50% from 2015</t>
  </si>
  <si>
    <t>The end value does not represent a sustainable level, although it is intended to represent an intermediate step towards it.</t>
  </si>
  <si>
    <t>Number per km2 / %</t>
  </si>
  <si>
    <t>Ideally, there should be no debris on beaches, but given the limitations of the data, the threshold was set at 20 debris per square km to allow some degree of flexibility (OECD 2022). Regarding Chlorophyll-a anomalies, changes from a baseline (2000-2004) that is not necessarily sustainable are measured.</t>
  </si>
  <si>
    <t>20 / baseline value (2000-2004)</t>
  </si>
  <si>
    <t>The reference value is based on WHO guidelines.</t>
  </si>
  <si>
    <t>Extreme or high turbidity / Extreme or high trophic state / Converted from permanent water to non-permanent water (not water or seasonal)</t>
  </si>
  <si>
    <t>Since changes in turbidity and trophic state are indicative of degradation of a lake’s environmental conditions, the natural target for these measures are 0, i.e. no lake shows high or extreme deviations from the baseline in turbidity and trophic state (OECD 2022). The baseline (2006-2010) is not necessarily sustainable. The indicators still allow relevant deviations from the baseline, for which no justification is given.</t>
  </si>
  <si>
    <t>0 from the 2006-2010 levels</t>
  </si>
  <si>
    <t>Directional target</t>
  </si>
  <si>
    <t>"substantially reduce the number of deaths and illnesses from rom hazardous chemicals and air, water and soil pollution and contamination"</t>
  </si>
  <si>
    <t>Deaths per 100,000 population</t>
  </si>
  <si>
    <t>"No increase of the percentage of breeds being at risk or being extinc (…)"</t>
  </si>
  <si>
    <t>"Improve progressively (...) global resource efficiency (...) and endeavour to decouple economic growth from environmental degradation (…)"</t>
  </si>
  <si>
    <t>Tonnes (per capita)</t>
  </si>
  <si>
    <t>"improve water quality by reducing pollution, eliminating dumping and minimizing release of hazardous chemicals and material"</t>
  </si>
  <si>
    <t>"achieve universal and equitable access to safe and affordable drinking water". It implicitly assumes that drinking water meets all the relevant quality criteria.</t>
  </si>
  <si>
    <t>"Following the experience of the initial five years of application of the indicator, (…) the threshold of 25% has been identified as the upper limit for a full and unconditional safety of water stress" (UN metadata).</t>
  </si>
  <si>
    <t>Micrograms per cubic meter</t>
  </si>
  <si>
    <t>Mt CO2-equivalent</t>
  </si>
  <si>
    <t>None</t>
  </si>
  <si>
    <t>Not quantifiable or specific enough</t>
  </si>
  <si>
    <t>"reduce the degradation of natural habitats, halt the loss of biodiversity and (…) protect and prevent the extinction of threatened species"</t>
  </si>
  <si>
    <t>The indicator is computed based on changes on three variables from a baseline (2015, calculated based on 2000-2015 data) (UN metadata). The baseline is not necessarily sustainable.</t>
  </si>
  <si>
    <t>"end overfishing (...) in order to restore fish stocks in the shortest time possible, at least to levels that can produce maximum sustainable yield" (UN metadata).</t>
  </si>
  <si>
    <t>worst 0-100 best / km2</t>
  </si>
  <si>
    <t>"strive to achieve a land degradation-neutral world" (UN metadata). The indicator is computed based on changes on three variables from a baseline (2015, calculated based on 2000-2015 data) (UN metadata). The baseline is not necessarily sustainable.</t>
  </si>
  <si>
    <t xml:space="preserve">kilograms of carbon (from algae biomass) per square kilometre of river basin area per day (kg C km-2 day-1) / </t>
  </si>
  <si>
    <t>pH on total scale and/or pCO2 [μatm or ppt], DIC [μmol kg-1], TA [μmol kg-1] / Number per square kilometer</t>
  </si>
  <si>
    <t>"prevent and significantly reduce marine pollution of all kinds"</t>
  </si>
  <si>
    <t>mg O2 per litre</t>
  </si>
  <si>
    <t>mg NO3 per litre</t>
  </si>
  <si>
    <t>mg PO4 per litre</t>
  </si>
  <si>
    <t>% of long term average available water (LTAA)</t>
  </si>
  <si>
    <t>square meters per capita</t>
  </si>
  <si>
    <t>pH value</t>
  </si>
  <si>
    <t>tonnes and kg per hectare utilised agricultural area (UAA)</t>
  </si>
  <si>
    <t>number and number per 100 000 people (rate)</t>
  </si>
  <si>
    <t>thousand tonnes and tonnes per capita</t>
  </si>
  <si>
    <t>index 1990 = 100 and tonnes of CO2 equivalent per capita</t>
  </si>
  <si>
    <t>thousand tonnes of CO2 equivalent; tonnes of CO2 equivalent per capita; tonnes of CO2 equivalent per km2</t>
  </si>
  <si>
    <t>Fish stock biomass - index 2003 = 100</t>
  </si>
  <si>
    <t>Fish stocks - model based median value</t>
  </si>
  <si>
    <t>Number and % of bathing sites</t>
  </si>
  <si>
    <t>km² and % of the Exclusive Economic Zones (EEZ)</t>
  </si>
  <si>
    <t>% of total area</t>
  </si>
  <si>
    <t>index 2006 = 100; % of total surface; km2 of sealed surface</t>
  </si>
  <si>
    <t>km2 and % of potential erodible area</t>
  </si>
  <si>
    <t>index 2000=100 and index 1990=100</t>
  </si>
  <si>
    <t>index 2000 = 100 and index 1991 = 100</t>
  </si>
  <si>
    <t>A technical optimum is not only consistent with environmental sustainability, but it might be more ambitious.</t>
  </si>
  <si>
    <t>The target level was set at 97% of the population to allow for possible uncertainties (OECD 2022). It implicitly assumes that drinking water meets all the relevant quality criteria.</t>
  </si>
  <si>
    <t>Reference values of social states that cover the whole population are consistent with environmental sustainability. It implicitly assumes that drinking water meets all the relevant quality criteria.</t>
  </si>
  <si>
    <t>The long-term objective for this indicator is a value of 12.5.</t>
  </si>
  <si>
    <t>Average of best performers</t>
  </si>
  <si>
    <t>Target set based on best performers.</t>
  </si>
  <si>
    <t>There is no quantiative target</t>
  </si>
  <si>
    <t>-55% by 2030 from 2015</t>
  </si>
  <si>
    <t>-55% by 2030 from 1990</t>
  </si>
  <si>
    <t>UN</t>
  </si>
  <si>
    <t>OECD</t>
  </si>
  <si>
    <t>SDG Index</t>
  </si>
  <si>
    <t>Eurostat</t>
  </si>
  <si>
    <t>NC_code</t>
  </si>
  <si>
    <t>SBES</t>
  </si>
  <si>
    <t>SDG1</t>
  </si>
  <si>
    <t>SDG2</t>
  </si>
  <si>
    <t>SDG3</t>
  </si>
  <si>
    <t>SDG4</t>
  </si>
  <si>
    <t>SDG5</t>
  </si>
  <si>
    <t>SDG6</t>
  </si>
  <si>
    <t>SDG7</t>
  </si>
  <si>
    <t>SDG8</t>
  </si>
  <si>
    <t>SDG9</t>
  </si>
  <si>
    <t>SDG10</t>
  </si>
  <si>
    <t>SDG11</t>
  </si>
  <si>
    <t>SDG12</t>
  </si>
  <si>
    <t>SDG13</t>
  </si>
  <si>
    <t>SDG14</t>
  </si>
  <si>
    <t>SDG15</t>
  </si>
  <si>
    <t>SDG16</t>
  </si>
  <si>
    <t>SDG17</t>
  </si>
  <si>
    <t>All indicators</t>
  </si>
  <si>
    <t>SDG</t>
  </si>
  <si>
    <t>17</t>
  </si>
  <si>
    <t>CO2 emissions from fossil fuel combustion and cement production (tCO2/capita)</t>
  </si>
  <si>
    <t>CO2 emissions embodied in fossil fuel exports (kg/capita)</t>
  </si>
  <si>
    <t>CO2 emissions embodied in imports (tCO2/capita)</t>
  </si>
  <si>
    <t>TOTAL</t>
  </si>
  <si>
    <t>FILTER_2</t>
  </si>
  <si>
    <t>Number of directly affected persons attributed to disasters per 100,000 population (number) / Number of deaths and missing persons attributed to disasters per 100,000 population (number)</t>
  </si>
  <si>
    <t>"reduce their exposure and vulnerability to climate-related extreme events"</t>
  </si>
  <si>
    <t>Ending traded wildlife poaching is just a precondition the sustainability of wildlife, which is much broader.</t>
  </si>
  <si>
    <t>number of people per 100,000 population</t>
  </si>
  <si>
    <t>The target level is set based on best performers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</si>
</sst>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1"/>
      <name val="Calibri"/>
      <family val="2"/>
      <scheme val="minor"/>
    </font>
    <font>
      <b/>
      <sz val="11"/>
      <color theme="1"/>
      <name val="Calibri"/>
      <family val="2"/>
      <scheme val="minor"/>
    </font>
    <font>
      <sz val="11"/>
      <name val="Calibri"/>
      <family val="2"/>
      <scheme val="minor"/>
    </font>
    <font>
      <sz val="11"/>
      <name val="Calibri"/>
      <family val="2"/>
    </font>
    <font>
      <sz val="11"/>
      <name val="Calibri"/>
    </font>
    <font>
      <sz val="9"/>
      <color indexed="81"/>
      <name val="Tahoma"/>
      <family val="2"/>
    </font>
    <font>
      <b/>
      <sz val="9"/>
      <color indexed="81"/>
      <name val="Tahoma"/>
      <family val="2"/>
    </font>
    <font>
      <sz val="9"/>
      <color indexed="81"/>
      <name val="Tahoma"/>
      <charset val="1"/>
    </font>
    <font>
      <b/>
      <sz val="9"/>
      <color indexed="81"/>
      <name val="Tahoma"/>
      <charset val="1"/>
    </font>
    <font>
      <sz val="11"/>
      <color theme="0"/>
      <name val="Calibri"/>
      <family val="2"/>
      <scheme val="minor"/>
    </font>
    <font>
      <u/>
      <sz val="11"/>
      <color theme="10"/>
      <name val="Calibri"/>
      <family val="2"/>
    </font>
    <font>
      <sz val="12"/>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39997558519241921"/>
        <bgColor indexed="64"/>
      </patternFill>
    </fill>
  </fills>
  <borders count="1">
    <border>
      <left/>
      <right/>
      <top/>
      <bottom/>
      <diagonal/>
    </border>
  </borders>
  <cellStyleXfs count="13">
    <xf numFmtId="0" fontId="0"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0" fillId="0" borderId="0"/>
    <xf numFmtId="0" fontId="25" fillId="0" borderId="0"/>
    <xf numFmtId="43" fontId="24" fillId="0" borderId="0" applyFont="0" applyFill="0" applyBorder="0" applyAlignment="0" applyProtection="0"/>
    <xf numFmtId="0" fontId="24" fillId="0" borderId="0"/>
    <xf numFmtId="0" fontId="31" fillId="0" borderId="0" applyNumberFormat="0" applyFill="0" applyBorder="0" applyAlignment="0" applyProtection="0"/>
    <xf numFmtId="9" fontId="24" fillId="0" borderId="0" applyFont="0" applyFill="0" applyBorder="0" applyAlignment="0" applyProtection="0"/>
    <xf numFmtId="0" fontId="24" fillId="0" borderId="0"/>
    <xf numFmtId="0" fontId="9" fillId="0" borderId="0"/>
  </cellStyleXfs>
  <cellXfs count="69">
    <xf numFmtId="0" fontId="0" fillId="0" borderId="0" xfId="0"/>
    <xf numFmtId="0" fontId="22" fillId="0" borderId="0" xfId="5" applyFont="1" applyAlignment="1">
      <alignment horizontal="center"/>
    </xf>
    <xf numFmtId="0" fontId="20" fillId="0" borderId="0" xfId="0" applyFont="1"/>
    <xf numFmtId="0" fontId="20" fillId="0" borderId="0" xfId="0" applyFont="1" applyAlignment="1">
      <alignment horizontal="center"/>
    </xf>
    <xf numFmtId="0" fontId="19" fillId="0" borderId="0" xfId="0" applyFont="1"/>
    <xf numFmtId="0" fontId="22" fillId="0" borderId="0" xfId="0" applyFont="1" applyAlignment="1">
      <alignment horizontal="center"/>
    </xf>
    <xf numFmtId="9" fontId="20" fillId="0" borderId="0" xfId="0" applyNumberFormat="1" applyFont="1" applyAlignment="1">
      <alignment horizontal="center"/>
    </xf>
    <xf numFmtId="0" fontId="18" fillId="0" borderId="0" xfId="0" applyFont="1" applyAlignment="1">
      <alignment horizontal="centerContinuous"/>
    </xf>
    <xf numFmtId="0" fontId="17" fillId="0" borderId="0" xfId="0" applyFont="1"/>
    <xf numFmtId="0" fontId="16" fillId="0" borderId="0" xfId="0" applyFont="1" applyAlignment="1">
      <alignment horizontal="center"/>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xf>
    <xf numFmtId="0" fontId="12" fillId="0" borderId="0" xfId="0" applyFont="1"/>
    <xf numFmtId="0" fontId="11" fillId="0" borderId="0" xfId="0" applyFont="1" applyAlignment="1">
      <alignment horizontal="center"/>
    </xf>
    <xf numFmtId="0" fontId="20" fillId="0" borderId="0" xfId="5" applyBorder="1"/>
    <xf numFmtId="0" fontId="20" fillId="0" borderId="0" xfId="5" applyBorder="1" applyAlignment="1">
      <alignment horizontal="center" vertical="center"/>
    </xf>
    <xf numFmtId="0" fontId="20" fillId="0" borderId="0" xfId="5" applyBorder="1" applyAlignment="1">
      <alignment vertical="center"/>
    </xf>
    <xf numFmtId="0" fontId="22" fillId="0" borderId="0" xfId="5" applyFont="1" applyBorder="1" applyAlignment="1">
      <alignment horizontal="center"/>
    </xf>
    <xf numFmtId="0" fontId="22" fillId="0" borderId="0" xfId="5" applyFont="1" applyBorder="1" applyAlignment="1">
      <alignment horizontal="center" vertical="center"/>
    </xf>
    <xf numFmtId="0" fontId="20" fillId="0" borderId="0" xfId="5" applyBorder="1" applyAlignment="1">
      <alignment horizontal="center"/>
    </xf>
    <xf numFmtId="0" fontId="22" fillId="0" borderId="0" xfId="5" applyFont="1" applyBorder="1" applyAlignment="1">
      <alignment vertical="center"/>
    </xf>
    <xf numFmtId="0" fontId="22" fillId="0" borderId="0" xfId="5" applyFont="1" applyBorder="1"/>
    <xf numFmtId="0" fontId="22" fillId="0" borderId="0" xfId="0" applyFont="1"/>
    <xf numFmtId="0" fontId="20" fillId="0" borderId="0" xfId="5" applyFill="1" applyBorder="1" applyAlignment="1">
      <alignment horizontal="center" vertical="center"/>
    </xf>
    <xf numFmtId="0" fontId="10" fillId="0" borderId="0" xfId="5" applyFont="1" applyFill="1" applyBorder="1" applyAlignment="1">
      <alignment horizontal="center" vertical="center"/>
    </xf>
    <xf numFmtId="0" fontId="20" fillId="0" borderId="0" xfId="5" applyFill="1" applyBorder="1" applyAlignment="1">
      <alignment vertical="center"/>
    </xf>
    <xf numFmtId="0" fontId="20" fillId="0" borderId="0" xfId="5" applyFill="1" applyBorder="1" applyAlignment="1">
      <alignment horizontal="center"/>
    </xf>
    <xf numFmtId="0" fontId="20" fillId="0" borderId="0" xfId="5" applyFill="1" applyBorder="1"/>
    <xf numFmtId="4" fontId="20" fillId="0" borderId="0" xfId="0" applyNumberFormat="1" applyFont="1" applyAlignment="1">
      <alignment horizontal="center"/>
    </xf>
    <xf numFmtId="0" fontId="30" fillId="0" borderId="0" xfId="5" applyFont="1" applyBorder="1" applyAlignment="1">
      <alignment horizontal="center"/>
    </xf>
    <xf numFmtId="0" fontId="30" fillId="0" borderId="0" xfId="5" applyFont="1" applyFill="1" applyBorder="1" applyAlignment="1">
      <alignment horizontal="center"/>
    </xf>
    <xf numFmtId="4" fontId="10" fillId="0" borderId="0" xfId="0" applyNumberFormat="1" applyFont="1" applyAlignment="1">
      <alignment horizontal="center"/>
    </xf>
    <xf numFmtId="0" fontId="9" fillId="0" borderId="0" xfId="0" applyFont="1"/>
    <xf numFmtId="0" fontId="22" fillId="0" borderId="0" xfId="0" applyFont="1" applyAlignment="1">
      <alignment horizontal="centerContinuous"/>
    </xf>
    <xf numFmtId="0" fontId="9" fillId="4" borderId="0" xfId="0" applyFont="1" applyFill="1"/>
    <xf numFmtId="0" fontId="9" fillId="3" borderId="0" xfId="0" applyFont="1" applyFill="1"/>
    <xf numFmtId="0" fontId="19" fillId="0" borderId="0" xfId="0" applyFont="1" applyFill="1"/>
    <xf numFmtId="0" fontId="9" fillId="0" borderId="0" xfId="0" applyFont="1" applyFill="1"/>
    <xf numFmtId="0" fontId="9" fillId="5" borderId="0" xfId="0" applyFont="1" applyFill="1" applyAlignment="1">
      <alignment horizontal="center"/>
    </xf>
    <xf numFmtId="0" fontId="9" fillId="0" borderId="0" xfId="5" applyFont="1" applyFill="1" applyBorder="1" applyAlignment="1">
      <alignment vertical="center"/>
    </xf>
    <xf numFmtId="0" fontId="9" fillId="2" borderId="0" xfId="0" applyFont="1" applyFill="1"/>
    <xf numFmtId="0" fontId="8" fillId="0" borderId="0" xfId="0" applyFont="1"/>
    <xf numFmtId="0" fontId="8" fillId="0" borderId="0" xfId="0" applyFont="1" applyFill="1"/>
    <xf numFmtId="0" fontId="22" fillId="0" borderId="0" xfId="5" applyFont="1" applyAlignment="1">
      <alignment horizontal="left"/>
    </xf>
    <xf numFmtId="0" fontId="22" fillId="0" borderId="0" xfId="0" applyFont="1" applyAlignment="1">
      <alignment horizontal="left"/>
    </xf>
    <xf numFmtId="0" fontId="19" fillId="0" borderId="0" xfId="0" applyFont="1" applyFill="1" applyAlignment="1">
      <alignment horizontal="center"/>
    </xf>
    <xf numFmtId="0" fontId="8" fillId="0" borderId="0" xfId="5" applyFont="1" applyFill="1" applyBorder="1" applyAlignment="1">
      <alignment vertical="center"/>
    </xf>
    <xf numFmtId="0" fontId="7" fillId="0" borderId="0" xfId="0" applyFont="1" applyFill="1"/>
    <xf numFmtId="0" fontId="6" fillId="0" borderId="0" xfId="0" applyFont="1" applyFill="1"/>
    <xf numFmtId="0" fontId="6" fillId="0" borderId="0" xfId="0" applyFont="1"/>
    <xf numFmtId="0" fontId="6" fillId="0" borderId="0" xfId="0" applyFont="1" applyFill="1" applyAlignment="1">
      <alignment horizontal="left"/>
    </xf>
    <xf numFmtId="0" fontId="5" fillId="0" borderId="0" xfId="0" applyFont="1"/>
    <xf numFmtId="0" fontId="4" fillId="0" borderId="0" xfId="5" applyFont="1" applyBorder="1"/>
    <xf numFmtId="0" fontId="3" fillId="0" borderId="0" xfId="0" applyFont="1"/>
    <xf numFmtId="0" fontId="23" fillId="0" borderId="0" xfId="5" applyFont="1" applyBorder="1" applyAlignment="1">
      <alignment horizontal="center"/>
    </xf>
    <xf numFmtId="0" fontId="2" fillId="0" borderId="0" xfId="0" applyFont="1"/>
    <xf numFmtId="0" fontId="32" fillId="0" borderId="0" xfId="0" applyFont="1"/>
    <xf numFmtId="9" fontId="3" fillId="0" borderId="0" xfId="0" applyNumberFormat="1" applyFont="1"/>
    <xf numFmtId="1" fontId="3" fillId="0" borderId="0" xfId="0" applyNumberFormat="1" applyFont="1"/>
    <xf numFmtId="3" fontId="32" fillId="0" borderId="0" xfId="0" applyNumberFormat="1" applyFont="1"/>
    <xf numFmtId="0" fontId="33" fillId="0" borderId="0" xfId="5" applyFont="1" applyBorder="1"/>
    <xf numFmtId="4" fontId="1" fillId="0" borderId="0" xfId="0" applyNumberFormat="1" applyFont="1" applyAlignment="1">
      <alignment horizontal="center"/>
    </xf>
    <xf numFmtId="2" fontId="22" fillId="0" borderId="0" xfId="0" applyNumberFormat="1" applyFont="1" applyAlignment="1">
      <alignment horizontal="centerContinuous"/>
    </xf>
    <xf numFmtId="0" fontId="22" fillId="0" borderId="0" xfId="0" quotePrefix="1" applyFont="1" applyAlignment="1">
      <alignment horizontal="centerContinuous"/>
    </xf>
    <xf numFmtId="0" fontId="1" fillId="0" borderId="0" xfId="5" applyFont="1" applyFill="1" applyBorder="1" applyAlignment="1">
      <alignment vertical="center"/>
    </xf>
    <xf numFmtId="0" fontId="1" fillId="0" borderId="0" xfId="0" applyFont="1" applyFill="1"/>
    <xf numFmtId="4" fontId="10" fillId="0" borderId="0" xfId="0" applyNumberFormat="1" applyFont="1" applyFill="1" applyAlignment="1">
      <alignment horizontal="center"/>
    </xf>
  </cellXfs>
  <cellStyles count="13">
    <cellStyle name="Comma 2" xfId="7" xr:uid="{00000000-0005-0000-0000-000034000000}"/>
    <cellStyle name="Followed Hyperlink" xfId="1" builtinId="9" hidden="1"/>
    <cellStyle name="Followed Hyperlink" xfId="2" builtinId="9" hidden="1"/>
    <cellStyle name="Followed Hyperlink" xfId="3" builtinId="9" hidden="1"/>
    <cellStyle name="Followed Hyperlink" xfId="4" builtinId="9" hidden="1"/>
    <cellStyle name="Lien hypertexte 2" xfId="9" xr:uid="{68028914-6839-4B91-B8F2-7D5300E85344}"/>
    <cellStyle name="Normal" xfId="0" builtinId="0"/>
    <cellStyle name="Normal 2" xfId="5" xr:uid="{20D42584-D8D5-4B4B-AE7C-B46E47BACC2E}"/>
    <cellStyle name="Normal 2 2" xfId="8" xr:uid="{5FFC1240-C9B8-4FC0-8E87-AD79D07F9980}"/>
    <cellStyle name="Normal 3" xfId="6" xr:uid="{00000000-0005-0000-0000-000035000000}"/>
    <cellStyle name="Normal 3 2" xfId="11" xr:uid="{4A304E7C-FD40-4077-B2CF-5A7FDF245A8A}"/>
    <cellStyle name="Normal 4" xfId="12" xr:uid="{3F0C3EF4-67CC-4027-9891-25D00C7BA63E}"/>
    <cellStyle name="Pourcentage 2" xfId="10" xr:uid="{C8FFFCEF-36DF-4C3F-B9EA-668C070D28C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15466-1270-4676-B72D-72F2C8EAAF52}">
  <dimension ref="A4:N60"/>
  <sheetViews>
    <sheetView tabSelected="1" topLeftCell="A4" workbookViewId="0">
      <selection activeCell="H12" sqref="H12"/>
    </sheetView>
  </sheetViews>
  <sheetFormatPr defaultColWidth="9" defaultRowHeight="14.5"/>
  <cols>
    <col min="1" max="1" width="9" style="2"/>
    <col min="2" max="2" width="11.33203125" style="2" customWidth="1"/>
    <col min="3" max="12" width="9" style="2"/>
    <col min="13" max="13" width="7" style="2" customWidth="1"/>
    <col min="14" max="14" width="18.33203125" style="2" bestFit="1" customWidth="1"/>
    <col min="15" max="16384" width="9" style="2"/>
  </cols>
  <sheetData>
    <row r="4" spans="1:14">
      <c r="C4" s="35" t="s">
        <v>703</v>
      </c>
      <c r="D4" s="35"/>
      <c r="E4" s="35"/>
      <c r="F4" s="35"/>
      <c r="G4" s="24"/>
      <c r="H4" s="35" t="s">
        <v>703</v>
      </c>
      <c r="I4" s="35"/>
      <c r="J4" s="35"/>
      <c r="K4" s="35"/>
      <c r="M4" s="35"/>
    </row>
    <row r="5" spans="1:14">
      <c r="C5" s="5" t="s">
        <v>695</v>
      </c>
      <c r="D5" s="5" t="s">
        <v>696</v>
      </c>
      <c r="E5" s="5" t="s">
        <v>468</v>
      </c>
      <c r="F5" s="5" t="s">
        <v>1336</v>
      </c>
      <c r="G5" s="24"/>
      <c r="H5" s="5" t="s">
        <v>695</v>
      </c>
      <c r="I5" s="5" t="s">
        <v>696</v>
      </c>
      <c r="J5" s="5" t="s">
        <v>468</v>
      </c>
      <c r="K5" s="5" t="s">
        <v>1336</v>
      </c>
      <c r="M5" s="5"/>
    </row>
    <row r="6" spans="1:14">
      <c r="A6" s="2">
        <v>2023</v>
      </c>
      <c r="B6" s="53" t="s">
        <v>1331</v>
      </c>
      <c r="C6" s="30">
        <f>SUM(UN_SDG_2023!E$3:E$386)</f>
        <v>231.99960000000007</v>
      </c>
      <c r="D6" s="30">
        <f>SUMPRODUCT(UN_SDG_2023!$E$3:$E$386,UN_SDG_2023!F$3:F$386)</f>
        <v>73.999600000000015</v>
      </c>
      <c r="E6" s="30">
        <f>SUMPRODUCT(UN_SDG_2023!$E$3:$E$386,UN_SDG_2023!G$3:G$386)</f>
        <v>19.999899999999997</v>
      </c>
      <c r="F6" s="68">
        <f>COUNTIF(Standards!$J$3:$J$22,"Yes")</f>
        <v>3</v>
      </c>
      <c r="G6" s="24"/>
      <c r="H6" s="6">
        <f>IFERROR(C6/$C6,"-")</f>
        <v>1</v>
      </c>
      <c r="I6" s="6">
        <f t="shared" ref="I6:I9" si="0">IFERROR(D6/$C6,"-")</f>
        <v>0.31896434304197074</v>
      </c>
      <c r="J6" s="6">
        <f t="shared" ref="J6:J9" si="1">IFERROR(E6/$C6,"-")</f>
        <v>8.6206614149334698E-2</v>
      </c>
      <c r="K6" s="6">
        <f t="shared" ref="K6:K9" si="2">IFERROR(F6/$C6,"-")</f>
        <v>1.2931056777684096E-2</v>
      </c>
      <c r="M6" s="6"/>
      <c r="N6" s="6"/>
    </row>
    <row r="7" spans="1:14">
      <c r="A7" s="2">
        <v>2022</v>
      </c>
      <c r="B7" s="53" t="s">
        <v>1332</v>
      </c>
      <c r="C7" s="30">
        <f>SUM(OECD_SDG_2022!E$3:E$374)</f>
        <v>141.9978999999999</v>
      </c>
      <c r="D7" s="30">
        <f>SUMPRODUCT(OECD_SDG_2022!$E$3:$E$374,OECD_SDG_2022!F$3:F$374)</f>
        <v>48.999300000000019</v>
      </c>
      <c r="E7" s="30">
        <f>SUMPRODUCT(OECD_SDG_2022!$E$3:$E$374,OECD_SDG_2022!G$3:G$374)</f>
        <v>17.999799999999997</v>
      </c>
      <c r="F7" s="68">
        <f>COUNTIF(Standards!$J$33:$J$50,"Yes")</f>
        <v>10</v>
      </c>
      <c r="G7" s="24"/>
      <c r="H7" s="6">
        <f t="shared" ref="H7:H9" si="3">IFERROR(C7/$C7,"-")</f>
        <v>1</v>
      </c>
      <c r="I7" s="6">
        <f t="shared" si="0"/>
        <v>0.34507059611444996</v>
      </c>
      <c r="J7" s="6">
        <f t="shared" si="1"/>
        <v>0.12676102956452179</v>
      </c>
      <c r="K7" s="6">
        <f t="shared" si="2"/>
        <v>7.0423576686697534E-2</v>
      </c>
      <c r="M7" s="6"/>
      <c r="N7" s="6"/>
    </row>
    <row r="8" spans="1:14">
      <c r="A8" s="2">
        <v>2023</v>
      </c>
      <c r="B8" s="53" t="s">
        <v>1334</v>
      </c>
      <c r="C8" s="30">
        <f>SUM(ESTAT_SDG_2023!E$3:E$386)</f>
        <v>100</v>
      </c>
      <c r="D8" s="30">
        <f>SUMPRODUCT(ESTAT_SDG_2023!$E$3:$E$386,ESTAT_SDG_2023!F$3:F$386)</f>
        <v>42</v>
      </c>
      <c r="E8" s="30">
        <f>SUMPRODUCT(ESTAT_SDG_2023!$E$3:$E$386,ESTAT_SDG_2023!G$3:G$386)</f>
        <v>20</v>
      </c>
      <c r="F8" s="68">
        <f>COUNTIF(Standards!$J$63:$J$82,"Yes")</f>
        <v>0</v>
      </c>
      <c r="H8" s="6">
        <f t="shared" si="3"/>
        <v>1</v>
      </c>
      <c r="I8" s="6">
        <f t="shared" si="0"/>
        <v>0.42</v>
      </c>
      <c r="J8" s="6">
        <f t="shared" si="1"/>
        <v>0.2</v>
      </c>
      <c r="K8" s="6">
        <f t="shared" si="2"/>
        <v>0</v>
      </c>
      <c r="M8" s="6"/>
      <c r="N8" s="6"/>
    </row>
    <row r="9" spans="1:14">
      <c r="A9" s="2">
        <v>2023</v>
      </c>
      <c r="B9" s="53" t="s">
        <v>1333</v>
      </c>
      <c r="C9" s="30">
        <f>SUM(SDGI_2023!E$3:E$386)</f>
        <v>125</v>
      </c>
      <c r="D9" s="30">
        <f>SUMPRODUCT(SDGI_2023!$E$3:$E$386,SDGI_2023!F$3:F$386)</f>
        <v>38</v>
      </c>
      <c r="E9" s="30">
        <f>SUMPRODUCT(SDGI_2023!$E$3:$E$386,SDGI_2023!G$3:G$386)</f>
        <v>20</v>
      </c>
      <c r="F9" s="68">
        <f>COUNTIF(Standards!$J$93:$J$113,"Yes")</f>
        <v>13</v>
      </c>
      <c r="H9" s="6">
        <f t="shared" si="3"/>
        <v>1</v>
      </c>
      <c r="I9" s="6">
        <f t="shared" si="0"/>
        <v>0.30399999999999999</v>
      </c>
      <c r="J9" s="6">
        <f t="shared" si="1"/>
        <v>0.16</v>
      </c>
      <c r="K9" s="6">
        <f t="shared" si="2"/>
        <v>0.104</v>
      </c>
      <c r="M9" s="6"/>
      <c r="N9" s="6"/>
    </row>
    <row r="10" spans="1:14">
      <c r="B10" s="53"/>
      <c r="C10" s="30"/>
      <c r="D10" s="30"/>
      <c r="E10" s="30"/>
      <c r="F10" s="33"/>
      <c r="H10" s="6"/>
      <c r="I10" s="6"/>
      <c r="J10" s="6"/>
      <c r="K10" s="6"/>
      <c r="M10" s="6"/>
      <c r="N10" s="6"/>
    </row>
    <row r="11" spans="1:14">
      <c r="B11" s="53"/>
      <c r="C11" s="30"/>
      <c r="D11" s="30"/>
      <c r="E11" s="30"/>
      <c r="F11" s="33"/>
      <c r="H11" s="6"/>
      <c r="I11" s="6"/>
      <c r="J11" s="6"/>
      <c r="K11" s="6"/>
      <c r="M11" s="6"/>
      <c r="N11" s="6"/>
    </row>
    <row r="14" spans="1:14">
      <c r="C14" s="35"/>
      <c r="D14" s="64"/>
      <c r="E14" s="64"/>
      <c r="F14" s="65"/>
      <c r="H14" s="35"/>
      <c r="I14" s="64"/>
      <c r="J14" s="64"/>
    </row>
    <row r="15" spans="1:14">
      <c r="C15" s="5"/>
      <c r="D15" s="5"/>
      <c r="E15" s="5"/>
      <c r="F15" s="35"/>
      <c r="I15" s="5"/>
      <c r="J15" s="5"/>
      <c r="M15" s="35"/>
    </row>
    <row r="16" spans="1:14">
      <c r="B16" s="53"/>
      <c r="C16" s="63"/>
      <c r="D16" s="63"/>
      <c r="E16" s="63"/>
      <c r="F16" s="35"/>
      <c r="I16" s="6"/>
      <c r="J16" s="6"/>
      <c r="M16" s="5"/>
    </row>
    <row r="17" spans="1:13">
      <c r="B17" s="53"/>
      <c r="C17" s="63"/>
      <c r="D17" s="63"/>
      <c r="E17" s="63"/>
      <c r="F17" s="35"/>
      <c r="I17" s="6"/>
      <c r="J17" s="6"/>
      <c r="M17" s="33"/>
    </row>
    <row r="18" spans="1:13">
      <c r="B18" s="53"/>
      <c r="C18" s="63"/>
      <c r="D18" s="63"/>
      <c r="E18" s="63"/>
      <c r="F18" s="35"/>
      <c r="I18" s="6"/>
      <c r="J18" s="6"/>
      <c r="M18" s="33"/>
    </row>
    <row r="19" spans="1:13">
      <c r="B19" s="53"/>
      <c r="C19" s="63"/>
      <c r="D19" s="63"/>
      <c r="E19" s="63"/>
      <c r="F19" s="35"/>
      <c r="I19" s="6"/>
      <c r="J19" s="6"/>
      <c r="M19" s="33"/>
    </row>
    <row r="20" spans="1:13">
      <c r="M20" s="33"/>
    </row>
    <row r="21" spans="1:13">
      <c r="M21" s="3"/>
    </row>
    <row r="22" spans="1:13">
      <c r="M22" s="3"/>
    </row>
    <row r="24" spans="1:13">
      <c r="M24" s="7"/>
    </row>
    <row r="27" spans="1:13">
      <c r="A27" s="6"/>
      <c r="M27" s="7"/>
    </row>
    <row r="28" spans="1:13">
      <c r="A28" s="10"/>
      <c r="M28" s="7"/>
    </row>
    <row r="29" spans="1:13">
      <c r="A29" s="10"/>
      <c r="M29" s="7"/>
    </row>
    <row r="30" spans="1:13">
      <c r="M30" s="7"/>
    </row>
    <row r="31" spans="1:13">
      <c r="M31" s="7"/>
    </row>
    <row r="32" spans="1:13">
      <c r="B32" s="10"/>
      <c r="C32" s="3"/>
      <c r="D32" s="3"/>
      <c r="E32" s="3"/>
      <c r="F32" s="3"/>
      <c r="G32" s="9"/>
      <c r="H32" s="7"/>
      <c r="I32" s="7"/>
      <c r="J32" s="7"/>
      <c r="K32" s="7"/>
      <c r="M32" s="7"/>
    </row>
    <row r="33" spans="1:13">
      <c r="B33" s="10"/>
      <c r="C33" s="3"/>
      <c r="D33" s="3"/>
      <c r="E33" s="3"/>
      <c r="F33" s="3"/>
      <c r="G33" s="9"/>
      <c r="H33" s="7"/>
      <c r="I33" s="7"/>
      <c r="J33" s="7"/>
      <c r="K33" s="7"/>
      <c r="M33" s="7"/>
    </row>
    <row r="34" spans="1:13">
      <c r="A34" s="6"/>
      <c r="B34" s="8"/>
      <c r="C34" s="9"/>
      <c r="D34" s="11"/>
      <c r="E34" s="9"/>
      <c r="F34" s="9"/>
      <c r="G34" s="12"/>
      <c r="H34" s="7"/>
      <c r="I34" s="7"/>
      <c r="J34" s="7"/>
      <c r="K34" s="7"/>
      <c r="M34" s="7"/>
    </row>
    <row r="35" spans="1:13">
      <c r="A35" s="10"/>
      <c r="C35" s="12"/>
      <c r="D35" s="12"/>
      <c r="E35" s="15"/>
      <c r="F35" s="15"/>
      <c r="G35" s="13"/>
    </row>
    <row r="36" spans="1:13">
      <c r="A36" s="10"/>
      <c r="B36" s="10"/>
      <c r="C36" s="3"/>
      <c r="D36" s="3"/>
      <c r="E36" s="3"/>
      <c r="F36" s="3"/>
      <c r="G36" s="3"/>
    </row>
    <row r="37" spans="1:13">
      <c r="A37" s="3"/>
      <c r="B37" s="10"/>
      <c r="C37" s="3"/>
      <c r="D37" s="3"/>
      <c r="E37" s="3"/>
      <c r="F37" s="3"/>
      <c r="G37" s="3"/>
    </row>
    <row r="38" spans="1:13">
      <c r="A38" s="3"/>
      <c r="B38" s="10"/>
      <c r="C38" s="3"/>
      <c r="D38" s="3"/>
      <c r="E38" s="3"/>
      <c r="F38" s="3"/>
      <c r="G38" s="3"/>
    </row>
    <row r="39" spans="1:13">
      <c r="A39" s="3"/>
      <c r="B39" s="10"/>
      <c r="C39" s="3"/>
      <c r="D39" s="3"/>
      <c r="E39" s="3"/>
      <c r="F39" s="3"/>
      <c r="G39" s="3"/>
    </row>
    <row r="40" spans="1:13">
      <c r="A40" s="3"/>
      <c r="B40" s="10"/>
      <c r="C40" s="3"/>
      <c r="D40" s="3"/>
      <c r="E40" s="3"/>
      <c r="F40" s="3"/>
      <c r="G40" s="3"/>
    </row>
    <row r="41" spans="1:13">
      <c r="A41" s="6"/>
      <c r="C41" s="9"/>
      <c r="D41" s="11"/>
      <c r="E41" s="9"/>
      <c r="F41" s="9"/>
      <c r="G41" s="12"/>
    </row>
    <row r="42" spans="1:13">
      <c r="A42" s="10"/>
      <c r="C42" s="12"/>
      <c r="D42" s="12"/>
      <c r="E42" s="15"/>
      <c r="F42" s="15"/>
      <c r="G42" s="13"/>
    </row>
    <row r="43" spans="1:13">
      <c r="A43" s="10"/>
      <c r="B43" s="10"/>
      <c r="C43" s="3"/>
      <c r="D43" s="3"/>
      <c r="E43" s="3"/>
      <c r="F43" s="3"/>
      <c r="G43" s="3"/>
    </row>
    <row r="44" spans="1:13">
      <c r="A44" s="3"/>
      <c r="B44" s="10"/>
      <c r="C44" s="3"/>
      <c r="D44" s="3"/>
      <c r="E44" s="3"/>
      <c r="F44" s="3"/>
      <c r="G44" s="3"/>
    </row>
    <row r="45" spans="1:13">
      <c r="A45" s="3"/>
      <c r="B45" s="10"/>
      <c r="C45" s="3"/>
      <c r="D45" s="3"/>
      <c r="E45" s="3"/>
      <c r="F45" s="3"/>
      <c r="G45" s="3"/>
    </row>
    <row r="46" spans="1:13">
      <c r="A46" s="3"/>
      <c r="B46" s="10"/>
      <c r="C46" s="3"/>
      <c r="D46" s="3"/>
      <c r="E46" s="3"/>
      <c r="F46" s="3"/>
      <c r="G46" s="3"/>
    </row>
    <row r="47" spans="1:13">
      <c r="A47" s="3"/>
      <c r="B47" s="10"/>
      <c r="C47" s="3"/>
      <c r="D47" s="3"/>
      <c r="E47" s="3"/>
      <c r="F47" s="3"/>
      <c r="G47" s="3"/>
    </row>
    <row r="48" spans="1:13">
      <c r="A48" s="6"/>
      <c r="C48" s="9"/>
      <c r="D48" s="11"/>
      <c r="E48" s="9"/>
      <c r="F48" s="9"/>
      <c r="G48" s="12"/>
    </row>
    <row r="49" spans="1:9">
      <c r="A49" s="10"/>
      <c r="C49" s="12"/>
      <c r="D49" s="12"/>
      <c r="E49" s="15"/>
      <c r="F49" s="15"/>
      <c r="G49" s="13"/>
    </row>
    <row r="50" spans="1:9">
      <c r="A50" s="10"/>
      <c r="B50" s="10"/>
      <c r="C50" s="3"/>
      <c r="D50" s="3"/>
      <c r="E50" s="3"/>
      <c r="F50" s="3"/>
      <c r="G50" s="3"/>
    </row>
    <row r="51" spans="1:9">
      <c r="A51" s="3"/>
      <c r="B51" s="10"/>
      <c r="C51" s="3"/>
      <c r="D51" s="3"/>
      <c r="E51" s="3"/>
      <c r="F51" s="3"/>
      <c r="G51" s="3"/>
    </row>
    <row r="52" spans="1:9">
      <c r="A52" s="3"/>
      <c r="B52" s="10"/>
      <c r="C52" s="3"/>
      <c r="D52" s="3"/>
      <c r="E52" s="3"/>
      <c r="F52" s="3"/>
      <c r="G52" s="3"/>
    </row>
    <row r="53" spans="1:9">
      <c r="A53" s="3"/>
      <c r="B53" s="10"/>
      <c r="C53" s="3"/>
      <c r="D53" s="3"/>
      <c r="E53" s="3"/>
      <c r="F53" s="3"/>
      <c r="G53" s="3"/>
    </row>
    <row r="54" spans="1:9">
      <c r="A54" s="3"/>
      <c r="B54" s="10"/>
      <c r="C54" s="3"/>
      <c r="D54" s="3"/>
      <c r="E54" s="3"/>
      <c r="F54" s="3"/>
      <c r="G54" s="3"/>
    </row>
    <row r="55" spans="1:9">
      <c r="A55" s="6"/>
      <c r="C55" s="9"/>
      <c r="D55" s="11"/>
      <c r="E55" s="9"/>
      <c r="F55" s="9"/>
      <c r="G55" s="9"/>
    </row>
    <row r="56" spans="1:9">
      <c r="A56" s="10"/>
      <c r="C56" s="12"/>
      <c r="D56" s="12"/>
      <c r="E56" s="15"/>
      <c r="F56" s="15"/>
      <c r="G56" s="13"/>
    </row>
    <row r="57" spans="1:9">
      <c r="A57" s="10"/>
      <c r="B57" s="10"/>
      <c r="C57" s="3"/>
      <c r="D57" s="3"/>
      <c r="E57" s="3"/>
      <c r="F57" s="3"/>
      <c r="G57" s="3"/>
      <c r="I57" s="14"/>
    </row>
    <row r="58" spans="1:9">
      <c r="B58" s="10"/>
      <c r="C58" s="3"/>
      <c r="D58" s="3"/>
      <c r="E58" s="3"/>
      <c r="F58" s="3"/>
      <c r="G58" s="3"/>
    </row>
    <row r="59" spans="1:9">
      <c r="B59" s="10"/>
      <c r="C59" s="3"/>
      <c r="D59" s="3"/>
      <c r="E59" s="3"/>
      <c r="F59" s="3"/>
      <c r="G59" s="3"/>
    </row>
    <row r="60" spans="1:9">
      <c r="B60" s="10"/>
      <c r="C60" s="3"/>
      <c r="D60" s="3"/>
      <c r="E60" s="3"/>
      <c r="F60" s="3"/>
      <c r="G60" s="3"/>
    </row>
  </sheetData>
  <sortState ref="I35:L53">
    <sortCondition ref="I35:I53"/>
  </sortState>
  <conditionalFormatting sqref="A36">
    <cfRule type="containsText" dxfId="15" priority="9" operator="containsText" text="CHECK">
      <formula>NOT(ISERROR(SEARCH("CHECK",A36)))</formula>
    </cfRule>
  </conditionalFormatting>
  <conditionalFormatting sqref="A29">
    <cfRule type="containsText" dxfId="14" priority="4" operator="containsText" text="CHECK">
      <formula>NOT(ISERROR(SEARCH("CHECK",A29)))</formula>
    </cfRule>
  </conditionalFormatting>
  <conditionalFormatting sqref="A43">
    <cfRule type="containsText" dxfId="13" priority="3" operator="containsText" text="CHECK">
      <formula>NOT(ISERROR(SEARCH("CHECK",A43)))</formula>
    </cfRule>
  </conditionalFormatting>
  <conditionalFormatting sqref="A50">
    <cfRule type="containsText" dxfId="12" priority="2" operator="containsText" text="CHECK">
      <formula>NOT(ISERROR(SEARCH("CHECK",A50)))</formula>
    </cfRule>
  </conditionalFormatting>
  <conditionalFormatting sqref="A57">
    <cfRule type="containsText" dxfId="11" priority="1" operator="containsText" text="CHECK">
      <formula>NOT(ISERROR(SEARCH("CHECK",A57)))</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94CA6-83D7-4729-93A7-3161BDCB9A03}">
  <sheetPr>
    <tabColor theme="7" tint="0.79998168889431442"/>
  </sheetPr>
  <dimension ref="A1:J386"/>
  <sheetViews>
    <sheetView topLeftCell="A2" workbookViewId="0">
      <selection activeCell="K2" sqref="K1:R1048576"/>
    </sheetView>
  </sheetViews>
  <sheetFormatPr defaultColWidth="9" defaultRowHeight="14.5"/>
  <cols>
    <col min="1" max="1" width="9" style="21"/>
    <col min="2" max="2" width="9" style="16" hidden="1" customWidth="1"/>
    <col min="3" max="3" width="9" style="16"/>
    <col min="4" max="4" width="25.4140625" style="18" customWidth="1"/>
    <col min="5" max="5" width="9" style="16" customWidth="1"/>
    <col min="6" max="6" width="10.83203125" style="16" customWidth="1"/>
    <col min="7" max="9" width="9" style="16" customWidth="1"/>
    <col min="10" max="16384" width="9" style="16"/>
  </cols>
  <sheetData>
    <row r="1" spans="1:10">
      <c r="I1" s="62"/>
      <c r="J1" s="62"/>
    </row>
    <row r="2" spans="1:10">
      <c r="A2" s="19" t="s">
        <v>1355</v>
      </c>
      <c r="C2" s="19" t="s">
        <v>462</v>
      </c>
      <c r="D2" s="22" t="s">
        <v>461</v>
      </c>
      <c r="E2" s="19" t="s">
        <v>467</v>
      </c>
      <c r="F2" s="19" t="s">
        <v>455</v>
      </c>
      <c r="G2" s="19" t="s">
        <v>468</v>
      </c>
      <c r="H2" s="19" t="s">
        <v>1335</v>
      </c>
      <c r="I2" s="23"/>
    </row>
    <row r="3" spans="1:10">
      <c r="A3" s="21">
        <v>1</v>
      </c>
      <c r="C3" s="21">
        <v>1</v>
      </c>
      <c r="D3" s="16" t="s">
        <v>1124</v>
      </c>
      <c r="E3" s="21">
        <f>IF($D3="",0,IF(COUNTIF($D$3:$D$145,$D3)=1,1,ROUND(1/COUNTIF($D$3:$D$145,$E3),4)))</f>
        <v>1</v>
      </c>
      <c r="F3" s="28">
        <v>0</v>
      </c>
      <c r="G3" s="28">
        <v>0</v>
      </c>
      <c r="H3" s="16" t="str">
        <f>IF(G3=1,C3,"")</f>
        <v/>
      </c>
    </row>
    <row r="4" spans="1:10">
      <c r="A4" s="21">
        <v>1</v>
      </c>
      <c r="C4" s="21">
        <v>2</v>
      </c>
      <c r="D4" s="16" t="s">
        <v>1125</v>
      </c>
      <c r="E4" s="21">
        <f t="shared" ref="E4:E67" si="0">IF($D4="",0,IF(COUNTIF($D$3:$D$145,$D4)=1,1,ROUND(1/COUNTIF($D$3:$D$145,$E4),4)))</f>
        <v>1</v>
      </c>
      <c r="F4" s="28">
        <v>0</v>
      </c>
      <c r="G4" s="28">
        <v>0</v>
      </c>
      <c r="H4" s="16" t="str">
        <f t="shared" ref="H4:H67" si="1">IF(G4=1,C4,"")</f>
        <v/>
      </c>
    </row>
    <row r="5" spans="1:10">
      <c r="A5" s="21">
        <v>2</v>
      </c>
      <c r="C5" s="21">
        <v>3</v>
      </c>
      <c r="D5" s="16" t="s">
        <v>1126</v>
      </c>
      <c r="E5" s="21">
        <f t="shared" si="0"/>
        <v>1</v>
      </c>
      <c r="F5" s="28">
        <v>0</v>
      </c>
      <c r="G5" s="28">
        <v>0</v>
      </c>
      <c r="H5" s="16" t="str">
        <f t="shared" si="1"/>
        <v/>
      </c>
    </row>
    <row r="6" spans="1:10">
      <c r="A6" s="21">
        <v>2</v>
      </c>
      <c r="C6" s="21">
        <v>4</v>
      </c>
      <c r="D6" s="16" t="s">
        <v>477</v>
      </c>
      <c r="E6" s="21">
        <f t="shared" si="0"/>
        <v>1</v>
      </c>
      <c r="F6" s="28">
        <v>0</v>
      </c>
      <c r="G6" s="28">
        <v>0</v>
      </c>
      <c r="H6" s="16" t="str">
        <f t="shared" si="1"/>
        <v/>
      </c>
    </row>
    <row r="7" spans="1:10">
      <c r="A7" s="21">
        <v>2</v>
      </c>
      <c r="C7" s="21">
        <v>5</v>
      </c>
      <c r="D7" s="16" t="s">
        <v>1127</v>
      </c>
      <c r="E7" s="21">
        <f t="shared" si="0"/>
        <v>1</v>
      </c>
      <c r="F7" s="28">
        <v>0</v>
      </c>
      <c r="G7" s="28">
        <v>0</v>
      </c>
      <c r="H7" s="16" t="str">
        <f t="shared" si="1"/>
        <v/>
      </c>
    </row>
    <row r="8" spans="1:10">
      <c r="A8" s="21">
        <v>2</v>
      </c>
      <c r="C8" s="21">
        <v>6</v>
      </c>
      <c r="D8" s="16" t="s">
        <v>679</v>
      </c>
      <c r="E8" s="21">
        <f t="shared" si="0"/>
        <v>1</v>
      </c>
      <c r="F8" s="28">
        <v>0</v>
      </c>
      <c r="G8" s="28">
        <v>0</v>
      </c>
      <c r="H8" s="16" t="str">
        <f t="shared" si="1"/>
        <v/>
      </c>
    </row>
    <row r="9" spans="1:10">
      <c r="A9" s="21">
        <v>2</v>
      </c>
      <c r="C9" s="21">
        <v>7</v>
      </c>
      <c r="D9" s="16" t="s">
        <v>1221</v>
      </c>
      <c r="E9" s="21">
        <f t="shared" si="0"/>
        <v>1</v>
      </c>
      <c r="F9" s="28">
        <v>0</v>
      </c>
      <c r="G9" s="28">
        <v>0</v>
      </c>
      <c r="H9" s="16" t="str">
        <f t="shared" si="1"/>
        <v/>
      </c>
    </row>
    <row r="10" spans="1:10">
      <c r="A10" s="21">
        <v>2</v>
      </c>
      <c r="C10" s="21">
        <v>8</v>
      </c>
      <c r="D10" s="16" t="s">
        <v>1128</v>
      </c>
      <c r="E10" s="21">
        <f t="shared" si="0"/>
        <v>1</v>
      </c>
      <c r="F10" s="28">
        <v>0</v>
      </c>
      <c r="G10" s="28">
        <v>0</v>
      </c>
      <c r="H10" s="16" t="str">
        <f t="shared" si="1"/>
        <v/>
      </c>
    </row>
    <row r="11" spans="1:10">
      <c r="A11" s="21">
        <v>2</v>
      </c>
      <c r="C11" s="21">
        <v>9</v>
      </c>
      <c r="D11" s="16" t="s">
        <v>1129</v>
      </c>
      <c r="E11" s="21">
        <f t="shared" si="0"/>
        <v>1</v>
      </c>
      <c r="F11" s="28">
        <v>1</v>
      </c>
      <c r="G11" s="28">
        <v>0</v>
      </c>
      <c r="H11" s="16" t="str">
        <f t="shared" si="1"/>
        <v/>
      </c>
    </row>
    <row r="12" spans="1:10">
      <c r="A12" s="21">
        <v>2</v>
      </c>
      <c r="C12" s="21">
        <v>10</v>
      </c>
      <c r="D12" s="16" t="s">
        <v>1130</v>
      </c>
      <c r="E12" s="21">
        <f t="shared" si="0"/>
        <v>1</v>
      </c>
      <c r="F12" s="28">
        <v>1</v>
      </c>
      <c r="G12" s="28">
        <v>0</v>
      </c>
      <c r="H12" s="16" t="str">
        <f t="shared" si="1"/>
        <v/>
      </c>
    </row>
    <row r="13" spans="1:10">
      <c r="A13" s="21">
        <v>2</v>
      </c>
      <c r="C13" s="21">
        <v>11</v>
      </c>
      <c r="D13" s="16" t="s">
        <v>1131</v>
      </c>
      <c r="E13" s="21">
        <f t="shared" si="0"/>
        <v>1</v>
      </c>
      <c r="F13" s="28">
        <v>1</v>
      </c>
      <c r="G13" s="28">
        <v>0</v>
      </c>
      <c r="H13" s="16" t="str">
        <f t="shared" si="1"/>
        <v/>
      </c>
    </row>
    <row r="14" spans="1:10">
      <c r="A14" s="21">
        <v>3</v>
      </c>
      <c r="C14" s="21">
        <v>12</v>
      </c>
      <c r="D14" s="16" t="s">
        <v>1132</v>
      </c>
      <c r="E14" s="21">
        <f t="shared" si="0"/>
        <v>1</v>
      </c>
      <c r="F14" s="28">
        <v>1</v>
      </c>
      <c r="G14" s="28">
        <v>0</v>
      </c>
      <c r="H14" s="16" t="str">
        <f t="shared" si="1"/>
        <v/>
      </c>
    </row>
    <row r="15" spans="1:10">
      <c r="A15" s="21">
        <v>3</v>
      </c>
      <c r="C15" s="21">
        <v>13</v>
      </c>
      <c r="D15" s="16" t="s">
        <v>1133</v>
      </c>
      <c r="E15" s="21">
        <f t="shared" si="0"/>
        <v>1</v>
      </c>
      <c r="F15" s="28">
        <v>0</v>
      </c>
      <c r="G15" s="28">
        <v>0</v>
      </c>
      <c r="H15" s="16" t="str">
        <f t="shared" si="1"/>
        <v/>
      </c>
    </row>
    <row r="16" spans="1:10">
      <c r="A16" s="21">
        <v>3</v>
      </c>
      <c r="C16" s="21">
        <v>14</v>
      </c>
      <c r="D16" s="16" t="s">
        <v>680</v>
      </c>
      <c r="E16" s="21">
        <f t="shared" si="0"/>
        <v>1</v>
      </c>
      <c r="F16" s="28">
        <v>0</v>
      </c>
      <c r="G16" s="28">
        <v>0</v>
      </c>
      <c r="H16" s="16" t="str">
        <f t="shared" si="1"/>
        <v/>
      </c>
    </row>
    <row r="17" spans="1:10">
      <c r="A17" s="21">
        <v>3</v>
      </c>
      <c r="C17" s="21">
        <v>15</v>
      </c>
      <c r="D17" s="16" t="s">
        <v>681</v>
      </c>
      <c r="E17" s="21">
        <f t="shared" si="0"/>
        <v>1</v>
      </c>
      <c r="F17" s="28">
        <v>0</v>
      </c>
      <c r="G17" s="28">
        <v>0</v>
      </c>
      <c r="H17" s="16" t="str">
        <f t="shared" si="1"/>
        <v/>
      </c>
    </row>
    <row r="18" spans="1:10">
      <c r="A18" s="21">
        <v>3</v>
      </c>
      <c r="C18" s="21">
        <v>16</v>
      </c>
      <c r="D18" s="16" t="s">
        <v>682</v>
      </c>
      <c r="E18" s="21">
        <f t="shared" si="0"/>
        <v>1</v>
      </c>
      <c r="F18" s="28">
        <v>0</v>
      </c>
      <c r="G18" s="28">
        <v>0</v>
      </c>
      <c r="H18" s="16" t="str">
        <f t="shared" si="1"/>
        <v/>
      </c>
    </row>
    <row r="19" spans="1:10">
      <c r="A19" s="21">
        <v>3</v>
      </c>
      <c r="C19" s="21">
        <v>17</v>
      </c>
      <c r="D19" s="16" t="s">
        <v>1134</v>
      </c>
      <c r="E19" s="21">
        <f t="shared" si="0"/>
        <v>1</v>
      </c>
      <c r="F19" s="28">
        <v>0</v>
      </c>
      <c r="G19" s="28">
        <v>0</v>
      </c>
      <c r="H19" s="16" t="str">
        <f t="shared" si="1"/>
        <v/>
      </c>
    </row>
    <row r="20" spans="1:10">
      <c r="A20" s="21">
        <v>3</v>
      </c>
      <c r="C20" s="21">
        <v>18</v>
      </c>
      <c r="D20" s="16" t="s">
        <v>1135</v>
      </c>
      <c r="E20" s="21">
        <f t="shared" si="0"/>
        <v>1</v>
      </c>
      <c r="F20" s="28">
        <v>0</v>
      </c>
      <c r="G20" s="28">
        <v>0</v>
      </c>
      <c r="H20" s="16" t="str">
        <f t="shared" si="1"/>
        <v/>
      </c>
    </row>
    <row r="21" spans="1:10">
      <c r="A21" s="21">
        <v>3</v>
      </c>
      <c r="C21" s="21">
        <v>19</v>
      </c>
      <c r="D21" s="16" t="s">
        <v>1136</v>
      </c>
      <c r="E21" s="21">
        <f t="shared" si="0"/>
        <v>1</v>
      </c>
      <c r="F21" s="28">
        <v>1</v>
      </c>
      <c r="G21" s="28">
        <v>1</v>
      </c>
      <c r="H21" s="16">
        <f t="shared" si="1"/>
        <v>19</v>
      </c>
      <c r="I21" s="54"/>
    </row>
    <row r="22" spans="1:10" ht="15.5">
      <c r="A22" s="21">
        <v>3</v>
      </c>
      <c r="C22" s="21">
        <v>20</v>
      </c>
      <c r="D22" s="16" t="s">
        <v>1137</v>
      </c>
      <c r="E22" s="21">
        <f t="shared" si="0"/>
        <v>1</v>
      </c>
      <c r="F22" s="28">
        <v>0</v>
      </c>
      <c r="G22" s="28">
        <v>0</v>
      </c>
      <c r="H22" s="16" t="str">
        <f t="shared" si="1"/>
        <v/>
      </c>
      <c r="J22"/>
    </row>
    <row r="23" spans="1:10" ht="15.5">
      <c r="A23" s="21">
        <v>3</v>
      </c>
      <c r="C23" s="21">
        <v>21</v>
      </c>
      <c r="D23" s="16" t="s">
        <v>1138</v>
      </c>
      <c r="E23" s="21">
        <f t="shared" si="0"/>
        <v>1</v>
      </c>
      <c r="F23" s="28">
        <v>0</v>
      </c>
      <c r="G23" s="28">
        <v>0</v>
      </c>
      <c r="H23" s="16" t="str">
        <f t="shared" si="1"/>
        <v/>
      </c>
      <c r="J23"/>
    </row>
    <row r="24" spans="1:10" ht="15.5">
      <c r="A24" s="21">
        <v>3</v>
      </c>
      <c r="C24" s="21">
        <v>22</v>
      </c>
      <c r="D24" s="16" t="s">
        <v>1139</v>
      </c>
      <c r="E24" s="21">
        <f t="shared" si="0"/>
        <v>1</v>
      </c>
      <c r="F24" s="28">
        <v>0</v>
      </c>
      <c r="G24" s="28">
        <v>0</v>
      </c>
      <c r="H24" s="16" t="str">
        <f t="shared" si="1"/>
        <v/>
      </c>
      <c r="J24"/>
    </row>
    <row r="25" spans="1:10" ht="15.5">
      <c r="A25" s="21">
        <v>3</v>
      </c>
      <c r="C25" s="21">
        <v>23</v>
      </c>
      <c r="D25" s="16" t="s">
        <v>683</v>
      </c>
      <c r="E25" s="21">
        <f t="shared" si="0"/>
        <v>1</v>
      </c>
      <c r="F25" s="28">
        <v>0</v>
      </c>
      <c r="G25" s="28">
        <v>0</v>
      </c>
      <c r="H25" s="16" t="str">
        <f t="shared" si="1"/>
        <v/>
      </c>
      <c r="J25"/>
    </row>
    <row r="26" spans="1:10" ht="15.5">
      <c r="A26" s="21">
        <v>3</v>
      </c>
      <c r="C26" s="21">
        <v>24</v>
      </c>
      <c r="D26" s="16" t="s">
        <v>1140</v>
      </c>
      <c r="E26" s="21">
        <f t="shared" si="0"/>
        <v>1</v>
      </c>
      <c r="F26" s="28">
        <v>0</v>
      </c>
      <c r="G26" s="28">
        <v>0</v>
      </c>
      <c r="H26" s="16" t="str">
        <f t="shared" si="1"/>
        <v/>
      </c>
      <c r="J26"/>
    </row>
    <row r="27" spans="1:10" ht="15.5">
      <c r="A27" s="21">
        <v>3</v>
      </c>
      <c r="C27" s="21">
        <v>25</v>
      </c>
      <c r="D27" s="16" t="s">
        <v>1141</v>
      </c>
      <c r="E27" s="21">
        <f t="shared" si="0"/>
        <v>1</v>
      </c>
      <c r="F27" s="28">
        <v>0</v>
      </c>
      <c r="G27" s="28">
        <v>0</v>
      </c>
      <c r="H27" s="16" t="str">
        <f t="shared" si="1"/>
        <v/>
      </c>
      <c r="J27"/>
    </row>
    <row r="28" spans="1:10" ht="15.5">
      <c r="A28" s="21">
        <v>3</v>
      </c>
      <c r="C28" s="21">
        <v>26</v>
      </c>
      <c r="D28" s="16" t="s">
        <v>1142</v>
      </c>
      <c r="E28" s="21">
        <f t="shared" si="0"/>
        <v>1</v>
      </c>
      <c r="F28" s="28">
        <v>0</v>
      </c>
      <c r="G28" s="28">
        <v>0</v>
      </c>
      <c r="H28" s="16" t="str">
        <f t="shared" si="1"/>
        <v/>
      </c>
      <c r="J28"/>
    </row>
    <row r="29" spans="1:10" ht="15.5">
      <c r="A29" s="21">
        <v>3</v>
      </c>
      <c r="C29" s="21">
        <v>27</v>
      </c>
      <c r="D29" s="16" t="s">
        <v>684</v>
      </c>
      <c r="E29" s="21">
        <f t="shared" si="0"/>
        <v>1</v>
      </c>
      <c r="F29" s="28">
        <v>0</v>
      </c>
      <c r="G29" s="28">
        <v>0</v>
      </c>
      <c r="H29" s="16" t="str">
        <f t="shared" si="1"/>
        <v/>
      </c>
      <c r="J29"/>
    </row>
    <row r="30" spans="1:10" ht="15.5">
      <c r="A30" s="21">
        <v>3</v>
      </c>
      <c r="C30" s="21">
        <v>28</v>
      </c>
      <c r="D30" s="16" t="s">
        <v>1143</v>
      </c>
      <c r="E30" s="21">
        <f t="shared" si="0"/>
        <v>1</v>
      </c>
      <c r="F30" s="28">
        <v>0</v>
      </c>
      <c r="G30" s="28">
        <v>0</v>
      </c>
      <c r="H30" s="16" t="str">
        <f t="shared" si="1"/>
        <v/>
      </c>
      <c r="J30"/>
    </row>
    <row r="31" spans="1:10" ht="15.5">
      <c r="A31" s="21">
        <v>4</v>
      </c>
      <c r="C31" s="21">
        <v>29</v>
      </c>
      <c r="D31" s="16" t="s">
        <v>1144</v>
      </c>
      <c r="E31" s="21">
        <f t="shared" si="0"/>
        <v>1</v>
      </c>
      <c r="F31" s="28">
        <v>0</v>
      </c>
      <c r="G31" s="28">
        <v>0</v>
      </c>
      <c r="H31" s="16" t="str">
        <f t="shared" si="1"/>
        <v/>
      </c>
      <c r="J31"/>
    </row>
    <row r="32" spans="1:10" ht="15.5">
      <c r="A32" s="21">
        <v>4</v>
      </c>
      <c r="C32" s="21">
        <v>30</v>
      </c>
      <c r="D32" s="16" t="s">
        <v>1145</v>
      </c>
      <c r="E32" s="21">
        <f t="shared" si="0"/>
        <v>1</v>
      </c>
      <c r="F32" s="28">
        <v>0</v>
      </c>
      <c r="G32" s="28">
        <v>0</v>
      </c>
      <c r="H32" s="16" t="str">
        <f t="shared" si="1"/>
        <v/>
      </c>
      <c r="J32"/>
    </row>
    <row r="33" spans="1:10" ht="15.5">
      <c r="A33" s="21">
        <v>4</v>
      </c>
      <c r="C33" s="21">
        <v>31</v>
      </c>
      <c r="D33" s="16" t="s">
        <v>1146</v>
      </c>
      <c r="E33" s="21">
        <f t="shared" si="0"/>
        <v>1</v>
      </c>
      <c r="F33" s="28">
        <v>0</v>
      </c>
      <c r="G33" s="28">
        <v>0</v>
      </c>
      <c r="H33" s="16" t="str">
        <f t="shared" si="1"/>
        <v/>
      </c>
      <c r="J33"/>
    </row>
    <row r="34" spans="1:10" ht="15.5">
      <c r="A34" s="21">
        <v>4</v>
      </c>
      <c r="C34" s="21">
        <v>32</v>
      </c>
      <c r="D34" s="16" t="s">
        <v>685</v>
      </c>
      <c r="E34" s="21">
        <f t="shared" si="0"/>
        <v>1</v>
      </c>
      <c r="F34" s="28">
        <v>0</v>
      </c>
      <c r="G34" s="28">
        <v>0</v>
      </c>
      <c r="H34" s="16" t="str">
        <f t="shared" si="1"/>
        <v/>
      </c>
      <c r="J34"/>
    </row>
    <row r="35" spans="1:10" ht="15.5">
      <c r="A35" s="21">
        <v>4</v>
      </c>
      <c r="C35" s="21">
        <v>33</v>
      </c>
      <c r="D35" s="16" t="s">
        <v>1147</v>
      </c>
      <c r="E35" s="21">
        <f t="shared" si="0"/>
        <v>1</v>
      </c>
      <c r="F35" s="28">
        <v>0</v>
      </c>
      <c r="G35" s="28">
        <v>0</v>
      </c>
      <c r="H35" s="16" t="str">
        <f t="shared" si="1"/>
        <v/>
      </c>
      <c r="J35"/>
    </row>
    <row r="36" spans="1:10" ht="15.5">
      <c r="A36" s="21">
        <v>4</v>
      </c>
      <c r="C36" s="21">
        <v>34</v>
      </c>
      <c r="D36" s="16" t="s">
        <v>1148</v>
      </c>
      <c r="E36" s="21">
        <f t="shared" si="0"/>
        <v>1</v>
      </c>
      <c r="F36" s="28">
        <v>0</v>
      </c>
      <c r="G36" s="28">
        <v>0</v>
      </c>
      <c r="H36" s="16" t="str">
        <f t="shared" si="1"/>
        <v/>
      </c>
      <c r="J36"/>
    </row>
    <row r="37" spans="1:10" ht="15.5">
      <c r="A37" s="21">
        <v>4</v>
      </c>
      <c r="C37" s="21">
        <v>35</v>
      </c>
      <c r="D37" s="16" t="s">
        <v>1149</v>
      </c>
      <c r="E37" s="21">
        <f t="shared" si="0"/>
        <v>1</v>
      </c>
      <c r="F37" s="28">
        <v>0</v>
      </c>
      <c r="G37" s="28">
        <v>0</v>
      </c>
      <c r="H37" s="16" t="str">
        <f t="shared" si="1"/>
        <v/>
      </c>
      <c r="J37"/>
    </row>
    <row r="38" spans="1:10" ht="15.5">
      <c r="A38" s="21">
        <v>4</v>
      </c>
      <c r="C38" s="21">
        <v>36</v>
      </c>
      <c r="D38" s="16" t="s">
        <v>1150</v>
      </c>
      <c r="E38" s="21">
        <f t="shared" si="0"/>
        <v>1</v>
      </c>
      <c r="F38" s="28">
        <v>0</v>
      </c>
      <c r="G38" s="28">
        <v>0</v>
      </c>
      <c r="H38" s="16" t="str">
        <f t="shared" si="1"/>
        <v/>
      </c>
      <c r="J38"/>
    </row>
    <row r="39" spans="1:10" ht="15.5">
      <c r="A39" s="21">
        <v>5</v>
      </c>
      <c r="C39" s="21">
        <v>37</v>
      </c>
      <c r="D39" s="16" t="s">
        <v>1151</v>
      </c>
      <c r="E39" s="21">
        <f t="shared" si="0"/>
        <v>1</v>
      </c>
      <c r="F39" s="28">
        <v>0</v>
      </c>
      <c r="G39" s="28">
        <v>0</v>
      </c>
      <c r="H39" s="16" t="str">
        <f t="shared" si="1"/>
        <v/>
      </c>
      <c r="J39"/>
    </row>
    <row r="40" spans="1:10" ht="15.5">
      <c r="A40" s="21">
        <v>5</v>
      </c>
      <c r="C40" s="21">
        <v>38</v>
      </c>
      <c r="D40" s="16" t="s">
        <v>1152</v>
      </c>
      <c r="E40" s="21">
        <f t="shared" si="0"/>
        <v>1</v>
      </c>
      <c r="F40" s="28">
        <v>0</v>
      </c>
      <c r="G40" s="28">
        <v>0</v>
      </c>
      <c r="H40" s="16" t="str">
        <f t="shared" si="1"/>
        <v/>
      </c>
      <c r="J40"/>
    </row>
    <row r="41" spans="1:10" ht="15.5">
      <c r="A41" s="21">
        <v>5</v>
      </c>
      <c r="C41" s="21">
        <v>39</v>
      </c>
      <c r="D41" s="16" t="s">
        <v>1153</v>
      </c>
      <c r="E41" s="21">
        <f t="shared" si="0"/>
        <v>1</v>
      </c>
      <c r="F41" s="28">
        <v>0</v>
      </c>
      <c r="G41" s="28">
        <v>0</v>
      </c>
      <c r="H41" s="16" t="str">
        <f t="shared" si="1"/>
        <v/>
      </c>
      <c r="J41"/>
    </row>
    <row r="42" spans="1:10" ht="15.5">
      <c r="A42" s="21">
        <v>5</v>
      </c>
      <c r="C42" s="21">
        <v>40</v>
      </c>
      <c r="D42" s="16" t="s">
        <v>1154</v>
      </c>
      <c r="E42" s="21">
        <f t="shared" si="0"/>
        <v>1</v>
      </c>
      <c r="F42" s="28">
        <v>0</v>
      </c>
      <c r="G42" s="28">
        <v>0</v>
      </c>
      <c r="H42" s="16" t="str">
        <f t="shared" si="1"/>
        <v/>
      </c>
      <c r="J42"/>
    </row>
    <row r="43" spans="1:10" ht="15.5">
      <c r="A43" s="21">
        <v>5</v>
      </c>
      <c r="C43" s="21">
        <v>41</v>
      </c>
      <c r="D43" s="16" t="s">
        <v>1155</v>
      </c>
      <c r="E43" s="21">
        <f t="shared" si="0"/>
        <v>1</v>
      </c>
      <c r="F43" s="28">
        <v>0</v>
      </c>
      <c r="G43" s="28">
        <v>0</v>
      </c>
      <c r="H43" s="16" t="str">
        <f t="shared" si="1"/>
        <v/>
      </c>
      <c r="J43"/>
    </row>
    <row r="44" spans="1:10" ht="15.5">
      <c r="A44" s="21">
        <v>5</v>
      </c>
      <c r="C44" s="21">
        <v>42</v>
      </c>
      <c r="D44" s="16" t="s">
        <v>1156</v>
      </c>
      <c r="E44" s="21">
        <f t="shared" si="0"/>
        <v>1</v>
      </c>
      <c r="F44" s="28">
        <v>0</v>
      </c>
      <c r="G44" s="28">
        <v>0</v>
      </c>
      <c r="H44" s="16" t="str">
        <f t="shared" si="1"/>
        <v/>
      </c>
      <c r="J44"/>
    </row>
    <row r="45" spans="1:10">
      <c r="A45" s="21">
        <v>6</v>
      </c>
      <c r="C45" s="21">
        <v>43</v>
      </c>
      <c r="D45" s="16" t="s">
        <v>1157</v>
      </c>
      <c r="E45" s="21">
        <f t="shared" si="0"/>
        <v>1</v>
      </c>
      <c r="F45" s="28">
        <v>0</v>
      </c>
      <c r="G45" s="28">
        <v>0</v>
      </c>
      <c r="H45" s="16" t="str">
        <f t="shared" si="1"/>
        <v/>
      </c>
    </row>
    <row r="46" spans="1:10" ht="15.5">
      <c r="A46" s="21">
        <v>6</v>
      </c>
      <c r="C46" s="21">
        <v>44</v>
      </c>
      <c r="D46" s="16" t="s">
        <v>463</v>
      </c>
      <c r="E46" s="21">
        <f t="shared" si="0"/>
        <v>1</v>
      </c>
      <c r="F46" s="28">
        <v>1</v>
      </c>
      <c r="G46" s="28">
        <v>1</v>
      </c>
      <c r="H46" s="16">
        <f t="shared" si="1"/>
        <v>44</v>
      </c>
      <c r="I46" s="54"/>
      <c r="J46"/>
    </row>
    <row r="47" spans="1:10" ht="15.5">
      <c r="A47" s="21">
        <v>6</v>
      </c>
      <c r="C47" s="21">
        <v>45</v>
      </c>
      <c r="D47" s="16" t="s">
        <v>686</v>
      </c>
      <c r="E47" s="21">
        <f t="shared" si="0"/>
        <v>1</v>
      </c>
      <c r="F47" s="28">
        <v>0</v>
      </c>
      <c r="G47" s="28">
        <v>0</v>
      </c>
      <c r="H47" s="16" t="str">
        <f t="shared" si="1"/>
        <v/>
      </c>
      <c r="J47"/>
    </row>
    <row r="48" spans="1:10" ht="15.5">
      <c r="A48" s="21">
        <v>6</v>
      </c>
      <c r="C48" s="21">
        <v>46</v>
      </c>
      <c r="D48" s="16" t="s">
        <v>1158</v>
      </c>
      <c r="E48" s="21">
        <f t="shared" si="0"/>
        <v>1</v>
      </c>
      <c r="F48" s="28">
        <v>1</v>
      </c>
      <c r="G48" s="28">
        <v>1</v>
      </c>
      <c r="H48" s="16">
        <f t="shared" si="1"/>
        <v>46</v>
      </c>
      <c r="I48" s="54"/>
      <c r="J48"/>
    </row>
    <row r="49" spans="1:10" ht="15.5">
      <c r="A49" s="21">
        <v>6</v>
      </c>
      <c r="C49" s="21">
        <v>47</v>
      </c>
      <c r="D49" s="16" t="s">
        <v>1159</v>
      </c>
      <c r="E49" s="21">
        <f t="shared" si="0"/>
        <v>1</v>
      </c>
      <c r="F49" s="28">
        <v>1</v>
      </c>
      <c r="G49" s="28">
        <v>0</v>
      </c>
      <c r="H49" s="16" t="str">
        <f t="shared" si="1"/>
        <v/>
      </c>
      <c r="J49"/>
    </row>
    <row r="50" spans="1:10" ht="15.5">
      <c r="A50" s="21">
        <v>6</v>
      </c>
      <c r="C50" s="21">
        <v>48</v>
      </c>
      <c r="D50" s="16" t="s">
        <v>1160</v>
      </c>
      <c r="E50" s="21">
        <f t="shared" si="0"/>
        <v>1</v>
      </c>
      <c r="F50" s="28">
        <v>1</v>
      </c>
      <c r="G50" s="28">
        <v>1</v>
      </c>
      <c r="H50" s="16">
        <f t="shared" si="1"/>
        <v>48</v>
      </c>
      <c r="I50" s="54"/>
      <c r="J50"/>
    </row>
    <row r="51" spans="1:10" ht="15.5">
      <c r="A51" s="21">
        <v>6</v>
      </c>
      <c r="C51" s="21">
        <v>49</v>
      </c>
      <c r="D51" s="16" t="s">
        <v>687</v>
      </c>
      <c r="E51" s="21">
        <f t="shared" si="0"/>
        <v>1</v>
      </c>
      <c r="F51" s="28">
        <v>1</v>
      </c>
      <c r="G51" s="28">
        <v>1</v>
      </c>
      <c r="H51" s="16">
        <f t="shared" si="1"/>
        <v>49</v>
      </c>
      <c r="J51"/>
    </row>
    <row r="52" spans="1:10" ht="15.5">
      <c r="A52" s="21">
        <v>7</v>
      </c>
      <c r="C52" s="21">
        <v>50</v>
      </c>
      <c r="D52" s="16" t="s">
        <v>688</v>
      </c>
      <c r="E52" s="21">
        <f t="shared" si="0"/>
        <v>1</v>
      </c>
      <c r="F52" s="28">
        <v>0</v>
      </c>
      <c r="G52" s="28">
        <v>0</v>
      </c>
      <c r="H52" s="16" t="str">
        <f t="shared" si="1"/>
        <v/>
      </c>
      <c r="J52"/>
    </row>
    <row r="53" spans="1:10" ht="15.5">
      <c r="A53" s="21">
        <v>7</v>
      </c>
      <c r="B53" s="21">
        <v>7</v>
      </c>
      <c r="C53" s="21">
        <v>7</v>
      </c>
      <c r="D53" s="16" t="s">
        <v>1161</v>
      </c>
      <c r="E53" s="21">
        <f t="shared" si="0"/>
        <v>1</v>
      </c>
      <c r="F53" s="28">
        <v>0</v>
      </c>
      <c r="G53" s="28">
        <v>0</v>
      </c>
      <c r="H53" s="16" t="str">
        <f t="shared" si="1"/>
        <v/>
      </c>
      <c r="J53"/>
    </row>
    <row r="54" spans="1:10" ht="15.5">
      <c r="A54" s="21">
        <v>7</v>
      </c>
      <c r="B54" s="21">
        <v>7</v>
      </c>
      <c r="C54" s="21">
        <v>7</v>
      </c>
      <c r="D54" s="16" t="s">
        <v>1162</v>
      </c>
      <c r="E54" s="21">
        <f t="shared" si="0"/>
        <v>1</v>
      </c>
      <c r="F54" s="28">
        <v>1</v>
      </c>
      <c r="G54" s="28">
        <v>0</v>
      </c>
      <c r="H54" s="16" t="str">
        <f t="shared" si="1"/>
        <v/>
      </c>
      <c r="J54"/>
    </row>
    <row r="55" spans="1:10" ht="15.5">
      <c r="A55" s="21">
        <v>7</v>
      </c>
      <c r="B55" s="21">
        <v>7</v>
      </c>
      <c r="C55" s="21">
        <v>7</v>
      </c>
      <c r="D55" s="16" t="s">
        <v>1222</v>
      </c>
      <c r="E55" s="21">
        <f t="shared" si="0"/>
        <v>1</v>
      </c>
      <c r="F55" s="28">
        <v>1</v>
      </c>
      <c r="G55" s="28">
        <v>0</v>
      </c>
      <c r="H55" s="16" t="str">
        <f t="shared" si="1"/>
        <v/>
      </c>
      <c r="J55"/>
    </row>
    <row r="56" spans="1:10" ht="15.5">
      <c r="A56" s="21">
        <v>8</v>
      </c>
      <c r="B56" s="21">
        <v>7</v>
      </c>
      <c r="C56" s="21">
        <v>7</v>
      </c>
      <c r="D56" s="16" t="s">
        <v>1163</v>
      </c>
      <c r="E56" s="21">
        <f t="shared" si="0"/>
        <v>1</v>
      </c>
      <c r="F56" s="28">
        <v>1</v>
      </c>
      <c r="G56" s="28">
        <v>0</v>
      </c>
      <c r="H56" s="16" t="str">
        <f t="shared" si="1"/>
        <v/>
      </c>
      <c r="J56"/>
    </row>
    <row r="57" spans="1:10" ht="15.5">
      <c r="A57" s="21">
        <v>8</v>
      </c>
      <c r="C57" s="21">
        <v>55</v>
      </c>
      <c r="D57" s="16" t="s">
        <v>1164</v>
      </c>
      <c r="E57" s="21">
        <f t="shared" si="0"/>
        <v>1</v>
      </c>
      <c r="F57" s="28">
        <v>0</v>
      </c>
      <c r="G57" s="28">
        <v>0</v>
      </c>
      <c r="H57" s="16" t="str">
        <f t="shared" si="1"/>
        <v/>
      </c>
      <c r="J57"/>
    </row>
    <row r="58" spans="1:10" ht="15.5">
      <c r="A58" s="21">
        <v>8</v>
      </c>
      <c r="C58" s="21">
        <v>56</v>
      </c>
      <c r="D58" s="16" t="s">
        <v>1165</v>
      </c>
      <c r="E58" s="21">
        <f t="shared" si="0"/>
        <v>1</v>
      </c>
      <c r="F58" s="28">
        <v>0</v>
      </c>
      <c r="G58" s="28">
        <v>0</v>
      </c>
      <c r="H58" s="16" t="str">
        <f t="shared" si="1"/>
        <v/>
      </c>
      <c r="J58"/>
    </row>
    <row r="59" spans="1:10" ht="15.5">
      <c r="A59" s="21">
        <v>8</v>
      </c>
      <c r="C59" s="21">
        <v>57</v>
      </c>
      <c r="D59" s="16" t="s">
        <v>1166</v>
      </c>
      <c r="E59" s="21">
        <f t="shared" si="0"/>
        <v>1</v>
      </c>
      <c r="F59" s="28">
        <v>0</v>
      </c>
      <c r="G59" s="28">
        <v>0</v>
      </c>
      <c r="H59" s="16" t="str">
        <f t="shared" si="1"/>
        <v/>
      </c>
      <c r="J59"/>
    </row>
    <row r="60" spans="1:10" ht="15.5">
      <c r="A60" s="21">
        <v>8</v>
      </c>
      <c r="C60" s="21">
        <v>58</v>
      </c>
      <c r="D60" s="16" t="s">
        <v>1167</v>
      </c>
      <c r="E60" s="21">
        <f t="shared" si="0"/>
        <v>1</v>
      </c>
      <c r="F60" s="28">
        <v>0</v>
      </c>
      <c r="G60" s="28">
        <v>0</v>
      </c>
      <c r="H60" s="16" t="str">
        <f t="shared" si="1"/>
        <v/>
      </c>
      <c r="J60"/>
    </row>
    <row r="61" spans="1:10" ht="15.5">
      <c r="A61" s="21">
        <v>8</v>
      </c>
      <c r="C61" s="21">
        <v>59</v>
      </c>
      <c r="D61" s="16" t="s">
        <v>1168</v>
      </c>
      <c r="E61" s="21">
        <f t="shared" si="0"/>
        <v>1</v>
      </c>
      <c r="F61" s="28">
        <v>0</v>
      </c>
      <c r="G61" s="28">
        <v>0</v>
      </c>
      <c r="H61" s="16" t="str">
        <f t="shared" si="1"/>
        <v/>
      </c>
      <c r="J61"/>
    </row>
    <row r="62" spans="1:10" ht="15.5">
      <c r="A62" s="21">
        <v>8</v>
      </c>
      <c r="C62" s="21">
        <v>60</v>
      </c>
      <c r="D62" s="16" t="s">
        <v>1169</v>
      </c>
      <c r="E62" s="21">
        <f t="shared" si="0"/>
        <v>1</v>
      </c>
      <c r="F62" s="28">
        <v>0</v>
      </c>
      <c r="G62" s="28">
        <v>0</v>
      </c>
      <c r="H62" s="16" t="str">
        <f t="shared" si="1"/>
        <v/>
      </c>
      <c r="J62"/>
    </row>
    <row r="63" spans="1:10" ht="15.5">
      <c r="A63" s="21">
        <v>8</v>
      </c>
      <c r="C63" s="21">
        <v>61</v>
      </c>
      <c r="D63" s="16" t="s">
        <v>1170</v>
      </c>
      <c r="E63" s="21">
        <f t="shared" si="0"/>
        <v>1</v>
      </c>
      <c r="F63" s="28">
        <v>0</v>
      </c>
      <c r="G63" s="28">
        <v>0</v>
      </c>
      <c r="H63" s="16" t="str">
        <f t="shared" si="1"/>
        <v/>
      </c>
      <c r="J63"/>
    </row>
    <row r="64" spans="1:10" ht="15.5">
      <c r="A64" s="21">
        <v>8</v>
      </c>
      <c r="C64" s="21">
        <v>62</v>
      </c>
      <c r="D64" s="16" t="s">
        <v>1171</v>
      </c>
      <c r="E64" s="21">
        <f t="shared" si="0"/>
        <v>1</v>
      </c>
      <c r="F64" s="28">
        <v>0</v>
      </c>
      <c r="G64" s="28">
        <v>0</v>
      </c>
      <c r="H64" s="16" t="str">
        <f t="shared" si="1"/>
        <v/>
      </c>
      <c r="J64"/>
    </row>
    <row r="65" spans="1:10" ht="15.5">
      <c r="A65" s="21">
        <v>9</v>
      </c>
      <c r="C65" s="21">
        <v>63</v>
      </c>
      <c r="D65" s="16" t="s">
        <v>1172</v>
      </c>
      <c r="E65" s="21">
        <f t="shared" si="0"/>
        <v>1</v>
      </c>
      <c r="F65" s="28">
        <v>0</v>
      </c>
      <c r="G65" s="28">
        <v>0</v>
      </c>
      <c r="H65" s="16" t="str">
        <f t="shared" si="1"/>
        <v/>
      </c>
      <c r="J65"/>
    </row>
    <row r="66" spans="1:10" ht="15.5">
      <c r="A66" s="21">
        <v>9</v>
      </c>
      <c r="C66" s="21">
        <v>64</v>
      </c>
      <c r="D66" s="16" t="s">
        <v>1173</v>
      </c>
      <c r="E66" s="21">
        <f t="shared" si="0"/>
        <v>1</v>
      </c>
      <c r="F66" s="28">
        <v>0</v>
      </c>
      <c r="G66" s="28">
        <v>0</v>
      </c>
      <c r="H66" s="16" t="str">
        <f t="shared" si="1"/>
        <v/>
      </c>
      <c r="J66"/>
    </row>
    <row r="67" spans="1:10" ht="15.5">
      <c r="A67" s="21">
        <v>9</v>
      </c>
      <c r="C67" s="21">
        <v>65</v>
      </c>
      <c r="D67" s="16" t="s">
        <v>689</v>
      </c>
      <c r="E67" s="21">
        <f t="shared" si="0"/>
        <v>1</v>
      </c>
      <c r="F67" s="28">
        <v>0</v>
      </c>
      <c r="G67" s="28">
        <v>0</v>
      </c>
      <c r="H67" s="16" t="str">
        <f t="shared" si="1"/>
        <v/>
      </c>
      <c r="J67"/>
    </row>
    <row r="68" spans="1:10" ht="15.5">
      <c r="A68" s="21">
        <v>9</v>
      </c>
      <c r="C68" s="21">
        <v>66</v>
      </c>
      <c r="D68" s="16" t="s">
        <v>1174</v>
      </c>
      <c r="E68" s="21">
        <f t="shared" ref="E68:E127" si="2">IF($D68="",0,IF(COUNTIF($D$3:$D$145,$D68)=1,1,ROUND(1/COUNTIF($D$3:$D$145,$E68),4)))</f>
        <v>1</v>
      </c>
      <c r="F68" s="28">
        <v>0</v>
      </c>
      <c r="G68" s="28">
        <v>0</v>
      </c>
      <c r="H68" s="16" t="str">
        <f t="shared" ref="H68:H127" si="3">IF(G68=1,C68,"")</f>
        <v/>
      </c>
      <c r="J68"/>
    </row>
    <row r="69" spans="1:10" ht="15.5">
      <c r="A69" s="21">
        <v>9</v>
      </c>
      <c r="C69" s="21">
        <v>67</v>
      </c>
      <c r="D69" s="16" t="s">
        <v>1175</v>
      </c>
      <c r="E69" s="21">
        <f t="shared" si="2"/>
        <v>1</v>
      </c>
      <c r="F69" s="28">
        <v>0</v>
      </c>
      <c r="G69" s="28">
        <v>0</v>
      </c>
      <c r="H69" s="16" t="str">
        <f t="shared" si="3"/>
        <v/>
      </c>
      <c r="J69"/>
    </row>
    <row r="70" spans="1:10" ht="15.5">
      <c r="A70" s="21">
        <v>9</v>
      </c>
      <c r="C70" s="21">
        <v>68</v>
      </c>
      <c r="D70" s="16" t="s">
        <v>1176</v>
      </c>
      <c r="E70" s="21">
        <f t="shared" si="2"/>
        <v>1</v>
      </c>
      <c r="F70" s="28">
        <v>0</v>
      </c>
      <c r="G70" s="28">
        <v>0</v>
      </c>
      <c r="H70" s="16" t="str">
        <f t="shared" si="3"/>
        <v/>
      </c>
      <c r="J70"/>
    </row>
    <row r="71" spans="1:10" ht="15.5">
      <c r="A71" s="21">
        <v>9</v>
      </c>
      <c r="C71" s="21">
        <v>69</v>
      </c>
      <c r="D71" s="16" t="s">
        <v>1177</v>
      </c>
      <c r="E71" s="21">
        <f t="shared" si="2"/>
        <v>1</v>
      </c>
      <c r="F71" s="28">
        <v>0</v>
      </c>
      <c r="G71" s="28">
        <v>0</v>
      </c>
      <c r="H71" s="16" t="str">
        <f t="shared" si="3"/>
        <v/>
      </c>
      <c r="J71"/>
    </row>
    <row r="72" spans="1:10" ht="15.5">
      <c r="A72" s="21">
        <v>9</v>
      </c>
      <c r="C72" s="21">
        <v>70</v>
      </c>
      <c r="D72" s="16" t="s">
        <v>1178</v>
      </c>
      <c r="E72" s="21">
        <f t="shared" si="2"/>
        <v>1</v>
      </c>
      <c r="F72" s="28">
        <v>0</v>
      </c>
      <c r="G72" s="28">
        <v>0</v>
      </c>
      <c r="H72" s="16" t="str">
        <f t="shared" si="3"/>
        <v/>
      </c>
      <c r="J72"/>
    </row>
    <row r="73" spans="1:10" ht="15.5">
      <c r="A73" s="21">
        <v>9</v>
      </c>
      <c r="C73" s="21">
        <v>71</v>
      </c>
      <c r="D73" s="16" t="s">
        <v>1179</v>
      </c>
      <c r="E73" s="21">
        <f t="shared" si="2"/>
        <v>1</v>
      </c>
      <c r="F73" s="28">
        <v>0</v>
      </c>
      <c r="G73" s="28">
        <v>0</v>
      </c>
      <c r="H73" s="16" t="str">
        <f t="shared" si="3"/>
        <v/>
      </c>
      <c r="J73"/>
    </row>
    <row r="74" spans="1:10" ht="15.5">
      <c r="A74" s="21">
        <v>9</v>
      </c>
      <c r="C74" s="21">
        <v>72</v>
      </c>
      <c r="D74" s="16" t="s">
        <v>1180</v>
      </c>
      <c r="E74" s="21">
        <f t="shared" si="2"/>
        <v>1</v>
      </c>
      <c r="F74" s="28">
        <v>0</v>
      </c>
      <c r="G74" s="28">
        <v>0</v>
      </c>
      <c r="H74" s="16" t="str">
        <f t="shared" si="3"/>
        <v/>
      </c>
      <c r="J74"/>
    </row>
    <row r="75" spans="1:10" ht="15.5">
      <c r="A75" s="21">
        <v>9</v>
      </c>
      <c r="C75" s="21">
        <v>73</v>
      </c>
      <c r="D75" s="16" t="s">
        <v>1181</v>
      </c>
      <c r="E75" s="21">
        <f t="shared" si="2"/>
        <v>1</v>
      </c>
      <c r="F75" s="28">
        <v>0</v>
      </c>
      <c r="G75" s="28">
        <v>0</v>
      </c>
      <c r="H75" s="16" t="str">
        <f t="shared" si="3"/>
        <v/>
      </c>
      <c r="J75"/>
    </row>
    <row r="76" spans="1:10" ht="15.5">
      <c r="A76" s="21">
        <v>10</v>
      </c>
      <c r="C76" s="21">
        <v>74</v>
      </c>
      <c r="D76" s="16" t="s">
        <v>1182</v>
      </c>
      <c r="E76" s="21">
        <f t="shared" si="2"/>
        <v>1</v>
      </c>
      <c r="F76" s="28">
        <v>0</v>
      </c>
      <c r="G76" s="28">
        <v>0</v>
      </c>
      <c r="H76" s="16" t="str">
        <f t="shared" si="3"/>
        <v/>
      </c>
      <c r="J76"/>
    </row>
    <row r="77" spans="1:10" ht="15.5">
      <c r="A77" s="21">
        <v>10</v>
      </c>
      <c r="C77" s="21">
        <v>75</v>
      </c>
      <c r="D77" s="16" t="s">
        <v>1183</v>
      </c>
      <c r="E77" s="21">
        <f t="shared" si="2"/>
        <v>1</v>
      </c>
      <c r="F77" s="28">
        <v>0</v>
      </c>
      <c r="G77" s="28">
        <v>0</v>
      </c>
      <c r="H77" s="16" t="str">
        <f t="shared" si="3"/>
        <v/>
      </c>
      <c r="J77"/>
    </row>
    <row r="78" spans="1:10" ht="15.5">
      <c r="A78" s="21">
        <v>10</v>
      </c>
      <c r="C78" s="21">
        <v>76</v>
      </c>
      <c r="D78" s="16" t="s">
        <v>690</v>
      </c>
      <c r="E78" s="21">
        <f t="shared" si="2"/>
        <v>1</v>
      </c>
      <c r="F78" s="28">
        <v>0</v>
      </c>
      <c r="G78" s="28">
        <v>0</v>
      </c>
      <c r="H78" s="16" t="str">
        <f t="shared" si="3"/>
        <v/>
      </c>
      <c r="J78"/>
    </row>
    <row r="79" spans="1:10" ht="15.5">
      <c r="A79" s="21">
        <v>11</v>
      </c>
      <c r="C79" s="21">
        <v>77</v>
      </c>
      <c r="D79" s="16" t="s">
        <v>1184</v>
      </c>
      <c r="E79" s="21">
        <f t="shared" si="2"/>
        <v>1</v>
      </c>
      <c r="F79" s="28">
        <v>0</v>
      </c>
      <c r="G79" s="28">
        <v>0</v>
      </c>
      <c r="H79" s="16" t="str">
        <f t="shared" si="3"/>
        <v/>
      </c>
      <c r="J79"/>
    </row>
    <row r="80" spans="1:10" ht="15.5">
      <c r="A80" s="21">
        <v>11</v>
      </c>
      <c r="C80" s="21">
        <v>78</v>
      </c>
      <c r="D80" s="16" t="s">
        <v>1185</v>
      </c>
      <c r="E80" s="21">
        <f t="shared" si="2"/>
        <v>1</v>
      </c>
      <c r="F80" s="28">
        <v>0</v>
      </c>
      <c r="G80" s="28">
        <v>0</v>
      </c>
      <c r="H80" s="16" t="str">
        <f t="shared" si="3"/>
        <v/>
      </c>
      <c r="J80"/>
    </row>
    <row r="81" spans="1:10" ht="15.5">
      <c r="A81" s="21">
        <v>11</v>
      </c>
      <c r="C81" s="21">
        <v>79</v>
      </c>
      <c r="D81" s="16" t="s">
        <v>1223</v>
      </c>
      <c r="E81" s="21">
        <f t="shared" si="2"/>
        <v>1</v>
      </c>
      <c r="F81" s="28">
        <v>1</v>
      </c>
      <c r="G81" s="28">
        <v>1</v>
      </c>
      <c r="H81" s="16">
        <f t="shared" si="3"/>
        <v>79</v>
      </c>
      <c r="I81" s="54"/>
      <c r="J81"/>
    </row>
    <row r="82" spans="1:10" ht="15.5">
      <c r="A82" s="21">
        <v>11</v>
      </c>
      <c r="C82" s="21">
        <v>80</v>
      </c>
      <c r="D82" s="16" t="s">
        <v>1186</v>
      </c>
      <c r="E82" s="21">
        <f t="shared" si="2"/>
        <v>1</v>
      </c>
      <c r="F82" s="28">
        <v>1</v>
      </c>
      <c r="G82" s="28">
        <v>1</v>
      </c>
      <c r="H82" s="16">
        <f t="shared" si="3"/>
        <v>80</v>
      </c>
      <c r="J82"/>
    </row>
    <row r="83" spans="1:10" ht="15.5">
      <c r="A83" s="21">
        <v>11</v>
      </c>
      <c r="C83" s="21">
        <v>81</v>
      </c>
      <c r="D83" s="16" t="s">
        <v>691</v>
      </c>
      <c r="E83" s="21">
        <f t="shared" si="2"/>
        <v>1</v>
      </c>
      <c r="F83" s="28">
        <v>0</v>
      </c>
      <c r="G83" s="28">
        <v>0</v>
      </c>
      <c r="H83" s="16" t="str">
        <f t="shared" si="3"/>
        <v/>
      </c>
      <c r="J83"/>
    </row>
    <row r="84" spans="1:10" ht="15.5">
      <c r="A84" s="21">
        <v>11</v>
      </c>
      <c r="C84" s="21">
        <v>82</v>
      </c>
      <c r="D84" s="16" t="s">
        <v>1187</v>
      </c>
      <c r="E84" s="21">
        <f t="shared" si="2"/>
        <v>1</v>
      </c>
      <c r="F84" s="28">
        <v>0</v>
      </c>
      <c r="G84" s="28">
        <v>0</v>
      </c>
      <c r="H84" s="16" t="str">
        <f t="shared" si="3"/>
        <v/>
      </c>
      <c r="J84"/>
    </row>
    <row r="85" spans="1:10" ht="15.5">
      <c r="A85" s="21">
        <v>12</v>
      </c>
      <c r="C85" s="21">
        <v>83</v>
      </c>
      <c r="D85" s="16" t="s">
        <v>1188</v>
      </c>
      <c r="E85" s="21">
        <f t="shared" si="2"/>
        <v>1</v>
      </c>
      <c r="F85" s="28">
        <v>0</v>
      </c>
      <c r="G85" s="28">
        <v>0</v>
      </c>
      <c r="H85" s="16" t="str">
        <f t="shared" si="3"/>
        <v/>
      </c>
      <c r="J85"/>
    </row>
    <row r="86" spans="1:10" ht="15.5">
      <c r="A86" s="21">
        <v>12</v>
      </c>
      <c r="C86" s="21">
        <v>84</v>
      </c>
      <c r="D86" s="16" t="s">
        <v>1189</v>
      </c>
      <c r="E86" s="21">
        <f t="shared" si="2"/>
        <v>1</v>
      </c>
      <c r="F86" s="28">
        <v>1</v>
      </c>
      <c r="G86" s="28">
        <v>0</v>
      </c>
      <c r="H86" s="16" t="str">
        <f t="shared" si="3"/>
        <v/>
      </c>
      <c r="J86"/>
    </row>
    <row r="87" spans="1:10" ht="15.5">
      <c r="A87" s="21">
        <v>12</v>
      </c>
      <c r="C87" s="21">
        <v>85</v>
      </c>
      <c r="D87" s="16" t="s">
        <v>1190</v>
      </c>
      <c r="E87" s="21">
        <f t="shared" si="2"/>
        <v>1</v>
      </c>
      <c r="F87" s="28">
        <v>1</v>
      </c>
      <c r="G87" s="28">
        <v>0</v>
      </c>
      <c r="H87" s="16" t="str">
        <f t="shared" si="3"/>
        <v/>
      </c>
      <c r="J87"/>
    </row>
    <row r="88" spans="1:10" ht="15.5">
      <c r="A88" s="21">
        <v>12</v>
      </c>
      <c r="C88" s="21">
        <v>86</v>
      </c>
      <c r="D88" s="16" t="s">
        <v>1224</v>
      </c>
      <c r="E88" s="21">
        <f t="shared" si="2"/>
        <v>1</v>
      </c>
      <c r="F88" s="28">
        <v>1</v>
      </c>
      <c r="G88" s="28">
        <v>1</v>
      </c>
      <c r="H88" s="16">
        <f t="shared" si="3"/>
        <v>86</v>
      </c>
      <c r="I88" s="54"/>
      <c r="J88"/>
    </row>
    <row r="89" spans="1:10" ht="15.5">
      <c r="A89" s="21">
        <v>12</v>
      </c>
      <c r="C89" s="21">
        <v>87</v>
      </c>
      <c r="D89" s="16" t="s">
        <v>1225</v>
      </c>
      <c r="E89" s="21">
        <f t="shared" si="2"/>
        <v>1</v>
      </c>
      <c r="F89" s="28">
        <v>1</v>
      </c>
      <c r="G89" s="28">
        <v>1</v>
      </c>
      <c r="H89" s="16">
        <f t="shared" si="3"/>
        <v>87</v>
      </c>
      <c r="I89" s="54"/>
      <c r="J89"/>
    </row>
    <row r="90" spans="1:10" ht="15.5">
      <c r="A90" s="21">
        <v>12</v>
      </c>
      <c r="C90" s="21">
        <v>88</v>
      </c>
      <c r="D90" s="16" t="s">
        <v>1191</v>
      </c>
      <c r="E90" s="21">
        <f t="shared" si="2"/>
        <v>1</v>
      </c>
      <c r="F90" s="28">
        <v>1</v>
      </c>
      <c r="G90" s="28">
        <v>1</v>
      </c>
      <c r="H90" s="16">
        <f t="shared" si="3"/>
        <v>88</v>
      </c>
      <c r="I90" s="54"/>
      <c r="J90"/>
    </row>
    <row r="91" spans="1:10" ht="15.5">
      <c r="A91" s="21">
        <v>12</v>
      </c>
      <c r="C91" s="21">
        <v>89</v>
      </c>
      <c r="D91" s="16" t="s">
        <v>1192</v>
      </c>
      <c r="E91" s="21">
        <f t="shared" si="2"/>
        <v>1</v>
      </c>
      <c r="F91" s="28">
        <v>1</v>
      </c>
      <c r="G91" s="28">
        <v>1</v>
      </c>
      <c r="H91" s="16">
        <f t="shared" si="3"/>
        <v>89</v>
      </c>
      <c r="I91" s="54"/>
      <c r="J91"/>
    </row>
    <row r="92" spans="1:10" ht="15.5">
      <c r="A92" s="21">
        <v>12</v>
      </c>
      <c r="C92" s="21">
        <v>90</v>
      </c>
      <c r="D92" s="16" t="s">
        <v>1193</v>
      </c>
      <c r="E92" s="21">
        <f t="shared" si="2"/>
        <v>1</v>
      </c>
      <c r="F92" s="28">
        <v>1</v>
      </c>
      <c r="G92" s="28">
        <v>0</v>
      </c>
      <c r="H92" s="16" t="str">
        <f t="shared" si="3"/>
        <v/>
      </c>
      <c r="J92"/>
    </row>
    <row r="93" spans="1:10" ht="15.5">
      <c r="A93" s="21">
        <v>13</v>
      </c>
      <c r="C93" s="21">
        <v>91</v>
      </c>
      <c r="D93" s="29" t="s">
        <v>1194</v>
      </c>
      <c r="E93" s="21">
        <f t="shared" si="2"/>
        <v>1</v>
      </c>
      <c r="F93" s="28">
        <v>1</v>
      </c>
      <c r="G93" s="28">
        <v>0</v>
      </c>
      <c r="H93" s="16" t="str">
        <f t="shared" si="3"/>
        <v/>
      </c>
      <c r="J93"/>
    </row>
    <row r="94" spans="1:10" ht="15.5">
      <c r="A94" s="21">
        <v>13</v>
      </c>
      <c r="C94" s="21">
        <v>92</v>
      </c>
      <c r="D94" s="29" t="s">
        <v>1357</v>
      </c>
      <c r="E94" s="21">
        <f t="shared" si="2"/>
        <v>1</v>
      </c>
      <c r="F94" s="28">
        <v>1</v>
      </c>
      <c r="G94" s="28">
        <v>1</v>
      </c>
      <c r="H94" s="16">
        <f t="shared" si="3"/>
        <v>92</v>
      </c>
      <c r="I94" s="54"/>
      <c r="J94"/>
    </row>
    <row r="95" spans="1:10" ht="15.5">
      <c r="A95" s="21">
        <v>13</v>
      </c>
      <c r="C95" s="21">
        <v>93</v>
      </c>
      <c r="D95" s="29" t="s">
        <v>1359</v>
      </c>
      <c r="E95" s="21">
        <f t="shared" si="2"/>
        <v>1</v>
      </c>
      <c r="F95" s="28">
        <v>1</v>
      </c>
      <c r="G95" s="28">
        <v>1</v>
      </c>
      <c r="H95" s="16">
        <f t="shared" si="3"/>
        <v>93</v>
      </c>
      <c r="I95" s="54"/>
      <c r="J95"/>
    </row>
    <row r="96" spans="1:10" ht="15.5">
      <c r="A96" s="21">
        <v>13</v>
      </c>
      <c r="C96" s="21">
        <v>94</v>
      </c>
      <c r="D96" s="29" t="s">
        <v>1358</v>
      </c>
      <c r="E96" s="21">
        <f t="shared" si="2"/>
        <v>1</v>
      </c>
      <c r="F96" s="28">
        <v>1</v>
      </c>
      <c r="G96" s="28">
        <v>0</v>
      </c>
      <c r="H96" s="16" t="str">
        <f t="shared" si="3"/>
        <v/>
      </c>
      <c r="J96"/>
    </row>
    <row r="97" spans="1:10" ht="15.5">
      <c r="A97" s="21">
        <v>14</v>
      </c>
      <c r="C97" s="21">
        <v>95</v>
      </c>
      <c r="D97" s="16" t="s">
        <v>1226</v>
      </c>
      <c r="E97" s="21">
        <f t="shared" si="2"/>
        <v>1</v>
      </c>
      <c r="F97" s="28">
        <v>1</v>
      </c>
      <c r="G97" s="28">
        <v>0</v>
      </c>
      <c r="H97" s="16" t="str">
        <f t="shared" si="3"/>
        <v/>
      </c>
      <c r="J97"/>
    </row>
    <row r="98" spans="1:10" ht="15.5">
      <c r="A98" s="21">
        <v>14</v>
      </c>
      <c r="C98" s="21">
        <v>96</v>
      </c>
      <c r="D98" s="16" t="s">
        <v>1195</v>
      </c>
      <c r="E98" s="21">
        <f t="shared" si="2"/>
        <v>1</v>
      </c>
      <c r="F98" s="28">
        <v>1</v>
      </c>
      <c r="G98" s="28">
        <v>0</v>
      </c>
      <c r="H98" s="16" t="str">
        <f t="shared" si="3"/>
        <v/>
      </c>
      <c r="J98"/>
    </row>
    <row r="99" spans="1:10" ht="15.5">
      <c r="A99" s="21">
        <v>14</v>
      </c>
      <c r="C99" s="21">
        <v>97</v>
      </c>
      <c r="D99" s="16" t="s">
        <v>1196</v>
      </c>
      <c r="E99" s="21">
        <f t="shared" si="2"/>
        <v>1</v>
      </c>
      <c r="F99" s="28">
        <v>1</v>
      </c>
      <c r="G99" s="28">
        <v>1</v>
      </c>
      <c r="H99" s="16">
        <f t="shared" si="3"/>
        <v>97</v>
      </c>
      <c r="I99" s="54"/>
      <c r="J99"/>
    </row>
    <row r="100" spans="1:10" ht="15.5">
      <c r="A100" s="21">
        <v>14</v>
      </c>
      <c r="C100" s="21">
        <v>98</v>
      </c>
      <c r="D100" s="16" t="s">
        <v>1197</v>
      </c>
      <c r="E100" s="21">
        <f t="shared" si="2"/>
        <v>1</v>
      </c>
      <c r="F100" s="28">
        <v>1</v>
      </c>
      <c r="G100" s="28">
        <v>1</v>
      </c>
      <c r="H100" s="16">
        <f t="shared" si="3"/>
        <v>98</v>
      </c>
      <c r="I100" s="54"/>
      <c r="J100"/>
    </row>
    <row r="101" spans="1:10" ht="15.5">
      <c r="A101" s="21">
        <v>14</v>
      </c>
      <c r="C101" s="21">
        <v>99</v>
      </c>
      <c r="D101" s="16" t="s">
        <v>1198</v>
      </c>
      <c r="E101" s="21">
        <f t="shared" si="2"/>
        <v>1</v>
      </c>
      <c r="F101" s="28">
        <v>1</v>
      </c>
      <c r="G101" s="28">
        <v>1</v>
      </c>
      <c r="H101" s="16">
        <f t="shared" si="3"/>
        <v>99</v>
      </c>
      <c r="J101"/>
    </row>
    <row r="102" spans="1:10" ht="15.5">
      <c r="A102" s="21">
        <v>14</v>
      </c>
      <c r="C102" s="21">
        <v>100</v>
      </c>
      <c r="D102" s="16" t="s">
        <v>1199</v>
      </c>
      <c r="E102" s="21">
        <f t="shared" si="2"/>
        <v>1</v>
      </c>
      <c r="F102" s="28">
        <v>1</v>
      </c>
      <c r="G102" s="28">
        <v>0</v>
      </c>
      <c r="H102" s="16" t="str">
        <f t="shared" si="3"/>
        <v/>
      </c>
      <c r="J102"/>
    </row>
    <row r="103" spans="1:10" ht="15.5">
      <c r="A103" s="21">
        <v>15</v>
      </c>
      <c r="C103" s="21">
        <v>101</v>
      </c>
      <c r="D103" s="16" t="s">
        <v>1200</v>
      </c>
      <c r="E103" s="21">
        <f t="shared" si="2"/>
        <v>1</v>
      </c>
      <c r="F103" s="28">
        <v>1</v>
      </c>
      <c r="G103" s="28">
        <v>1</v>
      </c>
      <c r="H103" s="16">
        <f t="shared" si="3"/>
        <v>101</v>
      </c>
      <c r="I103" s="54"/>
      <c r="J103"/>
    </row>
    <row r="104" spans="1:10" ht="15.5">
      <c r="A104" s="21">
        <v>15</v>
      </c>
      <c r="C104" s="21">
        <v>102</v>
      </c>
      <c r="D104" s="16" t="s">
        <v>464</v>
      </c>
      <c r="E104" s="21">
        <f t="shared" si="2"/>
        <v>1</v>
      </c>
      <c r="F104" s="28">
        <v>1</v>
      </c>
      <c r="G104" s="28">
        <v>0</v>
      </c>
      <c r="H104" s="16" t="str">
        <f t="shared" si="3"/>
        <v/>
      </c>
      <c r="J104"/>
    </row>
    <row r="105" spans="1:10" ht="15.5">
      <c r="A105" s="21">
        <v>15</v>
      </c>
      <c r="C105" s="21">
        <v>103</v>
      </c>
      <c r="D105" s="16" t="s">
        <v>692</v>
      </c>
      <c r="E105" s="21">
        <f t="shared" si="2"/>
        <v>1</v>
      </c>
      <c r="F105" s="28">
        <v>1</v>
      </c>
      <c r="G105" s="28">
        <v>0</v>
      </c>
      <c r="H105" s="16" t="str">
        <f t="shared" si="3"/>
        <v/>
      </c>
      <c r="J105"/>
    </row>
    <row r="106" spans="1:10" ht="15.5">
      <c r="A106" s="21">
        <v>15</v>
      </c>
      <c r="C106" s="21">
        <v>104</v>
      </c>
      <c r="D106" s="16" t="s">
        <v>1201</v>
      </c>
      <c r="E106" s="21">
        <f t="shared" si="2"/>
        <v>1</v>
      </c>
      <c r="F106" s="28">
        <v>1</v>
      </c>
      <c r="G106" s="28">
        <v>1</v>
      </c>
      <c r="H106" s="16">
        <f t="shared" si="3"/>
        <v>104</v>
      </c>
      <c r="I106" s="54"/>
      <c r="J106"/>
    </row>
    <row r="107" spans="1:10" ht="15.5">
      <c r="A107" s="21">
        <v>15</v>
      </c>
      <c r="C107" s="21">
        <v>105</v>
      </c>
      <c r="D107" s="16" t="s">
        <v>1202</v>
      </c>
      <c r="E107" s="21">
        <f t="shared" si="2"/>
        <v>1</v>
      </c>
      <c r="F107" s="28">
        <v>1</v>
      </c>
      <c r="G107" s="28">
        <v>1</v>
      </c>
      <c r="H107" s="16">
        <f t="shared" si="3"/>
        <v>105</v>
      </c>
      <c r="I107" s="54"/>
      <c r="J107"/>
    </row>
    <row r="108" spans="1:10" ht="15.5">
      <c r="A108" s="21">
        <v>16</v>
      </c>
      <c r="C108" s="21">
        <v>106</v>
      </c>
      <c r="D108" s="16" t="s">
        <v>1203</v>
      </c>
      <c r="E108" s="21">
        <f t="shared" si="2"/>
        <v>1</v>
      </c>
      <c r="F108" s="28">
        <v>1</v>
      </c>
      <c r="G108" s="28">
        <v>1</v>
      </c>
      <c r="H108" s="16">
        <f t="shared" si="3"/>
        <v>106</v>
      </c>
      <c r="I108" s="54"/>
      <c r="J108"/>
    </row>
    <row r="109" spans="1:10" ht="15.5">
      <c r="A109" s="21">
        <v>16</v>
      </c>
      <c r="C109" s="21">
        <v>107</v>
      </c>
      <c r="D109" s="16" t="s">
        <v>693</v>
      </c>
      <c r="E109" s="21">
        <f t="shared" si="2"/>
        <v>1</v>
      </c>
      <c r="F109" s="28">
        <v>0</v>
      </c>
      <c r="G109" s="28">
        <v>0</v>
      </c>
      <c r="H109" s="16" t="str">
        <f t="shared" si="3"/>
        <v/>
      </c>
      <c r="J109"/>
    </row>
    <row r="110" spans="1:10" ht="15.5">
      <c r="A110" s="21">
        <v>16</v>
      </c>
      <c r="C110" s="21">
        <v>108</v>
      </c>
      <c r="D110" s="16" t="s">
        <v>1204</v>
      </c>
      <c r="E110" s="21">
        <f t="shared" si="2"/>
        <v>1</v>
      </c>
      <c r="F110" s="28">
        <v>0</v>
      </c>
      <c r="G110" s="28">
        <v>0</v>
      </c>
      <c r="H110" s="16" t="str">
        <f t="shared" si="3"/>
        <v/>
      </c>
      <c r="J110"/>
    </row>
    <row r="111" spans="1:10" ht="15.5">
      <c r="A111" s="21">
        <v>16</v>
      </c>
      <c r="C111" s="21">
        <v>109</v>
      </c>
      <c r="D111" s="16" t="s">
        <v>1205</v>
      </c>
      <c r="E111" s="21">
        <f t="shared" si="2"/>
        <v>1</v>
      </c>
      <c r="F111" s="28">
        <v>0</v>
      </c>
      <c r="G111" s="28">
        <v>0</v>
      </c>
      <c r="H111" s="16" t="str">
        <f t="shared" si="3"/>
        <v/>
      </c>
      <c r="J111"/>
    </row>
    <row r="112" spans="1:10" ht="15.5">
      <c r="A112" s="21">
        <v>16</v>
      </c>
      <c r="C112" s="21">
        <v>110</v>
      </c>
      <c r="D112" s="16" t="s">
        <v>1206</v>
      </c>
      <c r="E112" s="21">
        <f t="shared" si="2"/>
        <v>1</v>
      </c>
      <c r="F112" s="28">
        <v>0</v>
      </c>
      <c r="G112" s="28">
        <v>0</v>
      </c>
      <c r="H112" s="16" t="str">
        <f t="shared" si="3"/>
        <v/>
      </c>
      <c r="J112"/>
    </row>
    <row r="113" spans="1:10" ht="15.5">
      <c r="A113" s="21">
        <v>16</v>
      </c>
      <c r="C113" s="21">
        <v>111</v>
      </c>
      <c r="D113" s="16" t="s">
        <v>1207</v>
      </c>
      <c r="E113" s="21">
        <f t="shared" si="2"/>
        <v>1</v>
      </c>
      <c r="F113" s="28">
        <v>0</v>
      </c>
      <c r="G113" s="28">
        <v>0</v>
      </c>
      <c r="H113" s="16" t="str">
        <f t="shared" si="3"/>
        <v/>
      </c>
      <c r="J113"/>
    </row>
    <row r="114" spans="1:10" ht="15.5">
      <c r="A114" s="21">
        <v>16</v>
      </c>
      <c r="C114" s="21">
        <v>112</v>
      </c>
      <c r="D114" s="16" t="s">
        <v>1208</v>
      </c>
      <c r="E114" s="21">
        <f t="shared" si="2"/>
        <v>1</v>
      </c>
      <c r="F114" s="28">
        <v>0</v>
      </c>
      <c r="G114" s="28">
        <v>0</v>
      </c>
      <c r="H114" s="16" t="str">
        <f t="shared" si="3"/>
        <v/>
      </c>
      <c r="J114"/>
    </row>
    <row r="115" spans="1:10" ht="15.5">
      <c r="A115" s="21">
        <v>16</v>
      </c>
      <c r="C115" s="21">
        <v>113</v>
      </c>
      <c r="D115" s="16" t="s">
        <v>1209</v>
      </c>
      <c r="E115" s="21">
        <f t="shared" si="2"/>
        <v>1</v>
      </c>
      <c r="F115" s="28">
        <v>0</v>
      </c>
      <c r="G115" s="28">
        <v>0</v>
      </c>
      <c r="H115" s="16" t="str">
        <f t="shared" si="3"/>
        <v/>
      </c>
      <c r="J115"/>
    </row>
    <row r="116" spans="1:10" ht="15.5">
      <c r="A116" s="21">
        <v>16</v>
      </c>
      <c r="C116" s="21">
        <v>114</v>
      </c>
      <c r="D116" s="16" t="s">
        <v>1210</v>
      </c>
      <c r="E116" s="21">
        <f t="shared" si="2"/>
        <v>1</v>
      </c>
      <c r="F116" s="28">
        <v>0</v>
      </c>
      <c r="G116" s="28">
        <v>0</v>
      </c>
      <c r="H116" s="16" t="str">
        <f t="shared" si="3"/>
        <v/>
      </c>
      <c r="J116"/>
    </row>
    <row r="117" spans="1:10" ht="15.5">
      <c r="A117" s="21">
        <v>16</v>
      </c>
      <c r="C117" s="21">
        <v>115</v>
      </c>
      <c r="D117" s="16" t="s">
        <v>1211</v>
      </c>
      <c r="E117" s="21">
        <f t="shared" si="2"/>
        <v>1</v>
      </c>
      <c r="F117" s="28">
        <v>0</v>
      </c>
      <c r="G117" s="28">
        <v>0</v>
      </c>
      <c r="H117" s="16" t="str">
        <f t="shared" si="3"/>
        <v/>
      </c>
      <c r="J117"/>
    </row>
    <row r="118" spans="1:10" ht="15.5">
      <c r="A118" s="21">
        <v>16</v>
      </c>
      <c r="C118" s="21">
        <v>116</v>
      </c>
      <c r="D118" s="16" t="s">
        <v>1212</v>
      </c>
      <c r="E118" s="21">
        <f t="shared" si="2"/>
        <v>1</v>
      </c>
      <c r="F118" s="28">
        <v>0</v>
      </c>
      <c r="G118" s="28">
        <v>0</v>
      </c>
      <c r="H118" s="16" t="str">
        <f t="shared" si="3"/>
        <v/>
      </c>
      <c r="J118"/>
    </row>
    <row r="119" spans="1:10" ht="15.5">
      <c r="A119" s="21">
        <v>16</v>
      </c>
      <c r="C119" s="21">
        <v>117</v>
      </c>
      <c r="D119" s="16" t="s">
        <v>1213</v>
      </c>
      <c r="E119" s="21">
        <f t="shared" si="2"/>
        <v>1</v>
      </c>
      <c r="F119" s="28">
        <v>0</v>
      </c>
      <c r="G119" s="28">
        <v>0</v>
      </c>
      <c r="H119" s="16" t="str">
        <f t="shared" si="3"/>
        <v/>
      </c>
      <c r="J119"/>
    </row>
    <row r="120" spans="1:10" ht="15.5">
      <c r="A120" s="21">
        <v>17</v>
      </c>
      <c r="C120" s="21">
        <v>118</v>
      </c>
      <c r="D120" s="16" t="s">
        <v>1214</v>
      </c>
      <c r="E120" s="21">
        <f t="shared" si="2"/>
        <v>1</v>
      </c>
      <c r="F120" s="28">
        <v>0</v>
      </c>
      <c r="G120" s="28">
        <v>0</v>
      </c>
      <c r="H120" s="16" t="str">
        <f t="shared" si="3"/>
        <v/>
      </c>
      <c r="J120"/>
    </row>
    <row r="121" spans="1:10" ht="15.5">
      <c r="A121" s="21">
        <v>17</v>
      </c>
      <c r="C121" s="21">
        <v>119</v>
      </c>
      <c r="D121" s="16" t="s">
        <v>1215</v>
      </c>
      <c r="E121" s="21">
        <f t="shared" si="2"/>
        <v>1</v>
      </c>
      <c r="F121" s="28">
        <v>0</v>
      </c>
      <c r="G121" s="28">
        <v>0</v>
      </c>
      <c r="H121" s="16" t="str">
        <f t="shared" si="3"/>
        <v/>
      </c>
      <c r="J121"/>
    </row>
    <row r="122" spans="1:10" ht="15.5">
      <c r="A122" s="21">
        <v>17</v>
      </c>
      <c r="C122" s="21">
        <v>120</v>
      </c>
      <c r="D122" s="16" t="s">
        <v>1216</v>
      </c>
      <c r="E122" s="21">
        <f t="shared" si="2"/>
        <v>1</v>
      </c>
      <c r="F122" s="28">
        <v>0</v>
      </c>
      <c r="G122" s="28">
        <v>0</v>
      </c>
      <c r="H122" s="16" t="str">
        <f t="shared" si="3"/>
        <v/>
      </c>
      <c r="J122"/>
    </row>
    <row r="123" spans="1:10" ht="15.5">
      <c r="A123" s="21">
        <v>17</v>
      </c>
      <c r="C123" s="21">
        <v>121</v>
      </c>
      <c r="D123" s="16" t="s">
        <v>1217</v>
      </c>
      <c r="E123" s="21">
        <f t="shared" si="2"/>
        <v>1</v>
      </c>
      <c r="F123" s="28">
        <v>0</v>
      </c>
      <c r="G123" s="28">
        <v>0</v>
      </c>
      <c r="H123" s="16" t="str">
        <f t="shared" si="3"/>
        <v/>
      </c>
      <c r="J123"/>
    </row>
    <row r="124" spans="1:10" ht="15.5">
      <c r="A124" s="21">
        <v>17</v>
      </c>
      <c r="C124" s="21">
        <v>122</v>
      </c>
      <c r="D124" s="16" t="s">
        <v>1218</v>
      </c>
      <c r="E124" s="21">
        <f t="shared" si="2"/>
        <v>1</v>
      </c>
      <c r="F124" s="28">
        <v>0</v>
      </c>
      <c r="G124" s="28">
        <v>0</v>
      </c>
      <c r="H124" s="16" t="str">
        <f t="shared" si="3"/>
        <v/>
      </c>
      <c r="J124"/>
    </row>
    <row r="125" spans="1:10" ht="15.5">
      <c r="A125" s="21">
        <v>17</v>
      </c>
      <c r="C125" s="21">
        <v>123</v>
      </c>
      <c r="D125" s="16" t="s">
        <v>694</v>
      </c>
      <c r="E125" s="21">
        <f t="shared" si="2"/>
        <v>1</v>
      </c>
      <c r="F125" s="28">
        <v>0</v>
      </c>
      <c r="G125" s="28">
        <v>0</v>
      </c>
      <c r="H125" s="16" t="str">
        <f t="shared" si="3"/>
        <v/>
      </c>
      <c r="J125"/>
    </row>
    <row r="126" spans="1:10" ht="15.5">
      <c r="A126" s="21">
        <v>17</v>
      </c>
      <c r="C126" s="21">
        <v>124</v>
      </c>
      <c r="D126" s="16" t="s">
        <v>1219</v>
      </c>
      <c r="E126" s="21">
        <f t="shared" si="2"/>
        <v>1</v>
      </c>
      <c r="F126" s="28">
        <v>0</v>
      </c>
      <c r="G126" s="28">
        <v>0</v>
      </c>
      <c r="H126" s="16" t="str">
        <f t="shared" si="3"/>
        <v/>
      </c>
      <c r="J126"/>
    </row>
    <row r="127" spans="1:10" ht="15.5">
      <c r="A127" s="21" t="s">
        <v>1356</v>
      </c>
      <c r="C127" s="21">
        <v>125</v>
      </c>
      <c r="D127" s="16" t="s">
        <v>1220</v>
      </c>
      <c r="E127" s="21">
        <f t="shared" si="2"/>
        <v>1</v>
      </c>
      <c r="F127" s="28">
        <v>0</v>
      </c>
      <c r="G127" s="28">
        <v>0</v>
      </c>
      <c r="H127" s="16" t="str">
        <f t="shared" si="3"/>
        <v/>
      </c>
      <c r="J127"/>
    </row>
    <row r="128" spans="1:10">
      <c r="D128" s="16"/>
    </row>
    <row r="129" spans="4:4">
      <c r="D129" s="16"/>
    </row>
    <row r="130" spans="4:4">
      <c r="D130" s="16"/>
    </row>
    <row r="131" spans="4:4">
      <c r="D131" s="16"/>
    </row>
    <row r="132" spans="4:4">
      <c r="D132" s="16"/>
    </row>
    <row r="133" spans="4:4">
      <c r="D133" s="16"/>
    </row>
    <row r="134" spans="4:4">
      <c r="D134" s="16"/>
    </row>
    <row r="135" spans="4:4">
      <c r="D135" s="16"/>
    </row>
    <row r="136" spans="4:4">
      <c r="D136" s="16"/>
    </row>
    <row r="137" spans="4:4">
      <c r="D137" s="16"/>
    </row>
    <row r="138" spans="4:4">
      <c r="D138" s="16"/>
    </row>
    <row r="139" spans="4:4">
      <c r="D139" s="16"/>
    </row>
    <row r="140" spans="4:4">
      <c r="D140" s="16"/>
    </row>
    <row r="141" spans="4:4">
      <c r="D141" s="16"/>
    </row>
    <row r="142" spans="4:4">
      <c r="D142" s="16"/>
    </row>
    <row r="143" spans="4:4">
      <c r="D143" s="16"/>
    </row>
    <row r="144" spans="4:4">
      <c r="D144" s="16"/>
    </row>
    <row r="145" spans="4:4">
      <c r="D145" s="16"/>
    </row>
    <row r="146" spans="4:4">
      <c r="D146" s="16"/>
    </row>
    <row r="147" spans="4:4">
      <c r="D147" s="16"/>
    </row>
    <row r="148" spans="4:4">
      <c r="D148" s="16"/>
    </row>
    <row r="149" spans="4:4">
      <c r="D149" s="16"/>
    </row>
    <row r="150" spans="4:4">
      <c r="D150" s="16"/>
    </row>
    <row r="151" spans="4:4">
      <c r="D151" s="16"/>
    </row>
    <row r="152" spans="4:4">
      <c r="D152" s="16"/>
    </row>
    <row r="153" spans="4:4">
      <c r="D153" s="16"/>
    </row>
    <row r="154" spans="4:4">
      <c r="D154" s="16"/>
    </row>
    <row r="155" spans="4:4">
      <c r="D155" s="16"/>
    </row>
    <row r="156" spans="4:4">
      <c r="D156" s="16"/>
    </row>
    <row r="157" spans="4:4">
      <c r="D157" s="16"/>
    </row>
    <row r="158" spans="4:4">
      <c r="D158" s="16"/>
    </row>
    <row r="159" spans="4:4">
      <c r="D159" s="16"/>
    </row>
    <row r="160" spans="4:4">
      <c r="D160" s="16"/>
    </row>
    <row r="161" spans="4:4">
      <c r="D161" s="16"/>
    </row>
    <row r="162" spans="4:4">
      <c r="D162" s="16"/>
    </row>
    <row r="163" spans="4:4">
      <c r="D163" s="16"/>
    </row>
    <row r="164" spans="4:4">
      <c r="D164" s="16"/>
    </row>
    <row r="165" spans="4:4">
      <c r="D165" s="16"/>
    </row>
    <row r="166" spans="4:4">
      <c r="D166" s="16"/>
    </row>
    <row r="167" spans="4:4">
      <c r="D167" s="16"/>
    </row>
    <row r="168" spans="4:4">
      <c r="D168" s="16"/>
    </row>
    <row r="169" spans="4:4">
      <c r="D169" s="16"/>
    </row>
    <row r="170" spans="4:4">
      <c r="D170" s="16"/>
    </row>
    <row r="171" spans="4:4">
      <c r="D171" s="16"/>
    </row>
    <row r="172" spans="4:4">
      <c r="D172" s="16"/>
    </row>
    <row r="173" spans="4:4">
      <c r="D173" s="16"/>
    </row>
    <row r="174" spans="4:4">
      <c r="D174" s="16"/>
    </row>
    <row r="175" spans="4:4">
      <c r="D175" s="16"/>
    </row>
    <row r="176" spans="4:4">
      <c r="D176" s="16"/>
    </row>
    <row r="177" spans="4:4">
      <c r="D177" s="16"/>
    </row>
    <row r="178" spans="4:4">
      <c r="D178" s="16"/>
    </row>
    <row r="179" spans="4:4">
      <c r="D179" s="16"/>
    </row>
    <row r="180" spans="4:4">
      <c r="D180" s="16"/>
    </row>
    <row r="181" spans="4:4">
      <c r="D181" s="16"/>
    </row>
    <row r="182" spans="4:4">
      <c r="D182" s="16"/>
    </row>
    <row r="183" spans="4:4">
      <c r="D183" s="16"/>
    </row>
    <row r="184" spans="4:4">
      <c r="D184" s="16"/>
    </row>
    <row r="185" spans="4:4">
      <c r="D185" s="16"/>
    </row>
    <row r="186" spans="4:4">
      <c r="D186" s="16"/>
    </row>
    <row r="187" spans="4:4">
      <c r="D187" s="16"/>
    </row>
    <row r="188" spans="4:4">
      <c r="D188" s="16"/>
    </row>
    <row r="189" spans="4:4">
      <c r="D189" s="16"/>
    </row>
    <row r="190" spans="4:4">
      <c r="D190" s="16"/>
    </row>
    <row r="191" spans="4:4">
      <c r="D191" s="16"/>
    </row>
    <row r="192" spans="4:4">
      <c r="D192" s="16"/>
    </row>
    <row r="193" spans="4:4">
      <c r="D193" s="16"/>
    </row>
    <row r="194" spans="4:4">
      <c r="D194" s="16"/>
    </row>
    <row r="195" spans="4:4">
      <c r="D195" s="16"/>
    </row>
    <row r="196" spans="4:4">
      <c r="D196" s="16"/>
    </row>
    <row r="197" spans="4:4">
      <c r="D197" s="16"/>
    </row>
    <row r="198" spans="4:4">
      <c r="D198" s="16"/>
    </row>
    <row r="199" spans="4:4">
      <c r="D199" s="16"/>
    </row>
    <row r="200" spans="4:4">
      <c r="D200" s="16"/>
    </row>
    <row r="201" spans="4:4">
      <c r="D201" s="16"/>
    </row>
    <row r="202" spans="4:4">
      <c r="D202" s="16"/>
    </row>
    <row r="203" spans="4:4">
      <c r="D203" s="16"/>
    </row>
    <row r="204" spans="4:4">
      <c r="D204" s="16"/>
    </row>
    <row r="205" spans="4:4">
      <c r="D205" s="16"/>
    </row>
    <row r="206" spans="4:4">
      <c r="D206" s="16"/>
    </row>
    <row r="207" spans="4:4">
      <c r="D207" s="16"/>
    </row>
    <row r="208" spans="4:4">
      <c r="D208" s="16"/>
    </row>
    <row r="209" spans="4:4">
      <c r="D209" s="16"/>
    </row>
    <row r="210" spans="4:4">
      <c r="D210" s="16"/>
    </row>
    <row r="211" spans="4:4">
      <c r="D211" s="16"/>
    </row>
    <row r="212" spans="4:4">
      <c r="D212" s="16"/>
    </row>
    <row r="213" spans="4:4">
      <c r="D213" s="16"/>
    </row>
    <row r="214" spans="4:4">
      <c r="D214" s="16"/>
    </row>
    <row r="215" spans="4:4">
      <c r="D215" s="16"/>
    </row>
    <row r="216" spans="4:4">
      <c r="D216" s="16"/>
    </row>
    <row r="217" spans="4:4">
      <c r="D217" s="16"/>
    </row>
    <row r="218" spans="4:4">
      <c r="D218" s="16"/>
    </row>
    <row r="219" spans="4:4">
      <c r="D219" s="16"/>
    </row>
    <row r="220" spans="4:4">
      <c r="D220" s="16"/>
    </row>
    <row r="221" spans="4:4">
      <c r="D221" s="16"/>
    </row>
    <row r="222" spans="4:4">
      <c r="D222" s="16"/>
    </row>
    <row r="223" spans="4:4">
      <c r="D223" s="16"/>
    </row>
    <row r="224" spans="4:4">
      <c r="D224" s="16"/>
    </row>
    <row r="225" spans="4:4">
      <c r="D225" s="16"/>
    </row>
    <row r="226" spans="4:4">
      <c r="D226" s="16"/>
    </row>
    <row r="227" spans="4:4">
      <c r="D227" s="16"/>
    </row>
    <row r="228" spans="4:4">
      <c r="D228" s="16"/>
    </row>
    <row r="229" spans="4:4">
      <c r="D229" s="16"/>
    </row>
    <row r="230" spans="4:4">
      <c r="D230" s="16"/>
    </row>
    <row r="231" spans="4:4">
      <c r="D231" s="16"/>
    </row>
    <row r="232" spans="4:4">
      <c r="D232" s="16"/>
    </row>
    <row r="233" spans="4:4">
      <c r="D233" s="16"/>
    </row>
    <row r="234" spans="4:4">
      <c r="D234" s="16"/>
    </row>
    <row r="235" spans="4:4">
      <c r="D235" s="16"/>
    </row>
    <row r="236" spans="4:4">
      <c r="D236" s="16"/>
    </row>
    <row r="237" spans="4:4">
      <c r="D237" s="16"/>
    </row>
    <row r="238" spans="4:4">
      <c r="D238" s="16"/>
    </row>
    <row r="239" spans="4:4">
      <c r="D239" s="16"/>
    </row>
    <row r="240" spans="4:4">
      <c r="D240" s="16"/>
    </row>
    <row r="241" spans="4:4">
      <c r="D241" s="16"/>
    </row>
    <row r="242" spans="4:4">
      <c r="D242" s="16"/>
    </row>
    <row r="243" spans="4:4">
      <c r="D243" s="16"/>
    </row>
    <row r="244" spans="4:4">
      <c r="D244" s="16"/>
    </row>
    <row r="245" spans="4:4">
      <c r="D245" s="16"/>
    </row>
    <row r="246" spans="4:4">
      <c r="D246" s="16"/>
    </row>
    <row r="247" spans="4:4">
      <c r="D247" s="16"/>
    </row>
    <row r="248" spans="4:4">
      <c r="D248" s="16"/>
    </row>
    <row r="249" spans="4:4">
      <c r="D249" s="16"/>
    </row>
    <row r="250" spans="4:4">
      <c r="D250" s="16"/>
    </row>
    <row r="251" spans="4:4">
      <c r="D251" s="16"/>
    </row>
    <row r="252" spans="4:4">
      <c r="D252" s="16"/>
    </row>
    <row r="253" spans="4:4">
      <c r="D253" s="16"/>
    </row>
    <row r="254" spans="4:4">
      <c r="D254" s="16"/>
    </row>
    <row r="255" spans="4:4">
      <c r="D255" s="16"/>
    </row>
    <row r="256" spans="4:4">
      <c r="D256" s="16"/>
    </row>
    <row r="257" spans="4:4">
      <c r="D257" s="16"/>
    </row>
    <row r="258" spans="4:4">
      <c r="D258" s="16"/>
    </row>
    <row r="259" spans="4:4">
      <c r="D259" s="16"/>
    </row>
    <row r="260" spans="4:4">
      <c r="D260" s="16"/>
    </row>
    <row r="261" spans="4:4">
      <c r="D261" s="16"/>
    </row>
    <row r="262" spans="4:4">
      <c r="D262" s="16"/>
    </row>
    <row r="263" spans="4:4">
      <c r="D263" s="16"/>
    </row>
    <row r="264" spans="4:4">
      <c r="D264" s="16"/>
    </row>
    <row r="265" spans="4:4">
      <c r="D265" s="16"/>
    </row>
    <row r="266" spans="4:4">
      <c r="D266" s="16"/>
    </row>
    <row r="267" spans="4:4">
      <c r="D267" s="16"/>
    </row>
    <row r="268" spans="4:4">
      <c r="D268" s="16"/>
    </row>
    <row r="269" spans="4:4">
      <c r="D269" s="16"/>
    </row>
    <row r="270" spans="4:4">
      <c r="D270" s="16"/>
    </row>
    <row r="271" spans="4:4">
      <c r="D271" s="16"/>
    </row>
    <row r="272" spans="4:4">
      <c r="D272" s="16"/>
    </row>
    <row r="273" spans="4:4">
      <c r="D273" s="16"/>
    </row>
    <row r="274" spans="4:4">
      <c r="D274" s="16"/>
    </row>
    <row r="275" spans="4:4">
      <c r="D275" s="16"/>
    </row>
    <row r="276" spans="4:4">
      <c r="D276" s="16"/>
    </row>
    <row r="277" spans="4:4">
      <c r="D277" s="16"/>
    </row>
    <row r="278" spans="4:4">
      <c r="D278" s="16"/>
    </row>
    <row r="279" spans="4:4">
      <c r="D279" s="16"/>
    </row>
    <row r="280" spans="4:4">
      <c r="D280" s="16"/>
    </row>
    <row r="281" spans="4:4">
      <c r="D281" s="16"/>
    </row>
    <row r="282" spans="4:4">
      <c r="D282" s="16"/>
    </row>
    <row r="283" spans="4:4">
      <c r="D283" s="16"/>
    </row>
    <row r="284" spans="4:4">
      <c r="D284" s="16"/>
    </row>
    <row r="285" spans="4:4">
      <c r="D285" s="16"/>
    </row>
    <row r="286" spans="4:4">
      <c r="D286" s="16"/>
    </row>
    <row r="287" spans="4:4">
      <c r="D287" s="16"/>
    </row>
    <row r="288" spans="4:4">
      <c r="D288" s="16"/>
    </row>
    <row r="289" spans="4:4">
      <c r="D289" s="16"/>
    </row>
    <row r="290" spans="4:4">
      <c r="D290" s="16"/>
    </row>
    <row r="291" spans="4:4">
      <c r="D291" s="16"/>
    </row>
    <row r="292" spans="4:4">
      <c r="D292" s="16"/>
    </row>
    <row r="293" spans="4:4">
      <c r="D293" s="16"/>
    </row>
    <row r="294" spans="4:4">
      <c r="D294" s="16"/>
    </row>
    <row r="295" spans="4:4">
      <c r="D295" s="16"/>
    </row>
    <row r="296" spans="4:4">
      <c r="D296" s="16"/>
    </row>
    <row r="297" spans="4:4">
      <c r="D297" s="16"/>
    </row>
    <row r="298" spans="4:4">
      <c r="D298" s="16"/>
    </row>
    <row r="299" spans="4:4">
      <c r="D299" s="16"/>
    </row>
    <row r="300" spans="4:4">
      <c r="D300" s="16"/>
    </row>
    <row r="301" spans="4:4">
      <c r="D301" s="16"/>
    </row>
    <row r="302" spans="4:4">
      <c r="D302" s="16"/>
    </row>
    <row r="303" spans="4:4">
      <c r="D303" s="16"/>
    </row>
    <row r="304" spans="4:4">
      <c r="D304" s="16"/>
    </row>
    <row r="305" spans="4:4">
      <c r="D305" s="16"/>
    </row>
    <row r="306" spans="4:4">
      <c r="D306" s="16"/>
    </row>
    <row r="307" spans="4:4">
      <c r="D307" s="16"/>
    </row>
    <row r="308" spans="4:4">
      <c r="D308" s="16"/>
    </row>
    <row r="309" spans="4:4">
      <c r="D309" s="16"/>
    </row>
    <row r="310" spans="4:4">
      <c r="D310" s="16"/>
    </row>
    <row r="311" spans="4:4">
      <c r="D311" s="16"/>
    </row>
    <row r="312" spans="4:4">
      <c r="D312" s="16"/>
    </row>
    <row r="313" spans="4:4">
      <c r="D313" s="16"/>
    </row>
    <row r="314" spans="4:4">
      <c r="D314" s="16"/>
    </row>
    <row r="315" spans="4:4">
      <c r="D315" s="16"/>
    </row>
    <row r="316" spans="4:4">
      <c r="D316" s="16"/>
    </row>
    <row r="317" spans="4:4">
      <c r="D317" s="16"/>
    </row>
    <row r="318" spans="4:4">
      <c r="D318" s="16"/>
    </row>
    <row r="319" spans="4:4">
      <c r="D319" s="16"/>
    </row>
    <row r="320" spans="4:4">
      <c r="D320" s="16"/>
    </row>
    <row r="321" spans="4:4">
      <c r="D321" s="16"/>
    </row>
    <row r="322" spans="4:4">
      <c r="D322" s="16"/>
    </row>
    <row r="323" spans="4:4">
      <c r="D323" s="16"/>
    </row>
    <row r="324" spans="4:4">
      <c r="D324" s="16"/>
    </row>
    <row r="325" spans="4:4">
      <c r="D325" s="16"/>
    </row>
    <row r="326" spans="4:4">
      <c r="D326" s="16"/>
    </row>
    <row r="327" spans="4:4">
      <c r="D327" s="16"/>
    </row>
    <row r="328" spans="4:4">
      <c r="D328" s="16"/>
    </row>
    <row r="329" spans="4:4">
      <c r="D329" s="16"/>
    </row>
    <row r="330" spans="4:4">
      <c r="D330" s="16"/>
    </row>
    <row r="331" spans="4:4">
      <c r="D331" s="16"/>
    </row>
    <row r="332" spans="4:4">
      <c r="D332" s="16"/>
    </row>
    <row r="333" spans="4:4">
      <c r="D333" s="16"/>
    </row>
    <row r="334" spans="4:4">
      <c r="D334" s="16"/>
    </row>
    <row r="335" spans="4:4">
      <c r="D335" s="16"/>
    </row>
    <row r="336" spans="4:4">
      <c r="D336" s="16"/>
    </row>
    <row r="337" spans="4:4">
      <c r="D337" s="16"/>
    </row>
    <row r="338" spans="4:4">
      <c r="D338" s="16"/>
    </row>
    <row r="339" spans="4:4">
      <c r="D339" s="16"/>
    </row>
    <row r="340" spans="4:4">
      <c r="D340" s="16"/>
    </row>
    <row r="341" spans="4:4">
      <c r="D341" s="16"/>
    </row>
    <row r="342" spans="4:4">
      <c r="D342" s="16"/>
    </row>
    <row r="343" spans="4:4">
      <c r="D343" s="16"/>
    </row>
    <row r="344" spans="4:4">
      <c r="D344" s="16"/>
    </row>
    <row r="345" spans="4:4">
      <c r="D345" s="16"/>
    </row>
    <row r="346" spans="4:4">
      <c r="D346" s="16"/>
    </row>
    <row r="347" spans="4:4">
      <c r="D347" s="16"/>
    </row>
    <row r="348" spans="4:4">
      <c r="D348" s="16"/>
    </row>
    <row r="349" spans="4:4">
      <c r="D349" s="16"/>
    </row>
    <row r="350" spans="4:4">
      <c r="D350" s="16"/>
    </row>
    <row r="351" spans="4:4">
      <c r="D351" s="16"/>
    </row>
    <row r="352" spans="4:4">
      <c r="D352" s="16"/>
    </row>
    <row r="353" spans="4:4">
      <c r="D353" s="16"/>
    </row>
    <row r="354" spans="4:4">
      <c r="D354" s="16"/>
    </row>
    <row r="355" spans="4:4">
      <c r="D355" s="16"/>
    </row>
    <row r="356" spans="4:4">
      <c r="D356" s="16"/>
    </row>
    <row r="357" spans="4:4">
      <c r="D357" s="16"/>
    </row>
    <row r="358" spans="4:4">
      <c r="D358" s="16"/>
    </row>
    <row r="359" spans="4:4">
      <c r="D359" s="16"/>
    </row>
    <row r="360" spans="4:4">
      <c r="D360" s="16"/>
    </row>
    <row r="361" spans="4:4">
      <c r="D361" s="16"/>
    </row>
    <row r="362" spans="4:4">
      <c r="D362" s="16"/>
    </row>
    <row r="363" spans="4:4">
      <c r="D363" s="16"/>
    </row>
    <row r="364" spans="4:4">
      <c r="D364" s="16"/>
    </row>
    <row r="365" spans="4:4">
      <c r="D365" s="16"/>
    </row>
    <row r="366" spans="4:4">
      <c r="D366" s="16"/>
    </row>
    <row r="367" spans="4:4">
      <c r="D367" s="16"/>
    </row>
    <row r="368" spans="4:4">
      <c r="D368" s="16"/>
    </row>
    <row r="369" spans="4:4">
      <c r="D369" s="16"/>
    </row>
    <row r="370" spans="4:4">
      <c r="D370" s="16"/>
    </row>
    <row r="371" spans="4:4">
      <c r="D371" s="16"/>
    </row>
    <row r="372" spans="4:4">
      <c r="D372" s="16"/>
    </row>
    <row r="373" spans="4:4">
      <c r="D373" s="27"/>
    </row>
    <row r="374" spans="4:4">
      <c r="D374" s="27"/>
    </row>
    <row r="375" spans="4:4">
      <c r="D375" s="27"/>
    </row>
    <row r="376" spans="4:4">
      <c r="D376" s="27"/>
    </row>
    <row r="377" spans="4:4">
      <c r="D377" s="27"/>
    </row>
    <row r="378" spans="4:4">
      <c r="D378" s="27"/>
    </row>
    <row r="379" spans="4:4">
      <c r="D379" s="27"/>
    </row>
    <row r="380" spans="4:4">
      <c r="D380" s="27"/>
    </row>
    <row r="381" spans="4:4">
      <c r="D381" s="27"/>
    </row>
    <row r="382" spans="4:4">
      <c r="D382" s="27"/>
    </row>
    <row r="383" spans="4:4">
      <c r="D383" s="27"/>
    </row>
    <row r="384" spans="4:4">
      <c r="D384" s="27"/>
    </row>
    <row r="385" spans="4:4">
      <c r="D385" s="27"/>
    </row>
    <row r="386" spans="4:4">
      <c r="D386" s="27"/>
    </row>
  </sheetData>
  <sortState ref="J3:J127">
    <sortCondition ref="J3"/>
  </sortState>
  <conditionalFormatting sqref="E3:E127">
    <cfRule type="cellIs" dxfId="1" priority="32" operator="equal">
      <formula>0</formula>
    </cfRule>
  </conditionalFormatting>
  <conditionalFormatting sqref="F3:G127">
    <cfRule type="cellIs" dxfId="0" priority="1" operat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5886F-7EAD-4EEF-A594-A29A880C1DC8}">
  <dimension ref="A2:U113"/>
  <sheetViews>
    <sheetView workbookViewId="0">
      <selection activeCell="J104" sqref="J104"/>
    </sheetView>
  </sheetViews>
  <sheetFormatPr defaultColWidth="9" defaultRowHeight="14.5"/>
  <cols>
    <col min="1" max="1" width="2.6640625" style="4" customWidth="1"/>
    <col min="2" max="2" width="9.83203125" style="4" customWidth="1"/>
    <col min="3" max="3" width="9" style="4"/>
    <col min="4" max="4" width="41.25" style="4" customWidth="1"/>
    <col min="5" max="5" width="12.33203125" style="4" customWidth="1"/>
    <col min="6" max="6" width="11.9140625" style="4" customWidth="1"/>
    <col min="7" max="7" width="13.6640625" style="4" customWidth="1"/>
    <col min="8" max="11" width="10.5" style="4" customWidth="1"/>
    <col min="12" max="16384" width="9" style="4"/>
  </cols>
  <sheetData>
    <row r="2" spans="1:12">
      <c r="B2" s="5" t="s">
        <v>698</v>
      </c>
      <c r="C2" s="1" t="s">
        <v>697</v>
      </c>
      <c r="D2" s="45" t="s">
        <v>461</v>
      </c>
      <c r="E2" s="45" t="s">
        <v>1235</v>
      </c>
      <c r="F2" s="46" t="s">
        <v>1234</v>
      </c>
      <c r="G2" s="24" t="s">
        <v>1261</v>
      </c>
      <c r="H2" s="46" t="s">
        <v>1230</v>
      </c>
      <c r="I2" s="46" t="s">
        <v>1231</v>
      </c>
      <c r="J2" s="46" t="s">
        <v>1232</v>
      </c>
      <c r="K2" s="46" t="s">
        <v>458</v>
      </c>
      <c r="L2" s="43"/>
    </row>
    <row r="3" spans="1:12">
      <c r="A3" s="16"/>
      <c r="B3" s="40" t="s">
        <v>1122</v>
      </c>
      <c r="C3" s="47" t="s">
        <v>234</v>
      </c>
      <c r="D3" s="38" t="s">
        <v>4</v>
      </c>
      <c r="E3" s="38" t="s">
        <v>1283</v>
      </c>
      <c r="F3" s="67" t="s">
        <v>1363</v>
      </c>
      <c r="G3" s="38" t="s">
        <v>701</v>
      </c>
      <c r="H3" s="38" t="s">
        <v>459</v>
      </c>
      <c r="I3" s="38" t="s">
        <v>459</v>
      </c>
      <c r="J3" s="38" t="s">
        <v>459</v>
      </c>
      <c r="K3" s="38" t="s">
        <v>1281</v>
      </c>
    </row>
    <row r="4" spans="1:12">
      <c r="A4" s="16"/>
      <c r="B4" s="40" t="s">
        <v>1122</v>
      </c>
      <c r="C4" s="47" t="s">
        <v>249</v>
      </c>
      <c r="D4" s="38" t="s">
        <v>192</v>
      </c>
      <c r="E4" s="38" t="s">
        <v>1238</v>
      </c>
      <c r="F4" s="38" t="s">
        <v>1284</v>
      </c>
      <c r="G4" s="38" t="s">
        <v>701</v>
      </c>
      <c r="H4" s="38" t="s">
        <v>459</v>
      </c>
      <c r="I4" s="38" t="s">
        <v>459</v>
      </c>
      <c r="J4" s="38" t="s">
        <v>459</v>
      </c>
      <c r="K4" s="38" t="s">
        <v>1281</v>
      </c>
    </row>
    <row r="5" spans="1:12">
      <c r="A5" s="16"/>
      <c r="B5" s="40" t="s">
        <v>1122</v>
      </c>
      <c r="C5" s="47" t="s">
        <v>272</v>
      </c>
      <c r="D5" s="38" t="s">
        <v>29</v>
      </c>
      <c r="E5" s="38" t="s">
        <v>1283</v>
      </c>
      <c r="F5" s="38" t="s">
        <v>1282</v>
      </c>
      <c r="G5" s="38" t="s">
        <v>701</v>
      </c>
      <c r="H5" s="38" t="s">
        <v>459</v>
      </c>
      <c r="I5" s="38" t="s">
        <v>459</v>
      </c>
      <c r="J5" s="38" t="s">
        <v>459</v>
      </c>
      <c r="K5" s="38" t="s">
        <v>1281</v>
      </c>
    </row>
    <row r="6" spans="1:12">
      <c r="A6" s="16"/>
      <c r="B6" s="40" t="s">
        <v>1122</v>
      </c>
      <c r="C6" s="47" t="s">
        <v>273</v>
      </c>
      <c r="D6" s="38" t="s">
        <v>30</v>
      </c>
      <c r="E6" s="38" t="s">
        <v>1283</v>
      </c>
      <c r="F6" s="38" t="s">
        <v>1282</v>
      </c>
      <c r="G6" s="38" t="s">
        <v>701</v>
      </c>
      <c r="H6" s="38" t="s">
        <v>459</v>
      </c>
      <c r="I6" s="38" t="s">
        <v>459</v>
      </c>
      <c r="J6" s="38" t="s">
        <v>459</v>
      </c>
      <c r="K6" s="38" t="s">
        <v>1281</v>
      </c>
    </row>
    <row r="7" spans="1:12">
      <c r="A7" s="16"/>
      <c r="B7" s="40" t="s">
        <v>1122</v>
      </c>
      <c r="C7" s="47" t="s">
        <v>308</v>
      </c>
      <c r="D7" s="38" t="s">
        <v>89</v>
      </c>
      <c r="E7" s="38" t="s">
        <v>1238</v>
      </c>
      <c r="F7" s="38">
        <v>100</v>
      </c>
      <c r="G7" s="38" t="s">
        <v>701</v>
      </c>
      <c r="H7" s="38" t="s">
        <v>460</v>
      </c>
      <c r="I7" s="38" t="s">
        <v>460</v>
      </c>
      <c r="J7" s="38" t="s">
        <v>460</v>
      </c>
      <c r="K7" s="38" t="s">
        <v>1288</v>
      </c>
    </row>
    <row r="8" spans="1:12">
      <c r="A8" s="16"/>
      <c r="B8" s="40" t="s">
        <v>1122</v>
      </c>
      <c r="C8" s="47" t="s">
        <v>311</v>
      </c>
      <c r="D8" s="38" t="s">
        <v>90</v>
      </c>
      <c r="E8" s="38" t="s">
        <v>1238</v>
      </c>
      <c r="F8" s="38" t="s">
        <v>1287</v>
      </c>
      <c r="G8" s="38" t="s">
        <v>701</v>
      </c>
      <c r="H8" s="38" t="s">
        <v>459</v>
      </c>
      <c r="I8" s="38" t="s">
        <v>459</v>
      </c>
      <c r="J8" s="38" t="s">
        <v>459</v>
      </c>
      <c r="K8" s="38" t="s">
        <v>1281</v>
      </c>
    </row>
    <row r="9" spans="1:12">
      <c r="A9" s="16"/>
      <c r="B9" s="40" t="s">
        <v>1122</v>
      </c>
      <c r="C9" s="47" t="s">
        <v>313</v>
      </c>
      <c r="D9" s="38" t="s">
        <v>92</v>
      </c>
      <c r="E9" s="38" t="s">
        <v>1238</v>
      </c>
      <c r="F9" s="38">
        <v>25</v>
      </c>
      <c r="G9" s="38" t="s">
        <v>701</v>
      </c>
      <c r="H9" s="38" t="s">
        <v>460</v>
      </c>
      <c r="I9" s="38" t="s">
        <v>460</v>
      </c>
      <c r="J9" s="38" t="s">
        <v>460</v>
      </c>
      <c r="K9" s="38" t="s">
        <v>1289</v>
      </c>
    </row>
    <row r="10" spans="1:12">
      <c r="A10" s="16"/>
      <c r="B10" s="40" t="s">
        <v>1122</v>
      </c>
      <c r="C10" s="47" t="s">
        <v>316</v>
      </c>
      <c r="D10" s="38" t="s">
        <v>94</v>
      </c>
      <c r="E10" s="38" t="s">
        <v>1238</v>
      </c>
      <c r="F10" s="38" t="s">
        <v>1292</v>
      </c>
      <c r="G10" s="38" t="s">
        <v>701</v>
      </c>
      <c r="H10" s="38" t="s">
        <v>459</v>
      </c>
      <c r="I10" s="38" t="s">
        <v>459</v>
      </c>
      <c r="J10" s="38" t="s">
        <v>459</v>
      </c>
      <c r="K10" s="38" t="s">
        <v>1293</v>
      </c>
    </row>
    <row r="11" spans="1:12">
      <c r="A11" s="16"/>
      <c r="B11" s="40" t="s">
        <v>1122</v>
      </c>
      <c r="C11" s="47" t="s">
        <v>328</v>
      </c>
      <c r="D11" s="38" t="s">
        <v>36</v>
      </c>
      <c r="E11" s="38" t="s">
        <v>1286</v>
      </c>
      <c r="F11" s="38" t="s">
        <v>1285</v>
      </c>
      <c r="G11" s="38" t="s">
        <v>701</v>
      </c>
      <c r="H11" s="38" t="s">
        <v>459</v>
      </c>
      <c r="I11" s="38" t="s">
        <v>459</v>
      </c>
      <c r="J11" s="38" t="s">
        <v>459</v>
      </c>
      <c r="K11" s="38" t="s">
        <v>1281</v>
      </c>
    </row>
    <row r="12" spans="1:12">
      <c r="A12" s="16"/>
      <c r="B12" s="40" t="s">
        <v>1122</v>
      </c>
      <c r="C12" s="47" t="s">
        <v>329</v>
      </c>
      <c r="D12" s="38" t="s">
        <v>103</v>
      </c>
      <c r="E12" s="38" t="s">
        <v>1286</v>
      </c>
      <c r="F12" s="38" t="s">
        <v>1285</v>
      </c>
      <c r="G12" s="38" t="s">
        <v>701</v>
      </c>
      <c r="H12" s="38" t="s">
        <v>459</v>
      </c>
      <c r="I12" s="38" t="s">
        <v>459</v>
      </c>
      <c r="J12" s="38" t="s">
        <v>459</v>
      </c>
      <c r="K12" s="38" t="s">
        <v>1281</v>
      </c>
    </row>
    <row r="13" spans="1:12">
      <c r="A13" s="16"/>
      <c r="B13" s="40" t="s">
        <v>1122</v>
      </c>
      <c r="C13" s="47" t="s">
        <v>373</v>
      </c>
      <c r="D13" s="38" t="s">
        <v>166</v>
      </c>
      <c r="E13" s="38" t="s">
        <v>1290</v>
      </c>
      <c r="F13" s="38" t="s">
        <v>465</v>
      </c>
      <c r="G13" s="38" t="s">
        <v>701</v>
      </c>
      <c r="H13" s="38" t="s">
        <v>459</v>
      </c>
      <c r="I13" s="38" t="s">
        <v>459</v>
      </c>
      <c r="J13" s="38" t="s">
        <v>459</v>
      </c>
      <c r="K13" s="38" t="s">
        <v>1281</v>
      </c>
    </row>
    <row r="14" spans="1:12">
      <c r="A14" s="16"/>
      <c r="B14" s="40" t="s">
        <v>1122</v>
      </c>
      <c r="C14" s="47" t="s">
        <v>386</v>
      </c>
      <c r="D14" s="38" t="s">
        <v>226</v>
      </c>
      <c r="E14" s="38" t="s">
        <v>1291</v>
      </c>
      <c r="F14" s="38" t="s">
        <v>1292</v>
      </c>
      <c r="G14" s="38" t="s">
        <v>701</v>
      </c>
      <c r="H14" s="38" t="s">
        <v>459</v>
      </c>
      <c r="I14" s="38" t="s">
        <v>459</v>
      </c>
      <c r="J14" s="38" t="s">
        <v>459</v>
      </c>
      <c r="K14" s="38" t="s">
        <v>1293</v>
      </c>
    </row>
    <row r="15" spans="1:12">
      <c r="A15" s="16"/>
      <c r="B15" s="40" t="s">
        <v>1122</v>
      </c>
      <c r="C15" s="47" t="s">
        <v>389</v>
      </c>
      <c r="D15" s="44" t="s">
        <v>1072</v>
      </c>
      <c r="E15" s="38" t="s">
        <v>1299</v>
      </c>
      <c r="F15" s="38" t="s">
        <v>1301</v>
      </c>
      <c r="G15" s="38" t="s">
        <v>701</v>
      </c>
      <c r="H15" s="38" t="s">
        <v>459</v>
      </c>
      <c r="I15" s="38" t="s">
        <v>459</v>
      </c>
      <c r="J15" s="38" t="s">
        <v>459</v>
      </c>
      <c r="K15" s="38" t="s">
        <v>1281</v>
      </c>
    </row>
    <row r="16" spans="1:12">
      <c r="A16" s="16"/>
      <c r="B16" s="40" t="s">
        <v>1122</v>
      </c>
      <c r="C16" s="47" t="s">
        <v>391</v>
      </c>
      <c r="D16" s="44" t="s">
        <v>124</v>
      </c>
      <c r="E16" s="38" t="s">
        <v>1300</v>
      </c>
      <c r="F16" s="38" t="s">
        <v>466</v>
      </c>
      <c r="G16" s="38" t="s">
        <v>701</v>
      </c>
      <c r="H16" s="38" t="s">
        <v>459</v>
      </c>
      <c r="I16" s="38" t="s">
        <v>459</v>
      </c>
      <c r="J16" s="38" t="s">
        <v>459</v>
      </c>
      <c r="K16" s="38" t="s">
        <v>1281</v>
      </c>
    </row>
    <row r="17" spans="1:18">
      <c r="A17" s="16"/>
      <c r="B17" s="40" t="s">
        <v>1122</v>
      </c>
      <c r="C17" s="47" t="s">
        <v>392</v>
      </c>
      <c r="D17" s="4" t="s">
        <v>125</v>
      </c>
      <c r="E17" s="38" t="s">
        <v>1238</v>
      </c>
      <c r="F17" s="38">
        <v>100</v>
      </c>
      <c r="G17" s="38" t="s">
        <v>701</v>
      </c>
      <c r="H17" s="38" t="s">
        <v>460</v>
      </c>
      <c r="I17" s="38" t="s">
        <v>460</v>
      </c>
      <c r="J17" s="38" t="s">
        <v>460</v>
      </c>
      <c r="K17" s="38" t="s">
        <v>1296</v>
      </c>
    </row>
    <row r="18" spans="1:18">
      <c r="A18" s="16"/>
      <c r="B18" s="40" t="s">
        <v>1122</v>
      </c>
      <c r="C18" s="47" t="s">
        <v>399</v>
      </c>
      <c r="D18" s="4" t="s">
        <v>129</v>
      </c>
      <c r="E18" s="38" t="s">
        <v>1238</v>
      </c>
      <c r="F18" s="38" t="s">
        <v>1292</v>
      </c>
      <c r="G18" s="38" t="s">
        <v>701</v>
      </c>
      <c r="H18" s="38" t="s">
        <v>459</v>
      </c>
      <c r="I18" s="38" t="s">
        <v>459</v>
      </c>
      <c r="J18" s="38" t="s">
        <v>459</v>
      </c>
      <c r="K18" s="38" t="s">
        <v>1293</v>
      </c>
    </row>
    <row r="19" spans="1:18">
      <c r="A19" s="16"/>
      <c r="B19" s="40" t="s">
        <v>1122</v>
      </c>
      <c r="C19" s="47" t="s">
        <v>402</v>
      </c>
      <c r="D19" s="4" t="s">
        <v>132</v>
      </c>
      <c r="E19" s="38" t="s">
        <v>1238</v>
      </c>
      <c r="F19" s="38">
        <v>0</v>
      </c>
      <c r="G19" s="38" t="s">
        <v>701</v>
      </c>
      <c r="H19" s="38" t="s">
        <v>460</v>
      </c>
      <c r="I19" s="38" t="s">
        <v>459</v>
      </c>
      <c r="J19" s="38" t="s">
        <v>459</v>
      </c>
      <c r="K19" s="38" t="s">
        <v>1298</v>
      </c>
    </row>
    <row r="20" spans="1:18">
      <c r="B20" s="40" t="s">
        <v>1122</v>
      </c>
      <c r="C20" s="47" t="s">
        <v>404</v>
      </c>
      <c r="D20" s="4" t="s">
        <v>1073</v>
      </c>
      <c r="E20" s="38" t="s">
        <v>1297</v>
      </c>
      <c r="F20" s="38" t="s">
        <v>1292</v>
      </c>
      <c r="G20" s="38" t="s">
        <v>701</v>
      </c>
      <c r="H20" s="38" t="s">
        <v>459</v>
      </c>
      <c r="I20" s="38" t="s">
        <v>459</v>
      </c>
      <c r="J20" s="38" t="s">
        <v>459</v>
      </c>
      <c r="K20" s="38" t="s">
        <v>1293</v>
      </c>
    </row>
    <row r="21" spans="1:18">
      <c r="B21" s="40" t="s">
        <v>1122</v>
      </c>
      <c r="C21" s="47" t="s">
        <v>405</v>
      </c>
      <c r="D21" s="4" t="s">
        <v>134</v>
      </c>
      <c r="E21" s="38" t="s">
        <v>1241</v>
      </c>
      <c r="F21" s="38" t="s">
        <v>1294</v>
      </c>
      <c r="G21" s="38" t="s">
        <v>701</v>
      </c>
      <c r="H21" s="38" t="s">
        <v>459</v>
      </c>
      <c r="I21" s="38" t="s">
        <v>459</v>
      </c>
      <c r="J21" s="38" t="s">
        <v>459</v>
      </c>
      <c r="K21" s="38" t="s">
        <v>1281</v>
      </c>
    </row>
    <row r="22" spans="1:18">
      <c r="B22" s="40" t="s">
        <v>1122</v>
      </c>
      <c r="C22" s="47" t="s">
        <v>407</v>
      </c>
      <c r="D22" s="4" t="s">
        <v>135</v>
      </c>
      <c r="E22" s="67" t="s">
        <v>1238</v>
      </c>
      <c r="F22" s="38">
        <v>0</v>
      </c>
      <c r="G22" s="38" t="s">
        <v>701</v>
      </c>
      <c r="H22" s="67" t="s">
        <v>460</v>
      </c>
      <c r="I22" s="67" t="s">
        <v>459</v>
      </c>
      <c r="J22" s="67" t="s">
        <v>459</v>
      </c>
      <c r="K22" s="67" t="s">
        <v>1364</v>
      </c>
    </row>
    <row r="32" spans="1:18">
      <c r="B32" s="5" t="s">
        <v>698</v>
      </c>
      <c r="C32" s="1" t="s">
        <v>697</v>
      </c>
      <c r="D32" s="45" t="s">
        <v>461</v>
      </c>
      <c r="E32" s="45" t="s">
        <v>1235</v>
      </c>
      <c r="F32" s="24" t="s">
        <v>1234</v>
      </c>
      <c r="G32" s="24" t="s">
        <v>1261</v>
      </c>
      <c r="H32" s="24" t="s">
        <v>1230</v>
      </c>
      <c r="I32" s="24" t="s">
        <v>1231</v>
      </c>
      <c r="J32" s="24" t="s">
        <v>1232</v>
      </c>
      <c r="K32" s="24" t="s">
        <v>458</v>
      </c>
      <c r="Q32" s="34"/>
      <c r="R32" s="34"/>
    </row>
    <row r="33" spans="2:21">
      <c r="B33" s="36" t="s">
        <v>1054</v>
      </c>
      <c r="C33" s="47" t="s">
        <v>718</v>
      </c>
      <c r="D33" s="44" t="s">
        <v>719</v>
      </c>
      <c r="E33" s="38" t="s">
        <v>1238</v>
      </c>
      <c r="F33" s="38">
        <v>97</v>
      </c>
      <c r="G33" s="38" t="s">
        <v>701</v>
      </c>
      <c r="H33" s="38" t="s">
        <v>460</v>
      </c>
      <c r="I33" s="38" t="s">
        <v>460</v>
      </c>
      <c r="J33" s="38" t="s">
        <v>460</v>
      </c>
      <c r="K33" s="38" t="s">
        <v>1323</v>
      </c>
      <c r="L33" s="38"/>
      <c r="O33" s="44"/>
      <c r="Q33" s="39"/>
      <c r="R33" s="38"/>
      <c r="S33" s="38"/>
    </row>
    <row r="34" spans="2:21">
      <c r="B34" s="36" t="s">
        <v>1054</v>
      </c>
      <c r="C34" s="47" t="s">
        <v>721</v>
      </c>
      <c r="D34" s="67" t="s">
        <v>1362</v>
      </c>
      <c r="E34" s="67" t="s">
        <v>1365</v>
      </c>
      <c r="F34" s="67">
        <v>1</v>
      </c>
      <c r="G34" s="38" t="s">
        <v>700</v>
      </c>
      <c r="H34" s="67" t="s">
        <v>460</v>
      </c>
      <c r="I34" s="67" t="s">
        <v>459</v>
      </c>
      <c r="J34" s="67" t="s">
        <v>459</v>
      </c>
      <c r="K34" s="67" t="s">
        <v>1366</v>
      </c>
      <c r="L34" s="39"/>
      <c r="O34" s="39"/>
      <c r="Q34" s="39"/>
      <c r="R34" s="38"/>
      <c r="S34" s="39"/>
    </row>
    <row r="35" spans="2:21">
      <c r="B35" s="36" t="s">
        <v>1054</v>
      </c>
      <c r="C35" s="47" t="s">
        <v>482</v>
      </c>
      <c r="D35" s="44" t="s">
        <v>1249</v>
      </c>
      <c r="E35" s="38" t="s">
        <v>1248</v>
      </c>
      <c r="F35" s="38">
        <v>0</v>
      </c>
      <c r="G35" s="38" t="s">
        <v>699</v>
      </c>
      <c r="H35" s="38" t="s">
        <v>460</v>
      </c>
      <c r="I35" s="38" t="s">
        <v>460</v>
      </c>
      <c r="J35" s="38" t="s">
        <v>460</v>
      </c>
      <c r="K35" s="38" t="s">
        <v>1262</v>
      </c>
      <c r="L35" s="38"/>
      <c r="M35" s="39"/>
      <c r="O35" s="39"/>
    </row>
    <row r="36" spans="2:21" ht="15.5">
      <c r="B36" s="36" t="s">
        <v>1054</v>
      </c>
      <c r="C36" s="47" t="s">
        <v>484</v>
      </c>
      <c r="D36" s="44" t="s">
        <v>1247</v>
      </c>
      <c r="E36" s="38" t="s">
        <v>1238</v>
      </c>
      <c r="F36" s="38">
        <v>3</v>
      </c>
      <c r="G36" s="38" t="s">
        <v>699</v>
      </c>
      <c r="H36" s="38" t="s">
        <v>460</v>
      </c>
      <c r="I36" s="38" t="s">
        <v>460</v>
      </c>
      <c r="J36" s="38" t="s">
        <v>460</v>
      </c>
      <c r="K36" s="38" t="s">
        <v>1263</v>
      </c>
      <c r="L36" s="38"/>
      <c r="M36" s="39"/>
      <c r="N36"/>
      <c r="O36" s="39"/>
    </row>
    <row r="37" spans="2:21" ht="15.5">
      <c r="B37" s="36" t="s">
        <v>1054</v>
      </c>
      <c r="C37" s="47" t="s">
        <v>513</v>
      </c>
      <c r="D37" s="44" t="s">
        <v>1250</v>
      </c>
      <c r="E37" s="38" t="s">
        <v>1246</v>
      </c>
      <c r="F37" s="38">
        <v>0</v>
      </c>
      <c r="G37" s="38" t="s">
        <v>701</v>
      </c>
      <c r="H37" s="38" t="s">
        <v>460</v>
      </c>
      <c r="I37" s="38" t="s">
        <v>460</v>
      </c>
      <c r="J37" s="38" t="s">
        <v>460</v>
      </c>
      <c r="K37" s="38" t="s">
        <v>1264</v>
      </c>
      <c r="L37" s="38"/>
      <c r="M37" s="39"/>
      <c r="N37"/>
      <c r="O37" s="39"/>
      <c r="U37" s="38"/>
    </row>
    <row r="38" spans="2:21" ht="15.5">
      <c r="B38" s="36" t="s">
        <v>1054</v>
      </c>
      <c r="C38" s="47" t="s">
        <v>514</v>
      </c>
      <c r="D38" s="44" t="s">
        <v>515</v>
      </c>
      <c r="E38" s="38" t="s">
        <v>1246</v>
      </c>
      <c r="F38" s="38">
        <v>0</v>
      </c>
      <c r="G38" s="38" t="s">
        <v>701</v>
      </c>
      <c r="H38" s="38" t="s">
        <v>460</v>
      </c>
      <c r="I38" s="38" t="s">
        <v>460</v>
      </c>
      <c r="J38" s="38" t="s">
        <v>460</v>
      </c>
      <c r="K38" s="38" t="s">
        <v>1264</v>
      </c>
      <c r="L38" s="38"/>
      <c r="M38" s="39"/>
      <c r="N38"/>
      <c r="O38" s="34"/>
      <c r="U38" s="39"/>
    </row>
    <row r="39" spans="2:21" ht="15.5">
      <c r="B39" s="36" t="s">
        <v>1054</v>
      </c>
      <c r="C39" s="47" t="s">
        <v>544</v>
      </c>
      <c r="D39" s="44" t="s">
        <v>1251</v>
      </c>
      <c r="E39" s="38" t="s">
        <v>1238</v>
      </c>
      <c r="F39" s="38">
        <v>97</v>
      </c>
      <c r="G39" s="38" t="s">
        <v>701</v>
      </c>
      <c r="H39" s="38" t="s">
        <v>460</v>
      </c>
      <c r="I39" s="38" t="s">
        <v>460</v>
      </c>
      <c r="J39" s="38" t="s">
        <v>460</v>
      </c>
      <c r="K39" s="38" t="s">
        <v>1323</v>
      </c>
      <c r="L39" s="38"/>
      <c r="M39" s="39"/>
      <c r="N39"/>
      <c r="O39" s="38"/>
      <c r="U39" s="38"/>
    </row>
    <row r="40" spans="2:21" ht="15.5">
      <c r="B40" s="36" t="s">
        <v>1054</v>
      </c>
      <c r="C40" s="47" t="s">
        <v>873</v>
      </c>
      <c r="D40" s="44" t="s">
        <v>1252</v>
      </c>
      <c r="E40" s="38" t="s">
        <v>1238</v>
      </c>
      <c r="F40" s="38">
        <v>100</v>
      </c>
      <c r="G40" s="38" t="s">
        <v>699</v>
      </c>
      <c r="H40" s="38" t="s">
        <v>460</v>
      </c>
      <c r="I40" s="38" t="s">
        <v>459</v>
      </c>
      <c r="J40" s="38" t="s">
        <v>459</v>
      </c>
      <c r="K40" s="38" t="s">
        <v>1268</v>
      </c>
      <c r="L40" s="38"/>
      <c r="M40" s="39"/>
      <c r="N40"/>
      <c r="O40" s="39"/>
      <c r="U40" s="39"/>
    </row>
    <row r="41" spans="2:21" ht="15.5">
      <c r="B41" s="36" t="s">
        <v>1054</v>
      </c>
      <c r="C41" s="47" t="s">
        <v>549</v>
      </c>
      <c r="D41" s="44" t="s">
        <v>1253</v>
      </c>
      <c r="E41" s="38" t="s">
        <v>1238</v>
      </c>
      <c r="F41" s="38">
        <v>10</v>
      </c>
      <c r="G41" s="38" t="s">
        <v>699</v>
      </c>
      <c r="H41" s="38" t="s">
        <v>460</v>
      </c>
      <c r="I41" s="38" t="s">
        <v>460</v>
      </c>
      <c r="J41" s="38" t="s">
        <v>460</v>
      </c>
      <c r="K41" s="38" t="s">
        <v>1265</v>
      </c>
      <c r="L41" s="38"/>
      <c r="M41" s="39"/>
      <c r="N41"/>
      <c r="O41" s="38"/>
      <c r="U41" s="39"/>
    </row>
    <row r="42" spans="2:21" ht="15.5">
      <c r="B42" s="36" t="s">
        <v>1054</v>
      </c>
      <c r="C42" s="47" t="s">
        <v>553</v>
      </c>
      <c r="D42" s="44" t="s">
        <v>1278</v>
      </c>
      <c r="E42" s="38">
        <v>0</v>
      </c>
      <c r="F42" s="38" t="s">
        <v>1280</v>
      </c>
      <c r="G42" s="38" t="s">
        <v>699</v>
      </c>
      <c r="H42" s="38" t="s">
        <v>460</v>
      </c>
      <c r="I42" s="38" t="s">
        <v>459</v>
      </c>
      <c r="J42" s="38" t="s">
        <v>459</v>
      </c>
      <c r="K42" s="38" t="s">
        <v>1279</v>
      </c>
      <c r="L42" s="39"/>
      <c r="M42" s="39"/>
      <c r="N42"/>
      <c r="O42" s="39"/>
      <c r="U42" s="39"/>
    </row>
    <row r="43" spans="2:21" ht="15.5">
      <c r="B43" s="36" t="s">
        <v>1054</v>
      </c>
      <c r="C43" s="47" t="s">
        <v>586</v>
      </c>
      <c r="D43" s="44" t="s">
        <v>1254</v>
      </c>
      <c r="E43" s="38" t="s">
        <v>1255</v>
      </c>
      <c r="F43" s="38">
        <v>10</v>
      </c>
      <c r="G43" s="38" t="s">
        <v>699</v>
      </c>
      <c r="H43" s="38" t="s">
        <v>460</v>
      </c>
      <c r="I43" s="38" t="s">
        <v>460</v>
      </c>
      <c r="J43" s="38" t="s">
        <v>460</v>
      </c>
      <c r="K43" s="38" t="s">
        <v>1277</v>
      </c>
      <c r="L43" s="39"/>
      <c r="M43" s="39"/>
      <c r="N43"/>
      <c r="O43" s="39"/>
      <c r="U43" s="39"/>
    </row>
    <row r="44" spans="2:21" ht="15.5">
      <c r="B44" s="36" t="s">
        <v>1054</v>
      </c>
      <c r="C44" s="47" t="s">
        <v>589</v>
      </c>
      <c r="D44" s="39" t="s">
        <v>1257</v>
      </c>
      <c r="E44" s="38" t="s">
        <v>1256</v>
      </c>
      <c r="F44" s="38">
        <v>10</v>
      </c>
      <c r="G44" s="38" t="s">
        <v>700</v>
      </c>
      <c r="H44" s="38" t="s">
        <v>460</v>
      </c>
      <c r="I44" s="38" t="s">
        <v>459</v>
      </c>
      <c r="J44" s="38" t="s">
        <v>459</v>
      </c>
      <c r="K44" s="38" t="s">
        <v>1266</v>
      </c>
      <c r="L44" s="39"/>
      <c r="M44" s="39"/>
      <c r="N44"/>
      <c r="O44" s="39"/>
      <c r="U44" s="39"/>
    </row>
    <row r="45" spans="2:21" ht="15.5">
      <c r="B45" s="36" t="s">
        <v>1054</v>
      </c>
      <c r="C45" s="47" t="s">
        <v>910</v>
      </c>
      <c r="D45" s="39" t="s">
        <v>1258</v>
      </c>
      <c r="E45" s="38" t="s">
        <v>1259</v>
      </c>
      <c r="F45" s="38" t="s">
        <v>1272</v>
      </c>
      <c r="G45" s="38" t="s">
        <v>699</v>
      </c>
      <c r="H45" s="38" t="s">
        <v>460</v>
      </c>
      <c r="I45" s="38" t="s">
        <v>459</v>
      </c>
      <c r="J45" s="38" t="s">
        <v>459</v>
      </c>
      <c r="K45" s="38" t="s">
        <v>1273</v>
      </c>
      <c r="L45" s="39"/>
      <c r="M45" s="39"/>
      <c r="N45"/>
      <c r="O45" s="39"/>
      <c r="U45" s="39"/>
    </row>
    <row r="46" spans="2:21" ht="15.5">
      <c r="B46" s="36" t="s">
        <v>1054</v>
      </c>
      <c r="C46" s="47" t="s">
        <v>914</v>
      </c>
      <c r="D46" s="44" t="s">
        <v>1228</v>
      </c>
      <c r="E46" s="38" t="s">
        <v>1274</v>
      </c>
      <c r="F46" s="38" t="s">
        <v>1276</v>
      </c>
      <c r="G46" s="38" t="s">
        <v>699</v>
      </c>
      <c r="H46" s="38" t="s">
        <v>460</v>
      </c>
      <c r="I46" s="38" t="s">
        <v>459</v>
      </c>
      <c r="J46" s="38" t="s">
        <v>459</v>
      </c>
      <c r="K46" s="38" t="s">
        <v>1275</v>
      </c>
      <c r="L46" s="39"/>
      <c r="M46" s="39"/>
      <c r="N46"/>
      <c r="O46" s="39"/>
      <c r="U46" s="39"/>
    </row>
    <row r="47" spans="2:21" ht="15.5">
      <c r="B47" s="36" t="s">
        <v>1054</v>
      </c>
      <c r="C47" s="47" t="s">
        <v>599</v>
      </c>
      <c r="D47" s="38" t="s">
        <v>1229</v>
      </c>
      <c r="E47" s="38" t="s">
        <v>1238</v>
      </c>
      <c r="F47" s="38" t="s">
        <v>1271</v>
      </c>
      <c r="G47" s="38" t="s">
        <v>699</v>
      </c>
      <c r="H47" s="38" t="s">
        <v>460</v>
      </c>
      <c r="I47" s="38" t="s">
        <v>460</v>
      </c>
      <c r="J47" s="38" t="s">
        <v>460</v>
      </c>
      <c r="K47" s="38" t="s">
        <v>1270</v>
      </c>
      <c r="L47" s="38"/>
      <c r="M47" s="39"/>
      <c r="N47"/>
      <c r="O47" s="39"/>
      <c r="U47" s="39"/>
    </row>
    <row r="48" spans="2:21" ht="15.5">
      <c r="B48" s="36" t="s">
        <v>1054</v>
      </c>
      <c r="C48" s="47" t="s">
        <v>930</v>
      </c>
      <c r="D48" s="38" t="s">
        <v>1260</v>
      </c>
      <c r="E48" s="38" t="s">
        <v>1238</v>
      </c>
      <c r="F48" s="38">
        <v>0</v>
      </c>
      <c r="G48" s="38" t="s">
        <v>699</v>
      </c>
      <c r="H48" s="38" t="s">
        <v>460</v>
      </c>
      <c r="I48" s="38" t="s">
        <v>459</v>
      </c>
      <c r="J48" s="38" t="s">
        <v>459</v>
      </c>
      <c r="K48" s="38" t="s">
        <v>1295</v>
      </c>
      <c r="L48" s="38"/>
      <c r="M48" s="39"/>
      <c r="N48"/>
      <c r="O48" s="38"/>
      <c r="U48" s="38"/>
    </row>
    <row r="49" spans="2:21">
      <c r="B49" s="36" t="s">
        <v>1054</v>
      </c>
      <c r="C49" s="47" t="s">
        <v>603</v>
      </c>
      <c r="D49" s="4" t="s">
        <v>604</v>
      </c>
      <c r="E49" s="38" t="s">
        <v>1237</v>
      </c>
      <c r="F49" s="38">
        <v>99.5</v>
      </c>
      <c r="G49" s="38" t="s">
        <v>700</v>
      </c>
      <c r="H49" s="38" t="s">
        <v>460</v>
      </c>
      <c r="I49" s="38" t="s">
        <v>459</v>
      </c>
      <c r="J49" s="38" t="s">
        <v>459</v>
      </c>
      <c r="K49" s="38" t="s">
        <v>1269</v>
      </c>
      <c r="U49" s="38"/>
    </row>
    <row r="50" spans="2:21">
      <c r="B50" s="36" t="s">
        <v>1054</v>
      </c>
      <c r="C50" s="47" t="s">
        <v>605</v>
      </c>
      <c r="D50" s="4" t="s">
        <v>606</v>
      </c>
      <c r="E50" s="38" t="s">
        <v>1241</v>
      </c>
      <c r="F50" s="38">
        <v>1</v>
      </c>
      <c r="G50" s="38" t="s">
        <v>699</v>
      </c>
      <c r="H50" s="38" t="s">
        <v>460</v>
      </c>
      <c r="I50" s="38" t="s">
        <v>460</v>
      </c>
      <c r="J50" s="38" t="s">
        <v>460</v>
      </c>
      <c r="K50" s="38" t="s">
        <v>1267</v>
      </c>
    </row>
    <row r="51" spans="2:21">
      <c r="G51" s="38"/>
    </row>
    <row r="52" spans="2:21">
      <c r="G52" s="39"/>
    </row>
    <row r="62" spans="2:21">
      <c r="B62" s="5" t="s">
        <v>698</v>
      </c>
      <c r="C62" s="1" t="s">
        <v>697</v>
      </c>
      <c r="D62" s="45" t="s">
        <v>461</v>
      </c>
      <c r="E62" s="45" t="s">
        <v>1235</v>
      </c>
      <c r="F62" s="24" t="s">
        <v>1234</v>
      </c>
      <c r="G62" s="24" t="s">
        <v>1261</v>
      </c>
      <c r="H62" s="24" t="s">
        <v>1230</v>
      </c>
      <c r="I62" s="24" t="s">
        <v>1231</v>
      </c>
      <c r="J62" s="24" t="s">
        <v>1232</v>
      </c>
      <c r="K62" s="24" t="s">
        <v>458</v>
      </c>
      <c r="Q62" s="34"/>
      <c r="R62" s="34"/>
    </row>
    <row r="63" spans="2:21">
      <c r="B63" s="42" t="s">
        <v>1123</v>
      </c>
      <c r="C63" s="47">
        <v>11</v>
      </c>
      <c r="D63" s="38" t="s">
        <v>632</v>
      </c>
      <c r="E63" s="38" t="s">
        <v>1308</v>
      </c>
      <c r="F63" s="38" t="s">
        <v>1292</v>
      </c>
      <c r="G63" s="38" t="s">
        <v>1233</v>
      </c>
      <c r="H63" s="38" t="s">
        <v>459</v>
      </c>
      <c r="I63" s="38" t="s">
        <v>456</v>
      </c>
      <c r="J63" s="38" t="s">
        <v>459</v>
      </c>
      <c r="K63" s="38" t="s">
        <v>1328</v>
      </c>
      <c r="L63" s="34"/>
      <c r="Q63" s="34"/>
    </row>
    <row r="64" spans="2:21">
      <c r="B64" s="42" t="s">
        <v>1123</v>
      </c>
      <c r="C64" s="47">
        <v>32</v>
      </c>
      <c r="D64" s="38" t="s">
        <v>644</v>
      </c>
      <c r="E64" s="38" t="s">
        <v>1302</v>
      </c>
      <c r="F64" s="38" t="s">
        <v>1292</v>
      </c>
      <c r="G64" s="38" t="s">
        <v>1233</v>
      </c>
      <c r="H64" s="38" t="s">
        <v>459</v>
      </c>
      <c r="I64" s="38" t="s">
        <v>456</v>
      </c>
      <c r="J64" s="38" t="s">
        <v>459</v>
      </c>
      <c r="K64" s="38" t="s">
        <v>1328</v>
      </c>
      <c r="L64" s="34"/>
      <c r="Q64" s="34"/>
    </row>
    <row r="65" spans="2:19">
      <c r="B65" s="42" t="s">
        <v>1123</v>
      </c>
      <c r="C65" s="47">
        <v>33</v>
      </c>
      <c r="D65" s="38" t="s">
        <v>633</v>
      </c>
      <c r="E65" s="38" t="s">
        <v>1303</v>
      </c>
      <c r="F65" s="38" t="s">
        <v>1292</v>
      </c>
      <c r="G65" s="38" t="s">
        <v>1233</v>
      </c>
      <c r="H65" s="38" t="s">
        <v>459</v>
      </c>
      <c r="I65" s="38" t="s">
        <v>456</v>
      </c>
      <c r="J65" s="38" t="s">
        <v>459</v>
      </c>
      <c r="K65" s="38" t="s">
        <v>1328</v>
      </c>
      <c r="L65" s="34"/>
      <c r="Q65" s="34"/>
    </row>
    <row r="66" spans="2:19">
      <c r="B66" s="42" t="s">
        <v>1123</v>
      </c>
      <c r="C66" s="47">
        <v>34</v>
      </c>
      <c r="D66" s="38" t="s">
        <v>645</v>
      </c>
      <c r="E66" s="38" t="s">
        <v>1304</v>
      </c>
      <c r="F66" s="38" t="s">
        <v>1292</v>
      </c>
      <c r="G66" s="38" t="s">
        <v>1233</v>
      </c>
      <c r="H66" s="38" t="s">
        <v>459</v>
      </c>
      <c r="I66" s="38" t="s">
        <v>456</v>
      </c>
      <c r="J66" s="38" t="s">
        <v>459</v>
      </c>
      <c r="K66" s="38" t="s">
        <v>1328</v>
      </c>
      <c r="L66" s="34"/>
      <c r="Q66" s="34"/>
    </row>
    <row r="67" spans="2:19">
      <c r="B67" s="42" t="s">
        <v>1123</v>
      </c>
      <c r="C67" s="47">
        <v>35</v>
      </c>
      <c r="D67" s="38" t="s">
        <v>1092</v>
      </c>
      <c r="E67" s="38" t="s">
        <v>1305</v>
      </c>
      <c r="F67" s="38" t="s">
        <v>1292</v>
      </c>
      <c r="G67" s="38" t="s">
        <v>1233</v>
      </c>
      <c r="H67" s="38" t="s">
        <v>459</v>
      </c>
      <c r="I67" s="38" t="s">
        <v>456</v>
      </c>
      <c r="J67" s="38" t="s">
        <v>459</v>
      </c>
      <c r="K67" s="38" t="s">
        <v>1328</v>
      </c>
      <c r="L67" s="34"/>
      <c r="Q67" s="34"/>
    </row>
    <row r="68" spans="2:19">
      <c r="B68" s="42" t="s">
        <v>1123</v>
      </c>
      <c r="C68" s="47">
        <v>62</v>
      </c>
      <c r="D68" s="38" t="s">
        <v>663</v>
      </c>
      <c r="E68" s="38" t="s">
        <v>1306</v>
      </c>
      <c r="F68" s="38" t="s">
        <v>1292</v>
      </c>
      <c r="G68" s="38" t="s">
        <v>1233</v>
      </c>
      <c r="H68" s="38" t="s">
        <v>459</v>
      </c>
      <c r="I68" s="38" t="s">
        <v>456</v>
      </c>
      <c r="J68" s="38" t="s">
        <v>459</v>
      </c>
      <c r="K68" s="38" t="s">
        <v>1328</v>
      </c>
      <c r="L68" s="34"/>
      <c r="Q68" s="34"/>
    </row>
    <row r="69" spans="2:19">
      <c r="B69" s="42" t="s">
        <v>1123</v>
      </c>
      <c r="C69" s="47">
        <v>64</v>
      </c>
      <c r="D69" s="38" t="s">
        <v>1104</v>
      </c>
      <c r="E69" s="38" t="s">
        <v>1309</v>
      </c>
      <c r="F69" s="38" t="s">
        <v>1329</v>
      </c>
      <c r="G69" s="38" t="s">
        <v>702</v>
      </c>
      <c r="H69" s="38" t="s">
        <v>459</v>
      </c>
      <c r="I69" s="38" t="s">
        <v>456</v>
      </c>
      <c r="J69" s="38" t="s">
        <v>459</v>
      </c>
      <c r="K69" s="38" t="s">
        <v>1273</v>
      </c>
      <c r="L69" s="34"/>
      <c r="Q69" s="34"/>
    </row>
    <row r="70" spans="2:19">
      <c r="B70" s="42" t="s">
        <v>1123</v>
      </c>
      <c r="C70" s="47">
        <v>67</v>
      </c>
      <c r="D70" s="38" t="s">
        <v>1106</v>
      </c>
      <c r="E70" s="38" t="s">
        <v>1310</v>
      </c>
      <c r="F70" s="38" t="s">
        <v>1292</v>
      </c>
      <c r="G70" s="38" t="s">
        <v>1233</v>
      </c>
      <c r="H70" s="38" t="s">
        <v>459</v>
      </c>
      <c r="I70" s="38" t="s">
        <v>456</v>
      </c>
      <c r="J70" s="38" t="s">
        <v>459</v>
      </c>
      <c r="K70" s="38" t="s">
        <v>1328</v>
      </c>
      <c r="L70" s="34"/>
      <c r="Q70" s="34"/>
      <c r="S70" s="34"/>
    </row>
    <row r="71" spans="2:19">
      <c r="B71" s="42" t="s">
        <v>1123</v>
      </c>
      <c r="C71" s="47">
        <v>72</v>
      </c>
      <c r="D71" s="38" t="s">
        <v>1109</v>
      </c>
      <c r="E71" s="38" t="s">
        <v>1311</v>
      </c>
      <c r="F71" s="38" t="s">
        <v>1330</v>
      </c>
      <c r="G71" s="38" t="s">
        <v>702</v>
      </c>
      <c r="H71" s="38" t="s">
        <v>459</v>
      </c>
      <c r="I71" s="38" t="s">
        <v>456</v>
      </c>
      <c r="J71" s="38" t="s">
        <v>459</v>
      </c>
      <c r="K71" s="38" t="s">
        <v>1273</v>
      </c>
      <c r="L71" s="34"/>
      <c r="Q71" s="34"/>
    </row>
    <row r="72" spans="2:19">
      <c r="B72" s="42" t="s">
        <v>1123</v>
      </c>
      <c r="C72" s="47">
        <v>73</v>
      </c>
      <c r="D72" s="38" t="s">
        <v>1110</v>
      </c>
      <c r="E72" s="38" t="s">
        <v>1312</v>
      </c>
      <c r="F72" s="38">
        <v>310</v>
      </c>
      <c r="G72" s="38" t="s">
        <v>702</v>
      </c>
      <c r="H72" s="38" t="s">
        <v>459</v>
      </c>
      <c r="I72" s="38" t="s">
        <v>456</v>
      </c>
      <c r="J72" s="38" t="s">
        <v>459</v>
      </c>
      <c r="K72" s="38" t="s">
        <v>1273</v>
      </c>
      <c r="L72" s="34"/>
      <c r="Q72" s="34"/>
    </row>
    <row r="73" spans="2:19">
      <c r="B73" s="42" t="s">
        <v>1123</v>
      </c>
      <c r="C73" s="47">
        <v>78</v>
      </c>
      <c r="D73" s="38" t="s">
        <v>668</v>
      </c>
      <c r="E73" s="38" t="s">
        <v>1313</v>
      </c>
      <c r="F73" s="38" t="s">
        <v>1292</v>
      </c>
      <c r="G73" s="38" t="s">
        <v>1233</v>
      </c>
      <c r="H73" s="38" t="s">
        <v>459</v>
      </c>
      <c r="I73" s="38" t="s">
        <v>456</v>
      </c>
      <c r="J73" s="38" t="s">
        <v>459</v>
      </c>
      <c r="K73" s="38" t="s">
        <v>1328</v>
      </c>
      <c r="L73" s="34"/>
      <c r="Q73" s="34"/>
      <c r="S73" s="34"/>
    </row>
    <row r="74" spans="2:19">
      <c r="B74" s="42" t="s">
        <v>1123</v>
      </c>
      <c r="C74" s="47">
        <v>79</v>
      </c>
      <c r="D74" s="38" t="s">
        <v>1113</v>
      </c>
      <c r="E74" s="38" t="s">
        <v>1314</v>
      </c>
      <c r="F74" s="38" t="s">
        <v>1292</v>
      </c>
      <c r="G74" s="38" t="s">
        <v>1233</v>
      </c>
      <c r="H74" s="38" t="s">
        <v>459</v>
      </c>
      <c r="I74" s="38" t="s">
        <v>456</v>
      </c>
      <c r="J74" s="38" t="s">
        <v>459</v>
      </c>
      <c r="K74" s="38" t="s">
        <v>1328</v>
      </c>
      <c r="L74" s="34"/>
      <c r="Q74" s="34"/>
      <c r="S74" s="34"/>
    </row>
    <row r="75" spans="2:19">
      <c r="B75" s="42" t="s">
        <v>1123</v>
      </c>
      <c r="C75" s="47">
        <v>80</v>
      </c>
      <c r="D75" s="38" t="s">
        <v>1114</v>
      </c>
      <c r="E75" s="38" t="s">
        <v>1315</v>
      </c>
      <c r="F75" s="38" t="s">
        <v>1292</v>
      </c>
      <c r="G75" s="38" t="s">
        <v>1233</v>
      </c>
      <c r="H75" s="38" t="s">
        <v>459</v>
      </c>
      <c r="I75" s="38" t="s">
        <v>456</v>
      </c>
      <c r="J75" s="38" t="s">
        <v>459</v>
      </c>
      <c r="K75" s="38" t="s">
        <v>1328</v>
      </c>
      <c r="L75" s="34"/>
      <c r="Q75" s="34"/>
    </row>
    <row r="76" spans="2:19">
      <c r="B76" s="42" t="s">
        <v>1123</v>
      </c>
      <c r="C76" s="47">
        <v>81</v>
      </c>
      <c r="D76" s="38" t="s">
        <v>1115</v>
      </c>
      <c r="E76" s="38" t="s">
        <v>1307</v>
      </c>
      <c r="F76" s="38" t="s">
        <v>1292</v>
      </c>
      <c r="G76" s="38" t="s">
        <v>1233</v>
      </c>
      <c r="H76" s="38" t="s">
        <v>459</v>
      </c>
      <c r="I76" s="38" t="s">
        <v>456</v>
      </c>
      <c r="J76" s="38" t="s">
        <v>459</v>
      </c>
      <c r="K76" s="38" t="s">
        <v>1328</v>
      </c>
      <c r="L76" s="34"/>
      <c r="Q76" s="34"/>
    </row>
    <row r="77" spans="2:19">
      <c r="B77" s="42" t="s">
        <v>1123</v>
      </c>
      <c r="C77" s="47">
        <v>82</v>
      </c>
      <c r="D77" s="38" t="s">
        <v>1116</v>
      </c>
      <c r="E77" s="38" t="s">
        <v>1316</v>
      </c>
      <c r="F77" s="38" t="s">
        <v>1292</v>
      </c>
      <c r="G77" s="38" t="s">
        <v>1233</v>
      </c>
      <c r="H77" s="38" t="s">
        <v>459</v>
      </c>
      <c r="I77" s="38" t="s">
        <v>456</v>
      </c>
      <c r="J77" s="38" t="s">
        <v>459</v>
      </c>
      <c r="K77" s="38" t="s">
        <v>1328</v>
      </c>
      <c r="L77" s="34"/>
      <c r="Q77" s="34"/>
    </row>
    <row r="78" spans="2:19">
      <c r="B78" s="42" t="s">
        <v>1123</v>
      </c>
      <c r="C78" s="47">
        <v>83</v>
      </c>
      <c r="D78" s="38" t="s">
        <v>669</v>
      </c>
      <c r="E78" s="38" t="s">
        <v>1317</v>
      </c>
      <c r="F78" s="38" t="s">
        <v>1292</v>
      </c>
      <c r="G78" s="38" t="s">
        <v>1233</v>
      </c>
      <c r="H78" s="38" t="s">
        <v>459</v>
      </c>
      <c r="I78" s="38" t="s">
        <v>456</v>
      </c>
      <c r="J78" s="38" t="s">
        <v>459</v>
      </c>
      <c r="K78" s="38" t="s">
        <v>1328</v>
      </c>
      <c r="L78" s="34"/>
      <c r="Q78" s="34"/>
    </row>
    <row r="79" spans="2:19">
      <c r="B79" s="42" t="s">
        <v>1123</v>
      </c>
      <c r="C79" s="47">
        <v>85</v>
      </c>
      <c r="D79" s="38" t="s">
        <v>670</v>
      </c>
      <c r="E79" s="38" t="s">
        <v>1318</v>
      </c>
      <c r="F79" s="38" t="s">
        <v>1292</v>
      </c>
      <c r="G79" s="38" t="s">
        <v>1233</v>
      </c>
      <c r="H79" s="38" t="s">
        <v>459</v>
      </c>
      <c r="I79" s="38" t="s">
        <v>456</v>
      </c>
      <c r="J79" s="38" t="s">
        <v>459</v>
      </c>
      <c r="K79" s="38" t="s">
        <v>1328</v>
      </c>
      <c r="L79" s="34"/>
      <c r="Q79" s="34"/>
    </row>
    <row r="80" spans="2:19">
      <c r="B80" s="42" t="s">
        <v>1123</v>
      </c>
      <c r="C80" s="47">
        <v>86</v>
      </c>
      <c r="D80" s="38" t="s">
        <v>1118</v>
      </c>
      <c r="E80" s="38" t="s">
        <v>1319</v>
      </c>
      <c r="F80" s="38" t="s">
        <v>1292</v>
      </c>
      <c r="G80" s="38" t="s">
        <v>1233</v>
      </c>
      <c r="H80" s="38" t="s">
        <v>459</v>
      </c>
      <c r="I80" s="38" t="s">
        <v>456</v>
      </c>
      <c r="J80" s="38" t="s">
        <v>459</v>
      </c>
      <c r="K80" s="38" t="s">
        <v>1328</v>
      </c>
      <c r="L80" s="34"/>
      <c r="Q80" s="34"/>
    </row>
    <row r="81" spans="2:19">
      <c r="B81" s="42" t="s">
        <v>1123</v>
      </c>
      <c r="C81" s="47">
        <v>87</v>
      </c>
      <c r="D81" s="38" t="s">
        <v>671</v>
      </c>
      <c r="E81" s="38" t="s">
        <v>1320</v>
      </c>
      <c r="F81" s="38" t="s">
        <v>1292</v>
      </c>
      <c r="G81" s="38" t="s">
        <v>1233</v>
      </c>
      <c r="H81" s="38" t="s">
        <v>459</v>
      </c>
      <c r="I81" s="38" t="s">
        <v>456</v>
      </c>
      <c r="J81" s="38" t="s">
        <v>459</v>
      </c>
      <c r="K81" s="38" t="s">
        <v>1328</v>
      </c>
      <c r="L81" s="34"/>
      <c r="Q81" s="34"/>
    </row>
    <row r="82" spans="2:19">
      <c r="B82" s="42" t="s">
        <v>1123</v>
      </c>
      <c r="C82" s="47">
        <v>88</v>
      </c>
      <c r="D82" s="38" t="s">
        <v>672</v>
      </c>
      <c r="E82" s="38" t="s">
        <v>1321</v>
      </c>
      <c r="F82" s="38" t="s">
        <v>1292</v>
      </c>
      <c r="G82" s="38" t="s">
        <v>1233</v>
      </c>
      <c r="H82" s="38" t="s">
        <v>459</v>
      </c>
      <c r="I82" s="38" t="s">
        <v>456</v>
      </c>
      <c r="J82" s="38" t="s">
        <v>459</v>
      </c>
      <c r="K82" s="38" t="s">
        <v>1328</v>
      </c>
      <c r="L82" s="34"/>
      <c r="Q82" s="34"/>
    </row>
    <row r="83" spans="2:19">
      <c r="E83" s="49"/>
      <c r="F83" s="52"/>
      <c r="G83" s="50"/>
      <c r="H83" s="51"/>
      <c r="I83" s="50"/>
      <c r="J83" s="38"/>
      <c r="K83" s="50"/>
      <c r="L83" s="34"/>
      <c r="Q83" s="34"/>
    </row>
    <row r="84" spans="2:19">
      <c r="E84" s="49"/>
      <c r="F84" s="52"/>
      <c r="G84" s="50"/>
      <c r="H84" s="51"/>
      <c r="I84" s="50"/>
      <c r="J84" s="38"/>
      <c r="K84" s="50"/>
      <c r="L84" s="34"/>
      <c r="Q84" s="34"/>
    </row>
    <row r="93" spans="2:19">
      <c r="B93" s="5" t="s">
        <v>698</v>
      </c>
      <c r="C93" s="1" t="s">
        <v>697</v>
      </c>
      <c r="D93" s="45" t="s">
        <v>461</v>
      </c>
      <c r="E93" s="45" t="s">
        <v>1235</v>
      </c>
      <c r="F93" s="24" t="s">
        <v>1234</v>
      </c>
      <c r="G93" s="24" t="s">
        <v>1261</v>
      </c>
      <c r="H93" s="24" t="s">
        <v>1230</v>
      </c>
      <c r="I93" s="24" t="s">
        <v>1231</v>
      </c>
      <c r="J93" s="24" t="s">
        <v>1232</v>
      </c>
      <c r="K93" s="24" t="s">
        <v>458</v>
      </c>
      <c r="M93" s="34"/>
      <c r="N93" s="34"/>
      <c r="O93" s="34"/>
      <c r="P93" s="34"/>
      <c r="Q93" s="34"/>
      <c r="R93" s="34"/>
      <c r="S93" s="34"/>
    </row>
    <row r="94" spans="2:19">
      <c r="B94" s="37" t="s">
        <v>1227</v>
      </c>
      <c r="C94" s="47">
        <v>19</v>
      </c>
      <c r="D94" s="44" t="s">
        <v>1136</v>
      </c>
      <c r="E94" s="38" t="s">
        <v>1246</v>
      </c>
      <c r="F94" s="38">
        <v>0</v>
      </c>
      <c r="G94" s="38" t="s">
        <v>705</v>
      </c>
      <c r="H94" s="38" t="s">
        <v>460</v>
      </c>
      <c r="I94" s="38" t="s">
        <v>460</v>
      </c>
      <c r="J94" s="38" t="s">
        <v>460</v>
      </c>
      <c r="K94" s="38" t="s">
        <v>1322</v>
      </c>
      <c r="L94" s="34"/>
      <c r="M94" s="34"/>
      <c r="N94" s="34"/>
      <c r="O94" s="34"/>
      <c r="P94" s="34"/>
      <c r="Q94" s="34"/>
      <c r="S94" s="34"/>
    </row>
    <row r="95" spans="2:19">
      <c r="B95" s="37" t="s">
        <v>1227</v>
      </c>
      <c r="C95" s="47">
        <v>44</v>
      </c>
      <c r="D95" s="38" t="s">
        <v>463</v>
      </c>
      <c r="E95" s="38" t="s">
        <v>1238</v>
      </c>
      <c r="F95" s="38">
        <v>100</v>
      </c>
      <c r="G95" s="38" t="s">
        <v>704</v>
      </c>
      <c r="H95" s="38" t="s">
        <v>460</v>
      </c>
      <c r="I95" s="38" t="s">
        <v>460</v>
      </c>
      <c r="J95" s="38" t="s">
        <v>460</v>
      </c>
      <c r="K95" s="38" t="s">
        <v>1324</v>
      </c>
      <c r="L95" s="34"/>
      <c r="M95" s="34"/>
      <c r="N95" s="34"/>
      <c r="O95" s="34"/>
      <c r="P95" s="34"/>
      <c r="Q95" s="34"/>
      <c r="S95" s="34"/>
    </row>
    <row r="96" spans="2:19">
      <c r="B96" s="37" t="s">
        <v>1227</v>
      </c>
      <c r="C96" s="47">
        <v>46</v>
      </c>
      <c r="D96" s="44" t="s">
        <v>1158</v>
      </c>
      <c r="E96" s="38" t="s">
        <v>1239</v>
      </c>
      <c r="F96" s="38">
        <v>12.5</v>
      </c>
      <c r="G96" s="38" t="s">
        <v>705</v>
      </c>
      <c r="H96" s="38" t="s">
        <v>460</v>
      </c>
      <c r="I96" s="38" t="s">
        <v>460</v>
      </c>
      <c r="J96" s="38" t="s">
        <v>460</v>
      </c>
      <c r="K96" s="38" t="s">
        <v>1325</v>
      </c>
    </row>
    <row r="97" spans="2:18" ht="15.5">
      <c r="B97" s="37" t="s">
        <v>1227</v>
      </c>
      <c r="C97" s="47">
        <v>48</v>
      </c>
      <c r="D97" s="44" t="s">
        <v>1160</v>
      </c>
      <c r="E97" s="38" t="s">
        <v>1245</v>
      </c>
      <c r="F97" s="38">
        <v>100</v>
      </c>
      <c r="G97" s="38" t="s">
        <v>1326</v>
      </c>
      <c r="H97" s="38" t="s">
        <v>460</v>
      </c>
      <c r="I97" s="38" t="s">
        <v>459</v>
      </c>
      <c r="J97" s="38" t="s">
        <v>459</v>
      </c>
      <c r="K97" s="38" t="s">
        <v>1327</v>
      </c>
      <c r="R97"/>
    </row>
    <row r="98" spans="2:18" ht="15.5">
      <c r="B98" s="37" t="s">
        <v>1227</v>
      </c>
      <c r="C98" s="47">
        <v>49</v>
      </c>
      <c r="D98" s="44" t="s">
        <v>687</v>
      </c>
      <c r="E98" s="38" t="s">
        <v>1238</v>
      </c>
      <c r="F98" s="38">
        <v>100</v>
      </c>
      <c r="G98" s="38" t="s">
        <v>705</v>
      </c>
      <c r="H98" s="38" t="s">
        <v>460</v>
      </c>
      <c r="I98" s="38" t="s">
        <v>460</v>
      </c>
      <c r="J98" s="38" t="s">
        <v>460</v>
      </c>
      <c r="K98" s="38" t="s">
        <v>1324</v>
      </c>
      <c r="R98"/>
    </row>
    <row r="99" spans="2:18" ht="15.5">
      <c r="B99" s="37" t="s">
        <v>1227</v>
      </c>
      <c r="C99" s="47">
        <v>79</v>
      </c>
      <c r="D99" s="44" t="s">
        <v>1223</v>
      </c>
      <c r="E99" s="38" t="s">
        <v>1314</v>
      </c>
      <c r="F99" s="38" t="s">
        <v>1292</v>
      </c>
      <c r="G99" s="38" t="s">
        <v>1233</v>
      </c>
      <c r="H99" s="38" t="s">
        <v>459</v>
      </c>
      <c r="I99" s="38" t="s">
        <v>456</v>
      </c>
      <c r="J99" s="38" t="s">
        <v>459</v>
      </c>
      <c r="K99" s="38" t="s">
        <v>1328</v>
      </c>
      <c r="R99"/>
    </row>
    <row r="100" spans="2:18" ht="15.5">
      <c r="B100" s="37" t="s">
        <v>1227</v>
      </c>
      <c r="C100" s="47">
        <v>80</v>
      </c>
      <c r="D100" s="44" t="s">
        <v>1186</v>
      </c>
      <c r="E100" s="38" t="s">
        <v>1315</v>
      </c>
      <c r="F100" s="38" t="s">
        <v>1292</v>
      </c>
      <c r="G100" s="38" t="s">
        <v>1233</v>
      </c>
      <c r="H100" s="38" t="s">
        <v>459</v>
      </c>
      <c r="I100" s="38" t="s">
        <v>456</v>
      </c>
      <c r="J100" s="38" t="s">
        <v>459</v>
      </c>
      <c r="K100" s="38" t="s">
        <v>1328</v>
      </c>
      <c r="R100"/>
    </row>
    <row r="101" spans="2:18" ht="15.5">
      <c r="B101" s="37" t="s">
        <v>1227</v>
      </c>
      <c r="C101" s="47">
        <v>86</v>
      </c>
      <c r="D101" s="44" t="s">
        <v>1224</v>
      </c>
      <c r="E101" s="38" t="s">
        <v>1319</v>
      </c>
      <c r="F101" s="38" t="s">
        <v>1292</v>
      </c>
      <c r="G101" s="38" t="s">
        <v>1233</v>
      </c>
      <c r="H101" s="38" t="s">
        <v>459</v>
      </c>
      <c r="I101" s="38" t="s">
        <v>456</v>
      </c>
      <c r="J101" s="38" t="s">
        <v>459</v>
      </c>
      <c r="K101" s="38" t="s">
        <v>1328</v>
      </c>
      <c r="R101"/>
    </row>
    <row r="102" spans="2:18" ht="15.5">
      <c r="B102" s="37" t="s">
        <v>1227</v>
      </c>
      <c r="C102" s="47">
        <v>87</v>
      </c>
      <c r="D102" s="44" t="s">
        <v>1225</v>
      </c>
      <c r="E102" s="38" t="s">
        <v>1320</v>
      </c>
      <c r="F102" s="38" t="s">
        <v>1292</v>
      </c>
      <c r="G102" s="38" t="s">
        <v>1233</v>
      </c>
      <c r="H102" s="38" t="s">
        <v>459</v>
      </c>
      <c r="I102" s="38" t="s">
        <v>456</v>
      </c>
      <c r="J102" s="38" t="s">
        <v>459</v>
      </c>
      <c r="K102" s="38" t="s">
        <v>1328</v>
      </c>
      <c r="R102"/>
    </row>
    <row r="103" spans="2:18" ht="15.5">
      <c r="B103" s="37" t="s">
        <v>1227</v>
      </c>
      <c r="C103" s="47">
        <v>88</v>
      </c>
      <c r="D103" s="44" t="s">
        <v>1191</v>
      </c>
      <c r="E103" s="38" t="s">
        <v>1321</v>
      </c>
      <c r="F103" s="38" t="s">
        <v>1292</v>
      </c>
      <c r="G103" s="38" t="s">
        <v>1233</v>
      </c>
      <c r="H103" s="38" t="s">
        <v>459</v>
      </c>
      <c r="I103" s="38" t="s">
        <v>456</v>
      </c>
      <c r="J103" s="38" t="s">
        <v>459</v>
      </c>
      <c r="K103" s="38" t="s">
        <v>1328</v>
      </c>
      <c r="R103"/>
    </row>
    <row r="104" spans="2:18" ht="15.5">
      <c r="B104" s="37" t="s">
        <v>1227</v>
      </c>
      <c r="C104" s="47">
        <v>89</v>
      </c>
      <c r="D104" s="44" t="s">
        <v>1192</v>
      </c>
      <c r="E104" s="38" t="s">
        <v>1240</v>
      </c>
      <c r="F104" s="38">
        <v>0</v>
      </c>
      <c r="G104" s="38" t="s">
        <v>705</v>
      </c>
      <c r="H104" s="38" t="s">
        <v>460</v>
      </c>
      <c r="I104" s="38" t="s">
        <v>460</v>
      </c>
      <c r="J104" s="38" t="s">
        <v>460</v>
      </c>
      <c r="K104" s="38" t="s">
        <v>1322</v>
      </c>
      <c r="R104"/>
    </row>
    <row r="105" spans="2:18" ht="15.5">
      <c r="B105" s="37" t="s">
        <v>1227</v>
      </c>
      <c r="C105" s="47">
        <v>92</v>
      </c>
      <c r="D105" s="44" t="s">
        <v>1357</v>
      </c>
      <c r="E105" s="38" t="s">
        <v>1236</v>
      </c>
      <c r="F105" s="38">
        <v>0</v>
      </c>
      <c r="G105" s="38" t="s">
        <v>705</v>
      </c>
      <c r="H105" s="38" t="s">
        <v>460</v>
      </c>
      <c r="I105" s="38" t="s">
        <v>460</v>
      </c>
      <c r="J105" s="38" t="s">
        <v>460</v>
      </c>
      <c r="K105" s="38" t="s">
        <v>1322</v>
      </c>
      <c r="R105"/>
    </row>
    <row r="106" spans="2:18" ht="15.5">
      <c r="B106" s="37" t="s">
        <v>1227</v>
      </c>
      <c r="C106" s="47">
        <v>93</v>
      </c>
      <c r="D106" s="44" t="s">
        <v>1359</v>
      </c>
      <c r="E106" s="38" t="s">
        <v>1236</v>
      </c>
      <c r="F106" s="38">
        <v>0</v>
      </c>
      <c r="G106" s="38" t="s">
        <v>705</v>
      </c>
      <c r="H106" s="38" t="s">
        <v>460</v>
      </c>
      <c r="I106" s="38" t="s">
        <v>460</v>
      </c>
      <c r="J106" s="38" t="s">
        <v>460</v>
      </c>
      <c r="K106" s="38" t="s">
        <v>1322</v>
      </c>
      <c r="R106"/>
    </row>
    <row r="107" spans="2:18" ht="15.5">
      <c r="B107" s="37" t="s">
        <v>1227</v>
      </c>
      <c r="C107" s="47">
        <v>97</v>
      </c>
      <c r="D107" s="44" t="s">
        <v>1196</v>
      </c>
      <c r="E107" s="38" t="s">
        <v>1237</v>
      </c>
      <c r="F107" s="38">
        <v>100</v>
      </c>
      <c r="G107" s="38" t="s">
        <v>705</v>
      </c>
      <c r="H107" s="38" t="s">
        <v>460</v>
      </c>
      <c r="I107" s="38" t="s">
        <v>460</v>
      </c>
      <c r="J107" s="38" t="s">
        <v>460</v>
      </c>
      <c r="K107" s="38" t="s">
        <v>1322</v>
      </c>
      <c r="R107"/>
    </row>
    <row r="108" spans="2:18" ht="15.5">
      <c r="B108" s="37" t="s">
        <v>1227</v>
      </c>
      <c r="C108" s="47">
        <v>98</v>
      </c>
      <c r="D108" s="44" t="s">
        <v>1197</v>
      </c>
      <c r="E108" s="38" t="s">
        <v>1244</v>
      </c>
      <c r="F108" s="38">
        <v>0</v>
      </c>
      <c r="G108" s="38" t="s">
        <v>705</v>
      </c>
      <c r="H108" s="38" t="s">
        <v>460</v>
      </c>
      <c r="I108" s="38" t="s">
        <v>460</v>
      </c>
      <c r="J108" s="38" t="s">
        <v>460</v>
      </c>
      <c r="K108" s="38" t="s">
        <v>1322</v>
      </c>
      <c r="R108"/>
    </row>
    <row r="109" spans="2:18" ht="15.5">
      <c r="B109" s="37" t="s">
        <v>1227</v>
      </c>
      <c r="C109" s="47">
        <v>99</v>
      </c>
      <c r="D109" s="44" t="s">
        <v>1198</v>
      </c>
      <c r="E109" s="67" t="s">
        <v>1238</v>
      </c>
      <c r="F109" s="38">
        <v>1</v>
      </c>
      <c r="G109" s="38" t="s">
        <v>1326</v>
      </c>
      <c r="H109" s="38" t="s">
        <v>460</v>
      </c>
      <c r="I109" s="38" t="s">
        <v>459</v>
      </c>
      <c r="J109" s="38" t="s">
        <v>459</v>
      </c>
      <c r="K109" s="38" t="s">
        <v>1327</v>
      </c>
      <c r="R109"/>
    </row>
    <row r="110" spans="2:18" ht="15.5">
      <c r="B110" s="37" t="s">
        <v>1227</v>
      </c>
      <c r="C110" s="47">
        <v>101</v>
      </c>
      <c r="D110" s="44" t="s">
        <v>1200</v>
      </c>
      <c r="E110" s="38" t="s">
        <v>1243</v>
      </c>
      <c r="F110" s="38">
        <v>0</v>
      </c>
      <c r="G110" s="38" t="s">
        <v>705</v>
      </c>
      <c r="H110" s="38" t="s">
        <v>460</v>
      </c>
      <c r="I110" s="38" t="s">
        <v>460</v>
      </c>
      <c r="J110" s="38" t="s">
        <v>460</v>
      </c>
      <c r="K110" s="38" t="s">
        <v>1322</v>
      </c>
      <c r="R110"/>
    </row>
    <row r="111" spans="2:18">
      <c r="B111" s="37" t="s">
        <v>1227</v>
      </c>
      <c r="C111" s="47">
        <v>104</v>
      </c>
      <c r="D111" s="44" t="s">
        <v>1201</v>
      </c>
      <c r="E111" s="38" t="s">
        <v>1241</v>
      </c>
      <c r="F111" s="38">
        <v>1</v>
      </c>
      <c r="G111" s="38" t="s">
        <v>705</v>
      </c>
      <c r="H111" s="38" t="s">
        <v>460</v>
      </c>
      <c r="I111" s="38" t="s">
        <v>460</v>
      </c>
      <c r="J111" s="38" t="s">
        <v>460</v>
      </c>
      <c r="K111" s="38" t="s">
        <v>1322</v>
      </c>
    </row>
    <row r="112" spans="2:18">
      <c r="B112" s="37" t="s">
        <v>1227</v>
      </c>
      <c r="C112" s="47">
        <v>105</v>
      </c>
      <c r="D112" s="44" t="s">
        <v>1202</v>
      </c>
      <c r="E112" s="38" t="s">
        <v>1242</v>
      </c>
      <c r="F112" s="38">
        <v>0</v>
      </c>
      <c r="G112" s="38" t="s">
        <v>701</v>
      </c>
      <c r="H112" s="38" t="s">
        <v>460</v>
      </c>
      <c r="I112" s="38" t="s">
        <v>460</v>
      </c>
      <c r="J112" s="38" t="s">
        <v>460</v>
      </c>
      <c r="K112" s="38" t="s">
        <v>1322</v>
      </c>
    </row>
    <row r="113" spans="2:11">
      <c r="B113" s="37" t="s">
        <v>1227</v>
      </c>
      <c r="C113" s="47">
        <v>106</v>
      </c>
      <c r="D113" s="44" t="s">
        <v>1203</v>
      </c>
      <c r="E113" s="38" t="s">
        <v>1243</v>
      </c>
      <c r="F113" s="38">
        <v>0</v>
      </c>
      <c r="G113" s="38" t="s">
        <v>705</v>
      </c>
      <c r="H113" s="38" t="s">
        <v>460</v>
      </c>
      <c r="I113" s="38" t="s">
        <v>460</v>
      </c>
      <c r="J113" s="38" t="s">
        <v>460</v>
      </c>
      <c r="K113" s="38" t="s">
        <v>1322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7C8D9-FFF3-4190-8E10-2F9FE4BFF60A}">
  <sheetPr>
    <tabColor theme="6" tint="0.39997558519241921"/>
  </sheetPr>
  <dimension ref="A4:K23"/>
  <sheetViews>
    <sheetView topLeftCell="A10" workbookViewId="0">
      <selection activeCell="C6" sqref="C6"/>
    </sheetView>
  </sheetViews>
  <sheetFormatPr defaultRowHeight="15.5"/>
  <sheetData>
    <row r="4" spans="1:11">
      <c r="B4" s="2"/>
      <c r="C4" s="35" t="s">
        <v>1354</v>
      </c>
      <c r="D4" s="35"/>
      <c r="E4" s="35"/>
      <c r="F4" s="35"/>
      <c r="G4" s="2"/>
      <c r="H4" s="35" t="s">
        <v>1354</v>
      </c>
      <c r="I4" s="35"/>
      <c r="J4" s="35"/>
      <c r="K4" s="35"/>
    </row>
    <row r="5" spans="1:11">
      <c r="B5" s="2"/>
      <c r="C5" s="5" t="s">
        <v>695</v>
      </c>
      <c r="D5" s="5" t="s">
        <v>696</v>
      </c>
      <c r="E5" s="5" t="s">
        <v>468</v>
      </c>
      <c r="F5" s="5" t="s">
        <v>1336</v>
      </c>
      <c r="G5" s="2"/>
      <c r="H5" s="5" t="s">
        <v>695</v>
      </c>
      <c r="I5" s="5" t="s">
        <v>696</v>
      </c>
      <c r="J5" s="5" t="s">
        <v>468</v>
      </c>
      <c r="K5" s="5" t="s">
        <v>1336</v>
      </c>
    </row>
    <row r="6" spans="1:11">
      <c r="A6" s="55">
        <v>1</v>
      </c>
      <c r="B6" s="55" t="s">
        <v>1337</v>
      </c>
      <c r="C6" s="55">
        <f>COUNTIF(UN_SDG_2023!$A$3:$A$250,$A6)</f>
        <v>13</v>
      </c>
      <c r="D6" s="55">
        <f>COUNTIFS(UN_SDG_2023!$A$3:$A$250,$A6,UN_SDG_2023!F$3:F$250,1)</f>
        <v>5</v>
      </c>
      <c r="E6" s="55">
        <f>COUNTIFS(UN_SDG_2023!$A$3:$A$250,$A6,UN_SDG_2023!G$3:G$250,1)</f>
        <v>1</v>
      </c>
      <c r="F6" s="55"/>
      <c r="G6" s="24"/>
      <c r="H6" s="59">
        <f>C6/$C6</f>
        <v>1</v>
      </c>
      <c r="I6" s="59">
        <f t="shared" ref="I6:J21" si="0">D6/$C6</f>
        <v>0.38461538461538464</v>
      </c>
      <c r="J6" s="59">
        <f t="shared" si="0"/>
        <v>7.6923076923076927E-2</v>
      </c>
      <c r="K6" s="35"/>
    </row>
    <row r="7" spans="1:11">
      <c r="A7" s="55">
        <v>2</v>
      </c>
      <c r="B7" s="55" t="s">
        <v>1338</v>
      </c>
      <c r="C7" s="55">
        <f>COUNTIF(UN_SDG_2023!$A$3:$A$250,$A7)</f>
        <v>14</v>
      </c>
      <c r="D7" s="55">
        <f>COUNTIFS(UN_SDG_2023!$A$3:$A$250,$A7,UN_SDG_2023!F$3:F$250,1)</f>
        <v>3</v>
      </c>
      <c r="E7" s="55">
        <f>COUNTIFS(UN_SDG_2023!$A$3:$A$250,$A7,UN_SDG_2023!G$3:G$250,1)</f>
        <v>1</v>
      </c>
      <c r="F7" s="5"/>
      <c r="G7" s="24"/>
      <c r="H7" s="59">
        <f t="shared" ref="H7:H22" si="1">C7/$C7</f>
        <v>1</v>
      </c>
      <c r="I7" s="59">
        <f t="shared" si="0"/>
        <v>0.21428571428571427</v>
      </c>
      <c r="J7" s="59">
        <f t="shared" si="0"/>
        <v>7.1428571428571425E-2</v>
      </c>
      <c r="K7" s="5"/>
    </row>
    <row r="8" spans="1:11">
      <c r="A8" s="55">
        <v>3</v>
      </c>
      <c r="B8" s="55" t="s">
        <v>1339</v>
      </c>
      <c r="C8" s="55">
        <f>COUNTIF(UN_SDG_2023!$A$3:$A$250,$A8)</f>
        <v>28</v>
      </c>
      <c r="D8" s="55">
        <f>COUNTIFS(UN_SDG_2023!$A$3:$A$250,$A8,UN_SDG_2023!F$3:F$250,1)</f>
        <v>2</v>
      </c>
      <c r="E8" s="55">
        <f>COUNTIFS(UN_SDG_2023!$A$3:$A$250,$A8,UN_SDG_2023!G$3:G$250,1)</f>
        <v>2</v>
      </c>
      <c r="F8" s="30"/>
      <c r="G8" s="30"/>
      <c r="H8" s="59">
        <f t="shared" si="1"/>
        <v>1</v>
      </c>
      <c r="I8" s="59">
        <f t="shared" si="0"/>
        <v>7.1428571428571425E-2</v>
      </c>
      <c r="J8" s="59">
        <f t="shared" si="0"/>
        <v>7.1428571428571425E-2</v>
      </c>
      <c r="K8" s="6"/>
    </row>
    <row r="9" spans="1:11">
      <c r="A9" s="55">
        <v>4</v>
      </c>
      <c r="B9" s="55" t="s">
        <v>1340</v>
      </c>
      <c r="C9" s="55">
        <f>COUNTIF(UN_SDG_2023!$A$3:$A$250,$A9)</f>
        <v>12</v>
      </c>
      <c r="D9" s="55">
        <f>COUNTIFS(UN_SDG_2023!$A$3:$A$250,$A9,UN_SDG_2023!F$3:F$250,1)</f>
        <v>1</v>
      </c>
      <c r="E9" s="55">
        <f>COUNTIFS(UN_SDG_2023!$A$3:$A$250,$A9,UN_SDG_2023!G$3:G$250,1)</f>
        <v>0</v>
      </c>
      <c r="F9" s="30"/>
      <c r="G9" s="2"/>
      <c r="H9" s="59">
        <f t="shared" si="1"/>
        <v>1</v>
      </c>
      <c r="I9" s="59">
        <f t="shared" si="0"/>
        <v>8.3333333333333329E-2</v>
      </c>
      <c r="J9" s="59">
        <f t="shared" si="0"/>
        <v>0</v>
      </c>
      <c r="K9" s="6"/>
    </row>
    <row r="10" spans="1:11">
      <c r="A10" s="55">
        <v>5</v>
      </c>
      <c r="B10" s="55" t="s">
        <v>1341</v>
      </c>
      <c r="C10" s="55">
        <f>COUNTIF(UN_SDG_2023!$A$3:$A$250,$A10)</f>
        <v>14</v>
      </c>
      <c r="D10" s="55">
        <f>COUNTIFS(UN_SDG_2023!$A$3:$A$250,$A10,UN_SDG_2023!F$3:F$250,1)</f>
        <v>1</v>
      </c>
      <c r="E10" s="55">
        <f>COUNTIFS(UN_SDG_2023!$A$3:$A$250,$A10,UN_SDG_2023!G$3:G$250,1)</f>
        <v>0</v>
      </c>
      <c r="F10" s="30"/>
      <c r="G10" s="2"/>
      <c r="H10" s="59">
        <f t="shared" si="1"/>
        <v>1</v>
      </c>
      <c r="I10" s="59">
        <f t="shared" si="0"/>
        <v>7.1428571428571425E-2</v>
      </c>
      <c r="J10" s="59">
        <f t="shared" si="0"/>
        <v>0</v>
      </c>
      <c r="K10" s="6"/>
    </row>
    <row r="11" spans="1:11">
      <c r="A11" s="55">
        <v>6</v>
      </c>
      <c r="B11" s="55" t="s">
        <v>1342</v>
      </c>
      <c r="C11" s="55">
        <f>COUNTIF(UN_SDG_2023!$A$3:$A$250,$A11)</f>
        <v>11</v>
      </c>
      <c r="D11" s="55">
        <f>COUNTIFS(UN_SDG_2023!$A$3:$A$250,$A11,UN_SDG_2023!F$3:F$250,1)</f>
        <v>10</v>
      </c>
      <c r="E11" s="55">
        <f>COUNTIFS(UN_SDG_2023!$A$3:$A$250,$A11,UN_SDG_2023!G$3:G$250,1)</f>
        <v>4</v>
      </c>
      <c r="F11" s="30"/>
      <c r="G11" s="2"/>
      <c r="H11" s="59">
        <f t="shared" si="1"/>
        <v>1</v>
      </c>
      <c r="I11" s="59">
        <f t="shared" si="0"/>
        <v>0.90909090909090906</v>
      </c>
      <c r="J11" s="59">
        <f t="shared" si="0"/>
        <v>0.36363636363636365</v>
      </c>
      <c r="K11" s="6"/>
    </row>
    <row r="12" spans="1:11">
      <c r="A12" s="55">
        <v>7</v>
      </c>
      <c r="B12" s="55" t="s">
        <v>1343</v>
      </c>
      <c r="C12" s="55">
        <f>COUNTIF(UN_SDG_2023!$A$3:$A$250,$A12)</f>
        <v>6</v>
      </c>
      <c r="D12" s="55">
        <f>COUNTIFS(UN_SDG_2023!$A$3:$A$250,$A12,UN_SDG_2023!F$3:F$250,1)</f>
        <v>5</v>
      </c>
      <c r="E12" s="55">
        <f>COUNTIFS(UN_SDG_2023!$A$3:$A$250,$A12,UN_SDG_2023!G$3:G$250,1)</f>
        <v>0</v>
      </c>
      <c r="F12" s="3"/>
      <c r="G12" s="3"/>
      <c r="H12" s="59">
        <f t="shared" si="1"/>
        <v>1</v>
      </c>
      <c r="I12" s="59">
        <f t="shared" si="0"/>
        <v>0.83333333333333337</v>
      </c>
      <c r="J12" s="59">
        <f t="shared" si="0"/>
        <v>0</v>
      </c>
      <c r="K12" s="3"/>
    </row>
    <row r="13" spans="1:11">
      <c r="A13" s="55">
        <v>8</v>
      </c>
      <c r="B13" s="55" t="s">
        <v>1344</v>
      </c>
      <c r="C13" s="55">
        <f>COUNTIF(UN_SDG_2023!$A$3:$A$250,$A13)</f>
        <v>16</v>
      </c>
      <c r="D13" s="55">
        <f>COUNTIFS(UN_SDG_2023!$A$3:$A$250,$A13,UN_SDG_2023!F$3:F$250,1)</f>
        <v>2</v>
      </c>
      <c r="E13" s="55">
        <f>COUNTIFS(UN_SDG_2023!$A$3:$A$250,$A13,UN_SDG_2023!G$3:G$250,1)</f>
        <v>2</v>
      </c>
      <c r="F13" s="3"/>
      <c r="G13" s="3"/>
      <c r="H13" s="59">
        <f t="shared" si="1"/>
        <v>1</v>
      </c>
      <c r="I13" s="59">
        <f t="shared" si="0"/>
        <v>0.125</v>
      </c>
      <c r="J13" s="59">
        <f t="shared" si="0"/>
        <v>0.125</v>
      </c>
      <c r="K13" s="3"/>
    </row>
    <row r="14" spans="1:11">
      <c r="A14" s="55">
        <v>9</v>
      </c>
      <c r="B14" s="55" t="s">
        <v>1345</v>
      </c>
      <c r="C14" s="55">
        <f>COUNTIF(UN_SDG_2023!$A$3:$A$250,$A14)</f>
        <v>12</v>
      </c>
      <c r="D14" s="55">
        <f>COUNTIFS(UN_SDG_2023!$A$3:$A$250,$A14,UN_SDG_2023!F$3:F$250,1)</f>
        <v>1</v>
      </c>
      <c r="E14" s="55">
        <f>COUNTIFS(UN_SDG_2023!$A$3:$A$250,$A14,UN_SDG_2023!G$3:G$250,1)</f>
        <v>0</v>
      </c>
      <c r="F14" s="2"/>
      <c r="G14" s="2"/>
      <c r="H14" s="59">
        <f t="shared" si="1"/>
        <v>1</v>
      </c>
      <c r="I14" s="59">
        <f t="shared" si="0"/>
        <v>8.3333333333333329E-2</v>
      </c>
      <c r="J14" s="59">
        <f t="shared" si="0"/>
        <v>0</v>
      </c>
      <c r="K14" s="2"/>
    </row>
    <row r="15" spans="1:11">
      <c r="A15" s="55">
        <v>10</v>
      </c>
      <c r="B15" s="55" t="s">
        <v>1346</v>
      </c>
      <c r="C15" s="55">
        <f>COUNTIF(UN_SDG_2023!$A$3:$A$250,$A15)</f>
        <v>14</v>
      </c>
      <c r="D15" s="55">
        <f>COUNTIFS(UN_SDG_2023!$A$3:$A$250,$A15,UN_SDG_2023!F$3:F$250,1)</f>
        <v>0</v>
      </c>
      <c r="E15" s="55">
        <f>COUNTIFS(UN_SDG_2023!$A$3:$A$250,$A15,UN_SDG_2023!G$3:G$250,1)</f>
        <v>0</v>
      </c>
      <c r="F15" s="7"/>
      <c r="G15" s="7"/>
      <c r="H15" s="59">
        <f t="shared" si="1"/>
        <v>1</v>
      </c>
      <c r="I15" s="59">
        <f t="shared" si="0"/>
        <v>0</v>
      </c>
      <c r="J15" s="59">
        <f t="shared" si="0"/>
        <v>0</v>
      </c>
      <c r="K15" s="7"/>
    </row>
    <row r="16" spans="1:11">
      <c r="A16" s="55">
        <v>11</v>
      </c>
      <c r="B16" s="55" t="s">
        <v>1347</v>
      </c>
      <c r="C16" s="55">
        <f>COUNTIF(UN_SDG_2023!$A$3:$A$250,$A16)</f>
        <v>15</v>
      </c>
      <c r="D16" s="55">
        <f>COUNTIFS(UN_SDG_2023!$A$3:$A$250,$A16,UN_SDG_2023!F$3:F$250,1)</f>
        <v>11</v>
      </c>
      <c r="E16" s="55">
        <f>COUNTIFS(UN_SDG_2023!$A$3:$A$250,$A16,UN_SDG_2023!G$3:G$250,1)</f>
        <v>2</v>
      </c>
      <c r="F16" s="2"/>
      <c r="G16" s="2"/>
      <c r="H16" s="59">
        <f t="shared" si="1"/>
        <v>1</v>
      </c>
      <c r="I16" s="59">
        <f t="shared" si="0"/>
        <v>0.73333333333333328</v>
      </c>
      <c r="J16" s="59">
        <f t="shared" si="0"/>
        <v>0.13333333333333333</v>
      </c>
      <c r="K16" s="2"/>
    </row>
    <row r="17" spans="1:11">
      <c r="A17" s="55">
        <v>12</v>
      </c>
      <c r="B17" s="55" t="s">
        <v>1348</v>
      </c>
      <c r="C17" s="55">
        <f>COUNTIF(UN_SDG_2023!$A$3:$A$250,$A17)</f>
        <v>13</v>
      </c>
      <c r="D17" s="55">
        <f>COUNTIFS(UN_SDG_2023!$A$3:$A$250,$A17,UN_SDG_2023!F$3:F$250,1)</f>
        <v>13</v>
      </c>
      <c r="E17" s="55">
        <f>COUNTIFS(UN_SDG_2023!$A$3:$A$250,$A17,UN_SDG_2023!G$3:G$250,1)</f>
        <v>2</v>
      </c>
      <c r="F17" s="2"/>
      <c r="G17" s="2"/>
      <c r="H17" s="59">
        <f t="shared" si="1"/>
        <v>1</v>
      </c>
      <c r="I17" s="59">
        <f t="shared" si="0"/>
        <v>1</v>
      </c>
      <c r="J17" s="59">
        <f t="shared" si="0"/>
        <v>0.15384615384615385</v>
      </c>
      <c r="K17" s="2"/>
    </row>
    <row r="18" spans="1:11">
      <c r="A18" s="55">
        <v>13</v>
      </c>
      <c r="B18" s="55" t="s">
        <v>1349</v>
      </c>
      <c r="C18" s="55">
        <f>COUNTIF(UN_SDG_2023!$A$3:$A$250,$A18)</f>
        <v>8</v>
      </c>
      <c r="D18" s="55">
        <f>COUNTIFS(UN_SDG_2023!$A$3:$A$250,$A18,UN_SDG_2023!F$3:F$250,1)</f>
        <v>8</v>
      </c>
      <c r="E18" s="55">
        <f>COUNTIFS(UN_SDG_2023!$A$3:$A$250,$A18,UN_SDG_2023!G$3:G$250,1)</f>
        <v>2</v>
      </c>
      <c r="F18" s="9"/>
      <c r="G18" s="12"/>
      <c r="H18" s="59">
        <f t="shared" si="1"/>
        <v>1</v>
      </c>
      <c r="I18" s="59">
        <f t="shared" si="0"/>
        <v>1</v>
      </c>
      <c r="J18" s="59">
        <f t="shared" si="0"/>
        <v>0.25</v>
      </c>
      <c r="K18" s="7"/>
    </row>
    <row r="19" spans="1:11">
      <c r="A19" s="55">
        <v>14</v>
      </c>
      <c r="B19" s="55" t="s">
        <v>1350</v>
      </c>
      <c r="C19" s="55">
        <f>COUNTIF(UN_SDG_2023!$A$3:$A$250,$A19)</f>
        <v>10</v>
      </c>
      <c r="D19" s="55">
        <f>COUNTIFS(UN_SDG_2023!$A$3:$A$250,$A19,UN_SDG_2023!F$3:F$250,1)</f>
        <v>10</v>
      </c>
      <c r="E19" s="55">
        <f>COUNTIFS(UN_SDG_2023!$A$3:$A$250,$A19,UN_SDG_2023!G$3:G$250,1)</f>
        <v>3</v>
      </c>
      <c r="F19" s="15"/>
      <c r="G19" s="13"/>
      <c r="H19" s="59">
        <f t="shared" si="1"/>
        <v>1</v>
      </c>
      <c r="I19" s="59">
        <f t="shared" si="0"/>
        <v>1</v>
      </c>
      <c r="J19" s="59">
        <f t="shared" si="0"/>
        <v>0.3</v>
      </c>
      <c r="K19" s="7"/>
    </row>
    <row r="20" spans="1:11">
      <c r="A20" s="55">
        <v>15</v>
      </c>
      <c r="B20" s="55" t="s">
        <v>1351</v>
      </c>
      <c r="C20" s="55">
        <f>COUNTIF(UN_SDG_2023!$A$3:$A$250,$A20)</f>
        <v>14</v>
      </c>
      <c r="D20" s="55">
        <f>COUNTIFS(UN_SDG_2023!$A$3:$A$250,$A20,UN_SDG_2023!F$3:F$250,1)</f>
        <v>14</v>
      </c>
      <c r="E20" s="55">
        <f>COUNTIFS(UN_SDG_2023!$A$3:$A$250,$A20,UN_SDG_2023!G$3:G$250,1)</f>
        <v>6</v>
      </c>
      <c r="F20" s="3"/>
      <c r="G20" s="9"/>
      <c r="H20" s="59">
        <f t="shared" si="1"/>
        <v>1</v>
      </c>
      <c r="I20" s="59">
        <f t="shared" si="0"/>
        <v>1</v>
      </c>
      <c r="J20" s="59">
        <f t="shared" si="0"/>
        <v>0.42857142857142855</v>
      </c>
      <c r="K20" s="7"/>
    </row>
    <row r="21" spans="1:11">
      <c r="A21" s="55">
        <v>16</v>
      </c>
      <c r="B21" s="55" t="s">
        <v>1352</v>
      </c>
      <c r="C21" s="55">
        <f>COUNTIF(UN_SDG_2023!$A$3:$A$250,$A21)</f>
        <v>24</v>
      </c>
      <c r="D21" s="55">
        <f>COUNTIFS(UN_SDG_2023!$A$3:$A$250,$A21,UN_SDG_2023!F$3:F$250,1)</f>
        <v>0</v>
      </c>
      <c r="E21" s="55">
        <f>COUNTIFS(UN_SDG_2023!$A$3:$A$250,$A21,UN_SDG_2023!G$3:G$250,1)</f>
        <v>0</v>
      </c>
      <c r="F21" s="3"/>
      <c r="G21" s="9"/>
      <c r="H21" s="59">
        <f t="shared" si="1"/>
        <v>1</v>
      </c>
      <c r="I21" s="59">
        <f t="shared" si="0"/>
        <v>0</v>
      </c>
      <c r="J21" s="59">
        <f t="shared" si="0"/>
        <v>0</v>
      </c>
      <c r="K21" s="7"/>
    </row>
    <row r="22" spans="1:11">
      <c r="A22" s="55">
        <v>17</v>
      </c>
      <c r="B22" s="55" t="s">
        <v>1353</v>
      </c>
      <c r="C22" s="55">
        <f>COUNTIF(UN_SDG_2023!$A$3:$A$250,$A22)</f>
        <v>24</v>
      </c>
      <c r="D22" s="55">
        <f>COUNTIFS(UN_SDG_2023!$A$3:$A$250,$A22,UN_SDG_2023!F$3:F$250,1)</f>
        <v>2</v>
      </c>
      <c r="E22" s="55">
        <f>COUNTIFS(UN_SDG_2023!$A$3:$A$250,$A22,UN_SDG_2023!G$3:G$250,1)</f>
        <v>0</v>
      </c>
      <c r="F22" s="3"/>
      <c r="G22" s="9"/>
      <c r="H22" s="59">
        <f t="shared" si="1"/>
        <v>1</v>
      </c>
      <c r="I22" s="59">
        <f t="shared" ref="I22" si="2">D22/$C22</f>
        <v>8.3333333333333329E-2</v>
      </c>
      <c r="J22" s="59">
        <f t="shared" ref="J22" si="3">E22/$C22</f>
        <v>0</v>
      </c>
      <c r="K22" s="7"/>
    </row>
    <row r="23" spans="1:11">
      <c r="B23" s="57" t="s">
        <v>1360</v>
      </c>
      <c r="C23" s="58">
        <f>SUM(C6:C22)</f>
        <v>248</v>
      </c>
      <c r="D23" s="58">
        <f t="shared" ref="D23:E23" si="4">SUM(D6:D22)</f>
        <v>88</v>
      </c>
      <c r="E23" s="58">
        <f t="shared" si="4"/>
        <v>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7D47D-AFA9-4BEF-B498-F62C230B76D6}">
  <sheetPr>
    <tabColor theme="6" tint="0.39997558519241921"/>
  </sheetPr>
  <dimension ref="A1:J386"/>
  <sheetViews>
    <sheetView topLeftCell="A2" workbookViewId="0">
      <selection activeCell="K2" sqref="K1:R1048576"/>
    </sheetView>
  </sheetViews>
  <sheetFormatPr defaultColWidth="9" defaultRowHeight="14.5"/>
  <cols>
    <col min="1" max="1" width="9" style="16"/>
    <col min="2" max="2" width="9" style="16" hidden="1" customWidth="1"/>
    <col min="3" max="3" width="9" style="17"/>
    <col min="4" max="4" width="40.08203125" style="18" customWidth="1"/>
    <col min="5" max="5" width="9.58203125" style="18" customWidth="1"/>
    <col min="6" max="6" width="10.58203125" style="16" customWidth="1"/>
    <col min="7" max="7" width="9" style="16"/>
    <col min="8" max="8" width="9" style="21"/>
    <col min="9" max="16384" width="9" style="16"/>
  </cols>
  <sheetData>
    <row r="1" spans="1:10">
      <c r="E1" s="17"/>
      <c r="F1" s="17"/>
      <c r="G1" s="17"/>
      <c r="H1" s="17"/>
      <c r="I1" s="62"/>
      <c r="J1" s="62"/>
    </row>
    <row r="2" spans="1:10">
      <c r="A2" s="19" t="s">
        <v>1355</v>
      </c>
      <c r="B2" s="19"/>
      <c r="C2" s="20" t="s">
        <v>462</v>
      </c>
      <c r="D2" s="22" t="s">
        <v>461</v>
      </c>
      <c r="E2" s="20" t="s">
        <v>467</v>
      </c>
      <c r="F2" s="19" t="s">
        <v>455</v>
      </c>
      <c r="G2" s="19" t="s">
        <v>468</v>
      </c>
      <c r="H2" s="19" t="s">
        <v>1335</v>
      </c>
    </row>
    <row r="3" spans="1:10">
      <c r="A3" s="56">
        <v>1</v>
      </c>
      <c r="B3" s="56"/>
      <c r="C3" s="16" t="s">
        <v>228</v>
      </c>
      <c r="D3" s="16" t="s">
        <v>189</v>
      </c>
      <c r="E3" s="21">
        <f>IF($C3="",0,IF(COUNTIF($C$3:$C$250,$C3)=1,1,ROUND(1/COUNTIF($C$3:$C$250,$C3),4)))</f>
        <v>1</v>
      </c>
      <c r="F3" s="28">
        <v>0</v>
      </c>
      <c r="G3" s="28">
        <v>0</v>
      </c>
      <c r="H3" s="21" t="str">
        <f>IF(G3=1,C3,"")</f>
        <v/>
      </c>
    </row>
    <row r="4" spans="1:10">
      <c r="A4" s="56">
        <v>1</v>
      </c>
      <c r="B4" s="56"/>
      <c r="C4" s="16" t="s">
        <v>229</v>
      </c>
      <c r="D4" s="16" t="s">
        <v>0</v>
      </c>
      <c r="E4" s="21">
        <f t="shared" ref="E4:E67" si="0">IF($C4="",0,IF(COUNTIF($C$3:$C$250,$C4)=1,1,ROUND(1/COUNTIF($C$3:$C$250,$C4),4)))</f>
        <v>1</v>
      </c>
      <c r="F4" s="28">
        <v>0</v>
      </c>
      <c r="G4" s="28">
        <v>0</v>
      </c>
      <c r="H4" s="21" t="str">
        <f t="shared" ref="H4:H67" si="1">IF(G4=1,C4,"")</f>
        <v/>
      </c>
    </row>
    <row r="5" spans="1:10">
      <c r="A5" s="56">
        <v>1</v>
      </c>
      <c r="B5" s="56"/>
      <c r="C5" s="16" t="s">
        <v>230</v>
      </c>
      <c r="D5" s="16" t="s">
        <v>1</v>
      </c>
      <c r="E5" s="21">
        <f t="shared" si="0"/>
        <v>1</v>
      </c>
      <c r="F5" s="28">
        <v>0</v>
      </c>
      <c r="G5" s="28">
        <v>0</v>
      </c>
      <c r="H5" s="21" t="str">
        <f t="shared" si="1"/>
        <v/>
      </c>
    </row>
    <row r="6" spans="1:10">
      <c r="A6" s="56">
        <v>1</v>
      </c>
      <c r="B6" s="56"/>
      <c r="C6" s="16" t="s">
        <v>231</v>
      </c>
      <c r="D6" s="16" t="s">
        <v>2</v>
      </c>
      <c r="E6" s="21">
        <f t="shared" si="0"/>
        <v>1</v>
      </c>
      <c r="F6" s="28">
        <v>0</v>
      </c>
      <c r="G6" s="28">
        <v>0</v>
      </c>
      <c r="H6" s="21" t="str">
        <f t="shared" si="1"/>
        <v/>
      </c>
    </row>
    <row r="7" spans="1:10">
      <c r="A7" s="56">
        <v>1</v>
      </c>
      <c r="B7" s="56"/>
      <c r="C7" s="16" t="s">
        <v>232</v>
      </c>
      <c r="D7" s="16" t="s">
        <v>3</v>
      </c>
      <c r="E7" s="21">
        <f t="shared" si="0"/>
        <v>1</v>
      </c>
      <c r="F7" s="28">
        <v>0</v>
      </c>
      <c r="G7" s="28">
        <v>0</v>
      </c>
      <c r="H7" s="21" t="str">
        <f t="shared" si="1"/>
        <v/>
      </c>
    </row>
    <row r="8" spans="1:10">
      <c r="A8" s="56">
        <v>1</v>
      </c>
      <c r="B8" s="56"/>
      <c r="C8" s="16" t="s">
        <v>233</v>
      </c>
      <c r="D8" s="16" t="s">
        <v>181</v>
      </c>
      <c r="E8" s="21">
        <f t="shared" si="0"/>
        <v>1</v>
      </c>
      <c r="F8" s="28">
        <v>1</v>
      </c>
      <c r="G8" s="28">
        <v>0</v>
      </c>
      <c r="H8" s="21" t="str">
        <f t="shared" si="1"/>
        <v/>
      </c>
    </row>
    <row r="9" spans="1:10">
      <c r="A9" s="56">
        <v>1</v>
      </c>
      <c r="B9" s="56"/>
      <c r="C9" s="16" t="s">
        <v>234</v>
      </c>
      <c r="D9" s="16" t="s">
        <v>4</v>
      </c>
      <c r="E9" s="21">
        <f t="shared" si="0"/>
        <v>0.33329999999999999</v>
      </c>
      <c r="F9" s="28">
        <v>1</v>
      </c>
      <c r="G9" s="28">
        <v>1</v>
      </c>
      <c r="H9" s="21" t="str">
        <f t="shared" si="1"/>
        <v>C200303</v>
      </c>
    </row>
    <row r="10" spans="1:10">
      <c r="A10" s="56">
        <v>1</v>
      </c>
      <c r="B10" s="56"/>
      <c r="C10" s="16" t="s">
        <v>1055</v>
      </c>
      <c r="D10" s="16" t="s">
        <v>5</v>
      </c>
      <c r="E10" s="21">
        <f t="shared" si="0"/>
        <v>0.5</v>
      </c>
      <c r="F10" s="28">
        <v>1</v>
      </c>
      <c r="G10" s="28">
        <v>0</v>
      </c>
      <c r="H10" s="21" t="str">
        <f t="shared" si="1"/>
        <v/>
      </c>
    </row>
    <row r="11" spans="1:10">
      <c r="A11" s="56">
        <v>1</v>
      </c>
      <c r="B11" s="56"/>
      <c r="C11" s="16" t="s">
        <v>235</v>
      </c>
      <c r="D11" s="16" t="s">
        <v>143</v>
      </c>
      <c r="E11" s="21">
        <f t="shared" si="0"/>
        <v>0.33329999999999999</v>
      </c>
      <c r="F11" s="28">
        <v>1</v>
      </c>
      <c r="G11" s="28">
        <v>0</v>
      </c>
      <c r="H11" s="21" t="str">
        <f t="shared" si="1"/>
        <v/>
      </c>
    </row>
    <row r="12" spans="1:10">
      <c r="A12" s="56">
        <v>1</v>
      </c>
      <c r="B12" s="56"/>
      <c r="C12" s="16" t="s">
        <v>236</v>
      </c>
      <c r="D12" s="16" t="s">
        <v>6</v>
      </c>
      <c r="E12" s="21">
        <f t="shared" si="0"/>
        <v>0.33329999999999999</v>
      </c>
      <c r="F12" s="28">
        <v>1</v>
      </c>
      <c r="G12" s="28">
        <v>0</v>
      </c>
      <c r="H12" s="21" t="str">
        <f t="shared" si="1"/>
        <v/>
      </c>
    </row>
    <row r="13" spans="1:10">
      <c r="A13" s="56">
        <v>1</v>
      </c>
      <c r="B13" s="56"/>
      <c r="C13" s="16" t="s">
        <v>237</v>
      </c>
      <c r="D13" s="16" t="s">
        <v>190</v>
      </c>
      <c r="E13" s="21">
        <f t="shared" si="0"/>
        <v>1</v>
      </c>
      <c r="F13" s="28">
        <v>0</v>
      </c>
      <c r="G13" s="28">
        <v>0</v>
      </c>
      <c r="H13" s="21" t="str">
        <f t="shared" si="1"/>
        <v/>
      </c>
    </row>
    <row r="14" spans="1:10">
      <c r="A14" s="56">
        <v>1</v>
      </c>
      <c r="B14" s="56"/>
      <c r="C14" s="16" t="s">
        <v>238</v>
      </c>
      <c r="D14" s="16" t="s">
        <v>7</v>
      </c>
      <c r="E14" s="21">
        <f t="shared" si="0"/>
        <v>1</v>
      </c>
      <c r="F14" s="28">
        <v>0</v>
      </c>
      <c r="G14" s="28">
        <v>0</v>
      </c>
      <c r="H14" s="21" t="str">
        <f t="shared" si="1"/>
        <v/>
      </c>
    </row>
    <row r="15" spans="1:10">
      <c r="A15" s="56">
        <v>1</v>
      </c>
      <c r="B15" s="56"/>
      <c r="C15" s="16" t="s">
        <v>239</v>
      </c>
      <c r="D15" s="16" t="s">
        <v>191</v>
      </c>
      <c r="E15" s="21">
        <f t="shared" si="0"/>
        <v>1</v>
      </c>
      <c r="F15" s="28">
        <v>0</v>
      </c>
      <c r="G15" s="28">
        <v>0</v>
      </c>
      <c r="H15" s="21" t="str">
        <f t="shared" si="1"/>
        <v/>
      </c>
    </row>
    <row r="16" spans="1:10">
      <c r="A16" s="56">
        <v>2</v>
      </c>
      <c r="B16" s="56"/>
      <c r="C16" s="16" t="s">
        <v>240</v>
      </c>
      <c r="D16" s="16" t="s">
        <v>8</v>
      </c>
      <c r="E16" s="21">
        <f t="shared" si="0"/>
        <v>1</v>
      </c>
      <c r="F16" s="28">
        <v>0</v>
      </c>
      <c r="G16" s="28">
        <v>0</v>
      </c>
      <c r="H16" s="21" t="str">
        <f t="shared" si="1"/>
        <v/>
      </c>
    </row>
    <row r="17" spans="1:9">
      <c r="A17" s="56">
        <v>2</v>
      </c>
      <c r="B17" s="56"/>
      <c r="C17" s="16" t="s">
        <v>241</v>
      </c>
      <c r="D17" s="16" t="s">
        <v>9</v>
      </c>
      <c r="E17" s="21">
        <f t="shared" si="0"/>
        <v>1</v>
      </c>
      <c r="F17" s="28">
        <v>0</v>
      </c>
      <c r="G17" s="28">
        <v>0</v>
      </c>
      <c r="H17" s="21" t="str">
        <f t="shared" si="1"/>
        <v/>
      </c>
    </row>
    <row r="18" spans="1:9">
      <c r="A18" s="56">
        <v>2</v>
      </c>
      <c r="B18" s="56"/>
      <c r="C18" s="16" t="s">
        <v>242</v>
      </c>
      <c r="D18" s="16" t="s">
        <v>144</v>
      </c>
      <c r="E18" s="21">
        <f t="shared" si="0"/>
        <v>1</v>
      </c>
      <c r="F18" s="28">
        <v>0</v>
      </c>
      <c r="G18" s="28">
        <v>0</v>
      </c>
      <c r="H18" s="21" t="str">
        <f t="shared" si="1"/>
        <v/>
      </c>
    </row>
    <row r="19" spans="1:9">
      <c r="A19" s="56">
        <v>2</v>
      </c>
      <c r="B19" s="56"/>
      <c r="C19" s="16" t="s">
        <v>243</v>
      </c>
      <c r="D19" s="16" t="s">
        <v>145</v>
      </c>
      <c r="E19" s="21">
        <f t="shared" si="0"/>
        <v>1</v>
      </c>
      <c r="F19" s="28">
        <v>0</v>
      </c>
      <c r="G19" s="28">
        <v>0</v>
      </c>
      <c r="H19" s="21" t="str">
        <f t="shared" si="1"/>
        <v/>
      </c>
    </row>
    <row r="20" spans="1:9">
      <c r="A20" s="56">
        <v>2</v>
      </c>
      <c r="B20" s="56"/>
      <c r="C20" s="16" t="s">
        <v>244</v>
      </c>
      <c r="D20" s="16" t="s">
        <v>223</v>
      </c>
      <c r="E20" s="21">
        <f t="shared" si="0"/>
        <v>1</v>
      </c>
      <c r="F20" s="28">
        <v>0</v>
      </c>
      <c r="G20" s="28">
        <v>0</v>
      </c>
      <c r="H20" s="21" t="str">
        <f t="shared" si="1"/>
        <v/>
      </c>
    </row>
    <row r="21" spans="1:9">
      <c r="A21" s="56">
        <v>2</v>
      </c>
      <c r="B21" s="56"/>
      <c r="C21" s="16" t="s">
        <v>245</v>
      </c>
      <c r="D21" s="16" t="s">
        <v>10</v>
      </c>
      <c r="E21" s="21">
        <f t="shared" si="0"/>
        <v>1</v>
      </c>
      <c r="F21" s="28">
        <v>0</v>
      </c>
      <c r="G21" s="28">
        <v>0</v>
      </c>
      <c r="H21" s="21" t="str">
        <f t="shared" si="1"/>
        <v/>
      </c>
    </row>
    <row r="22" spans="1:9">
      <c r="A22" s="56">
        <v>2</v>
      </c>
      <c r="B22" s="56"/>
      <c r="C22" s="16" t="s">
        <v>246</v>
      </c>
      <c r="D22" s="16" t="s">
        <v>11</v>
      </c>
      <c r="E22" s="21">
        <f t="shared" si="0"/>
        <v>1</v>
      </c>
      <c r="F22" s="28">
        <v>0</v>
      </c>
      <c r="G22" s="28">
        <v>0</v>
      </c>
      <c r="H22" s="21" t="str">
        <f t="shared" si="1"/>
        <v/>
      </c>
    </row>
    <row r="23" spans="1:9">
      <c r="A23" s="56">
        <v>2</v>
      </c>
      <c r="B23" s="56"/>
      <c r="C23" s="16" t="s">
        <v>247</v>
      </c>
      <c r="D23" s="16" t="s">
        <v>12</v>
      </c>
      <c r="E23" s="21">
        <f t="shared" si="0"/>
        <v>1</v>
      </c>
      <c r="F23" s="28">
        <v>1</v>
      </c>
      <c r="G23" s="28">
        <v>0</v>
      </c>
      <c r="H23" s="21" t="str">
        <f t="shared" si="1"/>
        <v/>
      </c>
    </row>
    <row r="24" spans="1:9">
      <c r="A24" s="56">
        <v>2</v>
      </c>
      <c r="B24" s="56"/>
      <c r="C24" s="16" t="s">
        <v>248</v>
      </c>
      <c r="D24" s="16" t="s">
        <v>1056</v>
      </c>
      <c r="E24" s="21">
        <f t="shared" si="0"/>
        <v>1</v>
      </c>
      <c r="F24" s="28">
        <v>1</v>
      </c>
      <c r="G24" s="28">
        <v>0</v>
      </c>
      <c r="H24" s="21" t="str">
        <f t="shared" si="1"/>
        <v/>
      </c>
    </row>
    <row r="25" spans="1:9">
      <c r="A25" s="56">
        <v>2</v>
      </c>
      <c r="B25" s="56"/>
      <c r="C25" s="16" t="s">
        <v>249</v>
      </c>
      <c r="D25" s="16" t="s">
        <v>192</v>
      </c>
      <c r="E25" s="21">
        <f t="shared" si="0"/>
        <v>1</v>
      </c>
      <c r="F25" s="28">
        <v>1</v>
      </c>
      <c r="G25" s="28">
        <v>1</v>
      </c>
      <c r="H25" s="21" t="str">
        <f t="shared" si="1"/>
        <v>C020503</v>
      </c>
      <c r="I25" s="54"/>
    </row>
    <row r="26" spans="1:9">
      <c r="A26" s="56">
        <v>2</v>
      </c>
      <c r="B26" s="56"/>
      <c r="C26" s="16" t="s">
        <v>250</v>
      </c>
      <c r="D26" s="16" t="s">
        <v>13</v>
      </c>
      <c r="E26" s="21">
        <f t="shared" si="0"/>
        <v>1</v>
      </c>
      <c r="F26" s="28">
        <v>0</v>
      </c>
      <c r="G26" s="28">
        <v>0</v>
      </c>
      <c r="H26" s="21" t="str">
        <f t="shared" si="1"/>
        <v/>
      </c>
    </row>
    <row r="27" spans="1:9">
      <c r="A27" s="56">
        <v>2</v>
      </c>
      <c r="B27" s="56"/>
      <c r="C27" s="16" t="s">
        <v>251</v>
      </c>
      <c r="D27" s="16" t="s">
        <v>14</v>
      </c>
      <c r="E27" s="21">
        <f t="shared" si="0"/>
        <v>1</v>
      </c>
      <c r="F27" s="28">
        <v>0</v>
      </c>
      <c r="G27" s="28">
        <v>0</v>
      </c>
      <c r="H27" s="21" t="str">
        <f t="shared" si="1"/>
        <v/>
      </c>
    </row>
    <row r="28" spans="1:9">
      <c r="A28" s="56">
        <v>2</v>
      </c>
      <c r="B28" s="56"/>
      <c r="C28" s="16" t="s">
        <v>252</v>
      </c>
      <c r="D28" s="16" t="s">
        <v>15</v>
      </c>
      <c r="E28" s="21">
        <f t="shared" si="0"/>
        <v>1</v>
      </c>
      <c r="F28" s="28">
        <v>0</v>
      </c>
      <c r="G28" s="28">
        <v>0</v>
      </c>
      <c r="H28" s="21" t="str">
        <f t="shared" si="1"/>
        <v/>
      </c>
    </row>
    <row r="29" spans="1:9">
      <c r="A29" s="56">
        <v>2</v>
      </c>
      <c r="B29" s="56"/>
      <c r="C29" s="16" t="s">
        <v>253</v>
      </c>
      <c r="D29" s="16" t="s">
        <v>16</v>
      </c>
      <c r="E29" s="21">
        <f t="shared" si="0"/>
        <v>1</v>
      </c>
      <c r="F29" s="28">
        <v>0</v>
      </c>
      <c r="G29" s="28">
        <v>0</v>
      </c>
      <c r="H29" s="21" t="str">
        <f t="shared" si="1"/>
        <v/>
      </c>
    </row>
    <row r="30" spans="1:9">
      <c r="A30" s="56">
        <v>3</v>
      </c>
      <c r="B30" s="56"/>
      <c r="C30" s="16" t="s">
        <v>254</v>
      </c>
      <c r="D30" s="16" t="s">
        <v>17</v>
      </c>
      <c r="E30" s="21">
        <f t="shared" si="0"/>
        <v>1</v>
      </c>
      <c r="F30" s="28">
        <v>0</v>
      </c>
      <c r="G30" s="28">
        <v>0</v>
      </c>
      <c r="H30" s="21" t="str">
        <f t="shared" si="1"/>
        <v/>
      </c>
    </row>
    <row r="31" spans="1:9">
      <c r="A31" s="56">
        <v>3</v>
      </c>
      <c r="B31" s="56"/>
      <c r="C31" s="16" t="s">
        <v>255</v>
      </c>
      <c r="D31" s="16" t="s">
        <v>18</v>
      </c>
      <c r="E31" s="21">
        <f t="shared" si="0"/>
        <v>1</v>
      </c>
      <c r="F31" s="28">
        <v>0</v>
      </c>
      <c r="G31" s="28">
        <v>0</v>
      </c>
      <c r="H31" s="21" t="str">
        <f t="shared" si="1"/>
        <v/>
      </c>
    </row>
    <row r="32" spans="1:9">
      <c r="A32" s="56">
        <v>3</v>
      </c>
      <c r="B32" s="56"/>
      <c r="C32" s="16" t="s">
        <v>256</v>
      </c>
      <c r="D32" s="16" t="s">
        <v>146</v>
      </c>
      <c r="E32" s="21">
        <f t="shared" si="0"/>
        <v>1</v>
      </c>
      <c r="F32" s="28">
        <v>0</v>
      </c>
      <c r="G32" s="28">
        <v>0</v>
      </c>
      <c r="H32" s="21" t="str">
        <f t="shared" si="1"/>
        <v/>
      </c>
    </row>
    <row r="33" spans="1:9">
      <c r="A33" s="56">
        <v>3</v>
      </c>
      <c r="B33" s="56"/>
      <c r="C33" s="16" t="s">
        <v>257</v>
      </c>
      <c r="D33" s="16" t="s">
        <v>19</v>
      </c>
      <c r="E33" s="21">
        <f t="shared" si="0"/>
        <v>1</v>
      </c>
      <c r="F33" s="28">
        <v>0</v>
      </c>
      <c r="G33" s="28">
        <v>0</v>
      </c>
      <c r="H33" s="21" t="str">
        <f t="shared" si="1"/>
        <v/>
      </c>
    </row>
    <row r="34" spans="1:9">
      <c r="A34" s="56">
        <v>3</v>
      </c>
      <c r="B34" s="56"/>
      <c r="C34" s="16" t="s">
        <v>258</v>
      </c>
      <c r="D34" s="16" t="s">
        <v>20</v>
      </c>
      <c r="E34" s="21">
        <f t="shared" si="0"/>
        <v>1</v>
      </c>
      <c r="F34" s="28">
        <v>0</v>
      </c>
      <c r="G34" s="28">
        <v>0</v>
      </c>
      <c r="H34" s="21" t="str">
        <f t="shared" si="1"/>
        <v/>
      </c>
    </row>
    <row r="35" spans="1:9">
      <c r="A35" s="56">
        <v>3</v>
      </c>
      <c r="B35" s="56"/>
      <c r="C35" s="16" t="s">
        <v>259</v>
      </c>
      <c r="D35" s="16" t="s">
        <v>21</v>
      </c>
      <c r="E35" s="21">
        <f t="shared" si="0"/>
        <v>1</v>
      </c>
      <c r="F35" s="28">
        <v>0</v>
      </c>
      <c r="G35" s="28">
        <v>0</v>
      </c>
      <c r="H35" s="21" t="str">
        <f t="shared" si="1"/>
        <v/>
      </c>
    </row>
    <row r="36" spans="1:9">
      <c r="A36" s="56">
        <v>3</v>
      </c>
      <c r="B36" s="56"/>
      <c r="C36" s="16" t="s">
        <v>260</v>
      </c>
      <c r="D36" s="16" t="s">
        <v>22</v>
      </c>
      <c r="E36" s="21">
        <f t="shared" si="0"/>
        <v>1</v>
      </c>
      <c r="F36" s="28">
        <v>0</v>
      </c>
      <c r="G36" s="28">
        <v>0</v>
      </c>
      <c r="H36" s="21" t="str">
        <f t="shared" si="1"/>
        <v/>
      </c>
    </row>
    <row r="37" spans="1:9">
      <c r="A37" s="56">
        <v>3</v>
      </c>
      <c r="B37" s="56"/>
      <c r="C37" s="16" t="s">
        <v>261</v>
      </c>
      <c r="D37" s="16" t="s">
        <v>23</v>
      </c>
      <c r="E37" s="21">
        <f t="shared" si="0"/>
        <v>1</v>
      </c>
      <c r="F37" s="28">
        <v>0</v>
      </c>
      <c r="G37" s="28">
        <v>0</v>
      </c>
      <c r="H37" s="21" t="str">
        <f t="shared" si="1"/>
        <v/>
      </c>
    </row>
    <row r="38" spans="1:9">
      <c r="A38" s="56">
        <v>3</v>
      </c>
      <c r="B38" s="56"/>
      <c r="C38" s="16" t="s">
        <v>262</v>
      </c>
      <c r="D38" s="16" t="s">
        <v>24</v>
      </c>
      <c r="E38" s="21">
        <f t="shared" si="0"/>
        <v>1</v>
      </c>
      <c r="F38" s="28">
        <v>0</v>
      </c>
      <c r="G38" s="28">
        <v>0</v>
      </c>
      <c r="H38" s="21" t="str">
        <f t="shared" si="1"/>
        <v/>
      </c>
    </row>
    <row r="39" spans="1:9">
      <c r="A39" s="56">
        <v>3</v>
      </c>
      <c r="B39" s="56"/>
      <c r="C39" s="16" t="s">
        <v>263</v>
      </c>
      <c r="D39" s="16" t="s">
        <v>25</v>
      </c>
      <c r="E39" s="21">
        <f t="shared" si="0"/>
        <v>1</v>
      </c>
      <c r="F39" s="28">
        <v>0</v>
      </c>
      <c r="G39" s="28">
        <v>0</v>
      </c>
      <c r="H39" s="21" t="str">
        <f t="shared" si="1"/>
        <v/>
      </c>
    </row>
    <row r="40" spans="1:9">
      <c r="A40" s="56">
        <v>3</v>
      </c>
      <c r="B40" s="56"/>
      <c r="C40" s="16" t="s">
        <v>264</v>
      </c>
      <c r="D40" s="16" t="s">
        <v>26</v>
      </c>
      <c r="E40" s="21">
        <f t="shared" si="0"/>
        <v>1</v>
      </c>
      <c r="F40" s="28">
        <v>0</v>
      </c>
      <c r="G40" s="28">
        <v>0</v>
      </c>
      <c r="H40" s="21" t="str">
        <f t="shared" si="1"/>
        <v/>
      </c>
    </row>
    <row r="41" spans="1:9">
      <c r="A41" s="56">
        <v>3</v>
      </c>
      <c r="B41" s="56"/>
      <c r="C41" s="16" t="s">
        <v>265</v>
      </c>
      <c r="D41" s="16" t="s">
        <v>27</v>
      </c>
      <c r="E41" s="21">
        <f t="shared" si="0"/>
        <v>1</v>
      </c>
      <c r="F41" s="28">
        <v>0</v>
      </c>
      <c r="G41" s="28">
        <v>0</v>
      </c>
      <c r="H41" s="21" t="str">
        <f t="shared" si="1"/>
        <v/>
      </c>
    </row>
    <row r="42" spans="1:9">
      <c r="A42" s="56">
        <v>3</v>
      </c>
      <c r="B42" s="56"/>
      <c r="C42" s="16" t="s">
        <v>266</v>
      </c>
      <c r="D42" s="16" t="s">
        <v>193</v>
      </c>
      <c r="E42" s="21">
        <f t="shared" si="0"/>
        <v>1</v>
      </c>
      <c r="F42" s="28">
        <v>0</v>
      </c>
      <c r="G42" s="28">
        <v>0</v>
      </c>
      <c r="H42" s="21" t="str">
        <f t="shared" si="1"/>
        <v/>
      </c>
    </row>
    <row r="43" spans="1:9">
      <c r="A43" s="56">
        <v>3</v>
      </c>
      <c r="B43" s="56"/>
      <c r="C43" s="16" t="s">
        <v>267</v>
      </c>
      <c r="D43" s="16" t="s">
        <v>28</v>
      </c>
      <c r="E43" s="21">
        <f t="shared" si="0"/>
        <v>1</v>
      </c>
      <c r="F43" s="28">
        <v>0</v>
      </c>
      <c r="G43" s="28">
        <v>0</v>
      </c>
      <c r="H43" s="21" t="str">
        <f t="shared" si="1"/>
        <v/>
      </c>
    </row>
    <row r="44" spans="1:9">
      <c r="A44" s="56">
        <v>3</v>
      </c>
      <c r="B44" s="56"/>
      <c r="C44" s="16" t="s">
        <v>268</v>
      </c>
      <c r="D44" s="16" t="s">
        <v>147</v>
      </c>
      <c r="E44" s="21">
        <f t="shared" si="0"/>
        <v>1</v>
      </c>
      <c r="F44" s="28">
        <v>0</v>
      </c>
      <c r="G44" s="28">
        <v>0</v>
      </c>
      <c r="H44" s="21" t="str">
        <f t="shared" si="1"/>
        <v/>
      </c>
    </row>
    <row r="45" spans="1:9">
      <c r="A45" s="56">
        <v>3</v>
      </c>
      <c r="B45" s="56"/>
      <c r="C45" s="16" t="s">
        <v>269</v>
      </c>
      <c r="D45" s="16" t="s">
        <v>148</v>
      </c>
      <c r="E45" s="21">
        <f t="shared" si="0"/>
        <v>1</v>
      </c>
      <c r="F45" s="28">
        <v>0</v>
      </c>
      <c r="G45" s="28">
        <v>0</v>
      </c>
      <c r="H45" s="21" t="str">
        <f t="shared" si="1"/>
        <v/>
      </c>
    </row>
    <row r="46" spans="1:9">
      <c r="A46" s="56">
        <v>3</v>
      </c>
      <c r="B46" s="56"/>
      <c r="C46" s="16" t="s">
        <v>270</v>
      </c>
      <c r="D46" s="16" t="s">
        <v>194</v>
      </c>
      <c r="E46" s="21">
        <f t="shared" si="0"/>
        <v>1</v>
      </c>
      <c r="F46" s="28">
        <v>0</v>
      </c>
      <c r="G46" s="28">
        <v>0</v>
      </c>
      <c r="H46" s="21" t="str">
        <f t="shared" si="1"/>
        <v/>
      </c>
    </row>
    <row r="47" spans="1:9">
      <c r="A47" s="56">
        <v>3</v>
      </c>
      <c r="B47" s="56"/>
      <c r="C47" s="16" t="s">
        <v>271</v>
      </c>
      <c r="D47" s="16" t="s">
        <v>77</v>
      </c>
      <c r="E47" s="21">
        <f t="shared" si="0"/>
        <v>1</v>
      </c>
      <c r="F47" s="28">
        <v>0</v>
      </c>
      <c r="G47" s="28">
        <v>0</v>
      </c>
      <c r="H47" s="21" t="str">
        <f t="shared" si="1"/>
        <v/>
      </c>
    </row>
    <row r="48" spans="1:9">
      <c r="A48" s="56">
        <v>3</v>
      </c>
      <c r="B48" s="56"/>
      <c r="C48" s="16" t="s">
        <v>272</v>
      </c>
      <c r="D48" s="16" t="s">
        <v>29</v>
      </c>
      <c r="E48" s="21">
        <f t="shared" si="0"/>
        <v>1</v>
      </c>
      <c r="F48" s="28">
        <v>1</v>
      </c>
      <c r="G48" s="28">
        <v>1</v>
      </c>
      <c r="H48" s="21" t="str">
        <f t="shared" si="1"/>
        <v>C030901</v>
      </c>
      <c r="I48" s="54"/>
    </row>
    <row r="49" spans="1:9">
      <c r="A49" s="56">
        <v>3</v>
      </c>
      <c r="B49" s="56"/>
      <c r="C49" s="16" t="s">
        <v>273</v>
      </c>
      <c r="D49" s="16" t="s">
        <v>30</v>
      </c>
      <c r="E49" s="21">
        <f t="shared" si="0"/>
        <v>1</v>
      </c>
      <c r="F49" s="28">
        <v>1</v>
      </c>
      <c r="G49" s="28">
        <v>1</v>
      </c>
      <c r="H49" s="21" t="str">
        <f t="shared" si="1"/>
        <v>C030902</v>
      </c>
      <c r="I49" s="54"/>
    </row>
    <row r="50" spans="1:9">
      <c r="A50" s="56">
        <v>3</v>
      </c>
      <c r="B50" s="56"/>
      <c r="C50" s="16" t="s">
        <v>274</v>
      </c>
      <c r="D50" s="16" t="s">
        <v>31</v>
      </c>
      <c r="E50" s="21">
        <f t="shared" si="0"/>
        <v>1</v>
      </c>
      <c r="F50" s="28">
        <v>0</v>
      </c>
      <c r="G50" s="28">
        <v>0</v>
      </c>
      <c r="H50" s="21" t="str">
        <f t="shared" si="1"/>
        <v/>
      </c>
    </row>
    <row r="51" spans="1:9">
      <c r="A51" s="56">
        <v>3</v>
      </c>
      <c r="B51" s="56"/>
      <c r="C51" s="16" t="s">
        <v>275</v>
      </c>
      <c r="D51" s="16" t="s">
        <v>149</v>
      </c>
      <c r="E51" s="21">
        <f t="shared" si="0"/>
        <v>1</v>
      </c>
      <c r="F51" s="28">
        <v>0</v>
      </c>
      <c r="G51" s="28">
        <v>0</v>
      </c>
      <c r="H51" s="21" t="str">
        <f t="shared" si="1"/>
        <v/>
      </c>
    </row>
    <row r="52" spans="1:9">
      <c r="A52" s="56">
        <v>3</v>
      </c>
      <c r="B52" s="56"/>
      <c r="C52" s="16" t="s">
        <v>276</v>
      </c>
      <c r="D52" s="16" t="s">
        <v>141</v>
      </c>
      <c r="E52" s="21">
        <f t="shared" si="0"/>
        <v>1</v>
      </c>
      <c r="F52" s="28">
        <v>0</v>
      </c>
      <c r="G52" s="28">
        <v>0</v>
      </c>
      <c r="H52" s="21" t="str">
        <f t="shared" si="1"/>
        <v/>
      </c>
    </row>
    <row r="53" spans="1:9">
      <c r="A53" s="56">
        <v>3</v>
      </c>
      <c r="B53" s="56"/>
      <c r="C53" s="16" t="s">
        <v>277</v>
      </c>
      <c r="D53" s="16" t="s">
        <v>32</v>
      </c>
      <c r="E53" s="21">
        <f t="shared" si="0"/>
        <v>1</v>
      </c>
      <c r="F53" s="28">
        <v>0</v>
      </c>
      <c r="G53" s="28">
        <v>0</v>
      </c>
      <c r="H53" s="21" t="str">
        <f t="shared" si="1"/>
        <v/>
      </c>
    </row>
    <row r="54" spans="1:9">
      <c r="A54" s="56">
        <v>3</v>
      </c>
      <c r="B54" s="56"/>
      <c r="C54" s="16" t="s">
        <v>278</v>
      </c>
      <c r="D54" s="16" t="s">
        <v>33</v>
      </c>
      <c r="E54" s="21">
        <f t="shared" si="0"/>
        <v>1</v>
      </c>
      <c r="F54" s="28">
        <v>0</v>
      </c>
      <c r="G54" s="28">
        <v>0</v>
      </c>
      <c r="H54" s="21" t="str">
        <f t="shared" si="1"/>
        <v/>
      </c>
    </row>
    <row r="55" spans="1:9">
      <c r="A55" s="56">
        <v>3</v>
      </c>
      <c r="B55" s="56"/>
      <c r="C55" s="16" t="s">
        <v>279</v>
      </c>
      <c r="D55" s="16" t="s">
        <v>34</v>
      </c>
      <c r="E55" s="21">
        <f t="shared" si="0"/>
        <v>1</v>
      </c>
      <c r="F55" s="28">
        <v>0</v>
      </c>
      <c r="G55" s="28">
        <v>0</v>
      </c>
      <c r="H55" s="21" t="str">
        <f t="shared" si="1"/>
        <v/>
      </c>
    </row>
    <row r="56" spans="1:9">
      <c r="A56" s="56">
        <v>3</v>
      </c>
      <c r="B56" s="56"/>
      <c r="C56" s="16" t="s">
        <v>280</v>
      </c>
      <c r="D56" s="16" t="s">
        <v>35</v>
      </c>
      <c r="E56" s="21">
        <f t="shared" si="0"/>
        <v>1</v>
      </c>
      <c r="F56" s="28">
        <v>0</v>
      </c>
      <c r="G56" s="28">
        <v>0</v>
      </c>
      <c r="H56" s="21" t="str">
        <f t="shared" si="1"/>
        <v/>
      </c>
    </row>
    <row r="57" spans="1:9">
      <c r="A57" s="56">
        <v>3</v>
      </c>
      <c r="B57" s="56"/>
      <c r="C57" s="16" t="s">
        <v>281</v>
      </c>
      <c r="D57" s="16" t="s">
        <v>1057</v>
      </c>
      <c r="E57" s="21">
        <f t="shared" si="0"/>
        <v>1</v>
      </c>
      <c r="F57" s="28">
        <v>0</v>
      </c>
      <c r="G57" s="28">
        <v>0</v>
      </c>
      <c r="H57" s="21" t="str">
        <f t="shared" si="1"/>
        <v/>
      </c>
    </row>
    <row r="58" spans="1:9">
      <c r="A58" s="56">
        <v>4</v>
      </c>
      <c r="B58" s="56"/>
      <c r="C58" s="16" t="s">
        <v>282</v>
      </c>
      <c r="D58" s="16" t="s">
        <v>150</v>
      </c>
      <c r="E58" s="21">
        <f t="shared" si="0"/>
        <v>1</v>
      </c>
      <c r="F58" s="28">
        <v>0</v>
      </c>
      <c r="G58" s="28">
        <v>0</v>
      </c>
      <c r="H58" s="21" t="str">
        <f t="shared" si="1"/>
        <v/>
      </c>
    </row>
    <row r="59" spans="1:9">
      <c r="A59" s="56">
        <v>4</v>
      </c>
      <c r="B59" s="56"/>
      <c r="C59" s="16" t="s">
        <v>283</v>
      </c>
      <c r="D59" s="16" t="s">
        <v>224</v>
      </c>
      <c r="E59" s="21">
        <f t="shared" si="0"/>
        <v>1</v>
      </c>
      <c r="F59" s="28">
        <v>0</v>
      </c>
      <c r="G59" s="28">
        <v>0</v>
      </c>
      <c r="H59" s="21" t="str">
        <f t="shared" si="1"/>
        <v/>
      </c>
    </row>
    <row r="60" spans="1:9">
      <c r="A60" s="56">
        <v>4</v>
      </c>
      <c r="B60" s="56"/>
      <c r="C60" s="16" t="s">
        <v>284</v>
      </c>
      <c r="D60" s="16" t="s">
        <v>1058</v>
      </c>
      <c r="E60" s="21">
        <f t="shared" si="0"/>
        <v>1</v>
      </c>
      <c r="F60" s="28">
        <v>0</v>
      </c>
      <c r="G60" s="28">
        <v>0</v>
      </c>
      <c r="H60" s="21" t="str">
        <f t="shared" si="1"/>
        <v/>
      </c>
    </row>
    <row r="61" spans="1:9">
      <c r="A61" s="56">
        <v>4</v>
      </c>
      <c r="B61" s="56"/>
      <c r="C61" s="16" t="s">
        <v>285</v>
      </c>
      <c r="D61" s="16" t="s">
        <v>78</v>
      </c>
      <c r="E61" s="21">
        <f t="shared" si="0"/>
        <v>1</v>
      </c>
      <c r="F61" s="28">
        <v>0</v>
      </c>
      <c r="G61" s="28">
        <v>0</v>
      </c>
      <c r="H61" s="21" t="str">
        <f t="shared" si="1"/>
        <v/>
      </c>
    </row>
    <row r="62" spans="1:9">
      <c r="A62" s="56">
        <v>4</v>
      </c>
      <c r="B62" s="56"/>
      <c r="C62" s="16" t="s">
        <v>286</v>
      </c>
      <c r="D62" s="16" t="s">
        <v>179</v>
      </c>
      <c r="E62" s="21">
        <f t="shared" si="0"/>
        <v>1</v>
      </c>
      <c r="F62" s="28">
        <v>0</v>
      </c>
      <c r="G62" s="28">
        <v>0</v>
      </c>
      <c r="H62" s="21" t="str">
        <f t="shared" si="1"/>
        <v/>
      </c>
    </row>
    <row r="63" spans="1:9">
      <c r="A63" s="56">
        <v>4</v>
      </c>
      <c r="B63" s="56"/>
      <c r="C63" s="16" t="s">
        <v>287</v>
      </c>
      <c r="D63" s="16" t="s">
        <v>79</v>
      </c>
      <c r="E63" s="21">
        <f t="shared" si="0"/>
        <v>1</v>
      </c>
      <c r="F63" s="28">
        <v>0</v>
      </c>
      <c r="G63" s="28">
        <v>0</v>
      </c>
      <c r="H63" s="21" t="str">
        <f t="shared" si="1"/>
        <v/>
      </c>
    </row>
    <row r="64" spans="1:9">
      <c r="A64" s="56">
        <v>4</v>
      </c>
      <c r="B64" s="56"/>
      <c r="C64" s="16" t="s">
        <v>288</v>
      </c>
      <c r="D64" s="16" t="s">
        <v>80</v>
      </c>
      <c r="E64" s="21">
        <f t="shared" si="0"/>
        <v>1</v>
      </c>
      <c r="F64" s="28">
        <v>0</v>
      </c>
      <c r="G64" s="28">
        <v>0</v>
      </c>
      <c r="H64" s="21" t="str">
        <f t="shared" si="1"/>
        <v/>
      </c>
    </row>
    <row r="65" spans="1:8">
      <c r="A65" s="56">
        <v>4</v>
      </c>
      <c r="B65" s="56"/>
      <c r="C65" s="16" t="s">
        <v>289</v>
      </c>
      <c r="D65" s="16" t="s">
        <v>81</v>
      </c>
      <c r="E65" s="21">
        <f t="shared" si="0"/>
        <v>1</v>
      </c>
      <c r="F65" s="28">
        <v>0</v>
      </c>
      <c r="G65" s="28">
        <v>0</v>
      </c>
      <c r="H65" s="21" t="str">
        <f t="shared" si="1"/>
        <v/>
      </c>
    </row>
    <row r="66" spans="1:8">
      <c r="A66" s="56">
        <v>4</v>
      </c>
      <c r="B66" s="56"/>
      <c r="C66" s="16" t="s">
        <v>290</v>
      </c>
      <c r="D66" s="16" t="s">
        <v>195</v>
      </c>
      <c r="E66" s="21">
        <f t="shared" si="0"/>
        <v>0.33329999999999999</v>
      </c>
      <c r="F66" s="28">
        <v>1</v>
      </c>
      <c r="G66" s="28">
        <v>0</v>
      </c>
      <c r="H66" s="21" t="str">
        <f t="shared" si="1"/>
        <v/>
      </c>
    </row>
    <row r="67" spans="1:8">
      <c r="A67" s="56">
        <v>4</v>
      </c>
      <c r="B67" s="56"/>
      <c r="C67" s="16" t="s">
        <v>291</v>
      </c>
      <c r="D67" s="16" t="s">
        <v>196</v>
      </c>
      <c r="E67" s="21">
        <f t="shared" si="0"/>
        <v>1</v>
      </c>
      <c r="F67" s="28">
        <v>0</v>
      </c>
      <c r="G67" s="28">
        <v>0</v>
      </c>
      <c r="H67" s="21" t="str">
        <f t="shared" si="1"/>
        <v/>
      </c>
    </row>
    <row r="68" spans="1:8">
      <c r="A68" s="56">
        <v>4</v>
      </c>
      <c r="B68" s="56"/>
      <c r="C68" s="16" t="s">
        <v>292</v>
      </c>
      <c r="D68" s="16" t="s">
        <v>82</v>
      </c>
      <c r="E68" s="21">
        <f t="shared" ref="E68:E131" si="2">IF($C68="",0,IF(COUNTIF($C$3:$C$250,$C68)=1,1,ROUND(1/COUNTIF($C$3:$C$250,$C68),4)))</f>
        <v>1</v>
      </c>
      <c r="F68" s="28">
        <v>0</v>
      </c>
      <c r="G68" s="28">
        <v>0</v>
      </c>
      <c r="H68" s="21" t="str">
        <f t="shared" ref="H68:H131" si="3">IF(G68=1,C68,"")</f>
        <v/>
      </c>
    </row>
    <row r="69" spans="1:8">
      <c r="A69" s="56">
        <v>4</v>
      </c>
      <c r="B69" s="56"/>
      <c r="C69" s="16" t="s">
        <v>293</v>
      </c>
      <c r="D69" s="16" t="s">
        <v>1059</v>
      </c>
      <c r="E69" s="21">
        <f t="shared" si="2"/>
        <v>1</v>
      </c>
      <c r="F69" s="28">
        <v>0</v>
      </c>
      <c r="G69" s="28">
        <v>0</v>
      </c>
      <c r="H69" s="21" t="str">
        <f t="shared" si="3"/>
        <v/>
      </c>
    </row>
    <row r="70" spans="1:8">
      <c r="A70" s="56">
        <v>5</v>
      </c>
      <c r="B70" s="56"/>
      <c r="C70" s="16" t="s">
        <v>294</v>
      </c>
      <c r="D70" s="16" t="s">
        <v>151</v>
      </c>
      <c r="E70" s="21">
        <f t="shared" si="2"/>
        <v>1</v>
      </c>
      <c r="F70" s="28">
        <v>0</v>
      </c>
      <c r="G70" s="28">
        <v>0</v>
      </c>
      <c r="H70" s="21" t="str">
        <f t="shared" si="3"/>
        <v/>
      </c>
    </row>
    <row r="71" spans="1:8">
      <c r="A71" s="56">
        <v>5</v>
      </c>
      <c r="B71" s="56"/>
      <c r="C71" s="16" t="s">
        <v>295</v>
      </c>
      <c r="D71" s="16" t="s">
        <v>152</v>
      </c>
      <c r="E71" s="21">
        <f t="shared" si="2"/>
        <v>1</v>
      </c>
      <c r="F71" s="28">
        <v>0</v>
      </c>
      <c r="G71" s="28">
        <v>0</v>
      </c>
      <c r="H71" s="21" t="str">
        <f t="shared" si="3"/>
        <v/>
      </c>
    </row>
    <row r="72" spans="1:8">
      <c r="A72" s="56">
        <v>5</v>
      </c>
      <c r="B72" s="56"/>
      <c r="C72" s="16" t="s">
        <v>296</v>
      </c>
      <c r="D72" s="16" t="s">
        <v>153</v>
      </c>
      <c r="E72" s="21">
        <f t="shared" si="2"/>
        <v>1</v>
      </c>
      <c r="F72" s="28">
        <v>0</v>
      </c>
      <c r="G72" s="28">
        <v>0</v>
      </c>
      <c r="H72" s="21" t="str">
        <f t="shared" si="3"/>
        <v/>
      </c>
    </row>
    <row r="73" spans="1:8">
      <c r="A73" s="56">
        <v>5</v>
      </c>
      <c r="B73" s="56"/>
      <c r="C73" s="16" t="s">
        <v>297</v>
      </c>
      <c r="D73" s="16" t="s">
        <v>154</v>
      </c>
      <c r="E73" s="21">
        <f t="shared" si="2"/>
        <v>1</v>
      </c>
      <c r="F73" s="28">
        <v>0</v>
      </c>
      <c r="G73" s="28">
        <v>0</v>
      </c>
      <c r="H73" s="21" t="str">
        <f t="shared" si="3"/>
        <v/>
      </c>
    </row>
    <row r="74" spans="1:8">
      <c r="A74" s="56">
        <v>5</v>
      </c>
      <c r="B74" s="56"/>
      <c r="C74" s="16" t="s">
        <v>298</v>
      </c>
      <c r="D74" s="16" t="s">
        <v>1060</v>
      </c>
      <c r="E74" s="21">
        <f t="shared" si="2"/>
        <v>1</v>
      </c>
      <c r="F74" s="28">
        <v>0</v>
      </c>
      <c r="G74" s="28">
        <v>0</v>
      </c>
      <c r="H74" s="21" t="str">
        <f t="shared" si="3"/>
        <v/>
      </c>
    </row>
    <row r="75" spans="1:8">
      <c r="A75" s="56">
        <v>5</v>
      </c>
      <c r="B75" s="56"/>
      <c r="C75" s="16" t="s">
        <v>299</v>
      </c>
      <c r="D75" s="16" t="s">
        <v>83</v>
      </c>
      <c r="E75" s="21">
        <f t="shared" si="2"/>
        <v>1</v>
      </c>
      <c r="F75" s="28">
        <v>0</v>
      </c>
      <c r="G75" s="28">
        <v>0</v>
      </c>
      <c r="H75" s="21" t="str">
        <f t="shared" si="3"/>
        <v/>
      </c>
    </row>
    <row r="76" spans="1:8">
      <c r="A76" s="56">
        <v>5</v>
      </c>
      <c r="B76" s="56"/>
      <c r="C76" s="16" t="s">
        <v>300</v>
      </c>
      <c r="D76" s="16" t="s">
        <v>155</v>
      </c>
      <c r="E76" s="21">
        <f t="shared" si="2"/>
        <v>1</v>
      </c>
      <c r="F76" s="28">
        <v>0</v>
      </c>
      <c r="G76" s="28">
        <v>0</v>
      </c>
      <c r="H76" s="21" t="str">
        <f t="shared" si="3"/>
        <v/>
      </c>
    </row>
    <row r="77" spans="1:8">
      <c r="A77" s="56">
        <v>5</v>
      </c>
      <c r="B77" s="56"/>
      <c r="C77" s="16" t="s">
        <v>301</v>
      </c>
      <c r="D77" s="16" t="s">
        <v>84</v>
      </c>
      <c r="E77" s="21">
        <f t="shared" si="2"/>
        <v>1</v>
      </c>
      <c r="F77" s="28">
        <v>0</v>
      </c>
      <c r="G77" s="28">
        <v>0</v>
      </c>
      <c r="H77" s="21" t="str">
        <f t="shared" si="3"/>
        <v/>
      </c>
    </row>
    <row r="78" spans="1:8">
      <c r="A78" s="56">
        <v>5</v>
      </c>
      <c r="B78" s="56"/>
      <c r="C78" s="16" t="s">
        <v>302</v>
      </c>
      <c r="D78" s="16" t="s">
        <v>156</v>
      </c>
      <c r="E78" s="21">
        <f t="shared" si="2"/>
        <v>1</v>
      </c>
      <c r="F78" s="28">
        <v>0</v>
      </c>
      <c r="G78" s="28">
        <v>0</v>
      </c>
      <c r="H78" s="21" t="str">
        <f t="shared" si="3"/>
        <v/>
      </c>
    </row>
    <row r="79" spans="1:8">
      <c r="A79" s="56">
        <v>5</v>
      </c>
      <c r="B79" s="56"/>
      <c r="C79" s="16" t="s">
        <v>303</v>
      </c>
      <c r="D79" s="16" t="s">
        <v>157</v>
      </c>
      <c r="E79" s="21">
        <f t="shared" si="2"/>
        <v>1</v>
      </c>
      <c r="F79" s="28">
        <v>0</v>
      </c>
      <c r="G79" s="28">
        <v>0</v>
      </c>
      <c r="H79" s="21" t="str">
        <f t="shared" si="3"/>
        <v/>
      </c>
    </row>
    <row r="80" spans="1:8">
      <c r="A80" s="56">
        <v>5</v>
      </c>
      <c r="B80" s="56"/>
      <c r="C80" s="16" t="s">
        <v>304</v>
      </c>
      <c r="D80" s="16" t="s">
        <v>85</v>
      </c>
      <c r="E80" s="21">
        <f t="shared" si="2"/>
        <v>1</v>
      </c>
      <c r="F80" s="28">
        <v>1</v>
      </c>
      <c r="G80" s="28">
        <v>0</v>
      </c>
      <c r="H80" s="21" t="str">
        <f t="shared" si="3"/>
        <v/>
      </c>
    </row>
    <row r="81" spans="1:9">
      <c r="A81" s="56">
        <v>5</v>
      </c>
      <c r="B81" s="56"/>
      <c r="C81" s="16" t="s">
        <v>305</v>
      </c>
      <c r="D81" s="16" t="s">
        <v>86</v>
      </c>
      <c r="E81" s="21">
        <f t="shared" si="2"/>
        <v>1</v>
      </c>
      <c r="F81" s="28">
        <v>0</v>
      </c>
      <c r="G81" s="28">
        <v>0</v>
      </c>
      <c r="H81" s="21" t="str">
        <f t="shared" si="3"/>
        <v/>
      </c>
    </row>
    <row r="82" spans="1:9">
      <c r="A82" s="56">
        <v>5</v>
      </c>
      <c r="B82" s="56"/>
      <c r="C82" s="16" t="s">
        <v>306</v>
      </c>
      <c r="D82" s="16" t="s">
        <v>87</v>
      </c>
      <c r="E82" s="21">
        <f t="shared" si="2"/>
        <v>1</v>
      </c>
      <c r="F82" s="28">
        <v>0</v>
      </c>
      <c r="G82" s="28">
        <v>0</v>
      </c>
      <c r="H82" s="21" t="str">
        <f t="shared" si="3"/>
        <v/>
      </c>
    </row>
    <row r="83" spans="1:9">
      <c r="A83" s="56">
        <v>5</v>
      </c>
      <c r="B83" s="56"/>
      <c r="C83" s="16" t="s">
        <v>307</v>
      </c>
      <c r="D83" s="16" t="s">
        <v>88</v>
      </c>
      <c r="E83" s="21">
        <f t="shared" si="2"/>
        <v>1</v>
      </c>
      <c r="F83" s="28">
        <v>0</v>
      </c>
      <c r="G83" s="28">
        <v>0</v>
      </c>
      <c r="H83" s="21" t="str">
        <f t="shared" si="3"/>
        <v/>
      </c>
    </row>
    <row r="84" spans="1:9">
      <c r="A84" s="56">
        <v>6</v>
      </c>
      <c r="B84" s="56"/>
      <c r="C84" s="16" t="s">
        <v>308</v>
      </c>
      <c r="D84" s="16" t="s">
        <v>89</v>
      </c>
      <c r="E84" s="21">
        <f t="shared" si="2"/>
        <v>1</v>
      </c>
      <c r="F84" s="28">
        <v>1</v>
      </c>
      <c r="G84" s="28">
        <v>1</v>
      </c>
      <c r="H84" s="21" t="str">
        <f t="shared" si="3"/>
        <v>C060101</v>
      </c>
      <c r="I84" s="54"/>
    </row>
    <row r="85" spans="1:9">
      <c r="A85" s="56">
        <v>6</v>
      </c>
      <c r="B85" s="56"/>
      <c r="C85" s="16" t="s">
        <v>309</v>
      </c>
      <c r="D85" s="16" t="s">
        <v>182</v>
      </c>
      <c r="E85" s="21">
        <f t="shared" si="2"/>
        <v>1</v>
      </c>
      <c r="F85" s="28">
        <v>0</v>
      </c>
      <c r="G85" s="28">
        <v>0</v>
      </c>
      <c r="H85" s="21" t="str">
        <f t="shared" si="3"/>
        <v/>
      </c>
    </row>
    <row r="86" spans="1:9">
      <c r="A86" s="56">
        <v>6</v>
      </c>
      <c r="B86" s="56"/>
      <c r="C86" s="16" t="s">
        <v>310</v>
      </c>
      <c r="D86" s="16" t="s">
        <v>197</v>
      </c>
      <c r="E86" s="21">
        <f t="shared" si="2"/>
        <v>1</v>
      </c>
      <c r="F86" s="28">
        <v>1</v>
      </c>
      <c r="G86" s="28">
        <v>0</v>
      </c>
      <c r="H86" s="21" t="str">
        <f t="shared" si="3"/>
        <v/>
      </c>
    </row>
    <row r="87" spans="1:9">
      <c r="A87" s="56">
        <v>6</v>
      </c>
      <c r="B87" s="56"/>
      <c r="C87" s="16" t="s">
        <v>311</v>
      </c>
      <c r="D87" s="16" t="s">
        <v>90</v>
      </c>
      <c r="E87" s="21">
        <f t="shared" si="2"/>
        <v>1</v>
      </c>
      <c r="F87" s="28">
        <v>1</v>
      </c>
      <c r="G87" s="28">
        <v>1</v>
      </c>
      <c r="H87" s="21" t="str">
        <f t="shared" si="3"/>
        <v>C060302</v>
      </c>
      <c r="I87" s="54"/>
    </row>
    <row r="88" spans="1:9">
      <c r="A88" s="56">
        <v>6</v>
      </c>
      <c r="B88" s="56"/>
      <c r="C88" s="16" t="s">
        <v>312</v>
      </c>
      <c r="D88" s="16" t="s">
        <v>91</v>
      </c>
      <c r="E88" s="21">
        <f t="shared" si="2"/>
        <v>1</v>
      </c>
      <c r="F88" s="28">
        <v>1</v>
      </c>
      <c r="G88" s="28">
        <v>0</v>
      </c>
      <c r="H88" s="21" t="str">
        <f t="shared" si="3"/>
        <v/>
      </c>
    </row>
    <row r="89" spans="1:9">
      <c r="A89" s="56">
        <v>6</v>
      </c>
      <c r="B89" s="56"/>
      <c r="C89" s="16" t="s">
        <v>313</v>
      </c>
      <c r="D89" s="16" t="s">
        <v>92</v>
      </c>
      <c r="E89" s="21">
        <f t="shared" si="2"/>
        <v>1</v>
      </c>
      <c r="F89" s="28">
        <v>1</v>
      </c>
      <c r="G89" s="28">
        <v>1</v>
      </c>
      <c r="H89" s="21" t="str">
        <f t="shared" si="3"/>
        <v>C060402</v>
      </c>
      <c r="I89" s="54"/>
    </row>
    <row r="90" spans="1:9">
      <c r="A90" s="56">
        <v>6</v>
      </c>
      <c r="B90" s="56"/>
      <c r="C90" s="16" t="s">
        <v>314</v>
      </c>
      <c r="D90" s="16" t="s">
        <v>198</v>
      </c>
      <c r="E90" s="21">
        <f t="shared" si="2"/>
        <v>1</v>
      </c>
      <c r="F90" s="28">
        <v>1</v>
      </c>
      <c r="G90" s="28">
        <v>0</v>
      </c>
      <c r="H90" s="21" t="str">
        <f t="shared" si="3"/>
        <v/>
      </c>
    </row>
    <row r="91" spans="1:9">
      <c r="A91" s="56">
        <v>6</v>
      </c>
      <c r="B91" s="56"/>
      <c r="C91" s="16" t="s">
        <v>315</v>
      </c>
      <c r="D91" s="16" t="s">
        <v>93</v>
      </c>
      <c r="E91" s="21">
        <f t="shared" si="2"/>
        <v>1</v>
      </c>
      <c r="F91" s="28">
        <v>1</v>
      </c>
      <c r="G91" s="28">
        <v>0</v>
      </c>
      <c r="H91" s="21" t="str">
        <f t="shared" si="3"/>
        <v/>
      </c>
    </row>
    <row r="92" spans="1:9">
      <c r="A92" s="56">
        <v>6</v>
      </c>
      <c r="B92" s="56"/>
      <c r="C92" s="16" t="s">
        <v>316</v>
      </c>
      <c r="D92" s="16" t="s">
        <v>94</v>
      </c>
      <c r="E92" s="21">
        <f t="shared" si="2"/>
        <v>1</v>
      </c>
      <c r="F92" s="28">
        <v>1</v>
      </c>
      <c r="G92" s="28">
        <v>1</v>
      </c>
      <c r="H92" s="21" t="str">
        <f t="shared" si="3"/>
        <v>C060601</v>
      </c>
      <c r="I92" s="54"/>
    </row>
    <row r="93" spans="1:9">
      <c r="A93" s="56">
        <v>6</v>
      </c>
      <c r="B93" s="56"/>
      <c r="C93" s="16" t="s">
        <v>317</v>
      </c>
      <c r="D93" s="16" t="s">
        <v>95</v>
      </c>
      <c r="E93" s="21">
        <f t="shared" si="2"/>
        <v>1</v>
      </c>
      <c r="F93" s="28">
        <v>1</v>
      </c>
      <c r="G93" s="28">
        <v>0</v>
      </c>
      <c r="H93" s="21" t="str">
        <f t="shared" si="3"/>
        <v/>
      </c>
    </row>
    <row r="94" spans="1:9">
      <c r="A94" s="56">
        <v>6</v>
      </c>
      <c r="B94" s="56"/>
      <c r="C94" s="16" t="s">
        <v>318</v>
      </c>
      <c r="D94" s="16" t="s">
        <v>96</v>
      </c>
      <c r="E94" s="21">
        <f t="shared" si="2"/>
        <v>1</v>
      </c>
      <c r="F94" s="28">
        <v>1</v>
      </c>
      <c r="G94" s="28">
        <v>0</v>
      </c>
      <c r="H94" s="21" t="str">
        <f t="shared" si="3"/>
        <v/>
      </c>
    </row>
    <row r="95" spans="1:9">
      <c r="A95" s="56">
        <v>7</v>
      </c>
      <c r="B95" s="56"/>
      <c r="C95" s="16" t="s">
        <v>319</v>
      </c>
      <c r="D95" s="16" t="s">
        <v>97</v>
      </c>
      <c r="E95" s="21">
        <f t="shared" si="2"/>
        <v>1</v>
      </c>
      <c r="F95" s="28">
        <v>0</v>
      </c>
      <c r="G95" s="28">
        <v>0</v>
      </c>
      <c r="H95" s="21" t="str">
        <f t="shared" si="3"/>
        <v/>
      </c>
    </row>
    <row r="96" spans="1:9">
      <c r="A96" s="56">
        <v>7</v>
      </c>
      <c r="B96" s="56"/>
      <c r="C96" s="16" t="s">
        <v>320</v>
      </c>
      <c r="D96" s="16" t="s">
        <v>98</v>
      </c>
      <c r="E96" s="21">
        <f t="shared" si="2"/>
        <v>1</v>
      </c>
      <c r="F96" s="28">
        <v>1</v>
      </c>
      <c r="G96" s="28">
        <v>0</v>
      </c>
      <c r="H96" s="21" t="str">
        <f t="shared" si="3"/>
        <v/>
      </c>
    </row>
    <row r="97" spans="1:9">
      <c r="A97" s="56">
        <v>7</v>
      </c>
      <c r="B97" s="56"/>
      <c r="C97" s="16" t="s">
        <v>321</v>
      </c>
      <c r="D97" s="16" t="s">
        <v>99</v>
      </c>
      <c r="E97" s="21">
        <f t="shared" si="2"/>
        <v>1</v>
      </c>
      <c r="F97" s="28">
        <v>1</v>
      </c>
      <c r="G97" s="28">
        <v>0</v>
      </c>
      <c r="H97" s="21" t="str">
        <f t="shared" si="3"/>
        <v/>
      </c>
    </row>
    <row r="98" spans="1:9">
      <c r="A98" s="56">
        <v>7</v>
      </c>
      <c r="B98" s="56"/>
      <c r="C98" s="16" t="s">
        <v>322</v>
      </c>
      <c r="D98" s="16" t="s">
        <v>100</v>
      </c>
      <c r="E98" s="21">
        <f t="shared" si="2"/>
        <v>1</v>
      </c>
      <c r="F98" s="28">
        <v>1</v>
      </c>
      <c r="G98" s="28">
        <v>0</v>
      </c>
      <c r="H98" s="21" t="str">
        <f t="shared" si="3"/>
        <v/>
      </c>
    </row>
    <row r="99" spans="1:9">
      <c r="A99" s="56">
        <v>7</v>
      </c>
      <c r="B99" s="56"/>
      <c r="C99" s="16" t="s">
        <v>323</v>
      </c>
      <c r="D99" s="16" t="s">
        <v>142</v>
      </c>
      <c r="E99" s="21">
        <f t="shared" si="2"/>
        <v>1</v>
      </c>
      <c r="F99" s="28">
        <v>1</v>
      </c>
      <c r="G99" s="28">
        <v>0</v>
      </c>
      <c r="H99" s="21" t="str">
        <f t="shared" si="3"/>
        <v/>
      </c>
    </row>
    <row r="100" spans="1:9">
      <c r="A100" s="56">
        <v>7</v>
      </c>
      <c r="B100" s="56"/>
      <c r="C100" s="16" t="s">
        <v>324</v>
      </c>
      <c r="D100" s="16" t="s">
        <v>199</v>
      </c>
      <c r="E100" s="21">
        <f t="shared" si="2"/>
        <v>0.5</v>
      </c>
      <c r="F100" s="28">
        <v>1</v>
      </c>
      <c r="G100" s="28">
        <v>0</v>
      </c>
      <c r="H100" s="21" t="str">
        <f t="shared" si="3"/>
        <v/>
      </c>
    </row>
    <row r="101" spans="1:9">
      <c r="A101" s="56">
        <v>8</v>
      </c>
      <c r="B101" s="56"/>
      <c r="C101" s="16" t="s">
        <v>325</v>
      </c>
      <c r="D101" s="16" t="s">
        <v>101</v>
      </c>
      <c r="E101" s="21">
        <f t="shared" si="2"/>
        <v>1</v>
      </c>
      <c r="F101" s="28">
        <v>0</v>
      </c>
      <c r="G101" s="28">
        <v>0</v>
      </c>
      <c r="H101" s="21" t="str">
        <f t="shared" si="3"/>
        <v/>
      </c>
    </row>
    <row r="102" spans="1:9">
      <c r="A102" s="56">
        <v>8</v>
      </c>
      <c r="B102" s="56"/>
      <c r="C102" s="16" t="s">
        <v>337</v>
      </c>
      <c r="D102" s="16" t="s">
        <v>106</v>
      </c>
      <c r="E102" s="21">
        <f t="shared" si="2"/>
        <v>1</v>
      </c>
      <c r="F102" s="28">
        <v>0</v>
      </c>
      <c r="G102" s="28">
        <v>0</v>
      </c>
      <c r="H102" s="21" t="str">
        <f t="shared" si="3"/>
        <v/>
      </c>
    </row>
    <row r="103" spans="1:9">
      <c r="A103" s="56">
        <v>8</v>
      </c>
      <c r="B103" s="56"/>
      <c r="C103" s="16" t="s">
        <v>338</v>
      </c>
      <c r="D103" s="16" t="s">
        <v>161</v>
      </c>
      <c r="E103" s="21">
        <f t="shared" si="2"/>
        <v>1</v>
      </c>
      <c r="F103" s="28">
        <v>0</v>
      </c>
      <c r="G103" s="28">
        <v>0</v>
      </c>
      <c r="H103" s="21" t="str">
        <f t="shared" si="3"/>
        <v/>
      </c>
    </row>
    <row r="104" spans="1:9">
      <c r="A104" s="56">
        <v>8</v>
      </c>
      <c r="B104" s="56"/>
      <c r="C104" s="16" t="s">
        <v>326</v>
      </c>
      <c r="D104" s="16" t="s">
        <v>102</v>
      </c>
      <c r="E104" s="21">
        <f t="shared" si="2"/>
        <v>1</v>
      </c>
      <c r="F104" s="28">
        <v>0</v>
      </c>
      <c r="G104" s="28">
        <v>0</v>
      </c>
      <c r="H104" s="21" t="str">
        <f t="shared" si="3"/>
        <v/>
      </c>
    </row>
    <row r="105" spans="1:9">
      <c r="A105" s="56">
        <v>8</v>
      </c>
      <c r="B105" s="56"/>
      <c r="C105" s="16" t="s">
        <v>327</v>
      </c>
      <c r="D105" s="16" t="s">
        <v>200</v>
      </c>
      <c r="E105" s="21">
        <f t="shared" si="2"/>
        <v>1</v>
      </c>
      <c r="F105" s="28">
        <v>0</v>
      </c>
      <c r="G105" s="28">
        <v>0</v>
      </c>
      <c r="H105" s="21" t="str">
        <f t="shared" si="3"/>
        <v/>
      </c>
    </row>
    <row r="106" spans="1:9">
      <c r="A106" s="56">
        <v>8</v>
      </c>
      <c r="B106" s="56"/>
      <c r="C106" s="16" t="s">
        <v>328</v>
      </c>
      <c r="D106" s="16" t="s">
        <v>36</v>
      </c>
      <c r="E106" s="21">
        <f t="shared" si="2"/>
        <v>0.5</v>
      </c>
      <c r="F106" s="28">
        <v>1</v>
      </c>
      <c r="G106" s="28">
        <v>1</v>
      </c>
      <c r="H106" s="21" t="str">
        <f t="shared" si="3"/>
        <v>C200202</v>
      </c>
      <c r="I106" s="54"/>
    </row>
    <row r="107" spans="1:9">
      <c r="A107" s="56">
        <v>8</v>
      </c>
      <c r="B107" s="56"/>
      <c r="C107" s="16" t="s">
        <v>329</v>
      </c>
      <c r="D107" s="16" t="s">
        <v>103</v>
      </c>
      <c r="E107" s="21">
        <f t="shared" si="2"/>
        <v>0.5</v>
      </c>
      <c r="F107" s="28">
        <v>1</v>
      </c>
      <c r="G107" s="28">
        <v>1</v>
      </c>
      <c r="H107" s="21" t="str">
        <f t="shared" si="3"/>
        <v>C200203</v>
      </c>
      <c r="I107" s="54"/>
    </row>
    <row r="108" spans="1:9">
      <c r="A108" s="56">
        <v>8</v>
      </c>
      <c r="B108" s="56"/>
      <c r="C108" s="16" t="s">
        <v>330</v>
      </c>
      <c r="D108" s="16" t="s">
        <v>201</v>
      </c>
      <c r="E108" s="21">
        <f t="shared" si="2"/>
        <v>1</v>
      </c>
      <c r="F108" s="28">
        <v>0</v>
      </c>
      <c r="G108" s="28">
        <v>0</v>
      </c>
      <c r="H108" s="21" t="str">
        <f t="shared" si="3"/>
        <v/>
      </c>
    </row>
    <row r="109" spans="1:9">
      <c r="A109" s="56">
        <v>8</v>
      </c>
      <c r="B109" s="56"/>
      <c r="C109" s="16" t="s">
        <v>331</v>
      </c>
      <c r="D109" s="16" t="s">
        <v>104</v>
      </c>
      <c r="E109" s="21">
        <f t="shared" si="2"/>
        <v>1</v>
      </c>
      <c r="F109" s="28">
        <v>0</v>
      </c>
      <c r="G109" s="28">
        <v>0</v>
      </c>
      <c r="H109" s="21" t="str">
        <f t="shared" si="3"/>
        <v/>
      </c>
    </row>
    <row r="110" spans="1:9">
      <c r="A110" s="56">
        <v>8</v>
      </c>
      <c r="B110" s="56"/>
      <c r="C110" s="16" t="s">
        <v>332</v>
      </c>
      <c r="D110" s="16" t="s">
        <v>158</v>
      </c>
      <c r="E110" s="21">
        <f t="shared" si="2"/>
        <v>1</v>
      </c>
      <c r="F110" s="28">
        <v>0</v>
      </c>
      <c r="G110" s="28">
        <v>0</v>
      </c>
      <c r="H110" s="21" t="str">
        <f t="shared" si="3"/>
        <v/>
      </c>
    </row>
    <row r="111" spans="1:9">
      <c r="A111" s="56">
        <v>8</v>
      </c>
      <c r="B111" s="56"/>
      <c r="C111" s="16" t="s">
        <v>333</v>
      </c>
      <c r="D111" s="16" t="s">
        <v>159</v>
      </c>
      <c r="E111" s="21">
        <f t="shared" si="2"/>
        <v>1</v>
      </c>
      <c r="F111" s="28">
        <v>0</v>
      </c>
      <c r="G111" s="28">
        <v>0</v>
      </c>
      <c r="H111" s="21" t="str">
        <f t="shared" si="3"/>
        <v/>
      </c>
    </row>
    <row r="112" spans="1:9">
      <c r="A112" s="56">
        <v>8</v>
      </c>
      <c r="B112" s="56"/>
      <c r="C112" s="16" t="s">
        <v>334</v>
      </c>
      <c r="D112" s="16" t="s">
        <v>202</v>
      </c>
      <c r="E112" s="21">
        <f t="shared" si="2"/>
        <v>1</v>
      </c>
      <c r="F112" s="28">
        <v>0</v>
      </c>
      <c r="G112" s="28">
        <v>0</v>
      </c>
      <c r="H112" s="21" t="str">
        <f t="shared" si="3"/>
        <v/>
      </c>
    </row>
    <row r="113" spans="1:8">
      <c r="A113" s="56">
        <v>8</v>
      </c>
      <c r="B113" s="56"/>
      <c r="C113" s="16" t="s">
        <v>335</v>
      </c>
      <c r="D113" s="16" t="s">
        <v>160</v>
      </c>
      <c r="E113" s="21">
        <f t="shared" si="2"/>
        <v>1</v>
      </c>
      <c r="F113" s="28">
        <v>0</v>
      </c>
      <c r="G113" s="28">
        <v>0</v>
      </c>
      <c r="H113" s="21" t="str">
        <f t="shared" si="3"/>
        <v/>
      </c>
    </row>
    <row r="114" spans="1:8">
      <c r="A114" s="56">
        <v>8</v>
      </c>
      <c r="B114" s="56"/>
      <c r="C114" s="16" t="s">
        <v>336</v>
      </c>
      <c r="D114" s="16" t="s">
        <v>105</v>
      </c>
      <c r="E114" s="21">
        <f t="shared" si="2"/>
        <v>1</v>
      </c>
      <c r="F114" s="28">
        <v>0</v>
      </c>
      <c r="G114" s="28">
        <v>0</v>
      </c>
      <c r="H114" s="21" t="str">
        <f t="shared" si="3"/>
        <v/>
      </c>
    </row>
    <row r="115" spans="1:8">
      <c r="A115" s="56">
        <v>8</v>
      </c>
      <c r="B115" s="56"/>
      <c r="C115" s="16" t="s">
        <v>339</v>
      </c>
      <c r="D115" s="16" t="s">
        <v>107</v>
      </c>
      <c r="E115" s="21">
        <f t="shared" si="2"/>
        <v>1</v>
      </c>
      <c r="F115" s="28">
        <v>0</v>
      </c>
      <c r="G115" s="28">
        <v>0</v>
      </c>
      <c r="H115" s="21" t="str">
        <f t="shared" si="3"/>
        <v/>
      </c>
    </row>
    <row r="116" spans="1:8">
      <c r="A116" s="56">
        <v>8</v>
      </c>
      <c r="B116" s="56"/>
      <c r="C116" s="16" t="s">
        <v>340</v>
      </c>
      <c r="D116" s="16" t="s">
        <v>108</v>
      </c>
      <c r="E116" s="21">
        <f t="shared" si="2"/>
        <v>1</v>
      </c>
      <c r="F116" s="28">
        <v>0</v>
      </c>
      <c r="G116" s="28">
        <v>0</v>
      </c>
      <c r="H116" s="21" t="str">
        <f t="shared" si="3"/>
        <v/>
      </c>
    </row>
    <row r="117" spans="1:8">
      <c r="A117" s="56">
        <v>9</v>
      </c>
      <c r="B117" s="56"/>
      <c r="C117" s="16" t="s">
        <v>341</v>
      </c>
      <c r="D117" s="16" t="s">
        <v>37</v>
      </c>
      <c r="E117" s="21">
        <f t="shared" si="2"/>
        <v>1</v>
      </c>
      <c r="F117" s="28">
        <v>0</v>
      </c>
      <c r="G117" s="28">
        <v>0</v>
      </c>
      <c r="H117" s="21" t="str">
        <f t="shared" si="3"/>
        <v/>
      </c>
    </row>
    <row r="118" spans="1:8">
      <c r="A118" s="56">
        <v>9</v>
      </c>
      <c r="B118" s="56"/>
      <c r="C118" s="16" t="s">
        <v>342</v>
      </c>
      <c r="D118" s="16" t="s">
        <v>109</v>
      </c>
      <c r="E118" s="21">
        <f t="shared" si="2"/>
        <v>1</v>
      </c>
      <c r="F118" s="28">
        <v>0</v>
      </c>
      <c r="G118" s="28">
        <v>0</v>
      </c>
      <c r="H118" s="21" t="str">
        <f t="shared" si="3"/>
        <v/>
      </c>
    </row>
    <row r="119" spans="1:8">
      <c r="A119" s="56">
        <v>9</v>
      </c>
      <c r="B119" s="56"/>
      <c r="C119" s="16" t="s">
        <v>343</v>
      </c>
      <c r="D119" s="16" t="s">
        <v>110</v>
      </c>
      <c r="E119" s="21">
        <f t="shared" si="2"/>
        <v>1</v>
      </c>
      <c r="F119" s="28">
        <v>0</v>
      </c>
      <c r="G119" s="28">
        <v>0</v>
      </c>
      <c r="H119" s="21" t="str">
        <f t="shared" si="3"/>
        <v/>
      </c>
    </row>
    <row r="120" spans="1:8">
      <c r="A120" s="56">
        <v>9</v>
      </c>
      <c r="B120" s="56"/>
      <c r="C120" s="16" t="s">
        <v>344</v>
      </c>
      <c r="D120" s="16" t="s">
        <v>111</v>
      </c>
      <c r="E120" s="21">
        <f t="shared" si="2"/>
        <v>1</v>
      </c>
      <c r="F120" s="28">
        <v>0</v>
      </c>
      <c r="G120" s="28">
        <v>0</v>
      </c>
      <c r="H120" s="21" t="str">
        <f t="shared" si="3"/>
        <v/>
      </c>
    </row>
    <row r="121" spans="1:8">
      <c r="A121" s="56">
        <v>9</v>
      </c>
      <c r="B121" s="56"/>
      <c r="C121" s="16" t="s">
        <v>345</v>
      </c>
      <c r="D121" s="16" t="s">
        <v>112</v>
      </c>
      <c r="E121" s="21">
        <f t="shared" si="2"/>
        <v>1</v>
      </c>
      <c r="F121" s="28">
        <v>0</v>
      </c>
      <c r="G121" s="28">
        <v>0</v>
      </c>
      <c r="H121" s="21" t="str">
        <f t="shared" si="3"/>
        <v/>
      </c>
    </row>
    <row r="122" spans="1:8">
      <c r="A122" s="56">
        <v>9</v>
      </c>
      <c r="B122" s="56"/>
      <c r="C122" s="16" t="s">
        <v>346</v>
      </c>
      <c r="D122" s="16" t="s">
        <v>113</v>
      </c>
      <c r="E122" s="21">
        <f t="shared" si="2"/>
        <v>1</v>
      </c>
      <c r="F122" s="28">
        <v>0</v>
      </c>
      <c r="G122" s="28">
        <v>0</v>
      </c>
      <c r="H122" s="21" t="str">
        <f t="shared" si="3"/>
        <v/>
      </c>
    </row>
    <row r="123" spans="1:8">
      <c r="A123" s="56">
        <v>9</v>
      </c>
      <c r="B123" s="56"/>
      <c r="C123" s="16" t="s">
        <v>347</v>
      </c>
      <c r="D123" s="16" t="s">
        <v>457</v>
      </c>
      <c r="E123" s="21">
        <f t="shared" si="2"/>
        <v>1</v>
      </c>
      <c r="F123" s="28">
        <v>1</v>
      </c>
      <c r="G123" s="28">
        <v>0</v>
      </c>
      <c r="H123" s="21" t="str">
        <f t="shared" si="3"/>
        <v/>
      </c>
    </row>
    <row r="124" spans="1:8">
      <c r="A124" s="56">
        <v>9</v>
      </c>
      <c r="B124" s="56"/>
      <c r="C124" s="16" t="s">
        <v>348</v>
      </c>
      <c r="D124" s="16" t="s">
        <v>38</v>
      </c>
      <c r="E124" s="21">
        <f t="shared" si="2"/>
        <v>1</v>
      </c>
      <c r="F124" s="28">
        <v>0</v>
      </c>
      <c r="G124" s="28">
        <v>0</v>
      </c>
      <c r="H124" s="21" t="str">
        <f t="shared" si="3"/>
        <v/>
      </c>
    </row>
    <row r="125" spans="1:8">
      <c r="A125" s="56">
        <v>9</v>
      </c>
      <c r="B125" s="56"/>
      <c r="C125" s="16" t="s">
        <v>349</v>
      </c>
      <c r="D125" s="16" t="s">
        <v>39</v>
      </c>
      <c r="E125" s="21">
        <f t="shared" si="2"/>
        <v>1</v>
      </c>
      <c r="F125" s="28">
        <v>0</v>
      </c>
      <c r="G125" s="28">
        <v>0</v>
      </c>
      <c r="H125" s="21" t="str">
        <f t="shared" si="3"/>
        <v/>
      </c>
    </row>
    <row r="126" spans="1:8">
      <c r="A126" s="56">
        <v>9</v>
      </c>
      <c r="B126" s="56"/>
      <c r="C126" s="16" t="s">
        <v>350</v>
      </c>
      <c r="D126" s="16" t="s">
        <v>40</v>
      </c>
      <c r="E126" s="21">
        <f t="shared" si="2"/>
        <v>1</v>
      </c>
      <c r="F126" s="28">
        <v>0</v>
      </c>
      <c r="G126" s="28">
        <v>0</v>
      </c>
      <c r="H126" s="21" t="str">
        <f t="shared" si="3"/>
        <v/>
      </c>
    </row>
    <row r="127" spans="1:8">
      <c r="A127" s="56">
        <v>9</v>
      </c>
      <c r="B127" s="56"/>
      <c r="C127" s="16" t="s">
        <v>351</v>
      </c>
      <c r="D127" s="16" t="s">
        <v>114</v>
      </c>
      <c r="E127" s="21">
        <f t="shared" si="2"/>
        <v>1</v>
      </c>
      <c r="F127" s="28">
        <v>0</v>
      </c>
      <c r="G127" s="28">
        <v>0</v>
      </c>
      <c r="H127" s="21" t="str">
        <f t="shared" si="3"/>
        <v/>
      </c>
    </row>
    <row r="128" spans="1:8">
      <c r="A128" s="56">
        <v>9</v>
      </c>
      <c r="B128" s="56"/>
      <c r="C128" s="16" t="s">
        <v>352</v>
      </c>
      <c r="D128" s="16" t="s">
        <v>115</v>
      </c>
      <c r="E128" s="21">
        <f t="shared" si="2"/>
        <v>1</v>
      </c>
      <c r="F128" s="28">
        <v>0</v>
      </c>
      <c r="G128" s="28">
        <v>0</v>
      </c>
      <c r="H128" s="21" t="str">
        <f t="shared" si="3"/>
        <v/>
      </c>
    </row>
    <row r="129" spans="1:8">
      <c r="A129" s="56">
        <v>10</v>
      </c>
      <c r="B129" s="56"/>
      <c r="C129" s="16" t="s">
        <v>353</v>
      </c>
      <c r="D129" s="16" t="s">
        <v>162</v>
      </c>
      <c r="E129" s="21">
        <f t="shared" si="2"/>
        <v>1</v>
      </c>
      <c r="F129" s="28">
        <v>0</v>
      </c>
      <c r="G129" s="28">
        <v>0</v>
      </c>
      <c r="H129" s="21" t="str">
        <f t="shared" si="3"/>
        <v/>
      </c>
    </row>
    <row r="130" spans="1:8">
      <c r="A130" s="56">
        <v>10</v>
      </c>
      <c r="B130" s="56"/>
      <c r="C130" s="16" t="s">
        <v>354</v>
      </c>
      <c r="D130" s="16" t="s">
        <v>163</v>
      </c>
      <c r="E130" s="21">
        <f t="shared" si="2"/>
        <v>1</v>
      </c>
      <c r="F130" s="28">
        <v>0</v>
      </c>
      <c r="G130" s="28">
        <v>0</v>
      </c>
      <c r="H130" s="21" t="str">
        <f t="shared" si="3"/>
        <v/>
      </c>
    </row>
    <row r="131" spans="1:8">
      <c r="A131" s="56">
        <v>10</v>
      </c>
      <c r="B131" s="56"/>
      <c r="C131" s="16" t="s">
        <v>355</v>
      </c>
      <c r="D131" s="16" t="s">
        <v>164</v>
      </c>
      <c r="E131" s="21">
        <f t="shared" si="2"/>
        <v>0.5</v>
      </c>
      <c r="F131" s="28">
        <v>0</v>
      </c>
      <c r="G131" s="28">
        <v>0</v>
      </c>
      <c r="H131" s="21" t="str">
        <f t="shared" si="3"/>
        <v/>
      </c>
    </row>
    <row r="132" spans="1:8">
      <c r="A132" s="56">
        <v>10</v>
      </c>
      <c r="B132" s="56"/>
      <c r="C132" s="16" t="s">
        <v>356</v>
      </c>
      <c r="D132" s="16" t="s">
        <v>203</v>
      </c>
      <c r="E132" s="21">
        <f t="shared" ref="E132:E195" si="4">IF($C132="",0,IF(COUNTIF($C$3:$C$250,$C132)=1,1,ROUND(1/COUNTIF($C$3:$C$250,$C132),4)))</f>
        <v>1</v>
      </c>
      <c r="F132" s="28">
        <v>0</v>
      </c>
      <c r="G132" s="28">
        <v>0</v>
      </c>
      <c r="H132" s="21" t="str">
        <f t="shared" ref="H132:H195" si="5">IF(G132=1,C132,"")</f>
        <v/>
      </c>
    </row>
    <row r="133" spans="1:8">
      <c r="A133" s="56">
        <v>10</v>
      </c>
      <c r="B133" s="56"/>
      <c r="C133" s="16" t="s">
        <v>357</v>
      </c>
      <c r="D133" s="16" t="s">
        <v>1061</v>
      </c>
      <c r="E133" s="21">
        <f t="shared" si="4"/>
        <v>1</v>
      </c>
      <c r="F133" s="28">
        <v>0</v>
      </c>
      <c r="G133" s="28">
        <v>0</v>
      </c>
      <c r="H133" s="21" t="str">
        <f t="shared" si="5"/>
        <v/>
      </c>
    </row>
    <row r="134" spans="1:8">
      <c r="A134" s="56">
        <v>10</v>
      </c>
      <c r="B134" s="56"/>
      <c r="C134" s="16" t="s">
        <v>358</v>
      </c>
      <c r="D134" s="16" t="s">
        <v>41</v>
      </c>
      <c r="E134" s="21">
        <f t="shared" si="4"/>
        <v>1</v>
      </c>
      <c r="F134" s="28">
        <v>0</v>
      </c>
      <c r="G134" s="28">
        <v>0</v>
      </c>
      <c r="H134" s="21" t="str">
        <f t="shared" si="5"/>
        <v/>
      </c>
    </row>
    <row r="135" spans="1:8">
      <c r="A135" s="56">
        <v>10</v>
      </c>
      <c r="B135" s="56"/>
      <c r="C135" s="16" t="s">
        <v>359</v>
      </c>
      <c r="D135" s="16" t="s">
        <v>116</v>
      </c>
      <c r="E135" s="21">
        <f t="shared" si="4"/>
        <v>0.5</v>
      </c>
      <c r="F135" s="28">
        <v>0</v>
      </c>
      <c r="G135" s="28">
        <v>0</v>
      </c>
      <c r="H135" s="21" t="str">
        <f t="shared" si="5"/>
        <v/>
      </c>
    </row>
    <row r="136" spans="1:8">
      <c r="A136" s="56">
        <v>10</v>
      </c>
      <c r="B136" s="56"/>
      <c r="C136" s="16" t="s">
        <v>360</v>
      </c>
      <c r="D136" s="16" t="s">
        <v>184</v>
      </c>
      <c r="E136" s="21">
        <f t="shared" si="4"/>
        <v>1</v>
      </c>
      <c r="F136" s="28">
        <v>0</v>
      </c>
      <c r="G136" s="28">
        <v>0</v>
      </c>
      <c r="H136" s="21" t="str">
        <f t="shared" si="5"/>
        <v/>
      </c>
    </row>
    <row r="137" spans="1:8">
      <c r="A137" s="56">
        <v>10</v>
      </c>
      <c r="B137" s="56"/>
      <c r="C137" s="16" t="s">
        <v>361</v>
      </c>
      <c r="D137" s="16" t="s">
        <v>1062</v>
      </c>
      <c r="E137" s="21">
        <f t="shared" si="4"/>
        <v>1</v>
      </c>
      <c r="F137" s="28">
        <v>0</v>
      </c>
      <c r="G137" s="28">
        <v>0</v>
      </c>
      <c r="H137" s="21" t="str">
        <f t="shared" si="5"/>
        <v/>
      </c>
    </row>
    <row r="138" spans="1:8">
      <c r="A138" s="56">
        <v>10</v>
      </c>
      <c r="B138" s="56"/>
      <c r="C138" s="16" t="s">
        <v>362</v>
      </c>
      <c r="D138" s="16" t="s">
        <v>1063</v>
      </c>
      <c r="E138" s="21">
        <f t="shared" si="4"/>
        <v>1</v>
      </c>
      <c r="F138" s="28">
        <v>0</v>
      </c>
      <c r="G138" s="28">
        <v>0</v>
      </c>
      <c r="H138" s="21" t="str">
        <f t="shared" si="5"/>
        <v/>
      </c>
    </row>
    <row r="139" spans="1:8">
      <c r="A139" s="56">
        <v>10</v>
      </c>
      <c r="B139" s="56"/>
      <c r="C139" s="16" t="s">
        <v>363</v>
      </c>
      <c r="D139" s="16" t="s">
        <v>225</v>
      </c>
      <c r="E139" s="21">
        <f t="shared" si="4"/>
        <v>1</v>
      </c>
      <c r="F139" s="28">
        <v>0</v>
      </c>
      <c r="G139" s="28">
        <v>0</v>
      </c>
      <c r="H139" s="21" t="str">
        <f t="shared" si="5"/>
        <v/>
      </c>
    </row>
    <row r="140" spans="1:8">
      <c r="A140" s="56">
        <v>10</v>
      </c>
      <c r="B140" s="56"/>
      <c r="C140" s="16" t="s">
        <v>364</v>
      </c>
      <c r="D140" s="16" t="s">
        <v>42</v>
      </c>
      <c r="E140" s="21">
        <f t="shared" si="4"/>
        <v>1</v>
      </c>
      <c r="F140" s="28">
        <v>0</v>
      </c>
      <c r="G140" s="28">
        <v>0</v>
      </c>
      <c r="H140" s="21" t="str">
        <f t="shared" si="5"/>
        <v/>
      </c>
    </row>
    <row r="141" spans="1:8">
      <c r="A141" s="56">
        <v>10</v>
      </c>
      <c r="B141" s="56"/>
      <c r="C141" s="16" t="s">
        <v>365</v>
      </c>
      <c r="D141" s="16" t="s">
        <v>165</v>
      </c>
      <c r="E141" s="21">
        <f t="shared" si="4"/>
        <v>1</v>
      </c>
      <c r="F141" s="28">
        <v>0</v>
      </c>
      <c r="G141" s="28">
        <v>0</v>
      </c>
      <c r="H141" s="21" t="str">
        <f t="shared" si="5"/>
        <v/>
      </c>
    </row>
    <row r="142" spans="1:8">
      <c r="A142" s="56">
        <v>10</v>
      </c>
      <c r="B142" s="56"/>
      <c r="C142" s="16" t="s">
        <v>366</v>
      </c>
      <c r="D142" s="16" t="s">
        <v>43</v>
      </c>
      <c r="E142" s="21">
        <f t="shared" si="4"/>
        <v>1</v>
      </c>
      <c r="F142" s="28">
        <v>0</v>
      </c>
      <c r="G142" s="28">
        <v>0</v>
      </c>
      <c r="H142" s="21" t="str">
        <f t="shared" si="5"/>
        <v/>
      </c>
    </row>
    <row r="143" spans="1:8">
      <c r="A143" s="56">
        <v>11</v>
      </c>
      <c r="B143" s="56"/>
      <c r="C143" s="16" t="s">
        <v>367</v>
      </c>
      <c r="D143" s="16" t="s">
        <v>117</v>
      </c>
      <c r="E143" s="21">
        <f t="shared" si="4"/>
        <v>1</v>
      </c>
      <c r="F143" s="28">
        <v>0</v>
      </c>
      <c r="G143" s="28">
        <v>0</v>
      </c>
      <c r="H143" s="21" t="str">
        <f t="shared" si="5"/>
        <v/>
      </c>
    </row>
    <row r="144" spans="1:8">
      <c r="A144" s="56">
        <v>11</v>
      </c>
      <c r="B144" s="56"/>
      <c r="C144" s="16" t="s">
        <v>368</v>
      </c>
      <c r="D144" s="16" t="s">
        <v>118</v>
      </c>
      <c r="E144" s="21">
        <f t="shared" si="4"/>
        <v>1</v>
      </c>
      <c r="F144" s="28">
        <v>0</v>
      </c>
      <c r="G144" s="28">
        <v>0</v>
      </c>
      <c r="H144" s="21" t="str">
        <f t="shared" si="5"/>
        <v/>
      </c>
    </row>
    <row r="145" spans="1:9">
      <c r="A145" s="56">
        <v>11</v>
      </c>
      <c r="B145" s="56"/>
      <c r="C145" s="16" t="s">
        <v>369</v>
      </c>
      <c r="D145" s="16" t="s">
        <v>119</v>
      </c>
      <c r="E145" s="21">
        <f t="shared" si="4"/>
        <v>1</v>
      </c>
      <c r="F145" s="28">
        <v>1</v>
      </c>
      <c r="G145" s="28">
        <v>0</v>
      </c>
      <c r="H145" s="21" t="str">
        <f t="shared" si="5"/>
        <v/>
      </c>
    </row>
    <row r="146" spans="1:9">
      <c r="A146" s="56">
        <v>11</v>
      </c>
      <c r="B146" s="56"/>
      <c r="C146" s="16" t="s">
        <v>370</v>
      </c>
      <c r="D146" s="16" t="s">
        <v>44</v>
      </c>
      <c r="E146" s="21">
        <f t="shared" si="4"/>
        <v>1</v>
      </c>
      <c r="F146" s="28">
        <v>1</v>
      </c>
      <c r="G146" s="28">
        <v>0</v>
      </c>
      <c r="H146" s="21" t="str">
        <f t="shared" si="5"/>
        <v/>
      </c>
    </row>
    <row r="147" spans="1:9">
      <c r="A147" s="56">
        <v>11</v>
      </c>
      <c r="B147" s="56"/>
      <c r="C147" s="16" t="s">
        <v>371</v>
      </c>
      <c r="D147" s="16" t="s">
        <v>204</v>
      </c>
      <c r="E147" s="21">
        <f t="shared" si="4"/>
        <v>1</v>
      </c>
      <c r="F147" s="28">
        <v>1</v>
      </c>
      <c r="G147" s="28">
        <v>0</v>
      </c>
      <c r="H147" s="21" t="str">
        <f t="shared" si="5"/>
        <v/>
      </c>
    </row>
    <row r="148" spans="1:9">
      <c r="A148" s="56">
        <v>11</v>
      </c>
      <c r="B148" s="56"/>
      <c r="C148" s="16" t="s">
        <v>234</v>
      </c>
      <c r="D148" s="16" t="s">
        <v>45</v>
      </c>
      <c r="E148" s="21">
        <f t="shared" si="4"/>
        <v>0.33329999999999999</v>
      </c>
      <c r="F148" s="28">
        <v>1</v>
      </c>
      <c r="G148" s="28">
        <v>1</v>
      </c>
      <c r="H148" s="21" t="str">
        <f t="shared" si="5"/>
        <v>C200303</v>
      </c>
    </row>
    <row r="149" spans="1:9">
      <c r="A149" s="56">
        <v>11</v>
      </c>
      <c r="B149" s="56"/>
      <c r="C149" s="16" t="s">
        <v>1055</v>
      </c>
      <c r="D149" s="16" t="s">
        <v>1064</v>
      </c>
      <c r="E149" s="21">
        <f t="shared" si="4"/>
        <v>0.5</v>
      </c>
      <c r="F149" s="28">
        <v>1</v>
      </c>
      <c r="G149" s="28">
        <v>0</v>
      </c>
      <c r="H149" s="21" t="str">
        <f t="shared" si="5"/>
        <v/>
      </c>
    </row>
    <row r="150" spans="1:9">
      <c r="A150" s="56">
        <v>11</v>
      </c>
      <c r="B150" s="56"/>
      <c r="C150" s="16" t="s">
        <v>1066</v>
      </c>
      <c r="D150" s="16" t="s">
        <v>1065</v>
      </c>
      <c r="E150" s="21">
        <f t="shared" si="4"/>
        <v>1</v>
      </c>
      <c r="F150" s="28">
        <v>1</v>
      </c>
      <c r="G150" s="28">
        <v>0</v>
      </c>
      <c r="H150" s="21" t="str">
        <f t="shared" si="5"/>
        <v/>
      </c>
    </row>
    <row r="151" spans="1:9">
      <c r="A151" s="56">
        <v>11</v>
      </c>
      <c r="B151" s="56"/>
      <c r="C151" s="16" t="s">
        <v>372</v>
      </c>
      <c r="D151" s="16" t="s">
        <v>205</v>
      </c>
      <c r="E151" s="21">
        <f t="shared" si="4"/>
        <v>1</v>
      </c>
      <c r="F151" s="28">
        <v>1</v>
      </c>
      <c r="G151" s="28">
        <v>0</v>
      </c>
      <c r="H151" s="21" t="str">
        <f t="shared" si="5"/>
        <v/>
      </c>
    </row>
    <row r="152" spans="1:9">
      <c r="A152" s="56">
        <v>11</v>
      </c>
      <c r="B152" s="56"/>
      <c r="C152" s="16" t="s">
        <v>373</v>
      </c>
      <c r="D152" s="16" t="s">
        <v>166</v>
      </c>
      <c r="E152" s="21">
        <f t="shared" si="4"/>
        <v>1</v>
      </c>
      <c r="F152" s="28">
        <v>1</v>
      </c>
      <c r="G152" s="28">
        <v>1</v>
      </c>
      <c r="H152" s="21" t="str">
        <f t="shared" si="5"/>
        <v>C110602</v>
      </c>
      <c r="I152" s="54"/>
    </row>
    <row r="153" spans="1:9">
      <c r="A153" s="56">
        <v>11</v>
      </c>
      <c r="B153" s="56"/>
      <c r="C153" s="16" t="s">
        <v>374</v>
      </c>
      <c r="D153" s="16" t="s">
        <v>120</v>
      </c>
      <c r="E153" s="21">
        <f t="shared" si="4"/>
        <v>1</v>
      </c>
      <c r="F153" s="28">
        <v>1</v>
      </c>
      <c r="G153" s="28">
        <v>0</v>
      </c>
      <c r="H153" s="21" t="str">
        <f t="shared" si="5"/>
        <v/>
      </c>
    </row>
    <row r="154" spans="1:9">
      <c r="A154" s="56">
        <v>11</v>
      </c>
      <c r="B154" s="56"/>
      <c r="C154" s="16" t="s">
        <v>375</v>
      </c>
      <c r="D154" s="16" t="s">
        <v>46</v>
      </c>
      <c r="E154" s="21">
        <f t="shared" si="4"/>
        <v>1</v>
      </c>
      <c r="F154" s="28">
        <v>0</v>
      </c>
      <c r="G154" s="28">
        <v>0</v>
      </c>
      <c r="H154" s="21" t="str">
        <f t="shared" si="5"/>
        <v/>
      </c>
    </row>
    <row r="155" spans="1:9">
      <c r="A155" s="56">
        <v>11</v>
      </c>
      <c r="B155" s="56"/>
      <c r="C155" s="16" t="s">
        <v>376</v>
      </c>
      <c r="D155" s="16" t="s">
        <v>206</v>
      </c>
      <c r="E155" s="21">
        <f t="shared" si="4"/>
        <v>1</v>
      </c>
      <c r="F155" s="28">
        <v>0</v>
      </c>
      <c r="G155" s="28">
        <v>0</v>
      </c>
      <c r="H155" s="21" t="str">
        <f t="shared" si="5"/>
        <v/>
      </c>
    </row>
    <row r="156" spans="1:9">
      <c r="A156" s="56">
        <v>11</v>
      </c>
      <c r="B156" s="56"/>
      <c r="C156" s="16" t="s">
        <v>235</v>
      </c>
      <c r="D156" s="16" t="s">
        <v>167</v>
      </c>
      <c r="E156" s="21">
        <f t="shared" si="4"/>
        <v>0.33329999999999999</v>
      </c>
      <c r="F156" s="28">
        <v>1</v>
      </c>
      <c r="G156" s="28">
        <v>0</v>
      </c>
      <c r="H156" s="21" t="str">
        <f t="shared" si="5"/>
        <v/>
      </c>
    </row>
    <row r="157" spans="1:9">
      <c r="A157" s="56">
        <v>11</v>
      </c>
      <c r="B157" s="56"/>
      <c r="C157" s="16" t="s">
        <v>236</v>
      </c>
      <c r="D157" s="16" t="s">
        <v>121</v>
      </c>
      <c r="E157" s="21">
        <f t="shared" si="4"/>
        <v>0.33329999999999999</v>
      </c>
      <c r="F157" s="28">
        <v>1</v>
      </c>
      <c r="G157" s="28">
        <v>0</v>
      </c>
      <c r="H157" s="21" t="str">
        <f t="shared" si="5"/>
        <v/>
      </c>
    </row>
    <row r="158" spans="1:9">
      <c r="A158" s="56">
        <v>12</v>
      </c>
      <c r="B158" s="56"/>
      <c r="C158" s="16" t="s">
        <v>377</v>
      </c>
      <c r="D158" s="16" t="s">
        <v>207</v>
      </c>
      <c r="E158" s="21">
        <f t="shared" si="4"/>
        <v>1</v>
      </c>
      <c r="F158" s="28">
        <v>1</v>
      </c>
      <c r="G158" s="28">
        <v>0</v>
      </c>
      <c r="H158" s="21" t="str">
        <f t="shared" si="5"/>
        <v/>
      </c>
    </row>
    <row r="159" spans="1:9">
      <c r="A159" s="56">
        <v>12</v>
      </c>
      <c r="B159" s="56"/>
      <c r="C159" s="16" t="s">
        <v>328</v>
      </c>
      <c r="D159" s="16" t="s">
        <v>122</v>
      </c>
      <c r="E159" s="21">
        <f t="shared" si="4"/>
        <v>0.5</v>
      </c>
      <c r="F159" s="28">
        <v>1</v>
      </c>
      <c r="G159" s="28">
        <v>1</v>
      </c>
      <c r="H159" s="21" t="str">
        <f t="shared" si="5"/>
        <v>C200202</v>
      </c>
      <c r="I159" s="54"/>
    </row>
    <row r="160" spans="1:9">
      <c r="A160" s="56">
        <v>12</v>
      </c>
      <c r="B160" s="56"/>
      <c r="C160" s="16" t="s">
        <v>329</v>
      </c>
      <c r="D160" s="16" t="s">
        <v>123</v>
      </c>
      <c r="E160" s="21">
        <f t="shared" si="4"/>
        <v>0.5</v>
      </c>
      <c r="F160" s="28">
        <v>1</v>
      </c>
      <c r="G160" s="28">
        <v>1</v>
      </c>
      <c r="H160" s="21" t="str">
        <f t="shared" si="5"/>
        <v>C200203</v>
      </c>
      <c r="I160" s="54"/>
    </row>
    <row r="161" spans="1:9">
      <c r="A161" s="56">
        <v>12</v>
      </c>
      <c r="B161" s="56"/>
      <c r="C161" s="16" t="s">
        <v>378</v>
      </c>
      <c r="D161" s="16" t="s">
        <v>185</v>
      </c>
      <c r="E161" s="21">
        <f t="shared" si="4"/>
        <v>1</v>
      </c>
      <c r="F161" s="28">
        <v>1</v>
      </c>
      <c r="G161" s="28">
        <v>0</v>
      </c>
      <c r="H161" s="21" t="str">
        <f t="shared" si="5"/>
        <v/>
      </c>
    </row>
    <row r="162" spans="1:9">
      <c r="A162" s="56">
        <v>12</v>
      </c>
      <c r="B162" s="56"/>
      <c r="C162" s="16" t="s">
        <v>379</v>
      </c>
      <c r="D162" s="16" t="s">
        <v>47</v>
      </c>
      <c r="E162" s="21">
        <f t="shared" si="4"/>
        <v>1</v>
      </c>
      <c r="F162" s="28">
        <v>1</v>
      </c>
      <c r="G162" s="28">
        <v>0</v>
      </c>
      <c r="H162" s="21" t="str">
        <f t="shared" si="5"/>
        <v/>
      </c>
    </row>
    <row r="163" spans="1:9">
      <c r="A163" s="56">
        <v>12</v>
      </c>
      <c r="B163" s="56"/>
      <c r="C163" s="16" t="s">
        <v>380</v>
      </c>
      <c r="D163" s="16" t="s">
        <v>208</v>
      </c>
      <c r="E163" s="21">
        <f t="shared" si="4"/>
        <v>1</v>
      </c>
      <c r="F163" s="28">
        <v>1</v>
      </c>
      <c r="G163" s="28">
        <v>0</v>
      </c>
      <c r="H163" s="21" t="str">
        <f t="shared" si="5"/>
        <v/>
      </c>
    </row>
    <row r="164" spans="1:9">
      <c r="A164" s="56">
        <v>12</v>
      </c>
      <c r="B164" s="56"/>
      <c r="C164" s="16" t="s">
        <v>381</v>
      </c>
      <c r="D164" s="16" t="s">
        <v>48</v>
      </c>
      <c r="E164" s="21">
        <f t="shared" si="4"/>
        <v>1</v>
      </c>
      <c r="F164" s="28">
        <v>1</v>
      </c>
      <c r="G164" s="28">
        <v>0</v>
      </c>
      <c r="H164" s="21" t="str">
        <f t="shared" si="5"/>
        <v/>
      </c>
    </row>
    <row r="165" spans="1:9">
      <c r="A165" s="56">
        <v>12</v>
      </c>
      <c r="B165" s="56"/>
      <c r="C165" s="16" t="s">
        <v>382</v>
      </c>
      <c r="D165" s="16" t="s">
        <v>49</v>
      </c>
      <c r="E165" s="21">
        <f t="shared" si="4"/>
        <v>1</v>
      </c>
      <c r="F165" s="28">
        <v>1</v>
      </c>
      <c r="G165" s="28">
        <v>0</v>
      </c>
      <c r="H165" s="21" t="str">
        <f t="shared" si="5"/>
        <v/>
      </c>
    </row>
    <row r="166" spans="1:9">
      <c r="A166" s="56">
        <v>12</v>
      </c>
      <c r="B166" s="56"/>
      <c r="C166" s="16" t="s">
        <v>1068</v>
      </c>
      <c r="D166" s="16" t="s">
        <v>1067</v>
      </c>
      <c r="E166" s="21">
        <f t="shared" si="4"/>
        <v>1</v>
      </c>
      <c r="F166" s="28">
        <v>1</v>
      </c>
      <c r="G166" s="28">
        <v>0</v>
      </c>
      <c r="H166" s="21" t="str">
        <f t="shared" si="5"/>
        <v/>
      </c>
    </row>
    <row r="167" spans="1:9">
      <c r="A167" s="56">
        <v>12</v>
      </c>
      <c r="B167" s="56"/>
      <c r="C167" s="16" t="s">
        <v>290</v>
      </c>
      <c r="D167" s="16" t="s">
        <v>209</v>
      </c>
      <c r="E167" s="21">
        <f t="shared" si="4"/>
        <v>0.33329999999999999</v>
      </c>
      <c r="F167" s="28">
        <v>1</v>
      </c>
      <c r="G167" s="28">
        <v>0</v>
      </c>
      <c r="H167" s="21" t="str">
        <f t="shared" si="5"/>
        <v/>
      </c>
    </row>
    <row r="168" spans="1:9">
      <c r="A168" s="56">
        <v>12</v>
      </c>
      <c r="B168" s="56"/>
      <c r="C168" s="16" t="s">
        <v>324</v>
      </c>
      <c r="D168" s="16" t="s">
        <v>210</v>
      </c>
      <c r="E168" s="21">
        <f t="shared" si="4"/>
        <v>0.5</v>
      </c>
      <c r="F168" s="28">
        <v>1</v>
      </c>
      <c r="G168" s="28">
        <v>0</v>
      </c>
      <c r="H168" s="21" t="str">
        <f t="shared" si="5"/>
        <v/>
      </c>
    </row>
    <row r="169" spans="1:9">
      <c r="A169" s="56">
        <v>12</v>
      </c>
      <c r="B169" s="56"/>
      <c r="C169" s="16" t="s">
        <v>383</v>
      </c>
      <c r="D169" s="16" t="s">
        <v>211</v>
      </c>
      <c r="E169" s="21">
        <f t="shared" si="4"/>
        <v>1</v>
      </c>
      <c r="F169" s="28">
        <v>1</v>
      </c>
      <c r="G169" s="28">
        <v>0</v>
      </c>
      <c r="H169" s="21" t="str">
        <f t="shared" si="5"/>
        <v/>
      </c>
    </row>
    <row r="170" spans="1:9">
      <c r="A170" s="56">
        <v>12</v>
      </c>
      <c r="B170" s="56"/>
      <c r="C170" s="16" t="s">
        <v>384</v>
      </c>
      <c r="D170" s="16" t="s">
        <v>1069</v>
      </c>
      <c r="E170" s="21">
        <f t="shared" si="4"/>
        <v>1</v>
      </c>
      <c r="F170" s="28">
        <v>1</v>
      </c>
      <c r="G170" s="28">
        <v>0</v>
      </c>
      <c r="H170" s="21" t="str">
        <f t="shared" si="5"/>
        <v/>
      </c>
    </row>
    <row r="171" spans="1:9">
      <c r="A171" s="56">
        <v>13</v>
      </c>
      <c r="B171" s="56"/>
      <c r="C171" s="16" t="s">
        <v>234</v>
      </c>
      <c r="D171" s="16" t="s">
        <v>50</v>
      </c>
      <c r="E171" s="21">
        <f t="shared" si="4"/>
        <v>0.33329999999999999</v>
      </c>
      <c r="F171" s="28">
        <v>1</v>
      </c>
      <c r="G171" s="28">
        <v>1</v>
      </c>
      <c r="H171" s="21" t="str">
        <f t="shared" si="5"/>
        <v>C200303</v>
      </c>
    </row>
    <row r="172" spans="1:9">
      <c r="A172" s="56">
        <v>13</v>
      </c>
      <c r="B172" s="56"/>
      <c r="C172" s="16" t="s">
        <v>235</v>
      </c>
      <c r="D172" s="16" t="s">
        <v>168</v>
      </c>
      <c r="E172" s="21">
        <f t="shared" si="4"/>
        <v>0.33329999999999999</v>
      </c>
      <c r="F172" s="28">
        <v>1</v>
      </c>
      <c r="G172" s="28">
        <v>0</v>
      </c>
      <c r="H172" s="21" t="str">
        <f t="shared" si="5"/>
        <v/>
      </c>
    </row>
    <row r="173" spans="1:9">
      <c r="A173" s="56">
        <v>13</v>
      </c>
      <c r="B173" s="56"/>
      <c r="C173" s="16" t="s">
        <v>236</v>
      </c>
      <c r="D173" s="16" t="s">
        <v>51</v>
      </c>
      <c r="E173" s="21">
        <f t="shared" si="4"/>
        <v>0.33329999999999999</v>
      </c>
      <c r="F173" s="28">
        <v>1</v>
      </c>
      <c r="G173" s="28">
        <v>0</v>
      </c>
      <c r="H173" s="21" t="str">
        <f t="shared" si="5"/>
        <v/>
      </c>
    </row>
    <row r="174" spans="1:9">
      <c r="A174" s="56">
        <v>13</v>
      </c>
      <c r="B174" s="56"/>
      <c r="C174" s="16" t="s">
        <v>385</v>
      </c>
      <c r="D174" s="16" t="s">
        <v>1070</v>
      </c>
      <c r="E174" s="21">
        <f t="shared" si="4"/>
        <v>1</v>
      </c>
      <c r="F174" s="28">
        <v>1</v>
      </c>
      <c r="G174" s="28">
        <v>0</v>
      </c>
      <c r="H174" s="21" t="str">
        <f t="shared" si="5"/>
        <v/>
      </c>
    </row>
    <row r="175" spans="1:9">
      <c r="A175" s="56">
        <v>13</v>
      </c>
      <c r="B175" s="56"/>
      <c r="C175" s="16" t="s">
        <v>386</v>
      </c>
      <c r="D175" s="16" t="s">
        <v>226</v>
      </c>
      <c r="E175" s="21">
        <f t="shared" si="4"/>
        <v>1</v>
      </c>
      <c r="F175" s="28">
        <v>1</v>
      </c>
      <c r="G175" s="28">
        <v>1</v>
      </c>
      <c r="H175" s="21" t="str">
        <f t="shared" si="5"/>
        <v>C130202</v>
      </c>
      <c r="I175" s="54"/>
    </row>
    <row r="176" spans="1:9">
      <c r="A176" s="56">
        <v>13</v>
      </c>
      <c r="B176" s="56"/>
      <c r="C176" s="16" t="s">
        <v>290</v>
      </c>
      <c r="D176" s="16" t="s">
        <v>212</v>
      </c>
      <c r="E176" s="21">
        <f t="shared" si="4"/>
        <v>0.33329999999999999</v>
      </c>
      <c r="F176" s="28">
        <v>1</v>
      </c>
      <c r="G176" s="28">
        <v>0</v>
      </c>
      <c r="H176" s="21" t="str">
        <f t="shared" si="5"/>
        <v/>
      </c>
    </row>
    <row r="177" spans="1:9">
      <c r="A177" s="56">
        <v>13</v>
      </c>
      <c r="B177" s="56"/>
      <c r="C177" s="16" t="s">
        <v>387</v>
      </c>
      <c r="D177" s="16" t="s">
        <v>213</v>
      </c>
      <c r="E177" s="21">
        <f t="shared" si="4"/>
        <v>1</v>
      </c>
      <c r="F177" s="28">
        <v>1</v>
      </c>
      <c r="G177" s="28">
        <v>0</v>
      </c>
      <c r="H177" s="21" t="str">
        <f t="shared" si="5"/>
        <v/>
      </c>
    </row>
    <row r="178" spans="1:9">
      <c r="A178" s="56">
        <v>13</v>
      </c>
      <c r="B178" s="56"/>
      <c r="C178" s="16" t="s">
        <v>388</v>
      </c>
      <c r="D178" s="16" t="s">
        <v>1071</v>
      </c>
      <c r="E178" s="21">
        <f t="shared" si="4"/>
        <v>1</v>
      </c>
      <c r="F178" s="28">
        <v>1</v>
      </c>
      <c r="G178" s="28">
        <v>0</v>
      </c>
      <c r="H178" s="21" t="str">
        <f t="shared" si="5"/>
        <v/>
      </c>
    </row>
    <row r="179" spans="1:9">
      <c r="A179" s="56">
        <v>14</v>
      </c>
      <c r="B179" s="56"/>
      <c r="C179" s="16" t="s">
        <v>389</v>
      </c>
      <c r="D179" s="16" t="s">
        <v>1072</v>
      </c>
      <c r="E179" s="21">
        <f t="shared" si="4"/>
        <v>1</v>
      </c>
      <c r="F179" s="28">
        <v>1</v>
      </c>
      <c r="G179" s="28">
        <v>1</v>
      </c>
      <c r="H179" s="21" t="str">
        <f t="shared" si="5"/>
        <v>C140101</v>
      </c>
      <c r="I179" s="54"/>
    </row>
    <row r="180" spans="1:9">
      <c r="A180" s="56">
        <v>14</v>
      </c>
      <c r="B180" s="56"/>
      <c r="C180" s="16" t="s">
        <v>390</v>
      </c>
      <c r="D180" s="16" t="s">
        <v>214</v>
      </c>
      <c r="E180" s="21">
        <f t="shared" si="4"/>
        <v>1</v>
      </c>
      <c r="F180" s="28">
        <v>1</v>
      </c>
      <c r="G180" s="28">
        <v>0</v>
      </c>
      <c r="H180" s="21" t="str">
        <f t="shared" si="5"/>
        <v/>
      </c>
    </row>
    <row r="181" spans="1:9">
      <c r="A181" s="56">
        <v>14</v>
      </c>
      <c r="B181" s="56"/>
      <c r="C181" s="16" t="s">
        <v>391</v>
      </c>
      <c r="D181" s="16" t="s">
        <v>124</v>
      </c>
      <c r="E181" s="21">
        <f t="shared" si="4"/>
        <v>1</v>
      </c>
      <c r="F181" s="28">
        <v>1</v>
      </c>
      <c r="G181" s="28">
        <v>1</v>
      </c>
      <c r="H181" s="21" t="str">
        <f t="shared" si="5"/>
        <v>C140301</v>
      </c>
      <c r="I181" s="54"/>
    </row>
    <row r="182" spans="1:9">
      <c r="A182" s="56">
        <v>14</v>
      </c>
      <c r="B182" s="56"/>
      <c r="C182" s="16" t="s">
        <v>392</v>
      </c>
      <c r="D182" s="16" t="s">
        <v>125</v>
      </c>
      <c r="E182" s="21">
        <f t="shared" si="4"/>
        <v>1</v>
      </c>
      <c r="F182" s="28">
        <v>1</v>
      </c>
      <c r="G182" s="28">
        <v>1</v>
      </c>
      <c r="H182" s="21" t="str">
        <f t="shared" si="5"/>
        <v>C140401</v>
      </c>
      <c r="I182" s="54"/>
    </row>
    <row r="183" spans="1:9">
      <c r="A183" s="56">
        <v>14</v>
      </c>
      <c r="B183" s="56"/>
      <c r="C183" s="16" t="s">
        <v>393</v>
      </c>
      <c r="D183" s="16" t="s">
        <v>126</v>
      </c>
      <c r="E183" s="21">
        <f t="shared" si="4"/>
        <v>1</v>
      </c>
      <c r="F183" s="28">
        <v>1</v>
      </c>
      <c r="G183" s="28">
        <v>0</v>
      </c>
      <c r="H183" s="21" t="str">
        <f t="shared" si="5"/>
        <v/>
      </c>
    </row>
    <row r="184" spans="1:9">
      <c r="A184" s="56">
        <v>14</v>
      </c>
      <c r="B184" s="56"/>
      <c r="C184" s="16" t="s">
        <v>394</v>
      </c>
      <c r="D184" s="16" t="s">
        <v>186</v>
      </c>
      <c r="E184" s="21">
        <f t="shared" si="4"/>
        <v>1</v>
      </c>
      <c r="F184" s="28">
        <v>1</v>
      </c>
      <c r="G184" s="28">
        <v>0</v>
      </c>
      <c r="H184" s="21" t="str">
        <f t="shared" si="5"/>
        <v/>
      </c>
    </row>
    <row r="185" spans="1:9">
      <c r="A185" s="56">
        <v>14</v>
      </c>
      <c r="B185" s="56"/>
      <c r="C185" s="16" t="s">
        <v>395</v>
      </c>
      <c r="D185" s="16" t="s">
        <v>127</v>
      </c>
      <c r="E185" s="21">
        <f t="shared" si="4"/>
        <v>1</v>
      </c>
      <c r="F185" s="28">
        <v>1</v>
      </c>
      <c r="G185" s="28">
        <v>0</v>
      </c>
      <c r="H185" s="21" t="str">
        <f t="shared" si="5"/>
        <v/>
      </c>
    </row>
    <row r="186" spans="1:9">
      <c r="A186" s="56">
        <v>14</v>
      </c>
      <c r="B186" s="56"/>
      <c r="C186" s="16" t="s">
        <v>396</v>
      </c>
      <c r="D186" s="16" t="s">
        <v>128</v>
      </c>
      <c r="E186" s="21">
        <f t="shared" si="4"/>
        <v>1</v>
      </c>
      <c r="F186" s="28">
        <v>1</v>
      </c>
      <c r="G186" s="28">
        <v>0</v>
      </c>
      <c r="H186" s="21" t="str">
        <f t="shared" si="5"/>
        <v/>
      </c>
    </row>
    <row r="187" spans="1:9">
      <c r="A187" s="56">
        <v>14</v>
      </c>
      <c r="B187" s="56"/>
      <c r="C187" s="16" t="s">
        <v>397</v>
      </c>
      <c r="D187" s="16" t="s">
        <v>187</v>
      </c>
      <c r="E187" s="21">
        <f t="shared" si="4"/>
        <v>1</v>
      </c>
      <c r="F187" s="28">
        <v>1</v>
      </c>
      <c r="G187" s="28">
        <v>0</v>
      </c>
      <c r="H187" s="21" t="str">
        <f t="shared" si="5"/>
        <v/>
      </c>
    </row>
    <row r="188" spans="1:9">
      <c r="A188" s="56">
        <v>14</v>
      </c>
      <c r="B188" s="56"/>
      <c r="C188" s="16" t="s">
        <v>398</v>
      </c>
      <c r="D188" s="16" t="s">
        <v>169</v>
      </c>
      <c r="E188" s="21">
        <f t="shared" si="4"/>
        <v>1</v>
      </c>
      <c r="F188" s="28">
        <v>1</v>
      </c>
      <c r="G188" s="28">
        <v>0</v>
      </c>
      <c r="H188" s="21" t="str">
        <f t="shared" si="5"/>
        <v/>
      </c>
    </row>
    <row r="189" spans="1:9">
      <c r="A189" s="56">
        <v>15</v>
      </c>
      <c r="B189" s="56"/>
      <c r="C189" s="16" t="s">
        <v>399</v>
      </c>
      <c r="D189" s="16" t="s">
        <v>129</v>
      </c>
      <c r="E189" s="21">
        <f t="shared" si="4"/>
        <v>1</v>
      </c>
      <c r="F189" s="28">
        <v>1</v>
      </c>
      <c r="G189" s="28">
        <v>1</v>
      </c>
      <c r="H189" s="21" t="str">
        <f t="shared" si="5"/>
        <v>C150101</v>
      </c>
      <c r="I189" s="54"/>
    </row>
    <row r="190" spans="1:9">
      <c r="A190" s="56">
        <v>15</v>
      </c>
      <c r="B190" s="56"/>
      <c r="C190" s="16" t="s">
        <v>400</v>
      </c>
      <c r="D190" s="16" t="s">
        <v>130</v>
      </c>
      <c r="E190" s="21">
        <f t="shared" si="4"/>
        <v>1</v>
      </c>
      <c r="F190" s="28">
        <v>1</v>
      </c>
      <c r="G190" s="28">
        <v>0</v>
      </c>
      <c r="H190" s="21" t="str">
        <f t="shared" si="5"/>
        <v/>
      </c>
    </row>
    <row r="191" spans="1:9">
      <c r="A191" s="56">
        <v>15</v>
      </c>
      <c r="B191" s="56"/>
      <c r="C191" s="16" t="s">
        <v>401</v>
      </c>
      <c r="D191" s="16" t="s">
        <v>131</v>
      </c>
      <c r="E191" s="21">
        <f t="shared" si="4"/>
        <v>1</v>
      </c>
      <c r="F191" s="28">
        <v>1</v>
      </c>
      <c r="G191" s="28">
        <v>0</v>
      </c>
      <c r="H191" s="21" t="str">
        <f t="shared" si="5"/>
        <v/>
      </c>
    </row>
    <row r="192" spans="1:9">
      <c r="A192" s="56">
        <v>15</v>
      </c>
      <c r="B192" s="56"/>
      <c r="C192" s="16" t="s">
        <v>402</v>
      </c>
      <c r="D192" s="16" t="s">
        <v>132</v>
      </c>
      <c r="E192" s="21">
        <f t="shared" si="4"/>
        <v>1</v>
      </c>
      <c r="F192" s="28">
        <v>1</v>
      </c>
      <c r="G192" s="28">
        <v>1</v>
      </c>
      <c r="H192" s="21" t="str">
        <f t="shared" si="5"/>
        <v>C150301</v>
      </c>
      <c r="I192" s="54"/>
    </row>
    <row r="193" spans="1:9">
      <c r="A193" s="56">
        <v>15</v>
      </c>
      <c r="B193" s="56"/>
      <c r="C193" s="16" t="s">
        <v>403</v>
      </c>
      <c r="D193" s="16" t="s">
        <v>133</v>
      </c>
      <c r="E193" s="21">
        <f t="shared" si="4"/>
        <v>1</v>
      </c>
      <c r="F193" s="28">
        <v>1</v>
      </c>
      <c r="G193" s="28">
        <v>0</v>
      </c>
      <c r="H193" s="21" t="str">
        <f t="shared" si="5"/>
        <v/>
      </c>
    </row>
    <row r="194" spans="1:9">
      <c r="A194" s="56">
        <v>15</v>
      </c>
      <c r="B194" s="56"/>
      <c r="C194" s="16" t="s">
        <v>404</v>
      </c>
      <c r="D194" s="16" t="s">
        <v>1073</v>
      </c>
      <c r="E194" s="21">
        <f t="shared" si="4"/>
        <v>1</v>
      </c>
      <c r="F194" s="28">
        <v>1</v>
      </c>
      <c r="G194" s="28">
        <v>1</v>
      </c>
      <c r="H194" s="21" t="str">
        <f t="shared" si="5"/>
        <v>C150402</v>
      </c>
      <c r="I194" s="54"/>
    </row>
    <row r="195" spans="1:9">
      <c r="A195" s="56">
        <v>15</v>
      </c>
      <c r="B195" s="56"/>
      <c r="C195" s="16" t="s">
        <v>405</v>
      </c>
      <c r="D195" s="16" t="s">
        <v>134</v>
      </c>
      <c r="E195" s="21">
        <f t="shared" si="4"/>
        <v>1</v>
      </c>
      <c r="F195" s="28">
        <v>1</v>
      </c>
      <c r="G195" s="28">
        <v>1</v>
      </c>
      <c r="H195" s="21" t="str">
        <f t="shared" si="5"/>
        <v>C150501</v>
      </c>
      <c r="I195" s="54"/>
    </row>
    <row r="196" spans="1:9">
      <c r="A196" s="56">
        <v>15</v>
      </c>
      <c r="B196" s="56"/>
      <c r="C196" s="16" t="s">
        <v>406</v>
      </c>
      <c r="D196" s="16" t="s">
        <v>52</v>
      </c>
      <c r="E196" s="21">
        <f t="shared" ref="E196:E250" si="6">IF($C196="",0,IF(COUNTIF($C$3:$C$250,$C196)=1,1,ROUND(1/COUNTIF($C$3:$C$250,$C196),4)))</f>
        <v>1</v>
      </c>
      <c r="F196" s="28">
        <v>1</v>
      </c>
      <c r="G196" s="28">
        <v>0</v>
      </c>
      <c r="H196" s="21" t="str">
        <f t="shared" ref="H196:H250" si="7">IF(G196=1,C196,"")</f>
        <v/>
      </c>
    </row>
    <row r="197" spans="1:9">
      <c r="A197" s="56">
        <v>15</v>
      </c>
      <c r="B197" s="56"/>
      <c r="C197" s="16" t="s">
        <v>407</v>
      </c>
      <c r="D197" s="16" t="s">
        <v>135</v>
      </c>
      <c r="E197" s="21">
        <f t="shared" si="6"/>
        <v>0.5</v>
      </c>
      <c r="F197" s="28">
        <v>1</v>
      </c>
      <c r="G197" s="28">
        <v>1</v>
      </c>
      <c r="H197" s="21" t="str">
        <f t="shared" si="7"/>
        <v>C200206</v>
      </c>
    </row>
    <row r="198" spans="1:9">
      <c r="A198" s="56">
        <v>15</v>
      </c>
      <c r="B198" s="56"/>
      <c r="C198" s="16" t="s">
        <v>408</v>
      </c>
      <c r="D198" s="16" t="s">
        <v>53</v>
      </c>
      <c r="E198" s="21">
        <f t="shared" si="6"/>
        <v>1</v>
      </c>
      <c r="F198" s="28">
        <v>1</v>
      </c>
      <c r="G198" s="28">
        <v>0</v>
      </c>
      <c r="H198" s="21" t="str">
        <f t="shared" si="7"/>
        <v/>
      </c>
    </row>
    <row r="199" spans="1:9">
      <c r="A199" s="56">
        <v>15</v>
      </c>
      <c r="B199" s="56"/>
      <c r="C199" s="16" t="s">
        <v>409</v>
      </c>
      <c r="D199" s="16" t="s">
        <v>215</v>
      </c>
      <c r="E199" s="21">
        <f t="shared" si="6"/>
        <v>1</v>
      </c>
      <c r="F199" s="28">
        <v>1</v>
      </c>
      <c r="G199" s="28">
        <v>0</v>
      </c>
      <c r="H199" s="21" t="str">
        <f t="shared" si="7"/>
        <v/>
      </c>
    </row>
    <row r="200" spans="1:9">
      <c r="A200" s="56">
        <v>15</v>
      </c>
      <c r="B200" s="56"/>
      <c r="C200" s="16" t="s">
        <v>410</v>
      </c>
      <c r="D200" s="16" t="s">
        <v>216</v>
      </c>
      <c r="E200" s="21">
        <f t="shared" si="6"/>
        <v>0.5</v>
      </c>
      <c r="F200" s="28">
        <v>1</v>
      </c>
      <c r="G200" s="28">
        <v>0</v>
      </c>
      <c r="H200" s="21" t="str">
        <f t="shared" si="7"/>
        <v/>
      </c>
    </row>
    <row r="201" spans="1:9">
      <c r="A201" s="56">
        <v>15</v>
      </c>
      <c r="B201" s="56"/>
      <c r="C201" s="16" t="s">
        <v>410</v>
      </c>
      <c r="D201" s="16" t="s">
        <v>217</v>
      </c>
      <c r="E201" s="21">
        <f t="shared" si="6"/>
        <v>0.5</v>
      </c>
      <c r="F201" s="28">
        <v>1</v>
      </c>
      <c r="G201" s="28">
        <v>0</v>
      </c>
      <c r="H201" s="21" t="str">
        <f t="shared" si="7"/>
        <v/>
      </c>
    </row>
    <row r="202" spans="1:9">
      <c r="A202" s="56">
        <v>15</v>
      </c>
      <c r="B202" s="56"/>
      <c r="C202" s="16" t="s">
        <v>407</v>
      </c>
      <c r="D202" s="16" t="s">
        <v>136</v>
      </c>
      <c r="E202" s="21">
        <f t="shared" si="6"/>
        <v>0.5</v>
      </c>
      <c r="F202" s="28">
        <v>1</v>
      </c>
      <c r="G202" s="28">
        <v>1</v>
      </c>
      <c r="H202" s="21" t="str">
        <f t="shared" si="7"/>
        <v>C200206</v>
      </c>
    </row>
    <row r="203" spans="1:9">
      <c r="A203" s="56">
        <v>16</v>
      </c>
      <c r="B203" s="56"/>
      <c r="C203" s="16" t="s">
        <v>411</v>
      </c>
      <c r="D203" s="16" t="s">
        <v>137</v>
      </c>
      <c r="E203" s="21">
        <f t="shared" si="6"/>
        <v>1</v>
      </c>
      <c r="F203" s="28">
        <v>0</v>
      </c>
      <c r="G203" s="28">
        <v>0</v>
      </c>
      <c r="H203" s="21" t="str">
        <f t="shared" si="7"/>
        <v/>
      </c>
    </row>
    <row r="204" spans="1:9">
      <c r="A204" s="56">
        <v>16</v>
      </c>
      <c r="B204" s="56"/>
      <c r="C204" s="16" t="s">
        <v>412</v>
      </c>
      <c r="D204" s="16" t="s">
        <v>138</v>
      </c>
      <c r="E204" s="21">
        <f t="shared" si="6"/>
        <v>1</v>
      </c>
      <c r="F204" s="28">
        <v>0</v>
      </c>
      <c r="G204" s="28">
        <v>0</v>
      </c>
      <c r="H204" s="21" t="str">
        <f t="shared" si="7"/>
        <v/>
      </c>
    </row>
    <row r="205" spans="1:9">
      <c r="A205" s="56">
        <v>16</v>
      </c>
      <c r="B205" s="56"/>
      <c r="C205" s="16" t="s">
        <v>413</v>
      </c>
      <c r="D205" s="16" t="s">
        <v>183</v>
      </c>
      <c r="E205" s="21">
        <f t="shared" si="6"/>
        <v>1</v>
      </c>
      <c r="F205" s="28">
        <v>0</v>
      </c>
      <c r="G205" s="28">
        <v>0</v>
      </c>
      <c r="H205" s="21" t="str">
        <f t="shared" si="7"/>
        <v/>
      </c>
    </row>
    <row r="206" spans="1:9">
      <c r="A206" s="56">
        <v>16</v>
      </c>
      <c r="B206" s="56"/>
      <c r="C206" s="16" t="s">
        <v>1075</v>
      </c>
      <c r="D206" s="16" t="s">
        <v>1074</v>
      </c>
      <c r="E206" s="21">
        <f t="shared" si="6"/>
        <v>1</v>
      </c>
      <c r="F206" s="28">
        <v>0</v>
      </c>
      <c r="G206" s="28">
        <v>0</v>
      </c>
      <c r="H206" s="21" t="str">
        <f t="shared" si="7"/>
        <v/>
      </c>
    </row>
    <row r="207" spans="1:9">
      <c r="A207" s="56">
        <v>16</v>
      </c>
      <c r="B207" s="56"/>
      <c r="C207" s="16" t="s">
        <v>429</v>
      </c>
      <c r="D207" s="16" t="s">
        <v>176</v>
      </c>
      <c r="E207" s="21">
        <f t="shared" si="6"/>
        <v>1</v>
      </c>
      <c r="F207" s="28">
        <v>0</v>
      </c>
      <c r="G207" s="28">
        <v>0</v>
      </c>
      <c r="H207" s="21" t="str">
        <f t="shared" si="7"/>
        <v/>
      </c>
    </row>
    <row r="208" spans="1:9">
      <c r="A208" s="56">
        <v>16</v>
      </c>
      <c r="B208" s="56"/>
      <c r="C208" s="16" t="s">
        <v>430</v>
      </c>
      <c r="D208" s="16" t="s">
        <v>59</v>
      </c>
      <c r="E208" s="21">
        <f t="shared" si="6"/>
        <v>1</v>
      </c>
      <c r="F208" s="28">
        <v>0</v>
      </c>
      <c r="G208" s="28">
        <v>0</v>
      </c>
      <c r="H208" s="21" t="str">
        <f t="shared" si="7"/>
        <v/>
      </c>
    </row>
    <row r="209" spans="1:8">
      <c r="A209" s="56">
        <v>16</v>
      </c>
      <c r="B209" s="56"/>
      <c r="C209" s="16" t="s">
        <v>414</v>
      </c>
      <c r="D209" s="16" t="s">
        <v>170</v>
      </c>
      <c r="E209" s="21">
        <f t="shared" si="6"/>
        <v>1</v>
      </c>
      <c r="F209" s="28">
        <v>0</v>
      </c>
      <c r="G209" s="28">
        <v>0</v>
      </c>
      <c r="H209" s="21" t="str">
        <f t="shared" si="7"/>
        <v/>
      </c>
    </row>
    <row r="210" spans="1:8">
      <c r="A210" s="56">
        <v>16</v>
      </c>
      <c r="B210" s="56"/>
      <c r="C210" s="16" t="s">
        <v>415</v>
      </c>
      <c r="D210" s="16" t="s">
        <v>139</v>
      </c>
      <c r="E210" s="21">
        <f t="shared" si="6"/>
        <v>1</v>
      </c>
      <c r="F210" s="28">
        <v>0</v>
      </c>
      <c r="G210" s="28">
        <v>0</v>
      </c>
      <c r="H210" s="21" t="str">
        <f t="shared" si="7"/>
        <v/>
      </c>
    </row>
    <row r="211" spans="1:8">
      <c r="A211" s="56">
        <v>16</v>
      </c>
      <c r="B211" s="56"/>
      <c r="C211" s="16" t="s">
        <v>416</v>
      </c>
      <c r="D211" s="16" t="s">
        <v>180</v>
      </c>
      <c r="E211" s="21">
        <f t="shared" si="6"/>
        <v>1</v>
      </c>
      <c r="F211" s="28">
        <v>0</v>
      </c>
      <c r="G211" s="28">
        <v>0</v>
      </c>
      <c r="H211" s="21" t="str">
        <f t="shared" si="7"/>
        <v/>
      </c>
    </row>
    <row r="212" spans="1:8">
      <c r="A212" s="56">
        <v>16</v>
      </c>
      <c r="B212" s="56"/>
      <c r="C212" s="16" t="s">
        <v>417</v>
      </c>
      <c r="D212" s="16" t="s">
        <v>171</v>
      </c>
      <c r="E212" s="21">
        <f t="shared" si="6"/>
        <v>1</v>
      </c>
      <c r="F212" s="28">
        <v>0</v>
      </c>
      <c r="G212" s="28">
        <v>0</v>
      </c>
      <c r="H212" s="21" t="str">
        <f t="shared" si="7"/>
        <v/>
      </c>
    </row>
    <row r="213" spans="1:8">
      <c r="A213" s="56">
        <v>16</v>
      </c>
      <c r="B213" s="56"/>
      <c r="C213" s="16" t="s">
        <v>418</v>
      </c>
      <c r="D213" s="16" t="s">
        <v>140</v>
      </c>
      <c r="E213" s="21">
        <f t="shared" si="6"/>
        <v>1</v>
      </c>
      <c r="F213" s="28">
        <v>0</v>
      </c>
      <c r="G213" s="28">
        <v>0</v>
      </c>
      <c r="H213" s="21" t="str">
        <f t="shared" si="7"/>
        <v/>
      </c>
    </row>
    <row r="214" spans="1:8">
      <c r="A214" s="56">
        <v>16</v>
      </c>
      <c r="B214" s="56"/>
      <c r="C214" s="16" t="s">
        <v>419</v>
      </c>
      <c r="D214" s="16" t="s">
        <v>227</v>
      </c>
      <c r="E214" s="21">
        <f t="shared" si="6"/>
        <v>1</v>
      </c>
      <c r="F214" s="28">
        <v>0</v>
      </c>
      <c r="G214" s="28">
        <v>0</v>
      </c>
      <c r="H214" s="21" t="str">
        <f t="shared" si="7"/>
        <v/>
      </c>
    </row>
    <row r="215" spans="1:8">
      <c r="A215" s="56">
        <v>16</v>
      </c>
      <c r="B215" s="56"/>
      <c r="C215" s="16" t="s">
        <v>420</v>
      </c>
      <c r="D215" s="16" t="s">
        <v>54</v>
      </c>
      <c r="E215" s="21">
        <f t="shared" si="6"/>
        <v>1</v>
      </c>
      <c r="F215" s="28">
        <v>0</v>
      </c>
      <c r="G215" s="28">
        <v>0</v>
      </c>
      <c r="H215" s="21" t="str">
        <f t="shared" si="7"/>
        <v/>
      </c>
    </row>
    <row r="216" spans="1:8">
      <c r="A216" s="56">
        <v>16</v>
      </c>
      <c r="B216" s="56"/>
      <c r="C216" s="16" t="s">
        <v>421</v>
      </c>
      <c r="D216" s="16" t="s">
        <v>55</v>
      </c>
      <c r="E216" s="21">
        <f t="shared" si="6"/>
        <v>1</v>
      </c>
      <c r="F216" s="28">
        <v>0</v>
      </c>
      <c r="G216" s="28">
        <v>0</v>
      </c>
      <c r="H216" s="21" t="str">
        <f t="shared" si="7"/>
        <v/>
      </c>
    </row>
    <row r="217" spans="1:8">
      <c r="A217" s="56">
        <v>16</v>
      </c>
      <c r="B217" s="56"/>
      <c r="C217" s="16" t="s">
        <v>422</v>
      </c>
      <c r="D217" s="16" t="s">
        <v>172</v>
      </c>
      <c r="E217" s="21">
        <f t="shared" si="6"/>
        <v>1</v>
      </c>
      <c r="F217" s="28">
        <v>0</v>
      </c>
      <c r="G217" s="28">
        <v>0</v>
      </c>
      <c r="H217" s="21" t="str">
        <f t="shared" si="7"/>
        <v/>
      </c>
    </row>
    <row r="218" spans="1:8">
      <c r="A218" s="56">
        <v>16</v>
      </c>
      <c r="B218" s="56"/>
      <c r="C218" s="16" t="s">
        <v>423</v>
      </c>
      <c r="D218" s="16" t="s">
        <v>173</v>
      </c>
      <c r="E218" s="21">
        <f t="shared" si="6"/>
        <v>1</v>
      </c>
      <c r="F218" s="28">
        <v>0</v>
      </c>
      <c r="G218" s="28">
        <v>0</v>
      </c>
      <c r="H218" s="21" t="str">
        <f t="shared" si="7"/>
        <v/>
      </c>
    </row>
    <row r="219" spans="1:8">
      <c r="A219" s="56">
        <v>16</v>
      </c>
      <c r="B219" s="56"/>
      <c r="C219" s="16" t="s">
        <v>424</v>
      </c>
      <c r="D219" s="16" t="s">
        <v>174</v>
      </c>
      <c r="E219" s="21">
        <f t="shared" si="6"/>
        <v>1</v>
      </c>
      <c r="F219" s="28">
        <v>0</v>
      </c>
      <c r="G219" s="28">
        <v>0</v>
      </c>
      <c r="H219" s="21" t="str">
        <f t="shared" si="7"/>
        <v/>
      </c>
    </row>
    <row r="220" spans="1:8">
      <c r="A220" s="56">
        <v>16</v>
      </c>
      <c r="B220" s="56"/>
      <c r="C220" s="16" t="s">
        <v>425</v>
      </c>
      <c r="D220" s="16" t="s">
        <v>56</v>
      </c>
      <c r="E220" s="21">
        <f t="shared" si="6"/>
        <v>1</v>
      </c>
      <c r="F220" s="28">
        <v>0</v>
      </c>
      <c r="G220" s="28">
        <v>0</v>
      </c>
      <c r="H220" s="21" t="str">
        <f t="shared" si="7"/>
        <v/>
      </c>
    </row>
    <row r="221" spans="1:8">
      <c r="A221" s="56">
        <v>16</v>
      </c>
      <c r="B221" s="56"/>
      <c r="C221" s="16" t="s">
        <v>426</v>
      </c>
      <c r="D221" s="16" t="s">
        <v>188</v>
      </c>
      <c r="E221" s="21">
        <f t="shared" si="6"/>
        <v>1</v>
      </c>
      <c r="F221" s="28">
        <v>0</v>
      </c>
      <c r="G221" s="28">
        <v>0</v>
      </c>
      <c r="H221" s="21" t="str">
        <f t="shared" si="7"/>
        <v/>
      </c>
    </row>
    <row r="222" spans="1:8">
      <c r="A222" s="56">
        <v>16</v>
      </c>
      <c r="B222" s="56"/>
      <c r="C222" s="16" t="s">
        <v>427</v>
      </c>
      <c r="D222" s="16" t="s">
        <v>57</v>
      </c>
      <c r="E222" s="21">
        <f t="shared" si="6"/>
        <v>1</v>
      </c>
      <c r="F222" s="28">
        <v>0</v>
      </c>
      <c r="G222" s="28">
        <v>0</v>
      </c>
      <c r="H222" s="21" t="str">
        <f t="shared" si="7"/>
        <v/>
      </c>
    </row>
    <row r="223" spans="1:8">
      <c r="A223" s="56">
        <v>16</v>
      </c>
      <c r="B223" s="56"/>
      <c r="C223" s="16" t="s">
        <v>359</v>
      </c>
      <c r="D223" s="16" t="s">
        <v>58</v>
      </c>
      <c r="E223" s="21">
        <f t="shared" si="6"/>
        <v>0.5</v>
      </c>
      <c r="F223" s="28">
        <v>0</v>
      </c>
      <c r="G223" s="28">
        <v>0</v>
      </c>
      <c r="H223" s="21" t="str">
        <f t="shared" si="7"/>
        <v/>
      </c>
    </row>
    <row r="224" spans="1:8">
      <c r="A224" s="56">
        <v>16</v>
      </c>
      <c r="B224" s="56"/>
      <c r="C224" s="16" t="s">
        <v>428</v>
      </c>
      <c r="D224" s="16" t="s">
        <v>175</v>
      </c>
      <c r="E224" s="21">
        <f t="shared" si="6"/>
        <v>1</v>
      </c>
      <c r="F224" s="28">
        <v>0</v>
      </c>
      <c r="G224" s="28">
        <v>0</v>
      </c>
      <c r="H224" s="21" t="str">
        <f t="shared" si="7"/>
        <v/>
      </c>
    </row>
    <row r="225" spans="1:8">
      <c r="A225" s="56">
        <v>16</v>
      </c>
      <c r="B225" s="56"/>
      <c r="C225" s="16" t="s">
        <v>431</v>
      </c>
      <c r="D225" s="16" t="s">
        <v>60</v>
      </c>
      <c r="E225" s="21">
        <f t="shared" si="6"/>
        <v>1</v>
      </c>
      <c r="F225" s="28">
        <v>0</v>
      </c>
      <c r="G225" s="28">
        <v>0</v>
      </c>
      <c r="H225" s="21" t="str">
        <f t="shared" si="7"/>
        <v/>
      </c>
    </row>
    <row r="226" spans="1:8">
      <c r="A226" s="56">
        <v>16</v>
      </c>
      <c r="B226" s="56"/>
      <c r="C226" s="16" t="s">
        <v>355</v>
      </c>
      <c r="D226" s="16" t="s">
        <v>61</v>
      </c>
      <c r="E226" s="21">
        <f t="shared" si="6"/>
        <v>0.5</v>
      </c>
      <c r="F226" s="28">
        <v>0</v>
      </c>
      <c r="G226" s="28">
        <v>0</v>
      </c>
      <c r="H226" s="21" t="str">
        <f t="shared" si="7"/>
        <v/>
      </c>
    </row>
    <row r="227" spans="1:8">
      <c r="A227" s="56">
        <v>17</v>
      </c>
      <c r="B227" s="56"/>
      <c r="C227" s="16" t="s">
        <v>432</v>
      </c>
      <c r="D227" s="16" t="s">
        <v>62</v>
      </c>
      <c r="E227" s="21">
        <f t="shared" si="6"/>
        <v>1</v>
      </c>
      <c r="F227" s="28">
        <v>0</v>
      </c>
      <c r="G227" s="28">
        <v>0</v>
      </c>
      <c r="H227" s="21" t="str">
        <f t="shared" si="7"/>
        <v/>
      </c>
    </row>
    <row r="228" spans="1:8">
      <c r="A228" s="56">
        <v>17</v>
      </c>
      <c r="B228" s="56"/>
      <c r="C228" s="16" t="s">
        <v>433</v>
      </c>
      <c r="D228" s="16" t="s">
        <v>63</v>
      </c>
      <c r="E228" s="21">
        <f t="shared" si="6"/>
        <v>1</v>
      </c>
      <c r="F228" s="28">
        <v>0</v>
      </c>
      <c r="G228" s="28">
        <v>0</v>
      </c>
      <c r="H228" s="21" t="str">
        <f t="shared" si="7"/>
        <v/>
      </c>
    </row>
    <row r="229" spans="1:8">
      <c r="A229" s="56">
        <v>17</v>
      </c>
      <c r="B229" s="56"/>
      <c r="C229" s="16" t="s">
        <v>442</v>
      </c>
      <c r="D229" s="16" t="s">
        <v>68</v>
      </c>
      <c r="E229" s="21">
        <f t="shared" si="6"/>
        <v>1</v>
      </c>
      <c r="F229" s="28">
        <v>0</v>
      </c>
      <c r="G229" s="28">
        <v>0</v>
      </c>
      <c r="H229" s="21" t="str">
        <f t="shared" si="7"/>
        <v/>
      </c>
    </row>
    <row r="230" spans="1:8">
      <c r="A230" s="56">
        <v>17</v>
      </c>
      <c r="B230" s="56"/>
      <c r="C230" s="16" t="s">
        <v>443</v>
      </c>
      <c r="D230" s="16" t="s">
        <v>69</v>
      </c>
      <c r="E230" s="21">
        <f t="shared" si="6"/>
        <v>1</v>
      </c>
      <c r="F230" s="28">
        <v>0</v>
      </c>
      <c r="G230" s="28">
        <v>0</v>
      </c>
      <c r="H230" s="21" t="str">
        <f t="shared" si="7"/>
        <v/>
      </c>
    </row>
    <row r="231" spans="1:8">
      <c r="A231" s="56">
        <v>17</v>
      </c>
      <c r="B231" s="56"/>
      <c r="C231" s="16" t="s">
        <v>444</v>
      </c>
      <c r="D231" s="16" t="s">
        <v>220</v>
      </c>
      <c r="E231" s="21">
        <f t="shared" si="6"/>
        <v>1</v>
      </c>
      <c r="F231" s="28">
        <v>0</v>
      </c>
      <c r="G231" s="28">
        <v>0</v>
      </c>
      <c r="H231" s="21" t="str">
        <f t="shared" si="7"/>
        <v/>
      </c>
    </row>
    <row r="232" spans="1:8">
      <c r="A232" s="56">
        <v>17</v>
      </c>
      <c r="B232" s="56"/>
      <c r="C232" s="16" t="s">
        <v>445</v>
      </c>
      <c r="D232" s="16" t="s">
        <v>70</v>
      </c>
      <c r="E232" s="21">
        <f t="shared" si="6"/>
        <v>1</v>
      </c>
      <c r="F232" s="28">
        <v>0</v>
      </c>
      <c r="G232" s="28">
        <v>0</v>
      </c>
      <c r="H232" s="21" t="str">
        <f t="shared" si="7"/>
        <v/>
      </c>
    </row>
    <row r="233" spans="1:8">
      <c r="A233" s="56">
        <v>17</v>
      </c>
      <c r="B233" s="56"/>
      <c r="C233" s="16" t="s">
        <v>446</v>
      </c>
      <c r="D233" s="16" t="s">
        <v>71</v>
      </c>
      <c r="E233" s="21">
        <f t="shared" si="6"/>
        <v>1</v>
      </c>
      <c r="F233" s="28">
        <v>1</v>
      </c>
      <c r="G233" s="28">
        <v>0</v>
      </c>
      <c r="H233" s="21" t="str">
        <f t="shared" si="7"/>
        <v/>
      </c>
    </row>
    <row r="234" spans="1:8">
      <c r="A234" s="56">
        <v>17</v>
      </c>
      <c r="B234" s="56"/>
      <c r="C234" s="16" t="s">
        <v>447</v>
      </c>
      <c r="D234" s="16" t="s">
        <v>72</v>
      </c>
      <c r="E234" s="21">
        <f t="shared" si="6"/>
        <v>1</v>
      </c>
      <c r="F234" s="28">
        <v>0</v>
      </c>
      <c r="G234" s="28">
        <v>0</v>
      </c>
      <c r="H234" s="21" t="str">
        <f t="shared" si="7"/>
        <v/>
      </c>
    </row>
    <row r="235" spans="1:8">
      <c r="A235" s="56">
        <v>17</v>
      </c>
      <c r="B235" s="56"/>
      <c r="C235" s="16" t="s">
        <v>448</v>
      </c>
      <c r="D235" s="16" t="s">
        <v>73</v>
      </c>
      <c r="E235" s="21">
        <f t="shared" si="6"/>
        <v>1</v>
      </c>
      <c r="F235" s="28">
        <v>0</v>
      </c>
      <c r="G235" s="28">
        <v>0</v>
      </c>
      <c r="H235" s="21" t="str">
        <f t="shared" si="7"/>
        <v/>
      </c>
    </row>
    <row r="236" spans="1:8">
      <c r="A236" s="56">
        <v>17</v>
      </c>
      <c r="B236" s="56"/>
      <c r="C236" s="16" t="s">
        <v>449</v>
      </c>
      <c r="D236" s="16" t="s">
        <v>221</v>
      </c>
      <c r="E236" s="21">
        <f t="shared" si="6"/>
        <v>1</v>
      </c>
      <c r="F236" s="28">
        <v>0</v>
      </c>
      <c r="G236" s="28">
        <v>0</v>
      </c>
      <c r="H236" s="21" t="str">
        <f t="shared" si="7"/>
        <v/>
      </c>
    </row>
    <row r="237" spans="1:8">
      <c r="A237" s="56">
        <v>17</v>
      </c>
      <c r="B237" s="56"/>
      <c r="C237" s="16" t="s">
        <v>450</v>
      </c>
      <c r="D237" s="16" t="s">
        <v>222</v>
      </c>
      <c r="E237" s="21">
        <f t="shared" si="6"/>
        <v>1</v>
      </c>
      <c r="F237" s="28">
        <v>0</v>
      </c>
      <c r="G237" s="28">
        <v>0</v>
      </c>
      <c r="H237" s="21" t="str">
        <f t="shared" si="7"/>
        <v/>
      </c>
    </row>
    <row r="238" spans="1:8">
      <c r="A238" s="56">
        <v>17</v>
      </c>
      <c r="B238" s="56"/>
      <c r="C238" s="16" t="s">
        <v>451</v>
      </c>
      <c r="D238" s="16" t="s">
        <v>74</v>
      </c>
      <c r="E238" s="21">
        <f t="shared" si="6"/>
        <v>1</v>
      </c>
      <c r="F238" s="28">
        <v>0</v>
      </c>
      <c r="G238" s="28">
        <v>0</v>
      </c>
      <c r="H238" s="21" t="str">
        <f t="shared" si="7"/>
        <v/>
      </c>
    </row>
    <row r="239" spans="1:8">
      <c r="A239" s="56">
        <v>17</v>
      </c>
      <c r="B239" s="56"/>
      <c r="C239" s="16" t="s">
        <v>452</v>
      </c>
      <c r="D239" s="16" t="s">
        <v>75</v>
      </c>
      <c r="E239" s="21">
        <f t="shared" si="6"/>
        <v>1</v>
      </c>
      <c r="F239" s="28">
        <v>0</v>
      </c>
      <c r="G239" s="28">
        <v>0</v>
      </c>
      <c r="H239" s="21" t="str">
        <f t="shared" si="7"/>
        <v/>
      </c>
    </row>
    <row r="240" spans="1:8">
      <c r="A240" s="56">
        <v>17</v>
      </c>
      <c r="B240" s="56"/>
      <c r="C240" s="16" t="s">
        <v>453</v>
      </c>
      <c r="D240" s="16" t="s">
        <v>76</v>
      </c>
      <c r="E240" s="21">
        <f t="shared" si="6"/>
        <v>1</v>
      </c>
      <c r="F240" s="28">
        <v>0</v>
      </c>
      <c r="G240" s="28">
        <v>0</v>
      </c>
      <c r="H240" s="21" t="str">
        <f t="shared" si="7"/>
        <v/>
      </c>
    </row>
    <row r="241" spans="1:8">
      <c r="A241" s="56">
        <v>17</v>
      </c>
      <c r="B241" s="56"/>
      <c r="C241" s="16" t="s">
        <v>454</v>
      </c>
      <c r="D241" s="16" t="s">
        <v>178</v>
      </c>
      <c r="E241" s="21">
        <f t="shared" si="6"/>
        <v>1</v>
      </c>
      <c r="F241" s="28">
        <v>0</v>
      </c>
      <c r="G241" s="28">
        <v>0</v>
      </c>
      <c r="H241" s="21" t="str">
        <f t="shared" si="7"/>
        <v/>
      </c>
    </row>
    <row r="242" spans="1:8">
      <c r="A242" s="56">
        <v>17</v>
      </c>
      <c r="B242" s="56"/>
      <c r="C242" s="16" t="s">
        <v>434</v>
      </c>
      <c r="D242" s="16" t="s">
        <v>64</v>
      </c>
      <c r="E242" s="21">
        <f t="shared" si="6"/>
        <v>1</v>
      </c>
      <c r="F242" s="28">
        <v>0</v>
      </c>
      <c r="G242" s="28">
        <v>0</v>
      </c>
      <c r="H242" s="21" t="str">
        <f t="shared" si="7"/>
        <v/>
      </c>
    </row>
    <row r="243" spans="1:8">
      <c r="A243" s="56">
        <v>17</v>
      </c>
      <c r="B243" s="56"/>
      <c r="C243" s="16" t="s">
        <v>1077</v>
      </c>
      <c r="D243" s="16" t="s">
        <v>1076</v>
      </c>
      <c r="E243" s="21">
        <f t="shared" si="6"/>
        <v>1</v>
      </c>
      <c r="F243" s="28">
        <v>0</v>
      </c>
      <c r="G243" s="28">
        <v>0</v>
      </c>
      <c r="H243" s="21" t="str">
        <f t="shared" si="7"/>
        <v/>
      </c>
    </row>
    <row r="244" spans="1:8">
      <c r="A244" s="56">
        <v>17</v>
      </c>
      <c r="B244" s="56"/>
      <c r="C244" s="16" t="s">
        <v>435</v>
      </c>
      <c r="D244" s="16" t="s">
        <v>65</v>
      </c>
      <c r="E244" s="21">
        <f t="shared" si="6"/>
        <v>1</v>
      </c>
      <c r="F244" s="28">
        <v>0</v>
      </c>
      <c r="G244" s="28">
        <v>0</v>
      </c>
      <c r="H244" s="21" t="str">
        <f t="shared" si="7"/>
        <v/>
      </c>
    </row>
    <row r="245" spans="1:8">
      <c r="A245" s="56">
        <v>17</v>
      </c>
      <c r="B245" s="56"/>
      <c r="C245" s="16" t="s">
        <v>436</v>
      </c>
      <c r="D245" s="16" t="s">
        <v>66</v>
      </c>
      <c r="E245" s="21">
        <f t="shared" si="6"/>
        <v>1</v>
      </c>
      <c r="F245" s="28">
        <v>0</v>
      </c>
      <c r="G245" s="28">
        <v>0</v>
      </c>
      <c r="H245" s="21" t="str">
        <f t="shared" si="7"/>
        <v/>
      </c>
    </row>
    <row r="246" spans="1:8">
      <c r="A246" s="56">
        <v>17</v>
      </c>
      <c r="B246" s="56"/>
      <c r="C246" s="16" t="s">
        <v>437</v>
      </c>
      <c r="D246" s="16" t="s">
        <v>218</v>
      </c>
      <c r="E246" s="21">
        <f t="shared" si="6"/>
        <v>1</v>
      </c>
      <c r="F246" s="28">
        <v>0</v>
      </c>
      <c r="G246" s="28">
        <v>0</v>
      </c>
      <c r="H246" s="21" t="str">
        <f t="shared" si="7"/>
        <v/>
      </c>
    </row>
    <row r="247" spans="1:8">
      <c r="A247" s="56">
        <v>17</v>
      </c>
      <c r="B247" s="56"/>
      <c r="C247" s="16" t="s">
        <v>438</v>
      </c>
      <c r="D247" s="16" t="s">
        <v>469</v>
      </c>
      <c r="E247" s="21">
        <f t="shared" si="6"/>
        <v>1</v>
      </c>
      <c r="F247" s="28">
        <v>0</v>
      </c>
      <c r="G247" s="28">
        <v>0</v>
      </c>
      <c r="H247" s="21" t="str">
        <f t="shared" si="7"/>
        <v/>
      </c>
    </row>
    <row r="248" spans="1:8">
      <c r="A248" s="56">
        <v>17</v>
      </c>
      <c r="B248" s="56"/>
      <c r="C248" s="16" t="s">
        <v>439</v>
      </c>
      <c r="D248" s="16" t="s">
        <v>219</v>
      </c>
      <c r="E248" s="21">
        <f t="shared" si="6"/>
        <v>1</v>
      </c>
      <c r="F248" s="28">
        <v>1</v>
      </c>
      <c r="G248" s="28">
        <v>0</v>
      </c>
      <c r="H248" s="21" t="str">
        <f t="shared" si="7"/>
        <v/>
      </c>
    </row>
    <row r="249" spans="1:8">
      <c r="A249" s="56">
        <v>17</v>
      </c>
      <c r="B249" s="56"/>
      <c r="C249" s="16" t="s">
        <v>440</v>
      </c>
      <c r="D249" s="16" t="s">
        <v>67</v>
      </c>
      <c r="E249" s="21">
        <f t="shared" si="6"/>
        <v>1</v>
      </c>
      <c r="F249" s="28">
        <v>0</v>
      </c>
      <c r="G249" s="28">
        <v>0</v>
      </c>
      <c r="H249" s="21" t="str">
        <f t="shared" si="7"/>
        <v/>
      </c>
    </row>
    <row r="250" spans="1:8">
      <c r="A250" s="56">
        <v>17</v>
      </c>
      <c r="B250" s="56"/>
      <c r="C250" s="16" t="s">
        <v>441</v>
      </c>
      <c r="D250" s="16" t="s">
        <v>177</v>
      </c>
      <c r="E250" s="21">
        <f t="shared" si="6"/>
        <v>1</v>
      </c>
      <c r="F250" s="28">
        <v>0</v>
      </c>
      <c r="G250" s="28">
        <v>0</v>
      </c>
      <c r="H250" s="21" t="str">
        <f t="shared" si="7"/>
        <v/>
      </c>
    </row>
    <row r="251" spans="1:8">
      <c r="A251" s="31"/>
      <c r="B251" s="31"/>
      <c r="C251" s="16"/>
      <c r="D251" s="16"/>
      <c r="E251" s="21"/>
      <c r="F251" s="28"/>
      <c r="G251" s="28"/>
      <c r="H251" s="28"/>
    </row>
    <row r="252" spans="1:8">
      <c r="A252" s="31"/>
      <c r="B252" s="31"/>
      <c r="C252" s="16"/>
      <c r="D252" s="16"/>
      <c r="E252" s="21"/>
      <c r="F252" s="28"/>
      <c r="G252" s="28"/>
      <c r="H252" s="28"/>
    </row>
    <row r="253" spans="1:8">
      <c r="A253" s="31"/>
      <c r="B253" s="31"/>
      <c r="C253" s="16"/>
      <c r="D253" s="16"/>
      <c r="E253" s="21"/>
      <c r="F253" s="28"/>
      <c r="G253" s="28"/>
      <c r="H253" s="28"/>
    </row>
    <row r="254" spans="1:8">
      <c r="A254" s="31"/>
      <c r="B254" s="31"/>
      <c r="C254" s="16"/>
      <c r="D254" s="16"/>
      <c r="E254" s="21"/>
      <c r="F254" s="28"/>
      <c r="G254" s="28"/>
      <c r="H254" s="28"/>
    </row>
    <row r="255" spans="1:8">
      <c r="A255" s="32"/>
      <c r="B255" s="32"/>
      <c r="C255" s="16"/>
      <c r="D255" s="16"/>
      <c r="E255" s="21"/>
      <c r="F255" s="28"/>
      <c r="G255" s="28"/>
      <c r="H255" s="28"/>
    </row>
    <row r="256" spans="1:8">
      <c r="A256" s="31"/>
      <c r="B256" s="31"/>
      <c r="C256" s="16"/>
      <c r="D256" s="16"/>
      <c r="E256" s="21"/>
      <c r="F256" s="28"/>
      <c r="G256" s="28"/>
      <c r="H256" s="28"/>
    </row>
    <row r="257" spans="1:8">
      <c r="A257" s="31"/>
      <c r="B257" s="31"/>
      <c r="C257" s="16"/>
      <c r="D257" s="16"/>
      <c r="E257" s="21"/>
      <c r="F257" s="28"/>
      <c r="G257" s="28"/>
      <c r="H257" s="28"/>
    </row>
    <row r="258" spans="1:8">
      <c r="A258" s="31"/>
      <c r="B258" s="31"/>
      <c r="C258" s="16"/>
      <c r="D258" s="16"/>
      <c r="E258" s="21"/>
      <c r="F258" s="28"/>
      <c r="G258" s="28"/>
      <c r="H258" s="28"/>
    </row>
    <row r="259" spans="1:8">
      <c r="A259" s="31"/>
      <c r="B259" s="31"/>
      <c r="C259" s="16"/>
      <c r="D259" s="16"/>
      <c r="E259" s="21"/>
      <c r="F259" s="28"/>
      <c r="G259" s="28"/>
      <c r="H259" s="28"/>
    </row>
    <row r="260" spans="1:8">
      <c r="A260" s="31"/>
      <c r="B260" s="31"/>
      <c r="C260" s="16"/>
      <c r="D260" s="16"/>
      <c r="E260" s="21"/>
      <c r="F260" s="28"/>
      <c r="G260" s="28"/>
      <c r="H260" s="28"/>
    </row>
    <row r="261" spans="1:8">
      <c r="A261" s="31"/>
      <c r="B261" s="31"/>
      <c r="C261" s="16"/>
      <c r="D261" s="16"/>
      <c r="E261" s="21"/>
      <c r="F261" s="28"/>
      <c r="G261" s="28"/>
      <c r="H261" s="28"/>
    </row>
    <row r="262" spans="1:8">
      <c r="A262" s="31"/>
      <c r="B262" s="31"/>
      <c r="C262" s="16"/>
      <c r="D262" s="16"/>
      <c r="E262" s="21"/>
      <c r="F262" s="28"/>
      <c r="G262" s="28"/>
      <c r="H262" s="28"/>
    </row>
    <row r="263" spans="1:8">
      <c r="A263" s="31"/>
      <c r="B263" s="31"/>
      <c r="C263" s="16"/>
      <c r="D263" s="16"/>
      <c r="E263" s="21"/>
      <c r="F263" s="28"/>
      <c r="G263" s="28"/>
      <c r="H263" s="28"/>
    </row>
    <row r="264" spans="1:8">
      <c r="A264" s="31"/>
      <c r="B264" s="31"/>
      <c r="C264" s="16"/>
      <c r="D264" s="16"/>
      <c r="E264" s="21"/>
      <c r="F264" s="28"/>
      <c r="G264" s="28"/>
      <c r="H264" s="28"/>
    </row>
    <row r="265" spans="1:8">
      <c r="A265" s="31"/>
      <c r="B265" s="31"/>
      <c r="C265" s="16"/>
      <c r="D265" s="16"/>
      <c r="E265" s="21"/>
      <c r="F265" s="28"/>
      <c r="G265" s="28"/>
      <c r="H265" s="28"/>
    </row>
    <row r="266" spans="1:8">
      <c r="A266" s="31"/>
      <c r="B266" s="31"/>
      <c r="C266" s="16"/>
      <c r="D266" s="16"/>
      <c r="E266" s="21"/>
      <c r="F266" s="28"/>
      <c r="G266" s="28"/>
      <c r="H266" s="28"/>
    </row>
    <row r="267" spans="1:8">
      <c r="A267" s="31"/>
      <c r="B267" s="31"/>
      <c r="C267" s="16"/>
      <c r="D267" s="16"/>
      <c r="E267" s="21"/>
      <c r="F267" s="28"/>
      <c r="G267" s="28"/>
      <c r="H267" s="28"/>
    </row>
    <row r="268" spans="1:8">
      <c r="A268" s="31"/>
      <c r="B268" s="31"/>
      <c r="C268" s="16"/>
      <c r="D268" s="16"/>
      <c r="E268" s="21"/>
      <c r="F268" s="28"/>
      <c r="G268" s="28"/>
      <c r="H268" s="28"/>
    </row>
    <row r="269" spans="1:8">
      <c r="A269" s="31"/>
      <c r="B269" s="31"/>
      <c r="C269" s="16"/>
      <c r="D269" s="16"/>
      <c r="E269" s="21"/>
      <c r="F269" s="28"/>
      <c r="G269" s="28"/>
      <c r="H269" s="28"/>
    </row>
    <row r="270" spans="1:8">
      <c r="A270" s="31"/>
      <c r="B270" s="31"/>
      <c r="C270" s="16"/>
      <c r="D270" s="16"/>
      <c r="E270" s="21"/>
      <c r="F270" s="28"/>
      <c r="G270" s="28"/>
      <c r="H270" s="28"/>
    </row>
    <row r="271" spans="1:8">
      <c r="A271" s="31"/>
      <c r="B271" s="31"/>
      <c r="C271" s="16"/>
      <c r="D271" s="16"/>
      <c r="E271" s="21"/>
      <c r="F271" s="28"/>
      <c r="G271" s="28"/>
      <c r="H271" s="28"/>
    </row>
    <row r="272" spans="1:8">
      <c r="A272" s="31"/>
      <c r="B272" s="31"/>
      <c r="C272" s="16"/>
      <c r="D272" s="16"/>
      <c r="E272" s="21"/>
      <c r="F272" s="28"/>
      <c r="G272" s="28"/>
      <c r="H272" s="28"/>
    </row>
    <row r="273" spans="1:8">
      <c r="A273" s="32"/>
      <c r="B273" s="32"/>
      <c r="C273" s="16"/>
      <c r="D273" s="16"/>
      <c r="E273" s="21"/>
      <c r="F273" s="28"/>
      <c r="G273" s="28"/>
      <c r="H273" s="28"/>
    </row>
    <row r="274" spans="1:8">
      <c r="A274" s="32"/>
      <c r="B274" s="32"/>
      <c r="C274" s="16"/>
      <c r="D274" s="16"/>
      <c r="E274" s="21"/>
      <c r="F274" s="28"/>
      <c r="G274" s="28"/>
      <c r="H274" s="28"/>
    </row>
    <row r="275" spans="1:8">
      <c r="A275" s="31"/>
      <c r="B275" s="31"/>
      <c r="C275" s="16"/>
      <c r="D275" s="16"/>
      <c r="E275" s="21"/>
      <c r="F275" s="28"/>
      <c r="G275" s="28"/>
      <c r="H275" s="28"/>
    </row>
    <row r="276" spans="1:8">
      <c r="A276" s="31"/>
      <c r="B276" s="31"/>
      <c r="C276" s="16"/>
      <c r="D276" s="16"/>
      <c r="E276" s="21"/>
      <c r="F276" s="28"/>
      <c r="G276" s="28"/>
      <c r="H276" s="28"/>
    </row>
    <row r="277" spans="1:8">
      <c r="A277" s="31"/>
      <c r="B277" s="31"/>
      <c r="C277" s="16"/>
      <c r="D277" s="16"/>
      <c r="E277" s="21"/>
      <c r="F277" s="28"/>
      <c r="G277" s="28"/>
      <c r="H277" s="28"/>
    </row>
    <row r="278" spans="1:8">
      <c r="A278" s="31"/>
      <c r="B278" s="31"/>
      <c r="C278" s="16"/>
      <c r="D278" s="16"/>
      <c r="E278" s="21"/>
      <c r="F278" s="28"/>
      <c r="G278" s="28"/>
      <c r="H278" s="28"/>
    </row>
    <row r="279" spans="1:8">
      <c r="A279" s="31"/>
      <c r="B279" s="31"/>
      <c r="C279" s="16"/>
      <c r="D279" s="16"/>
      <c r="E279" s="21"/>
      <c r="F279" s="28"/>
      <c r="G279" s="28"/>
      <c r="H279" s="28"/>
    </row>
    <row r="280" spans="1:8">
      <c r="A280" s="31"/>
      <c r="B280" s="31"/>
      <c r="C280" s="16"/>
      <c r="D280" s="16"/>
      <c r="E280" s="21"/>
      <c r="F280" s="28"/>
      <c r="G280" s="28"/>
      <c r="H280" s="28"/>
    </row>
    <row r="281" spans="1:8">
      <c r="A281" s="32"/>
      <c r="B281" s="32"/>
      <c r="C281" s="16"/>
      <c r="D281" s="16"/>
      <c r="E281" s="21"/>
      <c r="F281" s="28"/>
      <c r="G281" s="28"/>
      <c r="H281" s="28"/>
    </row>
    <row r="282" spans="1:8">
      <c r="A282" s="32"/>
      <c r="B282" s="32"/>
      <c r="C282" s="16"/>
      <c r="D282" s="16"/>
      <c r="E282" s="21"/>
      <c r="F282" s="28"/>
      <c r="G282" s="28"/>
      <c r="H282" s="28"/>
    </row>
    <row r="283" spans="1:8">
      <c r="A283" s="31"/>
      <c r="B283" s="31"/>
      <c r="C283" s="16"/>
      <c r="D283" s="16"/>
      <c r="E283" s="21"/>
      <c r="F283" s="28"/>
      <c r="G283" s="28"/>
      <c r="H283" s="28"/>
    </row>
    <row r="284" spans="1:8">
      <c r="A284" s="31"/>
      <c r="B284" s="31"/>
      <c r="C284" s="16"/>
      <c r="D284" s="16"/>
      <c r="E284" s="21"/>
      <c r="F284" s="28"/>
      <c r="G284" s="28"/>
      <c r="H284" s="28"/>
    </row>
    <row r="285" spans="1:8">
      <c r="A285" s="32"/>
      <c r="B285" s="32"/>
      <c r="C285" s="16"/>
      <c r="D285" s="16"/>
      <c r="E285" s="21"/>
      <c r="F285" s="28"/>
      <c r="G285" s="28"/>
      <c r="H285" s="28"/>
    </row>
    <row r="286" spans="1:8">
      <c r="A286" s="32"/>
      <c r="B286" s="32"/>
      <c r="C286" s="16"/>
      <c r="D286" s="16"/>
      <c r="E286" s="21"/>
      <c r="F286" s="28"/>
      <c r="G286" s="28"/>
      <c r="H286" s="28"/>
    </row>
    <row r="287" spans="1:8">
      <c r="A287" s="32"/>
      <c r="B287" s="32"/>
      <c r="C287" s="16"/>
      <c r="D287" s="16"/>
      <c r="E287" s="21"/>
      <c r="F287" s="28"/>
      <c r="G287" s="28"/>
      <c r="H287" s="28"/>
    </row>
    <row r="288" spans="1:8">
      <c r="A288" s="31"/>
      <c r="B288" s="31"/>
      <c r="C288" s="16"/>
      <c r="D288" s="16"/>
      <c r="E288" s="21"/>
      <c r="F288" s="28"/>
      <c r="G288" s="28"/>
      <c r="H288" s="28"/>
    </row>
    <row r="289" spans="1:8">
      <c r="A289" s="31"/>
      <c r="B289" s="31"/>
      <c r="C289" s="16"/>
      <c r="D289" s="16"/>
      <c r="E289" s="21"/>
      <c r="F289" s="28"/>
      <c r="G289" s="28"/>
      <c r="H289" s="28"/>
    </row>
    <row r="290" spans="1:8">
      <c r="A290" s="31"/>
      <c r="B290" s="31"/>
      <c r="C290" s="16"/>
      <c r="D290" s="16"/>
      <c r="E290" s="21"/>
      <c r="F290" s="28"/>
      <c r="G290" s="28"/>
      <c r="H290" s="28"/>
    </row>
    <row r="291" spans="1:8">
      <c r="A291" s="31"/>
      <c r="B291" s="31"/>
      <c r="C291" s="16"/>
      <c r="D291" s="16"/>
      <c r="E291" s="21"/>
      <c r="F291" s="28"/>
      <c r="G291" s="28"/>
      <c r="H291" s="28"/>
    </row>
    <row r="292" spans="1:8">
      <c r="A292" s="31"/>
      <c r="B292" s="31"/>
      <c r="C292" s="16"/>
      <c r="D292" s="16"/>
      <c r="E292" s="21"/>
      <c r="F292" s="28"/>
      <c r="G292" s="28"/>
      <c r="H292" s="28"/>
    </row>
    <row r="293" spans="1:8">
      <c r="A293" s="31"/>
      <c r="B293" s="31"/>
      <c r="C293" s="16"/>
      <c r="D293" s="16"/>
      <c r="E293" s="21"/>
      <c r="F293" s="28"/>
      <c r="G293" s="28"/>
      <c r="H293" s="28"/>
    </row>
    <row r="294" spans="1:8">
      <c r="A294" s="31"/>
      <c r="B294" s="31"/>
      <c r="C294" s="16"/>
      <c r="D294" s="16"/>
      <c r="E294" s="21"/>
      <c r="F294" s="28"/>
      <c r="G294" s="28"/>
      <c r="H294" s="28"/>
    </row>
    <row r="295" spans="1:8">
      <c r="A295" s="31"/>
      <c r="B295" s="31"/>
      <c r="C295" s="16"/>
      <c r="D295" s="16"/>
      <c r="E295" s="21"/>
      <c r="F295" s="28"/>
      <c r="G295" s="28"/>
      <c r="H295" s="28"/>
    </row>
    <row r="296" spans="1:8">
      <c r="A296" s="31"/>
      <c r="B296" s="31"/>
      <c r="C296" s="16"/>
      <c r="D296" s="16"/>
      <c r="E296" s="21"/>
      <c r="F296" s="28"/>
      <c r="G296" s="28"/>
      <c r="H296" s="28"/>
    </row>
    <row r="297" spans="1:8">
      <c r="A297" s="31"/>
      <c r="B297" s="31"/>
      <c r="C297" s="16"/>
      <c r="D297" s="16"/>
      <c r="E297" s="21"/>
      <c r="F297" s="28"/>
      <c r="G297" s="28"/>
      <c r="H297" s="28"/>
    </row>
    <row r="298" spans="1:8">
      <c r="A298" s="32"/>
      <c r="B298" s="32"/>
      <c r="C298" s="16"/>
      <c r="D298" s="16"/>
      <c r="E298" s="21"/>
      <c r="F298" s="28"/>
      <c r="G298" s="28"/>
      <c r="H298" s="28"/>
    </row>
    <row r="299" spans="1:8">
      <c r="A299" s="32"/>
      <c r="B299" s="32"/>
      <c r="C299" s="16"/>
      <c r="D299" s="16"/>
      <c r="E299" s="21"/>
      <c r="F299" s="28"/>
      <c r="G299" s="28"/>
      <c r="H299" s="28"/>
    </row>
    <row r="300" spans="1:8">
      <c r="A300" s="32"/>
      <c r="B300" s="32"/>
      <c r="C300" s="16"/>
      <c r="D300" s="16"/>
      <c r="E300" s="21"/>
      <c r="F300" s="28"/>
      <c r="G300" s="28"/>
      <c r="H300" s="28"/>
    </row>
    <row r="301" spans="1:8">
      <c r="A301" s="32"/>
      <c r="B301" s="32"/>
      <c r="C301" s="16"/>
      <c r="D301" s="16"/>
      <c r="E301" s="21"/>
      <c r="F301" s="28"/>
      <c r="G301" s="28"/>
      <c r="H301" s="28"/>
    </row>
    <row r="302" spans="1:8">
      <c r="A302" s="32"/>
      <c r="B302" s="32"/>
      <c r="C302" s="16"/>
      <c r="D302" s="16"/>
      <c r="E302" s="21"/>
      <c r="F302" s="28"/>
      <c r="G302" s="28"/>
      <c r="H302" s="28"/>
    </row>
    <row r="303" spans="1:8">
      <c r="A303" s="32"/>
      <c r="B303" s="32"/>
      <c r="C303" s="16"/>
      <c r="D303" s="16"/>
      <c r="E303" s="21"/>
      <c r="F303" s="28"/>
      <c r="G303" s="28"/>
      <c r="H303" s="28"/>
    </row>
    <row r="304" spans="1:8">
      <c r="A304" s="31"/>
      <c r="B304" s="31"/>
      <c r="C304" s="16"/>
      <c r="D304" s="16"/>
      <c r="E304" s="21"/>
      <c r="F304" s="28"/>
      <c r="G304" s="28"/>
      <c r="H304" s="28"/>
    </row>
    <row r="305" spans="1:8">
      <c r="A305" s="32"/>
      <c r="B305" s="32"/>
      <c r="C305" s="16"/>
      <c r="D305" s="16"/>
      <c r="E305" s="21"/>
      <c r="F305" s="28"/>
      <c r="G305" s="28"/>
      <c r="H305" s="28"/>
    </row>
    <row r="306" spans="1:8">
      <c r="A306" s="32"/>
      <c r="B306" s="32"/>
      <c r="C306" s="16"/>
      <c r="D306" s="16"/>
      <c r="E306" s="21"/>
      <c r="F306" s="28"/>
      <c r="G306" s="28"/>
      <c r="H306" s="28"/>
    </row>
    <row r="307" spans="1:8">
      <c r="A307" s="32"/>
      <c r="B307" s="32"/>
      <c r="C307" s="16"/>
      <c r="D307" s="16"/>
      <c r="E307" s="21"/>
      <c r="F307" s="28"/>
      <c r="G307" s="28"/>
      <c r="H307" s="28"/>
    </row>
    <row r="308" spans="1:8">
      <c r="A308" s="32"/>
      <c r="B308" s="32"/>
      <c r="C308" s="16"/>
      <c r="D308" s="16"/>
      <c r="E308" s="21"/>
      <c r="F308" s="28"/>
      <c r="G308" s="28"/>
      <c r="H308" s="28"/>
    </row>
    <row r="309" spans="1:8">
      <c r="A309" s="31"/>
      <c r="B309" s="31"/>
      <c r="C309" s="16"/>
      <c r="D309" s="16"/>
      <c r="E309" s="21"/>
      <c r="F309" s="28"/>
      <c r="G309" s="28"/>
      <c r="H309" s="28"/>
    </row>
    <row r="310" spans="1:8">
      <c r="A310" s="32"/>
      <c r="B310" s="32"/>
      <c r="C310" s="16"/>
      <c r="D310" s="16"/>
      <c r="E310" s="21"/>
      <c r="F310" s="28"/>
      <c r="G310" s="28"/>
      <c r="H310" s="28"/>
    </row>
    <row r="311" spans="1:8">
      <c r="A311" s="32"/>
      <c r="B311" s="32"/>
      <c r="C311" s="16"/>
      <c r="D311" s="16"/>
      <c r="E311" s="21"/>
      <c r="F311" s="28"/>
      <c r="G311" s="28"/>
      <c r="H311" s="28"/>
    </row>
    <row r="312" spans="1:8">
      <c r="A312" s="32"/>
      <c r="B312" s="32"/>
      <c r="C312" s="16"/>
      <c r="D312" s="16"/>
      <c r="E312" s="21"/>
      <c r="F312" s="28"/>
      <c r="G312" s="28"/>
      <c r="H312" s="28"/>
    </row>
    <row r="313" spans="1:8">
      <c r="A313" s="32"/>
      <c r="B313" s="32"/>
      <c r="C313" s="16"/>
      <c r="D313" s="16"/>
      <c r="E313" s="21"/>
      <c r="F313" s="28"/>
      <c r="G313" s="28"/>
      <c r="H313" s="28"/>
    </row>
    <row r="314" spans="1:8">
      <c r="A314" s="31"/>
      <c r="B314" s="31"/>
      <c r="C314" s="16"/>
      <c r="D314" s="16"/>
      <c r="E314" s="21"/>
      <c r="F314" s="28"/>
      <c r="G314" s="28"/>
      <c r="H314" s="28"/>
    </row>
    <row r="315" spans="1:8">
      <c r="A315" s="31"/>
      <c r="B315" s="31"/>
      <c r="C315" s="16"/>
      <c r="D315" s="16"/>
      <c r="E315" s="21"/>
      <c r="F315" s="28"/>
      <c r="G315" s="28"/>
      <c r="H315" s="28"/>
    </row>
    <row r="316" spans="1:8">
      <c r="A316" s="31"/>
      <c r="B316" s="31"/>
      <c r="C316" s="16"/>
      <c r="D316" s="16"/>
      <c r="E316" s="21"/>
      <c r="F316" s="28"/>
      <c r="G316" s="28"/>
      <c r="H316" s="28"/>
    </row>
    <row r="317" spans="1:8">
      <c r="A317" s="31"/>
      <c r="B317" s="31"/>
      <c r="C317" s="16"/>
      <c r="D317" s="16"/>
      <c r="E317" s="21"/>
      <c r="F317" s="28"/>
      <c r="G317" s="28"/>
      <c r="H317" s="28"/>
    </row>
    <row r="318" spans="1:8">
      <c r="A318" s="31"/>
      <c r="B318" s="31"/>
      <c r="C318" s="16"/>
      <c r="D318" s="16"/>
      <c r="E318" s="21"/>
      <c r="F318" s="28"/>
      <c r="G318" s="28"/>
      <c r="H318" s="28"/>
    </row>
    <row r="319" spans="1:8">
      <c r="A319" s="31"/>
      <c r="B319" s="31"/>
      <c r="C319" s="16"/>
      <c r="D319" s="16"/>
      <c r="E319" s="21"/>
      <c r="F319" s="28"/>
      <c r="G319" s="28"/>
      <c r="H319" s="28"/>
    </row>
    <row r="320" spans="1:8">
      <c r="A320" s="31"/>
      <c r="B320" s="31"/>
      <c r="C320" s="16"/>
      <c r="D320" s="16"/>
      <c r="E320" s="21"/>
      <c r="F320" s="28"/>
      <c r="G320" s="28"/>
      <c r="H320" s="28"/>
    </row>
    <row r="321" spans="1:8">
      <c r="A321" s="31"/>
      <c r="B321" s="31"/>
      <c r="C321" s="16"/>
      <c r="D321" s="16"/>
      <c r="E321" s="21"/>
      <c r="F321" s="28"/>
      <c r="G321" s="28"/>
      <c r="H321" s="28"/>
    </row>
    <row r="322" spans="1:8">
      <c r="A322" s="31"/>
      <c r="B322" s="31"/>
      <c r="C322" s="16"/>
      <c r="D322" s="16"/>
      <c r="E322" s="21"/>
      <c r="F322" s="28"/>
      <c r="G322" s="28"/>
      <c r="H322" s="28"/>
    </row>
    <row r="323" spans="1:8">
      <c r="A323" s="31"/>
      <c r="B323" s="31"/>
      <c r="C323" s="16"/>
      <c r="D323" s="16"/>
      <c r="E323" s="21"/>
      <c r="F323" s="28"/>
      <c r="G323" s="28"/>
      <c r="H323" s="28"/>
    </row>
    <row r="324" spans="1:8">
      <c r="A324" s="31"/>
      <c r="B324" s="31"/>
      <c r="C324" s="16"/>
      <c r="D324" s="16"/>
      <c r="E324" s="21"/>
      <c r="F324" s="28"/>
      <c r="G324" s="28"/>
      <c r="H324" s="28"/>
    </row>
    <row r="325" spans="1:8">
      <c r="A325" s="31"/>
      <c r="B325" s="31"/>
      <c r="C325" s="16"/>
      <c r="D325" s="16"/>
      <c r="E325" s="21"/>
      <c r="F325" s="28"/>
      <c r="G325" s="28"/>
      <c r="H325" s="28"/>
    </row>
    <row r="326" spans="1:8">
      <c r="A326" s="31"/>
      <c r="B326" s="31"/>
      <c r="C326" s="16"/>
      <c r="D326" s="16"/>
      <c r="E326" s="21"/>
      <c r="F326" s="28"/>
      <c r="G326" s="28"/>
      <c r="H326" s="28"/>
    </row>
    <row r="327" spans="1:8">
      <c r="A327" s="31"/>
      <c r="B327" s="31"/>
      <c r="C327" s="16"/>
      <c r="D327" s="16"/>
      <c r="E327" s="21"/>
      <c r="F327" s="28"/>
      <c r="G327" s="28"/>
      <c r="H327" s="28"/>
    </row>
    <row r="328" spans="1:8">
      <c r="A328" s="31"/>
      <c r="B328" s="31"/>
      <c r="C328" s="16"/>
      <c r="D328" s="16"/>
      <c r="E328" s="21"/>
      <c r="F328" s="28"/>
      <c r="G328" s="28"/>
      <c r="H328" s="28"/>
    </row>
    <row r="329" spans="1:8">
      <c r="A329" s="31"/>
      <c r="B329" s="31"/>
      <c r="C329" s="16"/>
      <c r="D329" s="16"/>
      <c r="E329" s="21"/>
      <c r="F329" s="28"/>
      <c r="G329" s="28"/>
      <c r="H329" s="28"/>
    </row>
    <row r="330" spans="1:8">
      <c r="A330" s="31"/>
      <c r="B330" s="31"/>
      <c r="C330" s="16"/>
      <c r="D330" s="16"/>
      <c r="E330" s="21"/>
      <c r="F330" s="28"/>
      <c r="G330" s="28"/>
      <c r="H330" s="28"/>
    </row>
    <row r="331" spans="1:8">
      <c r="A331" s="31"/>
      <c r="B331" s="31"/>
      <c r="C331" s="16"/>
      <c r="D331" s="16"/>
      <c r="E331" s="21"/>
      <c r="F331" s="28"/>
      <c r="G331" s="28"/>
      <c r="H331" s="28"/>
    </row>
    <row r="332" spans="1:8">
      <c r="A332" s="31"/>
      <c r="B332" s="31"/>
      <c r="C332" s="16"/>
      <c r="D332" s="16"/>
      <c r="E332" s="21"/>
      <c r="F332" s="28"/>
      <c r="G332" s="28"/>
      <c r="H332" s="28"/>
    </row>
    <row r="333" spans="1:8">
      <c r="A333" s="31"/>
      <c r="B333" s="31"/>
      <c r="C333" s="16"/>
      <c r="D333" s="16"/>
      <c r="E333" s="21"/>
      <c r="F333" s="28"/>
      <c r="G333" s="28"/>
      <c r="H333" s="28"/>
    </row>
    <row r="334" spans="1:8">
      <c r="A334" s="31"/>
      <c r="B334" s="31"/>
      <c r="C334" s="16"/>
      <c r="D334" s="16"/>
      <c r="E334" s="21"/>
      <c r="F334" s="28"/>
      <c r="G334" s="28"/>
      <c r="H334" s="28"/>
    </row>
    <row r="335" spans="1:8">
      <c r="A335" s="31"/>
      <c r="B335" s="31"/>
      <c r="C335" s="16"/>
      <c r="D335" s="16"/>
      <c r="E335" s="21"/>
      <c r="F335" s="28"/>
      <c r="G335" s="28"/>
      <c r="H335" s="28"/>
    </row>
    <row r="336" spans="1:8">
      <c r="A336" s="31"/>
      <c r="B336" s="31"/>
      <c r="C336" s="16"/>
      <c r="D336" s="16"/>
      <c r="E336" s="21"/>
      <c r="F336" s="28"/>
      <c r="G336" s="28"/>
      <c r="H336" s="28"/>
    </row>
    <row r="337" spans="1:8">
      <c r="A337" s="31"/>
      <c r="B337" s="31"/>
      <c r="C337" s="16"/>
      <c r="D337" s="16"/>
      <c r="E337" s="21"/>
      <c r="F337" s="28"/>
      <c r="G337" s="28"/>
      <c r="H337" s="28"/>
    </row>
    <row r="338" spans="1:8">
      <c r="A338" s="31"/>
      <c r="B338" s="31"/>
      <c r="C338" s="16"/>
      <c r="D338" s="16"/>
      <c r="E338" s="21"/>
      <c r="F338" s="28"/>
      <c r="G338" s="28"/>
      <c r="H338" s="28"/>
    </row>
    <row r="339" spans="1:8">
      <c r="A339" s="31"/>
      <c r="B339" s="31"/>
      <c r="C339" s="16"/>
      <c r="D339" s="16"/>
      <c r="E339" s="21"/>
      <c r="F339" s="28"/>
      <c r="G339" s="28"/>
      <c r="H339" s="28"/>
    </row>
    <row r="340" spans="1:8">
      <c r="A340" s="31"/>
      <c r="B340" s="31"/>
      <c r="C340" s="16"/>
      <c r="D340" s="16"/>
      <c r="E340" s="21"/>
      <c r="F340" s="28"/>
      <c r="G340" s="28"/>
      <c r="H340" s="28"/>
    </row>
    <row r="341" spans="1:8">
      <c r="A341" s="31"/>
      <c r="B341" s="31"/>
      <c r="C341" s="16"/>
      <c r="D341" s="16"/>
      <c r="E341" s="21"/>
      <c r="F341" s="28"/>
      <c r="G341" s="28"/>
      <c r="H341" s="28"/>
    </row>
    <row r="342" spans="1:8">
      <c r="A342" s="31"/>
      <c r="B342" s="31"/>
      <c r="C342" s="16"/>
      <c r="D342" s="16"/>
      <c r="E342" s="21"/>
      <c r="F342" s="28"/>
      <c r="G342" s="28"/>
      <c r="H342" s="28"/>
    </row>
    <row r="343" spans="1:8">
      <c r="A343" s="31"/>
      <c r="B343" s="31"/>
      <c r="C343" s="16"/>
      <c r="D343" s="16"/>
      <c r="E343" s="21"/>
      <c r="F343" s="28"/>
      <c r="G343" s="28"/>
      <c r="H343" s="28"/>
    </row>
    <row r="344" spans="1:8">
      <c r="A344" s="31"/>
      <c r="B344" s="31"/>
      <c r="C344" s="16"/>
      <c r="D344" s="16"/>
      <c r="E344" s="21"/>
      <c r="F344" s="28"/>
      <c r="G344" s="28"/>
      <c r="H344" s="28"/>
    </row>
    <row r="345" spans="1:8">
      <c r="A345" s="31"/>
      <c r="B345" s="31"/>
      <c r="C345" s="16"/>
      <c r="D345" s="16"/>
      <c r="E345" s="21"/>
      <c r="F345" s="28"/>
      <c r="G345" s="28"/>
      <c r="H345" s="28"/>
    </row>
    <row r="346" spans="1:8">
      <c r="A346" s="31"/>
      <c r="B346" s="31"/>
      <c r="C346" s="16"/>
      <c r="D346" s="16"/>
      <c r="E346" s="21"/>
      <c r="F346" s="28"/>
      <c r="G346" s="28"/>
      <c r="H346" s="28"/>
    </row>
    <row r="347" spans="1:8">
      <c r="A347" s="31"/>
      <c r="B347" s="31"/>
      <c r="C347" s="16"/>
      <c r="D347" s="16"/>
      <c r="E347" s="21"/>
      <c r="F347" s="28"/>
      <c r="G347" s="28"/>
      <c r="H347" s="28"/>
    </row>
    <row r="348" spans="1:8">
      <c r="A348" s="31"/>
      <c r="B348" s="31"/>
      <c r="C348" s="16"/>
      <c r="D348" s="16"/>
      <c r="E348" s="21"/>
      <c r="F348" s="28"/>
      <c r="G348" s="28"/>
      <c r="H348" s="28"/>
    </row>
    <row r="349" spans="1:8">
      <c r="A349" s="31"/>
      <c r="B349" s="31"/>
      <c r="C349" s="16"/>
      <c r="D349" s="16"/>
      <c r="E349" s="21"/>
      <c r="F349" s="28"/>
      <c r="G349" s="28"/>
      <c r="H349" s="28"/>
    </row>
    <row r="350" spans="1:8">
      <c r="A350" s="31"/>
      <c r="B350" s="31"/>
      <c r="C350" s="16"/>
      <c r="D350" s="16"/>
      <c r="E350" s="21"/>
      <c r="F350" s="28"/>
      <c r="G350" s="28"/>
      <c r="H350" s="28"/>
    </row>
    <row r="351" spans="1:8">
      <c r="A351" s="31"/>
      <c r="B351" s="31"/>
      <c r="C351" s="16"/>
      <c r="D351" s="16"/>
      <c r="E351" s="21"/>
      <c r="F351" s="28"/>
      <c r="G351" s="28"/>
      <c r="H351" s="28"/>
    </row>
    <row r="352" spans="1:8">
      <c r="A352" s="31"/>
      <c r="B352" s="31"/>
      <c r="C352" s="16"/>
      <c r="D352" s="16"/>
      <c r="E352" s="21"/>
      <c r="F352" s="28"/>
      <c r="G352" s="28"/>
      <c r="H352" s="28"/>
    </row>
    <row r="353" spans="1:8">
      <c r="A353" s="31"/>
      <c r="B353" s="31"/>
      <c r="C353" s="16"/>
      <c r="D353" s="16"/>
      <c r="E353" s="21"/>
      <c r="F353" s="28"/>
      <c r="G353" s="28"/>
      <c r="H353" s="28"/>
    </row>
    <row r="354" spans="1:8">
      <c r="A354" s="31"/>
      <c r="B354" s="31"/>
      <c r="C354" s="16"/>
      <c r="D354" s="16"/>
      <c r="E354" s="21"/>
      <c r="F354" s="28"/>
      <c r="G354" s="28"/>
      <c r="H354" s="28"/>
    </row>
    <row r="355" spans="1:8">
      <c r="A355" s="31"/>
      <c r="B355" s="31"/>
      <c r="C355" s="16"/>
      <c r="D355" s="16"/>
      <c r="E355" s="21"/>
      <c r="F355" s="28"/>
      <c r="G355" s="28"/>
      <c r="H355" s="28"/>
    </row>
    <row r="356" spans="1:8">
      <c r="A356" s="31"/>
      <c r="B356" s="31"/>
      <c r="C356" s="16"/>
      <c r="D356" s="16"/>
      <c r="E356" s="21"/>
      <c r="F356" s="28"/>
      <c r="G356" s="28"/>
      <c r="H356" s="28"/>
    </row>
    <row r="357" spans="1:8">
      <c r="A357" s="31"/>
      <c r="B357" s="31"/>
      <c r="C357" s="16"/>
      <c r="D357" s="16"/>
      <c r="E357" s="21"/>
      <c r="F357" s="28"/>
      <c r="G357" s="28"/>
      <c r="H357" s="28"/>
    </row>
    <row r="358" spans="1:8">
      <c r="A358" s="31"/>
      <c r="B358" s="31"/>
      <c r="C358" s="16"/>
      <c r="D358" s="16"/>
      <c r="E358" s="21"/>
      <c r="F358" s="28"/>
      <c r="G358" s="28"/>
      <c r="H358" s="28"/>
    </row>
    <row r="359" spans="1:8">
      <c r="A359" s="31"/>
      <c r="B359" s="31"/>
      <c r="C359" s="16"/>
      <c r="D359" s="16"/>
      <c r="E359" s="21"/>
      <c r="F359" s="28"/>
      <c r="G359" s="28"/>
      <c r="H359" s="28"/>
    </row>
    <row r="360" spans="1:8">
      <c r="A360" s="31"/>
      <c r="B360" s="31"/>
      <c r="C360" s="16"/>
      <c r="D360" s="16"/>
      <c r="E360" s="21"/>
      <c r="F360" s="28"/>
      <c r="G360" s="28"/>
      <c r="H360" s="28"/>
    </row>
    <row r="361" spans="1:8">
      <c r="A361" s="31"/>
      <c r="B361" s="31"/>
      <c r="C361" s="16"/>
      <c r="D361" s="16"/>
      <c r="E361" s="21"/>
      <c r="F361" s="28"/>
      <c r="G361" s="28"/>
      <c r="H361" s="28"/>
    </row>
    <row r="362" spans="1:8">
      <c r="A362" s="31"/>
      <c r="B362" s="31"/>
      <c r="C362" s="16"/>
      <c r="D362" s="16"/>
      <c r="E362" s="21"/>
      <c r="F362" s="28"/>
      <c r="G362" s="28"/>
      <c r="H362" s="28"/>
    </row>
    <row r="363" spans="1:8">
      <c r="A363" s="31"/>
      <c r="B363" s="31"/>
      <c r="C363" s="16"/>
      <c r="D363" s="16"/>
      <c r="E363" s="21"/>
      <c r="F363" s="28"/>
      <c r="G363" s="28"/>
      <c r="H363" s="28"/>
    </row>
    <row r="364" spans="1:8">
      <c r="A364" s="31"/>
      <c r="B364" s="31"/>
      <c r="C364" s="16"/>
      <c r="D364" s="16"/>
      <c r="E364" s="21"/>
      <c r="F364" s="28"/>
      <c r="G364" s="28"/>
      <c r="H364" s="28"/>
    </row>
    <row r="365" spans="1:8">
      <c r="A365" s="31"/>
      <c r="B365" s="31"/>
      <c r="C365" s="16"/>
      <c r="D365" s="16"/>
      <c r="E365" s="21"/>
      <c r="F365" s="28"/>
      <c r="G365" s="28"/>
      <c r="H365" s="28"/>
    </row>
    <row r="366" spans="1:8">
      <c r="A366" s="31"/>
      <c r="B366" s="31"/>
      <c r="C366" s="16"/>
      <c r="D366" s="16"/>
      <c r="E366" s="21"/>
      <c r="F366" s="28"/>
      <c r="G366" s="28"/>
      <c r="H366" s="28"/>
    </row>
    <row r="367" spans="1:8">
      <c r="A367" s="31"/>
      <c r="B367" s="31"/>
      <c r="C367" s="16"/>
      <c r="D367" s="16"/>
      <c r="E367" s="21"/>
      <c r="F367" s="28"/>
      <c r="G367" s="28"/>
      <c r="H367" s="28"/>
    </row>
    <row r="368" spans="1:8">
      <c r="A368" s="31"/>
      <c r="B368" s="31"/>
      <c r="C368" s="16"/>
      <c r="D368" s="16"/>
      <c r="E368" s="21"/>
      <c r="F368" s="28"/>
      <c r="G368" s="28"/>
      <c r="H368" s="28"/>
    </row>
    <row r="369" spans="1:8">
      <c r="A369" s="31"/>
      <c r="B369" s="31"/>
      <c r="C369" s="16"/>
      <c r="D369" s="16"/>
      <c r="E369" s="21"/>
      <c r="F369" s="28"/>
      <c r="G369" s="28"/>
      <c r="H369" s="28"/>
    </row>
    <row r="370" spans="1:8">
      <c r="A370" s="31"/>
      <c r="B370" s="31"/>
      <c r="C370" s="16"/>
      <c r="D370" s="16"/>
      <c r="E370" s="21"/>
      <c r="F370" s="28"/>
      <c r="G370" s="28"/>
      <c r="H370" s="28"/>
    </row>
    <row r="371" spans="1:8">
      <c r="A371" s="31"/>
      <c r="B371" s="31"/>
      <c r="C371" s="16"/>
      <c r="D371" s="16"/>
      <c r="E371" s="21"/>
      <c r="F371" s="28"/>
      <c r="G371" s="28"/>
      <c r="H371" s="28"/>
    </row>
    <row r="372" spans="1:8">
      <c r="A372" s="31"/>
      <c r="B372" s="31"/>
      <c r="C372" s="16"/>
      <c r="D372" s="16"/>
      <c r="E372" s="21"/>
      <c r="F372" s="28"/>
      <c r="G372" s="28"/>
      <c r="H372" s="28"/>
    </row>
    <row r="373" spans="1:8">
      <c r="A373" s="31"/>
      <c r="B373" s="31"/>
      <c r="C373" s="25"/>
      <c r="D373" s="27"/>
      <c r="E373" s="21"/>
      <c r="F373" s="28"/>
      <c r="G373" s="28"/>
      <c r="H373" s="28"/>
    </row>
    <row r="374" spans="1:8">
      <c r="A374" s="31"/>
      <c r="B374" s="31"/>
      <c r="C374" s="25"/>
      <c r="D374" s="27"/>
      <c r="E374" s="21"/>
      <c r="F374" s="28"/>
      <c r="G374" s="28"/>
      <c r="H374" s="28"/>
    </row>
    <row r="375" spans="1:8">
      <c r="A375" s="31"/>
      <c r="B375" s="31"/>
      <c r="C375" s="25"/>
      <c r="D375" s="27"/>
      <c r="E375" s="21"/>
      <c r="F375" s="28"/>
      <c r="G375" s="28"/>
      <c r="H375" s="28"/>
    </row>
    <row r="376" spans="1:8">
      <c r="A376" s="31"/>
      <c r="B376" s="31"/>
      <c r="C376" s="25"/>
      <c r="D376" s="27"/>
      <c r="E376" s="21"/>
      <c r="F376" s="28"/>
      <c r="G376" s="28"/>
      <c r="H376" s="28"/>
    </row>
    <row r="377" spans="1:8">
      <c r="A377" s="31"/>
      <c r="B377" s="31"/>
      <c r="C377" s="25"/>
      <c r="D377" s="27"/>
      <c r="E377" s="21"/>
      <c r="F377" s="28"/>
      <c r="G377" s="28"/>
      <c r="H377" s="28"/>
    </row>
    <row r="378" spans="1:8">
      <c r="A378" s="31"/>
      <c r="B378" s="31"/>
      <c r="C378" s="25"/>
      <c r="D378" s="27"/>
      <c r="E378" s="21"/>
      <c r="F378" s="28"/>
      <c r="G378" s="28"/>
      <c r="H378" s="28"/>
    </row>
    <row r="379" spans="1:8">
      <c r="A379" s="31"/>
      <c r="B379" s="31"/>
      <c r="C379" s="25"/>
      <c r="D379" s="27"/>
      <c r="E379" s="21"/>
      <c r="F379" s="28"/>
      <c r="G379" s="28"/>
      <c r="H379" s="28"/>
    </row>
    <row r="380" spans="1:8">
      <c r="A380" s="31"/>
      <c r="B380" s="31"/>
      <c r="C380" s="25"/>
      <c r="D380" s="27"/>
      <c r="E380" s="21"/>
      <c r="F380" s="28"/>
      <c r="G380" s="28"/>
      <c r="H380" s="28"/>
    </row>
    <row r="381" spans="1:8">
      <c r="A381" s="31"/>
      <c r="B381" s="31"/>
      <c r="C381" s="25"/>
      <c r="D381" s="27"/>
      <c r="E381" s="21"/>
      <c r="F381" s="28"/>
      <c r="G381" s="28"/>
      <c r="H381" s="28"/>
    </row>
    <row r="382" spans="1:8">
      <c r="A382" s="31"/>
      <c r="B382" s="31"/>
      <c r="C382" s="25"/>
      <c r="D382" s="27"/>
      <c r="E382" s="21"/>
      <c r="F382" s="28"/>
      <c r="G382" s="28"/>
      <c r="H382" s="28"/>
    </row>
    <row r="383" spans="1:8">
      <c r="A383" s="31"/>
      <c r="B383" s="31"/>
      <c r="C383" s="25"/>
      <c r="D383" s="27"/>
      <c r="E383" s="21"/>
      <c r="F383" s="28"/>
      <c r="G383" s="28"/>
      <c r="H383" s="28"/>
    </row>
    <row r="384" spans="1:8">
      <c r="A384" s="31"/>
      <c r="B384" s="31"/>
      <c r="C384" s="25"/>
      <c r="D384" s="27"/>
      <c r="E384" s="21"/>
      <c r="F384" s="28"/>
      <c r="G384" s="28"/>
      <c r="H384" s="28"/>
    </row>
    <row r="385" spans="1:8">
      <c r="A385" s="31"/>
      <c r="B385" s="31"/>
      <c r="C385" s="25"/>
      <c r="D385" s="27"/>
      <c r="E385" s="21"/>
      <c r="F385" s="28"/>
      <c r="G385" s="28"/>
      <c r="H385" s="28"/>
    </row>
    <row r="386" spans="1:8">
      <c r="A386" s="31"/>
      <c r="B386" s="31"/>
      <c r="C386" s="25"/>
      <c r="D386" s="27"/>
      <c r="E386" s="21"/>
      <c r="F386" s="28"/>
      <c r="G386" s="28"/>
      <c r="H386" s="28"/>
    </row>
  </sheetData>
  <conditionalFormatting sqref="F251:H386">
    <cfRule type="cellIs" dxfId="10" priority="12" operator="equal">
      <formula>1</formula>
    </cfRule>
  </conditionalFormatting>
  <conditionalFormatting sqref="E3:E250">
    <cfRule type="cellIs" dxfId="9" priority="11" operator="equal">
      <formula>0</formula>
    </cfRule>
  </conditionalFormatting>
  <conditionalFormatting sqref="F3:G250">
    <cfRule type="cellIs" dxfId="8" priority="10" operator="equal">
      <formula>1</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FE8E8-D746-442E-85AA-D1E447A34BA7}">
  <sheetPr>
    <tabColor theme="9" tint="0.79998168889431442"/>
  </sheetPr>
  <dimension ref="A4:K23"/>
  <sheetViews>
    <sheetView topLeftCell="A10" workbookViewId="0">
      <selection activeCell="H20" sqref="H20"/>
    </sheetView>
  </sheetViews>
  <sheetFormatPr defaultRowHeight="15.5"/>
  <sheetData>
    <row r="4" spans="1:11">
      <c r="B4" s="2"/>
      <c r="C4" s="35" t="s">
        <v>1354</v>
      </c>
      <c r="D4" s="35"/>
      <c r="E4" s="35"/>
      <c r="F4" s="35"/>
      <c r="G4" s="2"/>
      <c r="H4" s="35" t="s">
        <v>1354</v>
      </c>
      <c r="I4" s="35"/>
      <c r="J4" s="35"/>
      <c r="K4" s="35"/>
    </row>
    <row r="5" spans="1:11">
      <c r="B5" s="2"/>
      <c r="C5" s="5" t="s">
        <v>695</v>
      </c>
      <c r="D5" s="5" t="s">
        <v>696</v>
      </c>
      <c r="E5" s="5" t="s">
        <v>468</v>
      </c>
      <c r="F5" s="5" t="s">
        <v>1336</v>
      </c>
      <c r="G5" s="2"/>
      <c r="H5" s="5" t="s">
        <v>695</v>
      </c>
      <c r="I5" s="5" t="s">
        <v>696</v>
      </c>
      <c r="J5" s="5" t="s">
        <v>468</v>
      </c>
      <c r="K5" s="5" t="s">
        <v>1336</v>
      </c>
    </row>
    <row r="6" spans="1:11">
      <c r="A6" s="55">
        <v>1</v>
      </c>
      <c r="B6" s="55" t="s">
        <v>1337</v>
      </c>
      <c r="C6" s="60">
        <f>SUMPRODUCT(($A6=OECD_SDG_2022!$A$3:$A$374)*(OECD_SDG_2022!$I$3:$I$374))</f>
        <v>9</v>
      </c>
      <c r="D6" s="60">
        <f>SUMPRODUCT(($A6=OECD_SDG_2022!$A$3:$A$374)*(OECD_SDG_2022!$I$3:$I$374)*(OECD_SDG_2022!F$3:F$374))</f>
        <v>5</v>
      </c>
      <c r="E6" s="60">
        <f>SUMPRODUCT(($A6=OECD_SDG_2022!$A$3:$A$374)*(OECD_SDG_2022!$I$3:$I$374)*(OECD_SDG_2022!G$3:G$374))</f>
        <v>2</v>
      </c>
      <c r="F6" s="55"/>
      <c r="G6" s="24"/>
      <c r="H6" s="59">
        <f>D6/$D6</f>
        <v>1</v>
      </c>
      <c r="I6" s="59" t="e">
        <f>#REF!/$D6</f>
        <v>#REF!</v>
      </c>
      <c r="J6" s="59">
        <f>E6/$D6</f>
        <v>0.4</v>
      </c>
      <c r="K6" s="35"/>
    </row>
    <row r="7" spans="1:11">
      <c r="A7" s="55">
        <v>2</v>
      </c>
      <c r="B7" s="55" t="s">
        <v>1338</v>
      </c>
      <c r="C7" s="60">
        <f>SUMPRODUCT(($A7=OECD_SDG_2022!$A$3:$A$374)*(OECD_SDG_2022!$I$3:$I$374))</f>
        <v>7</v>
      </c>
      <c r="D7" s="60">
        <f>SUMPRODUCT(($A7=OECD_SDG_2022!$A$3:$A$374)*(OECD_SDG_2022!$I$3:$I$374)*(OECD_SDG_2022!F$3:F$374))</f>
        <v>2</v>
      </c>
      <c r="E7" s="60">
        <f>SUMPRODUCT(($A7=OECD_SDG_2022!$A$3:$A$374)*(OECD_SDG_2022!$I$3:$I$374)*(OECD_SDG_2022!G$3:G$374))</f>
        <v>2</v>
      </c>
      <c r="F7" s="5"/>
      <c r="G7" s="24"/>
      <c r="H7" s="59">
        <f t="shared" ref="H7:J22" si="0">C7/$C7</f>
        <v>1</v>
      </c>
      <c r="I7" s="59">
        <f t="shared" ref="I7:J21" si="1">D7/$C7</f>
        <v>0.2857142857142857</v>
      </c>
      <c r="J7" s="59">
        <f t="shared" si="1"/>
        <v>0.2857142857142857</v>
      </c>
      <c r="K7" s="5"/>
    </row>
    <row r="8" spans="1:11">
      <c r="A8" s="55">
        <v>3</v>
      </c>
      <c r="B8" s="55" t="s">
        <v>1339</v>
      </c>
      <c r="C8" s="60">
        <f>SUMPRODUCT(($A8=OECD_SDG_2022!$A$3:$A$374)*(OECD_SDG_2022!$I$3:$I$374))</f>
        <v>23.9999</v>
      </c>
      <c r="D8" s="60">
        <f>SUMPRODUCT(($A8=OECD_SDG_2022!$A$3:$A$374)*(OECD_SDG_2022!$I$3:$I$374)*(OECD_SDG_2022!F$3:F$374))</f>
        <v>2</v>
      </c>
      <c r="E8" s="60">
        <f>SUMPRODUCT(($A8=OECD_SDG_2022!$A$3:$A$374)*(OECD_SDG_2022!$I$3:$I$374)*(OECD_SDG_2022!G$3:G$374))</f>
        <v>2</v>
      </c>
      <c r="F8" s="30"/>
      <c r="G8" s="30"/>
      <c r="H8" s="59">
        <f t="shared" si="0"/>
        <v>1</v>
      </c>
      <c r="I8" s="59">
        <f t="shared" si="1"/>
        <v>8.3333680557002326E-2</v>
      </c>
      <c r="J8" s="59">
        <f t="shared" si="1"/>
        <v>8.3333680557002326E-2</v>
      </c>
      <c r="K8" s="6"/>
    </row>
    <row r="9" spans="1:11">
      <c r="A9" s="55">
        <v>4</v>
      </c>
      <c r="B9" s="55" t="s">
        <v>1340</v>
      </c>
      <c r="C9" s="60">
        <f>SUMPRODUCT(($A9=OECD_SDG_2022!$A$3:$A$374)*(OECD_SDG_2022!$I$3:$I$374))</f>
        <v>9.9990000000000325</v>
      </c>
      <c r="D9" s="60">
        <f>SUMPRODUCT(($A9=OECD_SDG_2022!$A$3:$A$374)*(OECD_SDG_2022!$I$3:$I$374)*(OECD_SDG_2022!F$3:F$374))</f>
        <v>1</v>
      </c>
      <c r="E9" s="60">
        <f>SUMPRODUCT(($A9=OECD_SDG_2022!$A$3:$A$374)*(OECD_SDG_2022!$I$3:$I$374)*(OECD_SDG_2022!G$3:G$374))</f>
        <v>0</v>
      </c>
      <c r="F9" s="30"/>
      <c r="G9" s="2"/>
      <c r="H9" s="59">
        <f t="shared" si="0"/>
        <v>1</v>
      </c>
      <c r="I9" s="59">
        <f t="shared" si="1"/>
        <v>0.10001000100009969</v>
      </c>
      <c r="J9" s="59">
        <f t="shared" si="1"/>
        <v>0</v>
      </c>
      <c r="K9" s="6"/>
    </row>
    <row r="10" spans="1:11">
      <c r="A10" s="55">
        <v>5</v>
      </c>
      <c r="B10" s="55" t="s">
        <v>1341</v>
      </c>
      <c r="C10" s="60">
        <f>SUMPRODUCT(($A10=OECD_SDG_2022!$A$3:$A$374)*(OECD_SDG_2022!$I$3:$I$374))</f>
        <v>6.9998000000000022</v>
      </c>
      <c r="D10" s="60">
        <f>SUMPRODUCT(($A10=OECD_SDG_2022!$A$3:$A$374)*(OECD_SDG_2022!$I$3:$I$374)*(OECD_SDG_2022!F$3:F$374))</f>
        <v>0</v>
      </c>
      <c r="E10" s="60">
        <f>SUMPRODUCT(($A10=OECD_SDG_2022!$A$3:$A$374)*(OECD_SDG_2022!$I$3:$I$374)*(OECD_SDG_2022!G$3:G$374))</f>
        <v>0</v>
      </c>
      <c r="F10" s="30"/>
      <c r="G10" s="2"/>
      <c r="H10" s="59">
        <f t="shared" si="0"/>
        <v>1</v>
      </c>
      <c r="I10" s="59">
        <f t="shared" si="1"/>
        <v>0</v>
      </c>
      <c r="J10" s="59">
        <f t="shared" si="1"/>
        <v>0</v>
      </c>
      <c r="K10" s="6"/>
    </row>
    <row r="11" spans="1:11">
      <c r="A11" s="55">
        <v>6</v>
      </c>
      <c r="B11" s="55" t="s">
        <v>1342</v>
      </c>
      <c r="C11" s="60">
        <f>SUMPRODUCT(($A11=OECD_SDG_2022!$A$3:$A$374)*(OECD_SDG_2022!$I$3:$I$374))</f>
        <v>8.9998000000000005</v>
      </c>
      <c r="D11" s="60">
        <f>SUMPRODUCT(($A11=OECD_SDG_2022!$A$3:$A$374)*(OECD_SDG_2022!$I$3:$I$374)*(OECD_SDG_2022!F$3:F$374))</f>
        <v>7.9998000000000022</v>
      </c>
      <c r="E11" s="60">
        <f>SUMPRODUCT(($A11=OECD_SDG_2022!$A$3:$A$374)*(OECD_SDG_2022!$I$3:$I$374)*(OECD_SDG_2022!G$3:G$374))</f>
        <v>3.9998999999999998</v>
      </c>
      <c r="F11" s="30"/>
      <c r="G11" s="2"/>
      <c r="H11" s="59">
        <f t="shared" si="0"/>
        <v>1</v>
      </c>
      <c r="I11" s="59">
        <f t="shared" si="1"/>
        <v>0.88888641969821569</v>
      </c>
      <c r="J11" s="59">
        <f t="shared" si="1"/>
        <v>0.44444320984910773</v>
      </c>
      <c r="K11" s="6"/>
    </row>
    <row r="12" spans="1:11">
      <c r="A12" s="55">
        <v>7</v>
      </c>
      <c r="B12" s="55" t="s">
        <v>1343</v>
      </c>
      <c r="C12" s="60">
        <f>SUMPRODUCT(($A12=OECD_SDG_2022!$A$3:$A$374)*(OECD_SDG_2022!$I$3:$I$374))</f>
        <v>4</v>
      </c>
      <c r="D12" s="60">
        <f>SUMPRODUCT(($A12=OECD_SDG_2022!$A$3:$A$374)*(OECD_SDG_2022!$I$3:$I$374)*(OECD_SDG_2022!F$3:F$374))</f>
        <v>3</v>
      </c>
      <c r="E12" s="60">
        <f>SUMPRODUCT(($A12=OECD_SDG_2022!$A$3:$A$374)*(OECD_SDG_2022!$I$3:$I$374)*(OECD_SDG_2022!G$3:G$374))</f>
        <v>0</v>
      </c>
      <c r="F12" s="3"/>
      <c r="G12" s="3"/>
      <c r="H12" s="59">
        <f t="shared" si="0"/>
        <v>1</v>
      </c>
      <c r="I12" s="59">
        <f t="shared" si="1"/>
        <v>0.75</v>
      </c>
      <c r="J12" s="59">
        <f t="shared" si="1"/>
        <v>0</v>
      </c>
      <c r="K12" s="3"/>
    </row>
    <row r="13" spans="1:11">
      <c r="A13" s="55">
        <v>8</v>
      </c>
      <c r="B13" s="55" t="s">
        <v>1344</v>
      </c>
      <c r="C13" s="60">
        <f>SUMPRODUCT(($A13=OECD_SDG_2022!$A$3:$A$374)*(OECD_SDG_2022!$I$3:$I$374))</f>
        <v>9.9999000000000002</v>
      </c>
      <c r="D13" s="60">
        <f>SUMPRODUCT(($A13=OECD_SDG_2022!$A$3:$A$374)*(OECD_SDG_2022!$I$3:$I$374)*(OECD_SDG_2022!F$3:F$374))</f>
        <v>1</v>
      </c>
      <c r="E13" s="60">
        <f>SUMPRODUCT(($A13=OECD_SDG_2022!$A$3:$A$374)*(OECD_SDG_2022!$I$3:$I$374)*(OECD_SDG_2022!G$3:G$374))</f>
        <v>0</v>
      </c>
      <c r="F13" s="3"/>
      <c r="G13" s="3"/>
      <c r="H13" s="59">
        <f t="shared" si="0"/>
        <v>1</v>
      </c>
      <c r="I13" s="59">
        <f t="shared" si="1"/>
        <v>0.1000010000100001</v>
      </c>
      <c r="J13" s="59">
        <f t="shared" si="1"/>
        <v>0</v>
      </c>
      <c r="K13" s="3"/>
    </row>
    <row r="14" spans="1:11">
      <c r="A14" s="55">
        <v>9</v>
      </c>
      <c r="B14" s="55" t="s">
        <v>1345</v>
      </c>
      <c r="C14" s="60">
        <f>SUMPRODUCT(($A14=OECD_SDG_2022!$A$3:$A$374)*(OECD_SDG_2022!$I$3:$I$374))</f>
        <v>4.9999000000000002</v>
      </c>
      <c r="D14" s="60">
        <f>SUMPRODUCT(($A14=OECD_SDG_2022!$A$3:$A$374)*(OECD_SDG_2022!$I$3:$I$374)*(OECD_SDG_2022!F$3:F$374))</f>
        <v>0.99990000000000001</v>
      </c>
      <c r="E14" s="60">
        <f>SUMPRODUCT(($A14=OECD_SDG_2022!$A$3:$A$374)*(OECD_SDG_2022!$I$3:$I$374)*(OECD_SDG_2022!G$3:G$374))</f>
        <v>0</v>
      </c>
      <c r="F14" s="2"/>
      <c r="G14" s="2"/>
      <c r="H14" s="59">
        <f t="shared" si="0"/>
        <v>1</v>
      </c>
      <c r="I14" s="59">
        <f t="shared" si="1"/>
        <v>0.19998399967999358</v>
      </c>
      <c r="J14" s="59">
        <f t="shared" si="1"/>
        <v>0</v>
      </c>
      <c r="K14" s="2"/>
    </row>
    <row r="15" spans="1:11">
      <c r="A15" s="55">
        <v>10</v>
      </c>
      <c r="B15" s="55" t="s">
        <v>1346</v>
      </c>
      <c r="C15" s="60">
        <f>SUMPRODUCT(($A15=OECD_SDG_2022!$A$3:$A$374)*(OECD_SDG_2022!$I$3:$I$374))</f>
        <v>9.0002999999999993</v>
      </c>
      <c r="D15" s="60">
        <f>SUMPRODUCT(($A15=OECD_SDG_2022!$A$3:$A$374)*(OECD_SDG_2022!$I$3:$I$374)*(OECD_SDG_2022!F$3:F$374))</f>
        <v>0</v>
      </c>
      <c r="E15" s="60">
        <f>SUMPRODUCT(($A15=OECD_SDG_2022!$A$3:$A$374)*(OECD_SDG_2022!$I$3:$I$374)*(OECD_SDG_2022!G$3:G$374))</f>
        <v>0</v>
      </c>
      <c r="F15" s="7"/>
      <c r="G15" s="7"/>
      <c r="H15" s="59">
        <f t="shared" si="0"/>
        <v>1</v>
      </c>
      <c r="I15" s="59">
        <f t="shared" si="1"/>
        <v>0</v>
      </c>
      <c r="J15" s="59">
        <f t="shared" si="1"/>
        <v>0</v>
      </c>
      <c r="K15" s="7"/>
    </row>
    <row r="16" spans="1:11">
      <c r="A16" s="55">
        <v>11</v>
      </c>
      <c r="B16" s="55" t="s">
        <v>1347</v>
      </c>
      <c r="C16" s="60">
        <f>SUMPRODUCT(($A16=OECD_SDG_2022!$A$3:$A$374)*(OECD_SDG_2022!$I$3:$I$374))</f>
        <v>9</v>
      </c>
      <c r="D16" s="60">
        <f>SUMPRODUCT(($A16=OECD_SDG_2022!$A$3:$A$374)*(OECD_SDG_2022!$I$3:$I$374)*(OECD_SDG_2022!F$3:F$374))</f>
        <v>7</v>
      </c>
      <c r="E16" s="60">
        <f>SUMPRODUCT(($A16=OECD_SDG_2022!$A$3:$A$374)*(OECD_SDG_2022!$I$3:$I$374)*(OECD_SDG_2022!G$3:G$374))</f>
        <v>2</v>
      </c>
      <c r="F16" s="2"/>
      <c r="G16" s="2"/>
      <c r="H16" s="59">
        <f t="shared" si="0"/>
        <v>1</v>
      </c>
      <c r="I16" s="59">
        <f t="shared" si="1"/>
        <v>0.77777777777777779</v>
      </c>
      <c r="J16" s="59">
        <f t="shared" si="1"/>
        <v>0.22222222222222221</v>
      </c>
      <c r="K16" s="2"/>
    </row>
    <row r="17" spans="1:11">
      <c r="A17" s="55">
        <v>12</v>
      </c>
      <c r="B17" s="55" t="s">
        <v>1348</v>
      </c>
      <c r="C17" s="60">
        <f>SUMPRODUCT(($A17=OECD_SDG_2022!$A$3:$A$374)*(OECD_SDG_2022!$I$3:$I$374))</f>
        <v>7.9998000000000005</v>
      </c>
      <c r="D17" s="60">
        <f>SUMPRODUCT(($A17=OECD_SDG_2022!$A$3:$A$374)*(OECD_SDG_2022!$I$3:$I$374)*(OECD_SDG_2022!F$3:F$374))</f>
        <v>7.9998000000000005</v>
      </c>
      <c r="E17" s="60">
        <f>SUMPRODUCT(($A17=OECD_SDG_2022!$A$3:$A$374)*(OECD_SDG_2022!$I$3:$I$374)*(OECD_SDG_2022!G$3:G$374))</f>
        <v>0.99990000000000001</v>
      </c>
      <c r="F17" s="2"/>
      <c r="G17" s="2"/>
      <c r="H17" s="59">
        <f t="shared" si="0"/>
        <v>1</v>
      </c>
      <c r="I17" s="59">
        <f t="shared" si="1"/>
        <v>1</v>
      </c>
      <c r="J17" s="59">
        <f t="shared" si="1"/>
        <v>0.12499062476561913</v>
      </c>
      <c r="K17" s="2"/>
    </row>
    <row r="18" spans="1:11">
      <c r="A18" s="55">
        <v>13</v>
      </c>
      <c r="B18" s="55" t="s">
        <v>1349</v>
      </c>
      <c r="C18" s="60">
        <f>SUMPRODUCT(($A18=OECD_SDG_2022!$A$3:$A$374)*(OECD_SDG_2022!$I$3:$I$374))</f>
        <v>5</v>
      </c>
      <c r="D18" s="60">
        <f>SUMPRODUCT(($A18=OECD_SDG_2022!$A$3:$A$374)*(OECD_SDG_2022!$I$3:$I$374)*(OECD_SDG_2022!F$3:F$374))</f>
        <v>5</v>
      </c>
      <c r="E18" s="60">
        <f>SUMPRODUCT(($A18=OECD_SDG_2022!$A$3:$A$374)*(OECD_SDG_2022!$I$3:$I$374)*(OECD_SDG_2022!G$3:G$374))</f>
        <v>2</v>
      </c>
      <c r="F18" s="9"/>
      <c r="G18" s="12"/>
      <c r="H18" s="59">
        <f t="shared" si="0"/>
        <v>1</v>
      </c>
      <c r="I18" s="59">
        <f t="shared" si="1"/>
        <v>1</v>
      </c>
      <c r="J18" s="59">
        <f t="shared" si="1"/>
        <v>0.4</v>
      </c>
      <c r="K18" s="7"/>
    </row>
    <row r="19" spans="1:11">
      <c r="A19" s="55">
        <v>14</v>
      </c>
      <c r="B19" s="55" t="s">
        <v>1350</v>
      </c>
      <c r="C19" s="60">
        <f>SUMPRODUCT(($A19=OECD_SDG_2022!$A$3:$A$374)*(OECD_SDG_2022!$I$3:$I$374))</f>
        <v>4.9999000000000002</v>
      </c>
      <c r="D19" s="60">
        <f>SUMPRODUCT(($A19=OECD_SDG_2022!$A$3:$A$374)*(OECD_SDG_2022!$I$3:$I$374)*(OECD_SDG_2022!F$3:F$374))</f>
        <v>4.9999000000000002</v>
      </c>
      <c r="E19" s="60">
        <f>SUMPRODUCT(($A19=OECD_SDG_2022!$A$3:$A$374)*(OECD_SDG_2022!$I$3:$I$374)*(OECD_SDG_2022!G$3:G$374))</f>
        <v>1</v>
      </c>
      <c r="F19" s="15"/>
      <c r="G19" s="13"/>
      <c r="H19" s="59">
        <f t="shared" si="0"/>
        <v>1</v>
      </c>
      <c r="I19" s="59">
        <f t="shared" si="1"/>
        <v>1</v>
      </c>
      <c r="J19" s="59">
        <f t="shared" si="1"/>
        <v>0.2000040000800016</v>
      </c>
      <c r="K19" s="7"/>
    </row>
    <row r="20" spans="1:11">
      <c r="A20" s="55">
        <v>15</v>
      </c>
      <c r="B20" s="55" t="s">
        <v>1351</v>
      </c>
      <c r="C20" s="60">
        <f>SUMPRODUCT(($A20=OECD_SDG_2022!$A$3:$A$374)*(OECD_SDG_2022!$I$3:$I$374))</f>
        <v>8.9999000000000002</v>
      </c>
      <c r="D20" s="60">
        <f>SUMPRODUCT(($A20=OECD_SDG_2022!$A$3:$A$374)*(OECD_SDG_2022!$I$3:$I$374)*(OECD_SDG_2022!F$3:F$374))</f>
        <v>8.9999000000000002</v>
      </c>
      <c r="E20" s="60">
        <f>SUMPRODUCT(($A20=OECD_SDG_2022!$A$3:$A$374)*(OECD_SDG_2022!$I$3:$I$374)*(OECD_SDG_2022!G$3:G$374))</f>
        <v>4</v>
      </c>
      <c r="F20" s="3"/>
      <c r="G20" s="9"/>
      <c r="H20" s="59">
        <f t="shared" si="0"/>
        <v>1</v>
      </c>
      <c r="I20" s="59">
        <f t="shared" si="1"/>
        <v>1</v>
      </c>
      <c r="J20" s="59">
        <f t="shared" si="1"/>
        <v>0.44444938277091967</v>
      </c>
      <c r="K20" s="7"/>
    </row>
    <row r="21" spans="1:11">
      <c r="A21" s="55">
        <v>16</v>
      </c>
      <c r="B21" s="55" t="s">
        <v>1352</v>
      </c>
      <c r="C21" s="60">
        <f>SUMPRODUCT(($A21=OECD_SDG_2022!$A$3:$A$374)*(OECD_SDG_2022!$I$3:$I$374))</f>
        <v>12</v>
      </c>
      <c r="D21" s="60">
        <f>SUMPRODUCT(($A21=OECD_SDG_2022!$A$3:$A$374)*(OECD_SDG_2022!$I$3:$I$374)*(OECD_SDG_2022!F$3:F$374))</f>
        <v>0</v>
      </c>
      <c r="E21" s="60">
        <f>SUMPRODUCT(($A21=OECD_SDG_2022!$A$3:$A$374)*(OECD_SDG_2022!$I$3:$I$374)*(OECD_SDG_2022!G$3:G$374))</f>
        <v>0</v>
      </c>
      <c r="F21" s="3"/>
      <c r="G21" s="9"/>
      <c r="H21" s="59">
        <f t="shared" si="0"/>
        <v>1</v>
      </c>
      <c r="I21" s="59">
        <f t="shared" si="1"/>
        <v>0</v>
      </c>
      <c r="J21" s="59">
        <f t="shared" si="1"/>
        <v>0</v>
      </c>
      <c r="K21" s="7"/>
    </row>
    <row r="22" spans="1:11">
      <c r="A22" s="55">
        <v>17</v>
      </c>
      <c r="B22" s="55" t="s">
        <v>1353</v>
      </c>
      <c r="C22" s="60">
        <f>SUMPRODUCT(($A22=OECD_SDG_2022!$A$3:$A$374)*(OECD_SDG_2022!$I$3:$I$374))</f>
        <v>8.9997000000000007</v>
      </c>
      <c r="D22" s="60">
        <f>SUMPRODUCT(($A22=OECD_SDG_2022!$A$3:$A$374)*(OECD_SDG_2022!$I$3:$I$374)*(OECD_SDG_2022!F$3:F$374))</f>
        <v>1</v>
      </c>
      <c r="E22" s="60">
        <f>SUMPRODUCT(($A22=OECD_SDG_2022!$A$3:$A$374)*(OECD_SDG_2022!$I$3:$I$374)*(OECD_SDG_2022!G$3:G$374))</f>
        <v>0</v>
      </c>
      <c r="F22" s="3"/>
      <c r="G22" s="9"/>
      <c r="H22" s="59">
        <f t="shared" si="0"/>
        <v>1</v>
      </c>
      <c r="I22" s="59">
        <f t="shared" si="0"/>
        <v>0.11111481493827571</v>
      </c>
      <c r="J22" s="59">
        <f t="shared" si="0"/>
        <v>0</v>
      </c>
      <c r="K22" s="7"/>
    </row>
    <row r="23" spans="1:11">
      <c r="B23" s="57" t="s">
        <v>1360</v>
      </c>
      <c r="C23" s="61">
        <f>SUM(C6:C22)</f>
        <v>150.99790000000002</v>
      </c>
      <c r="D23" s="61">
        <f>SUM(D6:D22)</f>
        <v>57.999299999999991</v>
      </c>
      <c r="E23" s="61">
        <f t="shared" ref="E23" si="2">SUM(E6:E22)</f>
        <v>19.9998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BB80-63CD-44E0-B1BF-9F94E9EAF491}">
  <sheetPr>
    <tabColor theme="9" tint="0.79998168889431442"/>
  </sheetPr>
  <dimension ref="A1:J374"/>
  <sheetViews>
    <sheetView topLeftCell="E2" workbookViewId="0">
      <selection activeCell="K2" sqref="K1:R1048576"/>
    </sheetView>
  </sheetViews>
  <sheetFormatPr defaultColWidth="9" defaultRowHeight="14.5"/>
  <cols>
    <col min="1" max="1" width="9" style="16"/>
    <col min="2" max="2" width="9" style="16" hidden="1" customWidth="1"/>
    <col min="3" max="3" width="9" style="17" customWidth="1"/>
    <col min="4" max="4" width="40.08203125" style="18" customWidth="1"/>
    <col min="5" max="5" width="9.58203125" style="18" customWidth="1"/>
    <col min="6" max="6" width="10.58203125" style="16" customWidth="1"/>
    <col min="7" max="7" width="9" style="16"/>
    <col min="8" max="8" width="9" style="21"/>
    <col min="9" max="9" width="9" style="54"/>
    <col min="10" max="16384" width="9" style="16"/>
  </cols>
  <sheetData>
    <row r="1" spans="1:10">
      <c r="E1" s="17"/>
      <c r="F1" s="17"/>
      <c r="G1" s="17"/>
      <c r="I1" s="62"/>
      <c r="J1" s="62"/>
    </row>
    <row r="2" spans="1:10">
      <c r="A2" s="19" t="s">
        <v>1355</v>
      </c>
      <c r="B2" s="19"/>
      <c r="C2" s="20" t="s">
        <v>462</v>
      </c>
      <c r="D2" s="22" t="s">
        <v>461</v>
      </c>
      <c r="E2" s="20" t="s">
        <v>467</v>
      </c>
      <c r="F2" s="19" t="s">
        <v>455</v>
      </c>
      <c r="G2" s="19" t="s">
        <v>468</v>
      </c>
      <c r="H2" s="19" t="s">
        <v>1335</v>
      </c>
      <c r="I2" s="23" t="s">
        <v>1361</v>
      </c>
    </row>
    <row r="3" spans="1:10">
      <c r="A3" s="56">
        <v>1</v>
      </c>
      <c r="B3" s="31">
        <v>1</v>
      </c>
      <c r="C3" s="25" t="s">
        <v>470</v>
      </c>
      <c r="D3" s="18" t="s">
        <v>471</v>
      </c>
      <c r="E3" s="21">
        <f>B3*IF($C3="",0,IF(COUNTIF($C$3:$C$374,$C3)=1,1,ROUND(1/COUNTIF($C$3:$C$374,$C3),4)))</f>
        <v>1</v>
      </c>
      <c r="F3" s="28">
        <v>0</v>
      </c>
      <c r="G3" s="28">
        <v>0</v>
      </c>
      <c r="H3" s="21" t="str">
        <f>IF(G3=1,C3,"")</f>
        <v/>
      </c>
      <c r="I3" s="32">
        <v>1</v>
      </c>
    </row>
    <row r="4" spans="1:10">
      <c r="A4" s="56">
        <v>1</v>
      </c>
      <c r="B4" s="31">
        <v>1</v>
      </c>
      <c r="C4" s="25" t="s">
        <v>472</v>
      </c>
      <c r="D4" s="18" t="s">
        <v>473</v>
      </c>
      <c r="E4" s="21">
        <f t="shared" ref="E4:E66" si="0">B4*IF($C4="",0,IF(COUNTIF($C$3:$C$374,$C4)=1,1,ROUND(1/COUNTIF($C$3:$C$374,$C4),4)))</f>
        <v>1</v>
      </c>
      <c r="F4" s="28">
        <v>0</v>
      </c>
      <c r="G4" s="28">
        <v>0</v>
      </c>
      <c r="H4" s="21" t="str">
        <f t="shared" ref="H4:H67" si="1">IF(G4=1,C4,"")</f>
        <v/>
      </c>
      <c r="I4" s="32">
        <v>1</v>
      </c>
    </row>
    <row r="5" spans="1:10">
      <c r="A5" s="56">
        <v>1</v>
      </c>
      <c r="B5" s="31">
        <v>1</v>
      </c>
      <c r="C5" s="25" t="s">
        <v>706</v>
      </c>
      <c r="D5" s="18" t="s">
        <v>707</v>
      </c>
      <c r="E5" s="21">
        <f t="shared" si="0"/>
        <v>1</v>
      </c>
      <c r="F5" s="28">
        <v>0</v>
      </c>
      <c r="G5" s="28">
        <v>0</v>
      </c>
      <c r="H5" s="21" t="str">
        <f t="shared" si="1"/>
        <v/>
      </c>
      <c r="I5" s="32">
        <v>1</v>
      </c>
    </row>
    <row r="6" spans="1:10">
      <c r="A6" s="56">
        <v>1</v>
      </c>
      <c r="B6" s="31">
        <v>1</v>
      </c>
      <c r="C6" s="26" t="s">
        <v>474</v>
      </c>
      <c r="D6" s="18" t="s">
        <v>708</v>
      </c>
      <c r="E6" s="21">
        <f t="shared" si="0"/>
        <v>0.1</v>
      </c>
      <c r="F6" s="28">
        <v>0</v>
      </c>
      <c r="G6" s="28">
        <v>0</v>
      </c>
      <c r="H6" s="21" t="str">
        <f t="shared" si="1"/>
        <v/>
      </c>
      <c r="I6" s="32">
        <v>0.1</v>
      </c>
    </row>
    <row r="7" spans="1:10">
      <c r="A7" s="56">
        <v>1</v>
      </c>
      <c r="B7" s="31">
        <v>1</v>
      </c>
      <c r="C7" s="26" t="s">
        <v>474</v>
      </c>
      <c r="D7" s="18" t="s">
        <v>709</v>
      </c>
      <c r="E7" s="21">
        <f t="shared" si="0"/>
        <v>0.1</v>
      </c>
      <c r="F7" s="28">
        <v>0</v>
      </c>
      <c r="G7" s="28">
        <v>0</v>
      </c>
      <c r="H7" s="21" t="str">
        <f t="shared" si="1"/>
        <v/>
      </c>
      <c r="I7" s="32">
        <v>0.1</v>
      </c>
    </row>
    <row r="8" spans="1:10">
      <c r="A8" s="56">
        <v>1</v>
      </c>
      <c r="B8" s="31">
        <v>1</v>
      </c>
      <c r="C8" s="26" t="s">
        <v>474</v>
      </c>
      <c r="D8" s="18" t="s">
        <v>710</v>
      </c>
      <c r="E8" s="21">
        <f t="shared" si="0"/>
        <v>0.1</v>
      </c>
      <c r="F8" s="28">
        <v>0</v>
      </c>
      <c r="G8" s="28">
        <v>0</v>
      </c>
      <c r="H8" s="21" t="str">
        <f t="shared" si="1"/>
        <v/>
      </c>
      <c r="I8" s="32">
        <v>0.1</v>
      </c>
    </row>
    <row r="9" spans="1:10">
      <c r="A9" s="56">
        <v>1</v>
      </c>
      <c r="B9" s="31">
        <v>1</v>
      </c>
      <c r="C9" s="26" t="s">
        <v>474</v>
      </c>
      <c r="D9" s="18" t="s">
        <v>711</v>
      </c>
      <c r="E9" s="21">
        <f t="shared" si="0"/>
        <v>0.1</v>
      </c>
      <c r="F9" s="28">
        <v>0</v>
      </c>
      <c r="G9" s="28">
        <v>0</v>
      </c>
      <c r="H9" s="21" t="str">
        <f t="shared" si="1"/>
        <v/>
      </c>
      <c r="I9" s="32">
        <v>0.1</v>
      </c>
    </row>
    <row r="10" spans="1:10">
      <c r="A10" s="56">
        <v>1</v>
      </c>
      <c r="B10" s="31">
        <v>1</v>
      </c>
      <c r="C10" s="26" t="s">
        <v>474</v>
      </c>
      <c r="D10" s="18" t="s">
        <v>712</v>
      </c>
      <c r="E10" s="21">
        <f t="shared" si="0"/>
        <v>0.1</v>
      </c>
      <c r="F10" s="28">
        <v>0</v>
      </c>
      <c r="G10" s="28">
        <v>0</v>
      </c>
      <c r="H10" s="21" t="str">
        <f t="shared" si="1"/>
        <v/>
      </c>
      <c r="I10" s="32">
        <v>0.1</v>
      </c>
    </row>
    <row r="11" spans="1:10">
      <c r="A11" s="56">
        <v>1</v>
      </c>
      <c r="B11" s="31">
        <v>1</v>
      </c>
      <c r="C11" s="26" t="s">
        <v>474</v>
      </c>
      <c r="D11" s="18" t="s">
        <v>713</v>
      </c>
      <c r="E11" s="21">
        <f t="shared" si="0"/>
        <v>0.1</v>
      </c>
      <c r="F11" s="28">
        <v>0</v>
      </c>
      <c r="G11" s="28">
        <v>0</v>
      </c>
      <c r="H11" s="21" t="str">
        <f t="shared" si="1"/>
        <v/>
      </c>
      <c r="I11" s="32">
        <v>0.1</v>
      </c>
    </row>
    <row r="12" spans="1:10">
      <c r="A12" s="56">
        <v>1</v>
      </c>
      <c r="B12" s="31">
        <v>1</v>
      </c>
      <c r="C12" s="26" t="s">
        <v>474</v>
      </c>
      <c r="D12" s="18" t="s">
        <v>714</v>
      </c>
      <c r="E12" s="21">
        <f t="shared" si="0"/>
        <v>0.1</v>
      </c>
      <c r="F12" s="28">
        <v>0</v>
      </c>
      <c r="G12" s="28">
        <v>0</v>
      </c>
      <c r="H12" s="21" t="str">
        <f t="shared" si="1"/>
        <v/>
      </c>
      <c r="I12" s="32">
        <v>0.1</v>
      </c>
    </row>
    <row r="13" spans="1:10">
      <c r="A13" s="56">
        <v>1</v>
      </c>
      <c r="B13" s="31">
        <v>1</v>
      </c>
      <c r="C13" s="26" t="s">
        <v>474</v>
      </c>
      <c r="D13" s="18" t="s">
        <v>715</v>
      </c>
      <c r="E13" s="21">
        <f t="shared" si="0"/>
        <v>0.1</v>
      </c>
      <c r="F13" s="28">
        <v>0</v>
      </c>
      <c r="G13" s="28">
        <v>0</v>
      </c>
      <c r="H13" s="21" t="str">
        <f t="shared" si="1"/>
        <v/>
      </c>
      <c r="I13" s="32">
        <v>0.1</v>
      </c>
    </row>
    <row r="14" spans="1:10">
      <c r="A14" s="56">
        <v>1</v>
      </c>
      <c r="B14" s="31">
        <v>1</v>
      </c>
      <c r="C14" s="26" t="s">
        <v>474</v>
      </c>
      <c r="D14" s="18" t="s">
        <v>716</v>
      </c>
      <c r="E14" s="21">
        <f t="shared" si="0"/>
        <v>0.1</v>
      </c>
      <c r="F14" s="28">
        <v>0</v>
      </c>
      <c r="G14" s="28">
        <v>0</v>
      </c>
      <c r="H14" s="21" t="str">
        <f t="shared" si="1"/>
        <v/>
      </c>
      <c r="I14" s="32">
        <v>0.1</v>
      </c>
    </row>
    <row r="15" spans="1:10">
      <c r="A15" s="56">
        <v>1</v>
      </c>
      <c r="B15" s="31">
        <v>1</v>
      </c>
      <c r="C15" s="26" t="s">
        <v>474</v>
      </c>
      <c r="D15" s="18" t="s">
        <v>717</v>
      </c>
      <c r="E15" s="21">
        <f t="shared" si="0"/>
        <v>0.1</v>
      </c>
      <c r="F15" s="28">
        <v>0</v>
      </c>
      <c r="G15" s="28">
        <v>0</v>
      </c>
      <c r="H15" s="21" t="str">
        <f t="shared" si="1"/>
        <v/>
      </c>
      <c r="I15" s="32">
        <v>0.1</v>
      </c>
    </row>
    <row r="16" spans="1:10">
      <c r="A16" s="56">
        <v>1</v>
      </c>
      <c r="B16" s="31">
        <v>0</v>
      </c>
      <c r="C16" s="26" t="s">
        <v>718</v>
      </c>
      <c r="D16" s="27" t="s">
        <v>719</v>
      </c>
      <c r="E16" s="21">
        <v>1</v>
      </c>
      <c r="F16" s="28">
        <v>1</v>
      </c>
      <c r="G16" s="28">
        <v>1</v>
      </c>
      <c r="H16" s="21" t="str">
        <f t="shared" si="1"/>
        <v>1.4.1</v>
      </c>
      <c r="I16" s="32">
        <v>1</v>
      </c>
    </row>
    <row r="17" spans="1:9">
      <c r="A17" s="56">
        <v>1</v>
      </c>
      <c r="B17" s="31">
        <v>0</v>
      </c>
      <c r="C17" s="26" t="s">
        <v>718</v>
      </c>
      <c r="D17" s="27" t="s">
        <v>720</v>
      </c>
      <c r="E17" s="21">
        <f t="shared" si="0"/>
        <v>0</v>
      </c>
      <c r="F17" s="28">
        <v>0</v>
      </c>
      <c r="G17" s="28">
        <v>0</v>
      </c>
      <c r="H17" s="21" t="str">
        <f t="shared" si="1"/>
        <v/>
      </c>
      <c r="I17" s="32">
        <v>0</v>
      </c>
    </row>
    <row r="18" spans="1:9">
      <c r="A18" s="56">
        <v>1</v>
      </c>
      <c r="B18" s="32">
        <v>1</v>
      </c>
      <c r="C18" s="26" t="s">
        <v>721</v>
      </c>
      <c r="D18" s="27" t="s">
        <v>722</v>
      </c>
      <c r="E18" s="21">
        <f t="shared" si="0"/>
        <v>0.5</v>
      </c>
      <c r="F18" s="28">
        <v>1</v>
      </c>
      <c r="G18" s="28">
        <v>1</v>
      </c>
      <c r="H18" s="21" t="str">
        <f t="shared" si="1"/>
        <v>1.5.1</v>
      </c>
      <c r="I18" s="32">
        <v>0.5</v>
      </c>
    </row>
    <row r="19" spans="1:9">
      <c r="A19" s="56">
        <v>1</v>
      </c>
      <c r="B19" s="32">
        <v>1</v>
      </c>
      <c r="C19" s="26" t="s">
        <v>721</v>
      </c>
      <c r="D19" s="66" t="s">
        <v>723</v>
      </c>
      <c r="E19" s="21">
        <f t="shared" si="0"/>
        <v>0.5</v>
      </c>
      <c r="F19" s="28">
        <v>1</v>
      </c>
      <c r="G19" s="28">
        <v>1</v>
      </c>
      <c r="H19" s="21" t="str">
        <f t="shared" si="1"/>
        <v>1.5.1</v>
      </c>
      <c r="I19" s="32">
        <v>0.5</v>
      </c>
    </row>
    <row r="20" spans="1:9">
      <c r="A20" s="56">
        <v>1</v>
      </c>
      <c r="B20" s="31">
        <v>1</v>
      </c>
      <c r="C20" s="25" t="s">
        <v>724</v>
      </c>
      <c r="D20" s="27" t="s">
        <v>725</v>
      </c>
      <c r="E20" s="21">
        <f t="shared" si="0"/>
        <v>1</v>
      </c>
      <c r="F20" s="28">
        <v>1</v>
      </c>
      <c r="G20" s="28">
        <v>0</v>
      </c>
      <c r="H20" s="21" t="str">
        <f t="shared" si="1"/>
        <v/>
      </c>
      <c r="I20" s="32">
        <v>1</v>
      </c>
    </row>
    <row r="21" spans="1:9">
      <c r="A21" s="56">
        <v>1</v>
      </c>
      <c r="B21" s="32">
        <v>1</v>
      </c>
      <c r="C21" s="25" t="s">
        <v>475</v>
      </c>
      <c r="D21" s="27" t="s">
        <v>726</v>
      </c>
      <c r="E21" s="21">
        <f t="shared" si="0"/>
        <v>1</v>
      </c>
      <c r="F21" s="28">
        <v>1</v>
      </c>
      <c r="G21" s="28">
        <v>0</v>
      </c>
      <c r="H21" s="21" t="str">
        <f t="shared" si="1"/>
        <v/>
      </c>
      <c r="I21" s="32">
        <v>1</v>
      </c>
    </row>
    <row r="22" spans="1:9">
      <c r="A22" s="56">
        <v>1</v>
      </c>
      <c r="B22" s="32">
        <v>1</v>
      </c>
      <c r="C22" s="25" t="s">
        <v>727</v>
      </c>
      <c r="D22" s="27" t="s">
        <v>728</v>
      </c>
      <c r="E22" s="21">
        <f t="shared" si="0"/>
        <v>1</v>
      </c>
      <c r="F22" s="28">
        <v>1</v>
      </c>
      <c r="G22" s="28">
        <v>0</v>
      </c>
      <c r="H22" s="21" t="str">
        <f t="shared" si="1"/>
        <v/>
      </c>
      <c r="I22" s="32">
        <v>1</v>
      </c>
    </row>
    <row r="23" spans="1:9">
      <c r="A23" s="56">
        <v>2</v>
      </c>
      <c r="B23" s="31">
        <v>1</v>
      </c>
      <c r="C23" s="25" t="s">
        <v>476</v>
      </c>
      <c r="D23" s="18" t="s">
        <v>477</v>
      </c>
      <c r="E23" s="21">
        <f t="shared" si="0"/>
        <v>1</v>
      </c>
      <c r="F23" s="28">
        <v>0</v>
      </c>
      <c r="G23" s="28">
        <v>0</v>
      </c>
      <c r="H23" s="21" t="str">
        <f t="shared" si="1"/>
        <v/>
      </c>
      <c r="I23" s="32">
        <v>1</v>
      </c>
    </row>
    <row r="24" spans="1:9">
      <c r="A24" s="56">
        <v>2</v>
      </c>
      <c r="B24" s="31">
        <v>1</v>
      </c>
      <c r="C24" s="26" t="s">
        <v>478</v>
      </c>
      <c r="D24" s="18" t="s">
        <v>479</v>
      </c>
      <c r="E24" s="21">
        <f t="shared" si="0"/>
        <v>0.5</v>
      </c>
      <c r="F24" s="28">
        <v>0</v>
      </c>
      <c r="G24" s="28">
        <v>0</v>
      </c>
      <c r="H24" s="21" t="str">
        <f t="shared" si="1"/>
        <v/>
      </c>
      <c r="I24" s="32">
        <v>0.5</v>
      </c>
    </row>
    <row r="25" spans="1:9">
      <c r="A25" s="56">
        <v>2</v>
      </c>
      <c r="B25" s="31">
        <v>1</v>
      </c>
      <c r="C25" s="26" t="s">
        <v>478</v>
      </c>
      <c r="D25" s="18" t="s">
        <v>729</v>
      </c>
      <c r="E25" s="21">
        <f t="shared" si="0"/>
        <v>0.5</v>
      </c>
      <c r="F25" s="28">
        <v>0</v>
      </c>
      <c r="G25" s="28">
        <v>0</v>
      </c>
      <c r="H25" s="21" t="str">
        <f t="shared" si="1"/>
        <v/>
      </c>
      <c r="I25" s="32">
        <v>0.5</v>
      </c>
    </row>
    <row r="26" spans="1:9">
      <c r="A26" s="56">
        <v>2</v>
      </c>
      <c r="B26" s="31">
        <v>1</v>
      </c>
      <c r="C26" s="25" t="s">
        <v>480</v>
      </c>
      <c r="D26" s="18" t="s">
        <v>481</v>
      </c>
      <c r="E26" s="21">
        <f t="shared" si="0"/>
        <v>1</v>
      </c>
      <c r="F26" s="28">
        <v>0</v>
      </c>
      <c r="G26" s="28">
        <v>0</v>
      </c>
      <c r="H26" s="21" t="str">
        <f t="shared" si="1"/>
        <v/>
      </c>
      <c r="I26" s="32">
        <v>1</v>
      </c>
    </row>
    <row r="27" spans="1:9">
      <c r="A27" s="56">
        <v>2</v>
      </c>
      <c r="B27" s="31">
        <v>1</v>
      </c>
      <c r="C27" s="25" t="s">
        <v>730</v>
      </c>
      <c r="D27" s="18" t="s">
        <v>731</v>
      </c>
      <c r="E27" s="21">
        <f t="shared" si="0"/>
        <v>1</v>
      </c>
      <c r="F27" s="28">
        <v>0</v>
      </c>
      <c r="G27" s="28">
        <v>0</v>
      </c>
      <c r="H27" s="21" t="str">
        <f t="shared" si="1"/>
        <v/>
      </c>
      <c r="I27" s="32">
        <v>1</v>
      </c>
    </row>
    <row r="28" spans="1:9">
      <c r="A28" s="56">
        <v>2</v>
      </c>
      <c r="B28" s="31">
        <v>1</v>
      </c>
      <c r="C28" s="25" t="s">
        <v>482</v>
      </c>
      <c r="D28" s="18" t="s">
        <v>483</v>
      </c>
      <c r="E28" s="21">
        <f t="shared" si="0"/>
        <v>1</v>
      </c>
      <c r="F28" s="28">
        <v>1</v>
      </c>
      <c r="G28" s="28">
        <v>1</v>
      </c>
      <c r="H28" s="21" t="str">
        <f t="shared" si="1"/>
        <v>2.4.1</v>
      </c>
      <c r="I28" s="32">
        <v>1</v>
      </c>
    </row>
    <row r="29" spans="1:9">
      <c r="A29" s="56">
        <v>2</v>
      </c>
      <c r="B29" s="31">
        <v>1</v>
      </c>
      <c r="C29" s="25" t="s">
        <v>484</v>
      </c>
      <c r="D29" s="18" t="s">
        <v>732</v>
      </c>
      <c r="E29" s="21">
        <f t="shared" si="0"/>
        <v>1</v>
      </c>
      <c r="F29" s="28">
        <v>1</v>
      </c>
      <c r="G29" s="28">
        <v>1</v>
      </c>
      <c r="H29" s="21" t="str">
        <f t="shared" si="1"/>
        <v>2.5.2</v>
      </c>
      <c r="I29" s="32">
        <v>1</v>
      </c>
    </row>
    <row r="30" spans="1:9">
      <c r="A30" s="56">
        <v>2</v>
      </c>
      <c r="B30" s="31">
        <v>1</v>
      </c>
      <c r="C30" s="25" t="s">
        <v>733</v>
      </c>
      <c r="D30" s="18" t="s">
        <v>734</v>
      </c>
      <c r="E30" s="21">
        <f t="shared" si="0"/>
        <v>1</v>
      </c>
      <c r="F30" s="28">
        <v>0</v>
      </c>
      <c r="G30" s="28">
        <v>0</v>
      </c>
      <c r="H30" s="21" t="str">
        <f t="shared" si="1"/>
        <v/>
      </c>
      <c r="I30" s="32">
        <v>1</v>
      </c>
    </row>
    <row r="31" spans="1:9">
      <c r="A31" s="56">
        <v>3</v>
      </c>
      <c r="B31" s="31">
        <v>1</v>
      </c>
      <c r="C31" s="25" t="s">
        <v>485</v>
      </c>
      <c r="D31" s="27" t="s">
        <v>486</v>
      </c>
      <c r="E31" s="21">
        <f t="shared" si="0"/>
        <v>0.5</v>
      </c>
      <c r="F31" s="28">
        <v>0</v>
      </c>
      <c r="G31" s="28">
        <v>0</v>
      </c>
      <c r="H31" s="21" t="str">
        <f t="shared" si="1"/>
        <v/>
      </c>
      <c r="I31" s="32">
        <v>0.5</v>
      </c>
    </row>
    <row r="32" spans="1:9">
      <c r="A32" s="56">
        <v>3</v>
      </c>
      <c r="B32" s="31">
        <v>1</v>
      </c>
      <c r="C32" s="25" t="s">
        <v>485</v>
      </c>
      <c r="D32" s="27" t="s">
        <v>486</v>
      </c>
      <c r="E32" s="21">
        <f t="shared" si="0"/>
        <v>0.5</v>
      </c>
      <c r="F32" s="28">
        <v>0</v>
      </c>
      <c r="G32" s="28">
        <v>0</v>
      </c>
      <c r="H32" s="21" t="str">
        <f t="shared" si="1"/>
        <v/>
      </c>
      <c r="I32" s="32">
        <v>0.5</v>
      </c>
    </row>
    <row r="33" spans="1:9">
      <c r="A33" s="56">
        <v>3</v>
      </c>
      <c r="B33" s="31">
        <v>1</v>
      </c>
      <c r="C33" s="25" t="s">
        <v>487</v>
      </c>
      <c r="D33" s="27" t="s">
        <v>488</v>
      </c>
      <c r="E33" s="21">
        <f t="shared" si="0"/>
        <v>1</v>
      </c>
      <c r="F33" s="28">
        <v>0</v>
      </c>
      <c r="G33" s="28">
        <v>0</v>
      </c>
      <c r="H33" s="21" t="str">
        <f t="shared" si="1"/>
        <v/>
      </c>
      <c r="I33" s="32">
        <v>1</v>
      </c>
    </row>
    <row r="34" spans="1:9">
      <c r="A34" s="56">
        <v>3</v>
      </c>
      <c r="B34" s="31">
        <v>1</v>
      </c>
      <c r="C34" s="26" t="s">
        <v>489</v>
      </c>
      <c r="D34" s="27" t="s">
        <v>490</v>
      </c>
      <c r="E34" s="21">
        <f t="shared" si="0"/>
        <v>0.33329999999999999</v>
      </c>
      <c r="F34" s="28">
        <v>0</v>
      </c>
      <c r="G34" s="28">
        <v>0</v>
      </c>
      <c r="H34" s="21" t="str">
        <f t="shared" si="1"/>
        <v/>
      </c>
      <c r="I34" s="32">
        <v>0.33329999999999999</v>
      </c>
    </row>
    <row r="35" spans="1:9">
      <c r="A35" s="56">
        <v>3</v>
      </c>
      <c r="B35" s="31">
        <v>1</v>
      </c>
      <c r="C35" s="26" t="s">
        <v>489</v>
      </c>
      <c r="D35" s="27" t="s">
        <v>735</v>
      </c>
      <c r="E35" s="21">
        <f t="shared" si="0"/>
        <v>0.33329999999999999</v>
      </c>
      <c r="F35" s="28">
        <v>0</v>
      </c>
      <c r="G35" s="28">
        <v>0</v>
      </c>
      <c r="H35" s="21" t="str">
        <f t="shared" si="1"/>
        <v/>
      </c>
      <c r="I35" s="32">
        <v>0.33329999999999999</v>
      </c>
    </row>
    <row r="36" spans="1:9">
      <c r="A36" s="56">
        <v>3</v>
      </c>
      <c r="B36" s="31">
        <v>1</v>
      </c>
      <c r="C36" s="26" t="s">
        <v>489</v>
      </c>
      <c r="D36" s="27" t="s">
        <v>736</v>
      </c>
      <c r="E36" s="21">
        <f t="shared" si="0"/>
        <v>0.33329999999999999</v>
      </c>
      <c r="F36" s="28">
        <v>0</v>
      </c>
      <c r="G36" s="28">
        <v>0</v>
      </c>
      <c r="H36" s="21" t="str">
        <f t="shared" si="1"/>
        <v/>
      </c>
      <c r="I36" s="32">
        <v>0.33329999999999999</v>
      </c>
    </row>
    <row r="37" spans="1:9">
      <c r="A37" s="56">
        <v>3</v>
      </c>
      <c r="B37" s="31">
        <v>1</v>
      </c>
      <c r="C37" s="26" t="s">
        <v>491</v>
      </c>
      <c r="D37" s="27" t="s">
        <v>492</v>
      </c>
      <c r="E37" s="21">
        <f t="shared" si="0"/>
        <v>0.5</v>
      </c>
      <c r="F37" s="28">
        <v>0</v>
      </c>
      <c r="G37" s="28">
        <v>0</v>
      </c>
      <c r="H37" s="21" t="str">
        <f t="shared" si="1"/>
        <v/>
      </c>
      <c r="I37" s="32">
        <v>0.5</v>
      </c>
    </row>
    <row r="38" spans="1:9">
      <c r="A38" s="56">
        <v>3</v>
      </c>
      <c r="B38" s="31">
        <v>1</v>
      </c>
      <c r="C38" s="26" t="s">
        <v>491</v>
      </c>
      <c r="D38" s="27" t="s">
        <v>737</v>
      </c>
      <c r="E38" s="21">
        <f t="shared" si="0"/>
        <v>0.5</v>
      </c>
      <c r="F38" s="28">
        <v>0</v>
      </c>
      <c r="G38" s="28">
        <v>0</v>
      </c>
      <c r="H38" s="21" t="str">
        <f t="shared" si="1"/>
        <v/>
      </c>
      <c r="I38" s="32">
        <v>0.5</v>
      </c>
    </row>
    <row r="39" spans="1:9">
      <c r="A39" s="56">
        <v>3</v>
      </c>
      <c r="B39" s="31">
        <v>1</v>
      </c>
      <c r="C39" s="25" t="s">
        <v>493</v>
      </c>
      <c r="D39" s="27" t="s">
        <v>494</v>
      </c>
      <c r="E39" s="21">
        <f t="shared" si="0"/>
        <v>1</v>
      </c>
      <c r="F39" s="28">
        <v>0</v>
      </c>
      <c r="G39" s="28">
        <v>0</v>
      </c>
      <c r="H39" s="21" t="str">
        <f t="shared" si="1"/>
        <v/>
      </c>
      <c r="I39" s="32">
        <v>1</v>
      </c>
    </row>
    <row r="40" spans="1:9">
      <c r="A40" s="56">
        <v>3</v>
      </c>
      <c r="B40" s="31">
        <v>1</v>
      </c>
      <c r="C40" s="26" t="s">
        <v>495</v>
      </c>
      <c r="D40" s="27" t="s">
        <v>738</v>
      </c>
      <c r="E40" s="21">
        <f t="shared" si="0"/>
        <v>0.5</v>
      </c>
      <c r="F40" s="28">
        <v>0</v>
      </c>
      <c r="G40" s="28">
        <v>0</v>
      </c>
      <c r="H40" s="21" t="str">
        <f t="shared" si="1"/>
        <v/>
      </c>
      <c r="I40" s="32">
        <v>0.5</v>
      </c>
    </row>
    <row r="41" spans="1:9">
      <c r="A41" s="56">
        <v>3</v>
      </c>
      <c r="B41" s="31">
        <v>1</v>
      </c>
      <c r="C41" s="26" t="s">
        <v>495</v>
      </c>
      <c r="D41" s="27" t="s">
        <v>739</v>
      </c>
      <c r="E41" s="21">
        <f t="shared" si="0"/>
        <v>0.5</v>
      </c>
      <c r="F41" s="28">
        <v>0</v>
      </c>
      <c r="G41" s="28">
        <v>0</v>
      </c>
      <c r="H41" s="21" t="str">
        <f t="shared" si="1"/>
        <v/>
      </c>
      <c r="I41" s="32">
        <v>0.5</v>
      </c>
    </row>
    <row r="42" spans="1:9">
      <c r="A42" s="56">
        <v>3</v>
      </c>
      <c r="B42" s="31">
        <v>1</v>
      </c>
      <c r="C42" s="26" t="s">
        <v>496</v>
      </c>
      <c r="D42" s="27" t="s">
        <v>497</v>
      </c>
      <c r="E42" s="21">
        <f t="shared" si="0"/>
        <v>0.5</v>
      </c>
      <c r="F42" s="28">
        <v>0</v>
      </c>
      <c r="G42" s="28">
        <v>0</v>
      </c>
      <c r="H42" s="21" t="str">
        <f t="shared" si="1"/>
        <v/>
      </c>
      <c r="I42" s="32">
        <v>0.5</v>
      </c>
    </row>
    <row r="43" spans="1:9">
      <c r="A43" s="56">
        <v>3</v>
      </c>
      <c r="B43" s="31">
        <v>1</v>
      </c>
      <c r="C43" s="26" t="s">
        <v>496</v>
      </c>
      <c r="D43" s="27" t="s">
        <v>740</v>
      </c>
      <c r="E43" s="21">
        <f t="shared" si="0"/>
        <v>0.5</v>
      </c>
      <c r="F43" s="28">
        <v>0</v>
      </c>
      <c r="G43" s="28">
        <v>0</v>
      </c>
      <c r="H43" s="21" t="str">
        <f t="shared" si="1"/>
        <v/>
      </c>
      <c r="I43" s="32">
        <v>0.5</v>
      </c>
    </row>
    <row r="44" spans="1:9">
      <c r="A44" s="56">
        <v>3</v>
      </c>
      <c r="B44" s="31">
        <v>1</v>
      </c>
      <c r="C44" s="25" t="s">
        <v>498</v>
      </c>
      <c r="D44" s="27" t="s">
        <v>741</v>
      </c>
      <c r="E44" s="21">
        <f t="shared" si="0"/>
        <v>1</v>
      </c>
      <c r="F44" s="28">
        <v>0</v>
      </c>
      <c r="G44" s="28">
        <v>0</v>
      </c>
      <c r="H44" s="21" t="str">
        <f t="shared" si="1"/>
        <v/>
      </c>
      <c r="I44" s="32">
        <v>1</v>
      </c>
    </row>
    <row r="45" spans="1:9">
      <c r="A45" s="56">
        <v>3</v>
      </c>
      <c r="B45" s="31">
        <v>1</v>
      </c>
      <c r="C45" s="25" t="s">
        <v>499</v>
      </c>
      <c r="D45" s="27" t="s">
        <v>500</v>
      </c>
      <c r="E45" s="21">
        <f t="shared" si="0"/>
        <v>1</v>
      </c>
      <c r="F45" s="28">
        <v>0</v>
      </c>
      <c r="G45" s="28">
        <v>0</v>
      </c>
      <c r="H45" s="21" t="str">
        <f t="shared" si="1"/>
        <v/>
      </c>
      <c r="I45" s="32">
        <v>1</v>
      </c>
    </row>
    <row r="46" spans="1:9">
      <c r="A46" s="56">
        <v>3</v>
      </c>
      <c r="B46" s="31">
        <v>1</v>
      </c>
      <c r="C46" s="25" t="s">
        <v>501</v>
      </c>
      <c r="D46" s="27" t="s">
        <v>502</v>
      </c>
      <c r="E46" s="21">
        <f t="shared" si="0"/>
        <v>0.5</v>
      </c>
      <c r="F46" s="28">
        <v>0</v>
      </c>
      <c r="G46" s="28">
        <v>0</v>
      </c>
      <c r="H46" s="21" t="str">
        <f t="shared" si="1"/>
        <v/>
      </c>
      <c r="I46" s="32">
        <v>0.5</v>
      </c>
    </row>
    <row r="47" spans="1:9">
      <c r="A47" s="56">
        <v>3</v>
      </c>
      <c r="B47" s="31">
        <v>1</v>
      </c>
      <c r="C47" s="25" t="s">
        <v>501</v>
      </c>
      <c r="D47" s="27" t="s">
        <v>742</v>
      </c>
      <c r="E47" s="21">
        <f t="shared" si="0"/>
        <v>0.5</v>
      </c>
      <c r="F47" s="28">
        <v>0</v>
      </c>
      <c r="G47" s="28">
        <v>0</v>
      </c>
      <c r="H47" s="21" t="str">
        <f t="shared" si="1"/>
        <v/>
      </c>
      <c r="I47" s="32">
        <v>0.5</v>
      </c>
    </row>
    <row r="48" spans="1:9">
      <c r="A48" s="56">
        <v>3</v>
      </c>
      <c r="B48" s="31">
        <v>1</v>
      </c>
      <c r="C48" s="25" t="s">
        <v>743</v>
      </c>
      <c r="D48" s="27" t="s">
        <v>744</v>
      </c>
      <c r="E48" s="21">
        <f t="shared" si="0"/>
        <v>1</v>
      </c>
      <c r="F48" s="28">
        <v>0</v>
      </c>
      <c r="G48" s="28">
        <v>0</v>
      </c>
      <c r="H48" s="21" t="str">
        <f t="shared" si="1"/>
        <v/>
      </c>
      <c r="I48" s="32">
        <v>1</v>
      </c>
    </row>
    <row r="49" spans="1:9">
      <c r="A49" s="56">
        <v>3</v>
      </c>
      <c r="B49" s="31">
        <v>1</v>
      </c>
      <c r="C49" s="25" t="s">
        <v>503</v>
      </c>
      <c r="D49" s="27" t="s">
        <v>504</v>
      </c>
      <c r="E49" s="21">
        <f t="shared" si="0"/>
        <v>0.5</v>
      </c>
      <c r="F49" s="28">
        <v>0</v>
      </c>
      <c r="G49" s="28">
        <v>0</v>
      </c>
      <c r="H49" s="21" t="str">
        <f t="shared" si="1"/>
        <v/>
      </c>
      <c r="I49" s="32">
        <v>0.5</v>
      </c>
    </row>
    <row r="50" spans="1:9">
      <c r="A50" s="56">
        <v>3</v>
      </c>
      <c r="B50" s="31">
        <v>1</v>
      </c>
      <c r="C50" s="25" t="s">
        <v>503</v>
      </c>
      <c r="D50" s="27" t="s">
        <v>745</v>
      </c>
      <c r="E50" s="21">
        <f t="shared" si="0"/>
        <v>0.5</v>
      </c>
      <c r="F50" s="28">
        <v>0</v>
      </c>
      <c r="G50" s="28">
        <v>0</v>
      </c>
      <c r="H50" s="21" t="str">
        <f t="shared" si="1"/>
        <v/>
      </c>
      <c r="I50" s="32">
        <v>0.5</v>
      </c>
    </row>
    <row r="51" spans="1:9">
      <c r="A51" s="56">
        <v>3</v>
      </c>
      <c r="B51" s="31">
        <v>1</v>
      </c>
      <c r="C51" s="25" t="s">
        <v>505</v>
      </c>
      <c r="D51" s="27" t="s">
        <v>506</v>
      </c>
      <c r="E51" s="21">
        <f t="shared" si="0"/>
        <v>0.5</v>
      </c>
      <c r="F51" s="28">
        <v>0</v>
      </c>
      <c r="G51" s="28">
        <v>0</v>
      </c>
      <c r="H51" s="21" t="str">
        <f t="shared" si="1"/>
        <v/>
      </c>
      <c r="I51" s="32">
        <v>0.5</v>
      </c>
    </row>
    <row r="52" spans="1:9">
      <c r="A52" s="56">
        <v>3</v>
      </c>
      <c r="B52" s="31">
        <v>1</v>
      </c>
      <c r="C52" s="25" t="s">
        <v>505</v>
      </c>
      <c r="D52" s="27" t="s">
        <v>746</v>
      </c>
      <c r="E52" s="21">
        <f t="shared" si="0"/>
        <v>0.5</v>
      </c>
      <c r="F52" s="28">
        <v>0</v>
      </c>
      <c r="G52" s="28">
        <v>0</v>
      </c>
      <c r="H52" s="21" t="str">
        <f t="shared" si="1"/>
        <v/>
      </c>
      <c r="I52" s="32">
        <v>0.5</v>
      </c>
    </row>
    <row r="53" spans="1:9">
      <c r="A53" s="56">
        <v>3</v>
      </c>
      <c r="B53" s="31">
        <v>1</v>
      </c>
      <c r="C53" s="25" t="s">
        <v>507</v>
      </c>
      <c r="D53" s="27" t="s">
        <v>508</v>
      </c>
      <c r="E53" s="21">
        <f t="shared" si="0"/>
        <v>0.5</v>
      </c>
      <c r="F53" s="28">
        <v>0</v>
      </c>
      <c r="G53" s="28">
        <v>0</v>
      </c>
      <c r="H53" s="21" t="str">
        <f t="shared" si="1"/>
        <v/>
      </c>
      <c r="I53" s="32">
        <v>0.5</v>
      </c>
    </row>
    <row r="54" spans="1:9">
      <c r="A54" s="56">
        <v>3</v>
      </c>
      <c r="B54" s="31">
        <v>1</v>
      </c>
      <c r="C54" s="25" t="s">
        <v>507</v>
      </c>
      <c r="D54" s="27" t="s">
        <v>747</v>
      </c>
      <c r="E54" s="21">
        <f t="shared" si="0"/>
        <v>0.5</v>
      </c>
      <c r="F54" s="28">
        <v>0</v>
      </c>
      <c r="G54" s="28">
        <v>0</v>
      </c>
      <c r="H54" s="21" t="str">
        <f t="shared" si="1"/>
        <v/>
      </c>
      <c r="I54" s="32">
        <v>0.5</v>
      </c>
    </row>
    <row r="55" spans="1:9">
      <c r="A55" s="56">
        <v>3</v>
      </c>
      <c r="B55" s="31">
        <v>1</v>
      </c>
      <c r="C55" s="25" t="s">
        <v>509</v>
      </c>
      <c r="D55" s="27" t="s">
        <v>510</v>
      </c>
      <c r="E55" s="21">
        <f t="shared" si="0"/>
        <v>1</v>
      </c>
      <c r="F55" s="28">
        <v>0</v>
      </c>
      <c r="G55" s="28">
        <v>0</v>
      </c>
      <c r="H55" s="21" t="str">
        <f t="shared" si="1"/>
        <v/>
      </c>
      <c r="I55" s="32">
        <v>1</v>
      </c>
    </row>
    <row r="56" spans="1:9">
      <c r="A56" s="56">
        <v>3</v>
      </c>
      <c r="B56" s="31">
        <v>1</v>
      </c>
      <c r="C56" s="25" t="s">
        <v>511</v>
      </c>
      <c r="D56" s="27" t="s">
        <v>748</v>
      </c>
      <c r="E56" s="21">
        <f t="shared" si="0"/>
        <v>0.5</v>
      </c>
      <c r="F56" s="28">
        <v>0</v>
      </c>
      <c r="G56" s="28">
        <v>0</v>
      </c>
      <c r="H56" s="21" t="str">
        <f t="shared" si="1"/>
        <v/>
      </c>
      <c r="I56" s="32">
        <v>0.5</v>
      </c>
    </row>
    <row r="57" spans="1:9">
      <c r="A57" s="56">
        <v>3</v>
      </c>
      <c r="B57" s="31">
        <v>1</v>
      </c>
      <c r="C57" s="25" t="s">
        <v>511</v>
      </c>
      <c r="D57" s="27" t="s">
        <v>512</v>
      </c>
      <c r="E57" s="21">
        <f t="shared" si="0"/>
        <v>0.5</v>
      </c>
      <c r="F57" s="28">
        <v>0</v>
      </c>
      <c r="G57" s="28">
        <v>0</v>
      </c>
      <c r="H57" s="21" t="str">
        <f t="shared" si="1"/>
        <v/>
      </c>
      <c r="I57" s="32">
        <v>0.5</v>
      </c>
    </row>
    <row r="58" spans="1:9">
      <c r="A58" s="56">
        <v>3</v>
      </c>
      <c r="B58" s="31">
        <v>1</v>
      </c>
      <c r="C58" s="25" t="s">
        <v>513</v>
      </c>
      <c r="D58" s="27" t="s">
        <v>749</v>
      </c>
      <c r="E58" s="21">
        <f t="shared" si="0"/>
        <v>0.25</v>
      </c>
      <c r="F58" s="28">
        <v>1</v>
      </c>
      <c r="G58" s="28">
        <v>1</v>
      </c>
      <c r="H58" s="21" t="str">
        <f t="shared" si="1"/>
        <v>3.9.1</v>
      </c>
      <c r="I58" s="32">
        <v>0.25</v>
      </c>
    </row>
    <row r="59" spans="1:9">
      <c r="A59" s="56">
        <v>3</v>
      </c>
      <c r="B59" s="31">
        <v>1</v>
      </c>
      <c r="C59" s="25" t="s">
        <v>513</v>
      </c>
      <c r="D59" s="27" t="s">
        <v>750</v>
      </c>
      <c r="E59" s="21">
        <f t="shared" si="0"/>
        <v>0.25</v>
      </c>
      <c r="F59" s="28">
        <v>1</v>
      </c>
      <c r="G59" s="28">
        <v>1</v>
      </c>
      <c r="H59" s="21" t="str">
        <f t="shared" si="1"/>
        <v>3.9.1</v>
      </c>
      <c r="I59" s="32">
        <v>0.25</v>
      </c>
    </row>
    <row r="60" spans="1:9">
      <c r="A60" s="56">
        <v>3</v>
      </c>
      <c r="B60" s="31">
        <v>1</v>
      </c>
      <c r="C60" s="25" t="s">
        <v>513</v>
      </c>
      <c r="D60" s="27" t="s">
        <v>751</v>
      </c>
      <c r="E60" s="21">
        <f t="shared" si="0"/>
        <v>0.25</v>
      </c>
      <c r="F60" s="28">
        <v>1</v>
      </c>
      <c r="G60" s="28">
        <v>1</v>
      </c>
      <c r="H60" s="21" t="str">
        <f t="shared" si="1"/>
        <v>3.9.1</v>
      </c>
      <c r="I60" s="32">
        <v>0.25</v>
      </c>
    </row>
    <row r="61" spans="1:9">
      <c r="A61" s="56">
        <v>3</v>
      </c>
      <c r="B61" s="31">
        <v>1</v>
      </c>
      <c r="C61" s="25" t="s">
        <v>513</v>
      </c>
      <c r="D61" s="27" t="s">
        <v>752</v>
      </c>
      <c r="E61" s="21">
        <f t="shared" si="0"/>
        <v>0.25</v>
      </c>
      <c r="F61" s="28">
        <v>1</v>
      </c>
      <c r="G61" s="28">
        <v>1</v>
      </c>
      <c r="H61" s="21" t="str">
        <f t="shared" si="1"/>
        <v>3.9.1</v>
      </c>
      <c r="I61" s="32">
        <v>0.25</v>
      </c>
    </row>
    <row r="62" spans="1:9">
      <c r="A62" s="56">
        <v>3</v>
      </c>
      <c r="B62" s="31">
        <v>1</v>
      </c>
      <c r="C62" s="25" t="s">
        <v>514</v>
      </c>
      <c r="D62" s="27" t="s">
        <v>753</v>
      </c>
      <c r="E62" s="21">
        <f t="shared" si="0"/>
        <v>1</v>
      </c>
      <c r="F62" s="28">
        <v>1</v>
      </c>
      <c r="G62" s="28">
        <v>1</v>
      </c>
      <c r="H62" s="21" t="str">
        <f t="shared" si="1"/>
        <v>3.9.2</v>
      </c>
      <c r="I62" s="32">
        <v>1</v>
      </c>
    </row>
    <row r="63" spans="1:9">
      <c r="A63" s="56">
        <v>3</v>
      </c>
      <c r="B63" s="31">
        <v>1</v>
      </c>
      <c r="C63" s="25" t="s">
        <v>516</v>
      </c>
      <c r="D63" s="27" t="s">
        <v>754</v>
      </c>
      <c r="E63" s="21">
        <f t="shared" si="0"/>
        <v>0.5</v>
      </c>
      <c r="F63" s="28">
        <v>0</v>
      </c>
      <c r="G63" s="28">
        <v>0</v>
      </c>
      <c r="H63" s="21" t="str">
        <f t="shared" si="1"/>
        <v/>
      </c>
      <c r="I63" s="32">
        <v>0.5</v>
      </c>
    </row>
    <row r="64" spans="1:9">
      <c r="A64" s="56">
        <v>3</v>
      </c>
      <c r="B64" s="31">
        <v>1</v>
      </c>
      <c r="C64" s="25" t="s">
        <v>516</v>
      </c>
      <c r="D64" s="27" t="s">
        <v>755</v>
      </c>
      <c r="E64" s="21">
        <f t="shared" si="0"/>
        <v>0.5</v>
      </c>
      <c r="F64" s="28">
        <v>0</v>
      </c>
      <c r="G64" s="28">
        <v>0</v>
      </c>
      <c r="H64" s="21" t="str">
        <f t="shared" si="1"/>
        <v/>
      </c>
      <c r="I64" s="32">
        <v>0.5</v>
      </c>
    </row>
    <row r="65" spans="1:9">
      <c r="A65" s="56">
        <v>3</v>
      </c>
      <c r="B65" s="31">
        <v>1</v>
      </c>
      <c r="C65" s="25" t="s">
        <v>517</v>
      </c>
      <c r="D65" s="27" t="s">
        <v>518</v>
      </c>
      <c r="E65" s="21">
        <f t="shared" si="0"/>
        <v>0.5</v>
      </c>
      <c r="F65" s="28">
        <v>0</v>
      </c>
      <c r="G65" s="28">
        <v>0</v>
      </c>
      <c r="H65" s="21" t="str">
        <f t="shared" si="1"/>
        <v/>
      </c>
      <c r="I65" s="32">
        <v>0.5</v>
      </c>
    </row>
    <row r="66" spans="1:9">
      <c r="A66" s="56">
        <v>3</v>
      </c>
      <c r="B66" s="31">
        <v>1</v>
      </c>
      <c r="C66" s="25" t="s">
        <v>517</v>
      </c>
      <c r="D66" s="27" t="s">
        <v>756</v>
      </c>
      <c r="E66" s="21">
        <f t="shared" si="0"/>
        <v>0.5</v>
      </c>
      <c r="F66" s="28">
        <v>0</v>
      </c>
      <c r="G66" s="28">
        <v>0</v>
      </c>
      <c r="H66" s="21" t="str">
        <f t="shared" si="1"/>
        <v/>
      </c>
      <c r="I66" s="32">
        <v>0.5</v>
      </c>
    </row>
    <row r="67" spans="1:9">
      <c r="A67" s="56">
        <v>3</v>
      </c>
      <c r="B67" s="31">
        <v>1</v>
      </c>
      <c r="C67" s="25" t="s">
        <v>519</v>
      </c>
      <c r="D67" s="27" t="s">
        <v>757</v>
      </c>
      <c r="E67" s="21">
        <f t="shared" ref="E67:E130" si="2">B67*IF($C67="",0,IF(COUNTIF($C$3:$C$374,$C67)=1,1,ROUND(1/COUNTIF($C$3:$C$374,$C67),4)))</f>
        <v>0.25</v>
      </c>
      <c r="F67" s="28">
        <v>0</v>
      </c>
      <c r="G67" s="28">
        <v>0</v>
      </c>
      <c r="H67" s="21" t="str">
        <f t="shared" si="1"/>
        <v/>
      </c>
      <c r="I67" s="32">
        <v>0.25</v>
      </c>
    </row>
    <row r="68" spans="1:9">
      <c r="A68" s="56">
        <v>3</v>
      </c>
      <c r="B68" s="31">
        <v>1</v>
      </c>
      <c r="C68" s="25" t="s">
        <v>519</v>
      </c>
      <c r="D68" s="27" t="s">
        <v>758</v>
      </c>
      <c r="E68" s="21">
        <f t="shared" si="2"/>
        <v>0.25</v>
      </c>
      <c r="F68" s="28">
        <v>0</v>
      </c>
      <c r="G68" s="28">
        <v>0</v>
      </c>
      <c r="H68" s="21" t="str">
        <f t="shared" ref="H68:H131" si="3">IF(G68=1,C68,"")</f>
        <v/>
      </c>
      <c r="I68" s="32">
        <v>0.25</v>
      </c>
    </row>
    <row r="69" spans="1:9">
      <c r="A69" s="56">
        <v>3</v>
      </c>
      <c r="B69" s="31">
        <v>1</v>
      </c>
      <c r="C69" s="25" t="s">
        <v>519</v>
      </c>
      <c r="D69" s="27" t="s">
        <v>759</v>
      </c>
      <c r="E69" s="21">
        <f t="shared" si="2"/>
        <v>0.25</v>
      </c>
      <c r="F69" s="28">
        <v>0</v>
      </c>
      <c r="G69" s="28">
        <v>0</v>
      </c>
      <c r="H69" s="21" t="str">
        <f t="shared" si="3"/>
        <v/>
      </c>
      <c r="I69" s="32">
        <v>0.25</v>
      </c>
    </row>
    <row r="70" spans="1:9">
      <c r="A70" s="56">
        <v>3</v>
      </c>
      <c r="B70" s="31">
        <v>1</v>
      </c>
      <c r="C70" s="25" t="s">
        <v>519</v>
      </c>
      <c r="D70" s="27" t="s">
        <v>760</v>
      </c>
      <c r="E70" s="21">
        <f t="shared" si="2"/>
        <v>0.25</v>
      </c>
      <c r="F70" s="28">
        <v>0</v>
      </c>
      <c r="G70" s="28">
        <v>0</v>
      </c>
      <c r="H70" s="21" t="str">
        <f t="shared" si="3"/>
        <v/>
      </c>
      <c r="I70" s="32">
        <v>0.25</v>
      </c>
    </row>
    <row r="71" spans="1:9">
      <c r="A71" s="56">
        <v>3</v>
      </c>
      <c r="B71" s="31">
        <v>1</v>
      </c>
      <c r="C71" s="25" t="s">
        <v>520</v>
      </c>
      <c r="D71" s="27" t="s">
        <v>521</v>
      </c>
      <c r="E71" s="21">
        <f t="shared" si="2"/>
        <v>1</v>
      </c>
      <c r="F71" s="28">
        <v>0</v>
      </c>
      <c r="G71" s="28">
        <v>0</v>
      </c>
      <c r="H71" s="21" t="str">
        <f t="shared" si="3"/>
        <v/>
      </c>
      <c r="I71" s="32">
        <v>1</v>
      </c>
    </row>
    <row r="72" spans="1:9">
      <c r="A72" s="56">
        <v>3</v>
      </c>
      <c r="B72" s="31">
        <v>1</v>
      </c>
      <c r="C72" s="25" t="s">
        <v>522</v>
      </c>
      <c r="D72" s="27" t="s">
        <v>761</v>
      </c>
      <c r="E72" s="21">
        <f t="shared" si="2"/>
        <v>0.5</v>
      </c>
      <c r="F72" s="28">
        <v>0</v>
      </c>
      <c r="G72" s="28">
        <v>0</v>
      </c>
      <c r="H72" s="21" t="str">
        <f t="shared" si="3"/>
        <v/>
      </c>
      <c r="I72" s="32">
        <v>0.5</v>
      </c>
    </row>
    <row r="73" spans="1:9">
      <c r="A73" s="56">
        <v>3</v>
      </c>
      <c r="B73" s="31">
        <v>1</v>
      </c>
      <c r="C73" s="25" t="s">
        <v>522</v>
      </c>
      <c r="D73" s="27" t="s">
        <v>762</v>
      </c>
      <c r="E73" s="21">
        <f t="shared" si="2"/>
        <v>0.5</v>
      </c>
      <c r="F73" s="28">
        <v>0</v>
      </c>
      <c r="G73" s="28">
        <v>0</v>
      </c>
      <c r="H73" s="21" t="str">
        <f t="shared" si="3"/>
        <v/>
      </c>
      <c r="I73" s="32">
        <v>0.5</v>
      </c>
    </row>
    <row r="74" spans="1:9">
      <c r="A74" s="56">
        <v>3</v>
      </c>
      <c r="B74" s="31">
        <v>1</v>
      </c>
      <c r="C74" s="25" t="s">
        <v>763</v>
      </c>
      <c r="D74" s="27" t="s">
        <v>764</v>
      </c>
      <c r="E74" s="21">
        <f t="shared" si="2"/>
        <v>0.5</v>
      </c>
      <c r="F74" s="28">
        <v>0</v>
      </c>
      <c r="G74" s="28">
        <v>0</v>
      </c>
      <c r="H74" s="21" t="str">
        <f t="shared" si="3"/>
        <v/>
      </c>
      <c r="I74" s="32">
        <v>0.5</v>
      </c>
    </row>
    <row r="75" spans="1:9">
      <c r="A75" s="56">
        <v>3</v>
      </c>
      <c r="B75" s="31">
        <v>1</v>
      </c>
      <c r="C75" s="25" t="s">
        <v>763</v>
      </c>
      <c r="D75" s="27" t="s">
        <v>765</v>
      </c>
      <c r="E75" s="21">
        <f t="shared" si="2"/>
        <v>0.5</v>
      </c>
      <c r="F75" s="28">
        <v>0</v>
      </c>
      <c r="G75" s="28">
        <v>0</v>
      </c>
      <c r="H75" s="21" t="str">
        <f t="shared" si="3"/>
        <v/>
      </c>
      <c r="I75" s="32">
        <v>0.5</v>
      </c>
    </row>
    <row r="76" spans="1:9">
      <c r="A76" s="56">
        <v>4</v>
      </c>
      <c r="B76" s="31">
        <v>1</v>
      </c>
      <c r="C76" s="25" t="s">
        <v>523</v>
      </c>
      <c r="D76" s="27" t="s">
        <v>766</v>
      </c>
      <c r="E76" s="21">
        <f t="shared" si="2"/>
        <v>0.2</v>
      </c>
      <c r="F76" s="28">
        <v>0</v>
      </c>
      <c r="G76" s="28">
        <v>0</v>
      </c>
      <c r="H76" s="21" t="str">
        <f t="shared" si="3"/>
        <v/>
      </c>
      <c r="I76" s="32">
        <v>0.2</v>
      </c>
    </row>
    <row r="77" spans="1:9">
      <c r="A77" s="56">
        <v>4</v>
      </c>
      <c r="B77" s="31">
        <v>1</v>
      </c>
      <c r="C77" s="25" t="s">
        <v>523</v>
      </c>
      <c r="D77" s="27" t="s">
        <v>767</v>
      </c>
      <c r="E77" s="21">
        <f t="shared" si="2"/>
        <v>0.2</v>
      </c>
      <c r="F77" s="28">
        <v>0</v>
      </c>
      <c r="G77" s="28">
        <v>0</v>
      </c>
      <c r="H77" s="21" t="str">
        <f t="shared" si="3"/>
        <v/>
      </c>
      <c r="I77" s="32">
        <v>0.2</v>
      </c>
    </row>
    <row r="78" spans="1:9">
      <c r="A78" s="56">
        <v>4</v>
      </c>
      <c r="B78" s="31">
        <v>1</v>
      </c>
      <c r="C78" s="25" t="s">
        <v>523</v>
      </c>
      <c r="D78" s="27" t="s">
        <v>768</v>
      </c>
      <c r="E78" s="21">
        <f t="shared" si="2"/>
        <v>0.2</v>
      </c>
      <c r="F78" s="28">
        <v>0</v>
      </c>
      <c r="G78" s="28">
        <v>0</v>
      </c>
      <c r="H78" s="21" t="str">
        <f t="shared" si="3"/>
        <v/>
      </c>
      <c r="I78" s="32">
        <v>0.2</v>
      </c>
    </row>
    <row r="79" spans="1:9">
      <c r="A79" s="56">
        <v>4</v>
      </c>
      <c r="B79" s="31">
        <v>1</v>
      </c>
      <c r="C79" s="25" t="s">
        <v>523</v>
      </c>
      <c r="D79" s="27" t="s">
        <v>769</v>
      </c>
      <c r="E79" s="21">
        <f t="shared" si="2"/>
        <v>0.2</v>
      </c>
      <c r="F79" s="28">
        <v>0</v>
      </c>
      <c r="G79" s="28">
        <v>0</v>
      </c>
      <c r="H79" s="21" t="str">
        <f t="shared" si="3"/>
        <v/>
      </c>
      <c r="I79" s="32">
        <v>0.2</v>
      </c>
    </row>
    <row r="80" spans="1:9">
      <c r="A80" s="56">
        <v>4</v>
      </c>
      <c r="B80" s="31">
        <v>1</v>
      </c>
      <c r="C80" s="25" t="s">
        <v>523</v>
      </c>
      <c r="D80" s="27" t="s">
        <v>770</v>
      </c>
      <c r="E80" s="21">
        <f t="shared" si="2"/>
        <v>0.2</v>
      </c>
      <c r="F80" s="28">
        <v>0</v>
      </c>
      <c r="G80" s="28">
        <v>0</v>
      </c>
      <c r="H80" s="21" t="str">
        <f t="shared" si="3"/>
        <v/>
      </c>
      <c r="I80" s="32">
        <v>0.2</v>
      </c>
    </row>
    <row r="81" spans="1:9">
      <c r="A81" s="56">
        <v>4</v>
      </c>
      <c r="B81" s="31">
        <v>1</v>
      </c>
      <c r="C81" s="25" t="s">
        <v>771</v>
      </c>
      <c r="D81" s="27" t="s">
        <v>772</v>
      </c>
      <c r="E81" s="21">
        <f t="shared" si="2"/>
        <v>0.5</v>
      </c>
      <c r="F81" s="28">
        <v>0</v>
      </c>
      <c r="G81" s="28">
        <v>0</v>
      </c>
      <c r="H81" s="21" t="str">
        <f t="shared" si="3"/>
        <v/>
      </c>
      <c r="I81" s="32">
        <v>0.5</v>
      </c>
    </row>
    <row r="82" spans="1:9">
      <c r="A82" s="56">
        <v>4</v>
      </c>
      <c r="B82" s="31">
        <v>1</v>
      </c>
      <c r="C82" s="25" t="s">
        <v>771</v>
      </c>
      <c r="D82" s="27" t="s">
        <v>773</v>
      </c>
      <c r="E82" s="21">
        <f t="shared" si="2"/>
        <v>0.5</v>
      </c>
      <c r="F82" s="28">
        <v>0</v>
      </c>
      <c r="G82" s="28">
        <v>0</v>
      </c>
      <c r="H82" s="21" t="str">
        <f t="shared" si="3"/>
        <v/>
      </c>
      <c r="I82" s="32">
        <v>0.5</v>
      </c>
    </row>
    <row r="83" spans="1:9">
      <c r="A83" s="56">
        <v>4</v>
      </c>
      <c r="B83" s="31">
        <v>1</v>
      </c>
      <c r="C83" s="25" t="s">
        <v>524</v>
      </c>
      <c r="D83" s="27" t="s">
        <v>525</v>
      </c>
      <c r="E83" s="21">
        <f t="shared" si="2"/>
        <v>0.5</v>
      </c>
      <c r="F83" s="28">
        <v>0</v>
      </c>
      <c r="G83" s="28">
        <v>0</v>
      </c>
      <c r="H83" s="21" t="str">
        <f t="shared" si="3"/>
        <v/>
      </c>
      <c r="I83" s="32">
        <v>0.5</v>
      </c>
    </row>
    <row r="84" spans="1:9">
      <c r="A84" s="56">
        <v>4</v>
      </c>
      <c r="B84" s="31">
        <v>1</v>
      </c>
      <c r="C84" s="25" t="s">
        <v>524</v>
      </c>
      <c r="D84" s="27" t="s">
        <v>774</v>
      </c>
      <c r="E84" s="21">
        <f t="shared" si="2"/>
        <v>0.5</v>
      </c>
      <c r="F84" s="28">
        <v>0</v>
      </c>
      <c r="G84" s="28">
        <v>0</v>
      </c>
      <c r="H84" s="21" t="str">
        <f t="shared" si="3"/>
        <v/>
      </c>
      <c r="I84" s="32">
        <v>0.5</v>
      </c>
    </row>
    <row r="85" spans="1:9">
      <c r="A85" s="56">
        <v>4</v>
      </c>
      <c r="B85" s="31">
        <v>1</v>
      </c>
      <c r="C85" s="25" t="s">
        <v>526</v>
      </c>
      <c r="D85" s="27" t="s">
        <v>527</v>
      </c>
      <c r="E85" s="21">
        <f t="shared" si="2"/>
        <v>0.5</v>
      </c>
      <c r="F85" s="28">
        <v>0</v>
      </c>
      <c r="G85" s="28">
        <v>0</v>
      </c>
      <c r="H85" s="21" t="str">
        <f t="shared" si="3"/>
        <v/>
      </c>
      <c r="I85" s="32">
        <v>0.5</v>
      </c>
    </row>
    <row r="86" spans="1:9">
      <c r="A86" s="56">
        <v>4</v>
      </c>
      <c r="B86" s="31">
        <v>1</v>
      </c>
      <c r="C86" s="25" t="s">
        <v>526</v>
      </c>
      <c r="D86" s="27" t="s">
        <v>775</v>
      </c>
      <c r="E86" s="21">
        <f t="shared" si="2"/>
        <v>0.5</v>
      </c>
      <c r="F86" s="28">
        <v>0</v>
      </c>
      <c r="G86" s="28">
        <v>0</v>
      </c>
      <c r="H86" s="21" t="str">
        <f t="shared" si="3"/>
        <v/>
      </c>
      <c r="I86" s="32">
        <v>0.5</v>
      </c>
    </row>
    <row r="87" spans="1:9">
      <c r="A87" s="56">
        <v>4</v>
      </c>
      <c r="B87" s="31">
        <v>1</v>
      </c>
      <c r="C87" s="25" t="s">
        <v>528</v>
      </c>
      <c r="D87" s="27" t="s">
        <v>776</v>
      </c>
      <c r="E87" s="21">
        <f t="shared" si="2"/>
        <v>0.1429</v>
      </c>
      <c r="F87" s="28">
        <v>0</v>
      </c>
      <c r="G87" s="28">
        <v>0</v>
      </c>
      <c r="H87" s="21" t="str">
        <f t="shared" si="3"/>
        <v/>
      </c>
      <c r="I87" s="32">
        <v>0.1429</v>
      </c>
    </row>
    <row r="88" spans="1:9">
      <c r="A88" s="56">
        <v>4</v>
      </c>
      <c r="B88" s="31">
        <v>1</v>
      </c>
      <c r="C88" s="25" t="s">
        <v>528</v>
      </c>
      <c r="D88" s="27" t="s">
        <v>777</v>
      </c>
      <c r="E88" s="21">
        <f t="shared" si="2"/>
        <v>0.1429</v>
      </c>
      <c r="F88" s="28">
        <v>0</v>
      </c>
      <c r="G88" s="28">
        <v>0</v>
      </c>
      <c r="H88" s="21" t="str">
        <f t="shared" si="3"/>
        <v/>
      </c>
      <c r="I88" s="32">
        <v>0.1429</v>
      </c>
    </row>
    <row r="89" spans="1:9">
      <c r="A89" s="56">
        <v>4</v>
      </c>
      <c r="B89" s="31">
        <v>1</v>
      </c>
      <c r="C89" s="25" t="s">
        <v>528</v>
      </c>
      <c r="D89" s="27" t="s">
        <v>778</v>
      </c>
      <c r="E89" s="21">
        <f t="shared" si="2"/>
        <v>0.1429</v>
      </c>
      <c r="F89" s="28">
        <v>0</v>
      </c>
      <c r="G89" s="28">
        <v>0</v>
      </c>
      <c r="H89" s="21" t="str">
        <f t="shared" si="3"/>
        <v/>
      </c>
      <c r="I89" s="32">
        <v>0.1429</v>
      </c>
    </row>
    <row r="90" spans="1:9">
      <c r="A90" s="56">
        <v>4</v>
      </c>
      <c r="B90" s="31">
        <v>1</v>
      </c>
      <c r="C90" s="25" t="s">
        <v>528</v>
      </c>
      <c r="D90" s="27" t="s">
        <v>779</v>
      </c>
      <c r="E90" s="21">
        <f t="shared" si="2"/>
        <v>0.1429</v>
      </c>
      <c r="F90" s="28">
        <v>0</v>
      </c>
      <c r="G90" s="28">
        <v>0</v>
      </c>
      <c r="H90" s="21" t="str">
        <f t="shared" si="3"/>
        <v/>
      </c>
      <c r="I90" s="32">
        <v>0.1429</v>
      </c>
    </row>
    <row r="91" spans="1:9">
      <c r="A91" s="56">
        <v>4</v>
      </c>
      <c r="B91" s="31">
        <v>1</v>
      </c>
      <c r="C91" s="25" t="s">
        <v>528</v>
      </c>
      <c r="D91" s="27" t="s">
        <v>780</v>
      </c>
      <c r="E91" s="21">
        <f t="shared" si="2"/>
        <v>0.1429</v>
      </c>
      <c r="F91" s="28">
        <v>0</v>
      </c>
      <c r="G91" s="28">
        <v>0</v>
      </c>
      <c r="H91" s="21" t="str">
        <f t="shared" si="3"/>
        <v/>
      </c>
      <c r="I91" s="32">
        <v>0.1429</v>
      </c>
    </row>
    <row r="92" spans="1:9">
      <c r="A92" s="56">
        <v>4</v>
      </c>
      <c r="B92" s="31">
        <v>1</v>
      </c>
      <c r="C92" s="25" t="s">
        <v>528</v>
      </c>
      <c r="D92" s="27" t="s">
        <v>781</v>
      </c>
      <c r="E92" s="21">
        <f t="shared" si="2"/>
        <v>0.1429</v>
      </c>
      <c r="F92" s="28">
        <v>0</v>
      </c>
      <c r="G92" s="28">
        <v>0</v>
      </c>
      <c r="H92" s="21" t="str">
        <f t="shared" si="3"/>
        <v/>
      </c>
      <c r="I92" s="32">
        <v>0.1429</v>
      </c>
    </row>
    <row r="93" spans="1:9">
      <c r="A93" s="56">
        <v>4</v>
      </c>
      <c r="B93" s="31">
        <v>1</v>
      </c>
      <c r="C93" s="25" t="s">
        <v>528</v>
      </c>
      <c r="D93" s="27" t="s">
        <v>782</v>
      </c>
      <c r="E93" s="21">
        <f t="shared" si="2"/>
        <v>0.1429</v>
      </c>
      <c r="F93" s="28">
        <v>0</v>
      </c>
      <c r="G93" s="28">
        <v>0</v>
      </c>
      <c r="H93" s="21" t="str">
        <f t="shared" si="3"/>
        <v/>
      </c>
      <c r="I93" s="32">
        <v>0.1429</v>
      </c>
    </row>
    <row r="94" spans="1:9">
      <c r="A94" s="56">
        <v>4</v>
      </c>
      <c r="B94" s="31">
        <v>1</v>
      </c>
      <c r="C94" s="25" t="s">
        <v>529</v>
      </c>
      <c r="D94" s="27" t="s">
        <v>783</v>
      </c>
      <c r="E94" s="21">
        <f t="shared" si="2"/>
        <v>2.2700000000000001E-2</v>
      </c>
      <c r="F94" s="28">
        <v>0</v>
      </c>
      <c r="G94" s="28">
        <v>0</v>
      </c>
      <c r="H94" s="21" t="str">
        <f t="shared" si="3"/>
        <v/>
      </c>
      <c r="I94" s="32">
        <v>2.2700000000000001E-2</v>
      </c>
    </row>
    <row r="95" spans="1:9">
      <c r="A95" s="56">
        <v>4</v>
      </c>
      <c r="B95" s="31">
        <v>1</v>
      </c>
      <c r="C95" s="25" t="s">
        <v>529</v>
      </c>
      <c r="D95" s="27" t="s">
        <v>784</v>
      </c>
      <c r="E95" s="21">
        <f t="shared" si="2"/>
        <v>2.2700000000000001E-2</v>
      </c>
      <c r="F95" s="28">
        <v>0</v>
      </c>
      <c r="G95" s="28">
        <v>0</v>
      </c>
      <c r="H95" s="21" t="str">
        <f t="shared" si="3"/>
        <v/>
      </c>
      <c r="I95" s="32">
        <v>2.2700000000000001E-2</v>
      </c>
    </row>
    <row r="96" spans="1:9">
      <c r="A96" s="56">
        <v>4</v>
      </c>
      <c r="B96" s="31">
        <v>1</v>
      </c>
      <c r="C96" s="25" t="s">
        <v>529</v>
      </c>
      <c r="D96" s="27" t="s">
        <v>785</v>
      </c>
      <c r="E96" s="21">
        <f t="shared" si="2"/>
        <v>2.2700000000000001E-2</v>
      </c>
      <c r="F96" s="28">
        <v>0</v>
      </c>
      <c r="G96" s="28">
        <v>0</v>
      </c>
      <c r="H96" s="21" t="str">
        <f t="shared" si="3"/>
        <v/>
      </c>
      <c r="I96" s="32">
        <v>2.2700000000000001E-2</v>
      </c>
    </row>
    <row r="97" spans="1:9">
      <c r="A97" s="56">
        <v>4</v>
      </c>
      <c r="B97" s="31">
        <v>1</v>
      </c>
      <c r="C97" s="25" t="s">
        <v>529</v>
      </c>
      <c r="D97" s="27" t="s">
        <v>786</v>
      </c>
      <c r="E97" s="21">
        <f t="shared" si="2"/>
        <v>2.2700000000000001E-2</v>
      </c>
      <c r="F97" s="28">
        <v>0</v>
      </c>
      <c r="G97" s="28">
        <v>0</v>
      </c>
      <c r="H97" s="21" t="str">
        <f t="shared" si="3"/>
        <v/>
      </c>
      <c r="I97" s="32">
        <v>2.2700000000000001E-2</v>
      </c>
    </row>
    <row r="98" spans="1:9">
      <c r="A98" s="56">
        <v>4</v>
      </c>
      <c r="B98" s="31">
        <v>1</v>
      </c>
      <c r="C98" s="25" t="s">
        <v>529</v>
      </c>
      <c r="D98" s="27" t="s">
        <v>787</v>
      </c>
      <c r="E98" s="21">
        <f t="shared" si="2"/>
        <v>2.2700000000000001E-2</v>
      </c>
      <c r="F98" s="28">
        <v>0</v>
      </c>
      <c r="G98" s="28">
        <v>0</v>
      </c>
      <c r="H98" s="21" t="str">
        <f t="shared" si="3"/>
        <v/>
      </c>
      <c r="I98" s="32">
        <v>2.2700000000000001E-2</v>
      </c>
    </row>
    <row r="99" spans="1:9">
      <c r="A99" s="56">
        <v>4</v>
      </c>
      <c r="B99" s="31">
        <v>1</v>
      </c>
      <c r="C99" s="25" t="s">
        <v>529</v>
      </c>
      <c r="D99" s="27" t="s">
        <v>788</v>
      </c>
      <c r="E99" s="21">
        <f t="shared" si="2"/>
        <v>2.2700000000000001E-2</v>
      </c>
      <c r="F99" s="28">
        <v>0</v>
      </c>
      <c r="G99" s="28">
        <v>0</v>
      </c>
      <c r="H99" s="21" t="str">
        <f t="shared" si="3"/>
        <v/>
      </c>
      <c r="I99" s="32">
        <v>2.2700000000000001E-2</v>
      </c>
    </row>
    <row r="100" spans="1:9">
      <c r="A100" s="56">
        <v>4</v>
      </c>
      <c r="B100" s="31">
        <v>1</v>
      </c>
      <c r="C100" s="25" t="s">
        <v>529</v>
      </c>
      <c r="D100" s="27" t="s">
        <v>789</v>
      </c>
      <c r="E100" s="21">
        <f t="shared" si="2"/>
        <v>2.2700000000000001E-2</v>
      </c>
      <c r="F100" s="28">
        <v>0</v>
      </c>
      <c r="G100" s="28">
        <v>0</v>
      </c>
      <c r="H100" s="21" t="str">
        <f t="shared" si="3"/>
        <v/>
      </c>
      <c r="I100" s="32">
        <v>2.2700000000000001E-2</v>
      </c>
    </row>
    <row r="101" spans="1:9">
      <c r="A101" s="56">
        <v>4</v>
      </c>
      <c r="B101" s="31">
        <v>1</v>
      </c>
      <c r="C101" s="25" t="s">
        <v>529</v>
      </c>
      <c r="D101" s="27" t="s">
        <v>790</v>
      </c>
      <c r="E101" s="21">
        <f t="shared" si="2"/>
        <v>2.2700000000000001E-2</v>
      </c>
      <c r="F101" s="28">
        <v>0</v>
      </c>
      <c r="G101" s="28">
        <v>0</v>
      </c>
      <c r="H101" s="21" t="str">
        <f t="shared" si="3"/>
        <v/>
      </c>
      <c r="I101" s="32">
        <v>2.2700000000000001E-2</v>
      </c>
    </row>
    <row r="102" spans="1:9">
      <c r="A102" s="56">
        <v>4</v>
      </c>
      <c r="B102" s="31">
        <v>1</v>
      </c>
      <c r="C102" s="25" t="s">
        <v>529</v>
      </c>
      <c r="D102" s="27" t="s">
        <v>791</v>
      </c>
      <c r="E102" s="21">
        <f t="shared" si="2"/>
        <v>2.2700000000000001E-2</v>
      </c>
      <c r="F102" s="28">
        <v>0</v>
      </c>
      <c r="G102" s="28">
        <v>0</v>
      </c>
      <c r="H102" s="21" t="str">
        <f t="shared" si="3"/>
        <v/>
      </c>
      <c r="I102" s="32">
        <v>2.2700000000000001E-2</v>
      </c>
    </row>
    <row r="103" spans="1:9">
      <c r="A103" s="56">
        <v>4</v>
      </c>
      <c r="B103" s="31">
        <v>1</v>
      </c>
      <c r="C103" s="25" t="s">
        <v>529</v>
      </c>
      <c r="D103" s="27" t="s">
        <v>792</v>
      </c>
      <c r="E103" s="21">
        <f t="shared" si="2"/>
        <v>2.2700000000000001E-2</v>
      </c>
      <c r="F103" s="28">
        <v>0</v>
      </c>
      <c r="G103" s="28">
        <v>0</v>
      </c>
      <c r="H103" s="21" t="str">
        <f t="shared" si="3"/>
        <v/>
      </c>
      <c r="I103" s="32">
        <v>2.2700000000000001E-2</v>
      </c>
    </row>
    <row r="104" spans="1:9">
      <c r="A104" s="56">
        <v>4</v>
      </c>
      <c r="B104" s="31">
        <v>1</v>
      </c>
      <c r="C104" s="25" t="s">
        <v>529</v>
      </c>
      <c r="D104" s="27" t="s">
        <v>793</v>
      </c>
      <c r="E104" s="21">
        <f t="shared" si="2"/>
        <v>2.2700000000000001E-2</v>
      </c>
      <c r="F104" s="28">
        <v>0</v>
      </c>
      <c r="G104" s="28">
        <v>0</v>
      </c>
      <c r="H104" s="21" t="str">
        <f t="shared" si="3"/>
        <v/>
      </c>
      <c r="I104" s="32">
        <v>2.2700000000000001E-2</v>
      </c>
    </row>
    <row r="105" spans="1:9">
      <c r="A105" s="56">
        <v>4</v>
      </c>
      <c r="B105" s="31">
        <v>1</v>
      </c>
      <c r="C105" s="25" t="s">
        <v>529</v>
      </c>
      <c r="D105" s="27" t="s">
        <v>794</v>
      </c>
      <c r="E105" s="21">
        <f t="shared" si="2"/>
        <v>2.2700000000000001E-2</v>
      </c>
      <c r="F105" s="28">
        <v>0</v>
      </c>
      <c r="G105" s="28">
        <v>0</v>
      </c>
      <c r="H105" s="21" t="str">
        <f t="shared" si="3"/>
        <v/>
      </c>
      <c r="I105" s="32">
        <v>2.2700000000000001E-2</v>
      </c>
    </row>
    <row r="106" spans="1:9">
      <c r="A106" s="56">
        <v>4</v>
      </c>
      <c r="B106" s="31">
        <v>1</v>
      </c>
      <c r="C106" s="25" t="s">
        <v>529</v>
      </c>
      <c r="D106" s="27" t="s">
        <v>795</v>
      </c>
      <c r="E106" s="21">
        <f t="shared" si="2"/>
        <v>2.2700000000000001E-2</v>
      </c>
      <c r="F106" s="28">
        <v>0</v>
      </c>
      <c r="G106" s="28">
        <v>0</v>
      </c>
      <c r="H106" s="21" t="str">
        <f t="shared" si="3"/>
        <v/>
      </c>
      <c r="I106" s="32">
        <v>2.2700000000000001E-2</v>
      </c>
    </row>
    <row r="107" spans="1:9">
      <c r="A107" s="56">
        <v>4</v>
      </c>
      <c r="B107" s="31">
        <v>1</v>
      </c>
      <c r="C107" s="25" t="s">
        <v>529</v>
      </c>
      <c r="D107" s="27" t="s">
        <v>796</v>
      </c>
      <c r="E107" s="21">
        <f t="shared" si="2"/>
        <v>2.2700000000000001E-2</v>
      </c>
      <c r="F107" s="28">
        <v>0</v>
      </c>
      <c r="G107" s="28">
        <v>0</v>
      </c>
      <c r="H107" s="21" t="str">
        <f t="shared" si="3"/>
        <v/>
      </c>
      <c r="I107" s="32">
        <v>2.2700000000000001E-2</v>
      </c>
    </row>
    <row r="108" spans="1:9">
      <c r="A108" s="56">
        <v>4</v>
      </c>
      <c r="B108" s="31">
        <v>1</v>
      </c>
      <c r="C108" s="25" t="s">
        <v>529</v>
      </c>
      <c r="D108" s="27" t="s">
        <v>797</v>
      </c>
      <c r="E108" s="21">
        <f t="shared" si="2"/>
        <v>2.2700000000000001E-2</v>
      </c>
      <c r="F108" s="28">
        <v>0</v>
      </c>
      <c r="G108" s="28">
        <v>0</v>
      </c>
      <c r="H108" s="21" t="str">
        <f t="shared" si="3"/>
        <v/>
      </c>
      <c r="I108" s="32">
        <v>2.2700000000000001E-2</v>
      </c>
    </row>
    <row r="109" spans="1:9">
      <c r="A109" s="56">
        <v>4</v>
      </c>
      <c r="B109" s="31">
        <v>1</v>
      </c>
      <c r="C109" s="25" t="s">
        <v>529</v>
      </c>
      <c r="D109" s="27" t="s">
        <v>798</v>
      </c>
      <c r="E109" s="21">
        <f t="shared" si="2"/>
        <v>2.2700000000000001E-2</v>
      </c>
      <c r="F109" s="28">
        <v>0</v>
      </c>
      <c r="G109" s="28">
        <v>0</v>
      </c>
      <c r="H109" s="21" t="str">
        <f t="shared" si="3"/>
        <v/>
      </c>
      <c r="I109" s="32">
        <v>2.2700000000000001E-2</v>
      </c>
    </row>
    <row r="110" spans="1:9">
      <c r="A110" s="56">
        <v>4</v>
      </c>
      <c r="B110" s="31">
        <v>1</v>
      </c>
      <c r="C110" s="25" t="s">
        <v>529</v>
      </c>
      <c r="D110" s="27" t="s">
        <v>799</v>
      </c>
      <c r="E110" s="21">
        <f t="shared" si="2"/>
        <v>2.2700000000000001E-2</v>
      </c>
      <c r="F110" s="28">
        <v>0</v>
      </c>
      <c r="G110" s="28">
        <v>0</v>
      </c>
      <c r="H110" s="21" t="str">
        <f t="shared" si="3"/>
        <v/>
      </c>
      <c r="I110" s="32">
        <v>2.2700000000000001E-2</v>
      </c>
    </row>
    <row r="111" spans="1:9">
      <c r="A111" s="56">
        <v>4</v>
      </c>
      <c r="B111" s="31">
        <v>1</v>
      </c>
      <c r="C111" s="25" t="s">
        <v>529</v>
      </c>
      <c r="D111" s="27" t="s">
        <v>800</v>
      </c>
      <c r="E111" s="21">
        <f t="shared" si="2"/>
        <v>2.2700000000000001E-2</v>
      </c>
      <c r="F111" s="28">
        <v>0</v>
      </c>
      <c r="G111" s="28">
        <v>0</v>
      </c>
      <c r="H111" s="21" t="str">
        <f t="shared" si="3"/>
        <v/>
      </c>
      <c r="I111" s="32">
        <v>2.2700000000000001E-2</v>
      </c>
    </row>
    <row r="112" spans="1:9">
      <c r="A112" s="56">
        <v>4</v>
      </c>
      <c r="B112" s="31">
        <v>1</v>
      </c>
      <c r="C112" s="25" t="s">
        <v>529</v>
      </c>
      <c r="D112" s="27" t="s">
        <v>801</v>
      </c>
      <c r="E112" s="21">
        <f t="shared" si="2"/>
        <v>2.2700000000000001E-2</v>
      </c>
      <c r="F112" s="28">
        <v>0</v>
      </c>
      <c r="G112" s="28">
        <v>0</v>
      </c>
      <c r="H112" s="21" t="str">
        <f t="shared" si="3"/>
        <v/>
      </c>
      <c r="I112" s="32">
        <v>2.2700000000000001E-2</v>
      </c>
    </row>
    <row r="113" spans="1:9">
      <c r="A113" s="56">
        <v>4</v>
      </c>
      <c r="B113" s="31">
        <v>1</v>
      </c>
      <c r="C113" s="25" t="s">
        <v>529</v>
      </c>
      <c r="D113" s="27" t="s">
        <v>802</v>
      </c>
      <c r="E113" s="21">
        <f t="shared" si="2"/>
        <v>2.2700000000000001E-2</v>
      </c>
      <c r="F113" s="28">
        <v>0</v>
      </c>
      <c r="G113" s="28">
        <v>0</v>
      </c>
      <c r="H113" s="21" t="str">
        <f t="shared" si="3"/>
        <v/>
      </c>
      <c r="I113" s="32">
        <v>2.2700000000000001E-2</v>
      </c>
    </row>
    <row r="114" spans="1:9">
      <c r="A114" s="56">
        <v>4</v>
      </c>
      <c r="B114" s="31">
        <v>1</v>
      </c>
      <c r="C114" s="25" t="s">
        <v>529</v>
      </c>
      <c r="D114" s="27" t="s">
        <v>803</v>
      </c>
      <c r="E114" s="21">
        <f t="shared" si="2"/>
        <v>2.2700000000000001E-2</v>
      </c>
      <c r="F114" s="28">
        <v>0</v>
      </c>
      <c r="G114" s="28">
        <v>0</v>
      </c>
      <c r="H114" s="21" t="str">
        <f t="shared" si="3"/>
        <v/>
      </c>
      <c r="I114" s="32">
        <v>2.2700000000000001E-2</v>
      </c>
    </row>
    <row r="115" spans="1:9">
      <c r="A115" s="56">
        <v>4</v>
      </c>
      <c r="B115" s="31">
        <v>1</v>
      </c>
      <c r="C115" s="25" t="s">
        <v>529</v>
      </c>
      <c r="D115" s="27" t="s">
        <v>804</v>
      </c>
      <c r="E115" s="21">
        <f t="shared" si="2"/>
        <v>2.2700000000000001E-2</v>
      </c>
      <c r="F115" s="28">
        <v>0</v>
      </c>
      <c r="G115" s="28">
        <v>0</v>
      </c>
      <c r="H115" s="21" t="str">
        <f t="shared" si="3"/>
        <v/>
      </c>
      <c r="I115" s="32">
        <v>2.2700000000000001E-2</v>
      </c>
    </row>
    <row r="116" spans="1:9">
      <c r="A116" s="56">
        <v>4</v>
      </c>
      <c r="B116" s="31">
        <v>1</v>
      </c>
      <c r="C116" s="25" t="s">
        <v>529</v>
      </c>
      <c r="D116" s="27" t="s">
        <v>805</v>
      </c>
      <c r="E116" s="21">
        <f t="shared" si="2"/>
        <v>2.2700000000000001E-2</v>
      </c>
      <c r="F116" s="28">
        <v>0</v>
      </c>
      <c r="G116" s="28">
        <v>0</v>
      </c>
      <c r="H116" s="21" t="str">
        <f t="shared" si="3"/>
        <v/>
      </c>
      <c r="I116" s="32">
        <v>2.2700000000000001E-2</v>
      </c>
    </row>
    <row r="117" spans="1:9">
      <c r="A117" s="56">
        <v>4</v>
      </c>
      <c r="B117" s="31">
        <v>1</v>
      </c>
      <c r="C117" s="25" t="s">
        <v>529</v>
      </c>
      <c r="D117" s="27" t="s">
        <v>806</v>
      </c>
      <c r="E117" s="21">
        <f t="shared" si="2"/>
        <v>2.2700000000000001E-2</v>
      </c>
      <c r="F117" s="28">
        <v>0</v>
      </c>
      <c r="G117" s="28">
        <v>0</v>
      </c>
      <c r="H117" s="21" t="str">
        <f t="shared" si="3"/>
        <v/>
      </c>
      <c r="I117" s="32">
        <v>2.2700000000000001E-2</v>
      </c>
    </row>
    <row r="118" spans="1:9">
      <c r="A118" s="56">
        <v>4</v>
      </c>
      <c r="B118" s="31">
        <v>1</v>
      </c>
      <c r="C118" s="25" t="s">
        <v>529</v>
      </c>
      <c r="D118" s="27" t="s">
        <v>807</v>
      </c>
      <c r="E118" s="21">
        <f t="shared" si="2"/>
        <v>2.2700000000000001E-2</v>
      </c>
      <c r="F118" s="28">
        <v>0</v>
      </c>
      <c r="G118" s="28">
        <v>0</v>
      </c>
      <c r="H118" s="21" t="str">
        <f t="shared" si="3"/>
        <v/>
      </c>
      <c r="I118" s="32">
        <v>2.2700000000000001E-2</v>
      </c>
    </row>
    <row r="119" spans="1:9">
      <c r="A119" s="56">
        <v>4</v>
      </c>
      <c r="B119" s="31">
        <v>1</v>
      </c>
      <c r="C119" s="25" t="s">
        <v>529</v>
      </c>
      <c r="D119" s="27" t="s">
        <v>808</v>
      </c>
      <c r="E119" s="21">
        <f t="shared" si="2"/>
        <v>2.2700000000000001E-2</v>
      </c>
      <c r="F119" s="28">
        <v>0</v>
      </c>
      <c r="G119" s="28">
        <v>0</v>
      </c>
      <c r="H119" s="21" t="str">
        <f t="shared" si="3"/>
        <v/>
      </c>
      <c r="I119" s="32">
        <v>2.2700000000000001E-2</v>
      </c>
    </row>
    <row r="120" spans="1:9">
      <c r="A120" s="56">
        <v>4</v>
      </c>
      <c r="B120" s="31">
        <v>1</v>
      </c>
      <c r="C120" s="25" t="s">
        <v>529</v>
      </c>
      <c r="D120" s="27" t="s">
        <v>809</v>
      </c>
      <c r="E120" s="21">
        <f t="shared" si="2"/>
        <v>2.2700000000000001E-2</v>
      </c>
      <c r="F120" s="28">
        <v>0</v>
      </c>
      <c r="G120" s="28">
        <v>0</v>
      </c>
      <c r="H120" s="21" t="str">
        <f t="shared" si="3"/>
        <v/>
      </c>
      <c r="I120" s="32">
        <v>2.2700000000000001E-2</v>
      </c>
    </row>
    <row r="121" spans="1:9">
      <c r="A121" s="56">
        <v>4</v>
      </c>
      <c r="B121" s="31">
        <v>1</v>
      </c>
      <c r="C121" s="25" t="s">
        <v>529</v>
      </c>
      <c r="D121" s="27" t="s">
        <v>810</v>
      </c>
      <c r="E121" s="21">
        <f t="shared" si="2"/>
        <v>2.2700000000000001E-2</v>
      </c>
      <c r="F121" s="28">
        <v>0</v>
      </c>
      <c r="G121" s="28">
        <v>0</v>
      </c>
      <c r="H121" s="21" t="str">
        <f t="shared" si="3"/>
        <v/>
      </c>
      <c r="I121" s="32">
        <v>2.2700000000000001E-2</v>
      </c>
    </row>
    <row r="122" spans="1:9">
      <c r="A122" s="56">
        <v>4</v>
      </c>
      <c r="B122" s="31">
        <v>1</v>
      </c>
      <c r="C122" s="25" t="s">
        <v>529</v>
      </c>
      <c r="D122" s="27" t="s">
        <v>811</v>
      </c>
      <c r="E122" s="21">
        <f t="shared" si="2"/>
        <v>2.2700000000000001E-2</v>
      </c>
      <c r="F122" s="28">
        <v>0</v>
      </c>
      <c r="G122" s="28">
        <v>0</v>
      </c>
      <c r="H122" s="21" t="str">
        <f t="shared" si="3"/>
        <v/>
      </c>
      <c r="I122" s="32">
        <v>2.2700000000000001E-2</v>
      </c>
    </row>
    <row r="123" spans="1:9">
      <c r="A123" s="56">
        <v>4</v>
      </c>
      <c r="B123" s="31">
        <v>1</v>
      </c>
      <c r="C123" s="25" t="s">
        <v>529</v>
      </c>
      <c r="D123" s="27" t="s">
        <v>812</v>
      </c>
      <c r="E123" s="21">
        <f t="shared" si="2"/>
        <v>2.2700000000000001E-2</v>
      </c>
      <c r="F123" s="28">
        <v>0</v>
      </c>
      <c r="G123" s="28">
        <v>0</v>
      </c>
      <c r="H123" s="21" t="str">
        <f t="shared" si="3"/>
        <v/>
      </c>
      <c r="I123" s="32">
        <v>2.2700000000000001E-2</v>
      </c>
    </row>
    <row r="124" spans="1:9">
      <c r="A124" s="56">
        <v>4</v>
      </c>
      <c r="B124" s="31">
        <v>1</v>
      </c>
      <c r="C124" s="25" t="s">
        <v>529</v>
      </c>
      <c r="D124" s="27" t="s">
        <v>813</v>
      </c>
      <c r="E124" s="21">
        <f t="shared" si="2"/>
        <v>2.2700000000000001E-2</v>
      </c>
      <c r="F124" s="28">
        <v>0</v>
      </c>
      <c r="G124" s="28">
        <v>0</v>
      </c>
      <c r="H124" s="21" t="str">
        <f t="shared" si="3"/>
        <v/>
      </c>
      <c r="I124" s="32">
        <v>2.2700000000000001E-2</v>
      </c>
    </row>
    <row r="125" spans="1:9">
      <c r="A125" s="56">
        <v>4</v>
      </c>
      <c r="B125" s="31">
        <v>1</v>
      </c>
      <c r="C125" s="25" t="s">
        <v>529</v>
      </c>
      <c r="D125" s="27" t="s">
        <v>814</v>
      </c>
      <c r="E125" s="21">
        <f t="shared" si="2"/>
        <v>2.2700000000000001E-2</v>
      </c>
      <c r="F125" s="28">
        <v>0</v>
      </c>
      <c r="G125" s="28">
        <v>0</v>
      </c>
      <c r="H125" s="21" t="str">
        <f t="shared" si="3"/>
        <v/>
      </c>
      <c r="I125" s="32">
        <v>2.2700000000000001E-2</v>
      </c>
    </row>
    <row r="126" spans="1:9">
      <c r="A126" s="56">
        <v>4</v>
      </c>
      <c r="B126" s="31">
        <v>1</v>
      </c>
      <c r="C126" s="25" t="s">
        <v>529</v>
      </c>
      <c r="D126" s="27" t="s">
        <v>815</v>
      </c>
      <c r="E126" s="21">
        <f t="shared" si="2"/>
        <v>2.2700000000000001E-2</v>
      </c>
      <c r="F126" s="28">
        <v>0</v>
      </c>
      <c r="G126" s="28">
        <v>0</v>
      </c>
      <c r="H126" s="21" t="str">
        <f t="shared" si="3"/>
        <v/>
      </c>
      <c r="I126" s="32">
        <v>2.2700000000000001E-2</v>
      </c>
    </row>
    <row r="127" spans="1:9">
      <c r="A127" s="56">
        <v>4</v>
      </c>
      <c r="B127" s="31">
        <v>1</v>
      </c>
      <c r="C127" s="25" t="s">
        <v>529</v>
      </c>
      <c r="D127" s="27" t="s">
        <v>816</v>
      </c>
      <c r="E127" s="21">
        <f t="shared" si="2"/>
        <v>2.2700000000000001E-2</v>
      </c>
      <c r="F127" s="28">
        <v>0</v>
      </c>
      <c r="G127" s="28">
        <v>0</v>
      </c>
      <c r="H127" s="21" t="str">
        <f t="shared" si="3"/>
        <v/>
      </c>
      <c r="I127" s="32">
        <v>2.2700000000000001E-2</v>
      </c>
    </row>
    <row r="128" spans="1:9">
      <c r="A128" s="56">
        <v>4</v>
      </c>
      <c r="B128" s="31">
        <v>1</v>
      </c>
      <c r="C128" s="25" t="s">
        <v>529</v>
      </c>
      <c r="D128" s="27" t="s">
        <v>817</v>
      </c>
      <c r="E128" s="21">
        <f t="shared" si="2"/>
        <v>2.2700000000000001E-2</v>
      </c>
      <c r="F128" s="28">
        <v>0</v>
      </c>
      <c r="G128" s="28">
        <v>0</v>
      </c>
      <c r="H128" s="21" t="str">
        <f t="shared" si="3"/>
        <v/>
      </c>
      <c r="I128" s="32">
        <v>2.2700000000000001E-2</v>
      </c>
    </row>
    <row r="129" spans="1:9">
      <c r="A129" s="56">
        <v>4</v>
      </c>
      <c r="B129" s="31">
        <v>1</v>
      </c>
      <c r="C129" s="25" t="s">
        <v>529</v>
      </c>
      <c r="D129" s="27" t="s">
        <v>818</v>
      </c>
      <c r="E129" s="21">
        <f t="shared" si="2"/>
        <v>2.2700000000000001E-2</v>
      </c>
      <c r="F129" s="28">
        <v>0</v>
      </c>
      <c r="G129" s="28">
        <v>0</v>
      </c>
      <c r="H129" s="21" t="str">
        <f t="shared" si="3"/>
        <v/>
      </c>
      <c r="I129" s="32">
        <v>2.2700000000000001E-2</v>
      </c>
    </row>
    <row r="130" spans="1:9">
      <c r="A130" s="56">
        <v>4</v>
      </c>
      <c r="B130" s="31">
        <v>1</v>
      </c>
      <c r="C130" s="25" t="s">
        <v>529</v>
      </c>
      <c r="D130" s="27" t="s">
        <v>819</v>
      </c>
      <c r="E130" s="21">
        <f t="shared" si="2"/>
        <v>2.2700000000000001E-2</v>
      </c>
      <c r="F130" s="28">
        <v>0</v>
      </c>
      <c r="G130" s="28">
        <v>0</v>
      </c>
      <c r="H130" s="21" t="str">
        <f t="shared" si="3"/>
        <v/>
      </c>
      <c r="I130" s="32">
        <v>2.2700000000000001E-2</v>
      </c>
    </row>
    <row r="131" spans="1:9">
      <c r="A131" s="56">
        <v>4</v>
      </c>
      <c r="B131" s="31">
        <v>1</v>
      </c>
      <c r="C131" s="25" t="s">
        <v>529</v>
      </c>
      <c r="D131" s="27" t="s">
        <v>820</v>
      </c>
      <c r="E131" s="21">
        <f t="shared" ref="E131:E194" si="4">B131*IF($C131="",0,IF(COUNTIF($C$3:$C$374,$C131)=1,1,ROUND(1/COUNTIF($C$3:$C$374,$C131),4)))</f>
        <v>2.2700000000000001E-2</v>
      </c>
      <c r="F131" s="28">
        <v>0</v>
      </c>
      <c r="G131" s="28">
        <v>0</v>
      </c>
      <c r="H131" s="21" t="str">
        <f t="shared" si="3"/>
        <v/>
      </c>
      <c r="I131" s="32">
        <v>2.2700000000000001E-2</v>
      </c>
    </row>
    <row r="132" spans="1:9">
      <c r="A132" s="56">
        <v>4</v>
      </c>
      <c r="B132" s="31">
        <v>1</v>
      </c>
      <c r="C132" s="25" t="s">
        <v>529</v>
      </c>
      <c r="D132" s="27" t="s">
        <v>821</v>
      </c>
      <c r="E132" s="21">
        <f t="shared" si="4"/>
        <v>2.2700000000000001E-2</v>
      </c>
      <c r="F132" s="28">
        <v>0</v>
      </c>
      <c r="G132" s="28">
        <v>0</v>
      </c>
      <c r="H132" s="21" t="str">
        <f t="shared" ref="H132:H195" si="5">IF(G132=1,C132,"")</f>
        <v/>
      </c>
      <c r="I132" s="32">
        <v>2.2700000000000001E-2</v>
      </c>
    </row>
    <row r="133" spans="1:9">
      <c r="A133" s="56">
        <v>4</v>
      </c>
      <c r="B133" s="31">
        <v>1</v>
      </c>
      <c r="C133" s="25" t="s">
        <v>529</v>
      </c>
      <c r="D133" s="27" t="s">
        <v>822</v>
      </c>
      <c r="E133" s="21">
        <f t="shared" si="4"/>
        <v>2.2700000000000001E-2</v>
      </c>
      <c r="F133" s="28">
        <v>0</v>
      </c>
      <c r="G133" s="28">
        <v>0</v>
      </c>
      <c r="H133" s="21" t="str">
        <f t="shared" si="5"/>
        <v/>
      </c>
      <c r="I133" s="32">
        <v>2.2700000000000001E-2</v>
      </c>
    </row>
    <row r="134" spans="1:9">
      <c r="A134" s="56">
        <v>4</v>
      </c>
      <c r="B134" s="31">
        <v>1</v>
      </c>
      <c r="C134" s="25" t="s">
        <v>529</v>
      </c>
      <c r="D134" s="27" t="s">
        <v>823</v>
      </c>
      <c r="E134" s="21">
        <f t="shared" si="4"/>
        <v>2.2700000000000001E-2</v>
      </c>
      <c r="F134" s="28">
        <v>0</v>
      </c>
      <c r="G134" s="28">
        <v>0</v>
      </c>
      <c r="H134" s="21" t="str">
        <f t="shared" si="5"/>
        <v/>
      </c>
      <c r="I134" s="32">
        <v>2.2700000000000001E-2</v>
      </c>
    </row>
    <row r="135" spans="1:9">
      <c r="A135" s="56">
        <v>4</v>
      </c>
      <c r="B135" s="31">
        <v>1</v>
      </c>
      <c r="C135" s="25" t="s">
        <v>529</v>
      </c>
      <c r="D135" s="27" t="s">
        <v>824</v>
      </c>
      <c r="E135" s="21">
        <f t="shared" si="4"/>
        <v>2.2700000000000001E-2</v>
      </c>
      <c r="F135" s="28">
        <v>0</v>
      </c>
      <c r="G135" s="28">
        <v>0</v>
      </c>
      <c r="H135" s="21" t="str">
        <f t="shared" si="5"/>
        <v/>
      </c>
      <c r="I135" s="32">
        <v>2.2700000000000001E-2</v>
      </c>
    </row>
    <row r="136" spans="1:9">
      <c r="A136" s="56">
        <v>4</v>
      </c>
      <c r="B136" s="31">
        <v>1</v>
      </c>
      <c r="C136" s="25" t="s">
        <v>529</v>
      </c>
      <c r="D136" s="27" t="s">
        <v>825</v>
      </c>
      <c r="E136" s="21">
        <f t="shared" si="4"/>
        <v>2.2700000000000001E-2</v>
      </c>
      <c r="F136" s="28">
        <v>0</v>
      </c>
      <c r="G136" s="28">
        <v>0</v>
      </c>
      <c r="H136" s="21" t="str">
        <f t="shared" si="5"/>
        <v/>
      </c>
      <c r="I136" s="32">
        <v>2.2700000000000001E-2</v>
      </c>
    </row>
    <row r="137" spans="1:9">
      <c r="A137" s="56">
        <v>4</v>
      </c>
      <c r="B137" s="31">
        <v>1</v>
      </c>
      <c r="C137" s="25" t="s">
        <v>529</v>
      </c>
      <c r="D137" s="27" t="s">
        <v>826</v>
      </c>
      <c r="E137" s="21">
        <f t="shared" si="4"/>
        <v>2.2700000000000001E-2</v>
      </c>
      <c r="F137" s="28">
        <v>0</v>
      </c>
      <c r="G137" s="28">
        <v>0</v>
      </c>
      <c r="H137" s="21" t="str">
        <f t="shared" si="5"/>
        <v/>
      </c>
      <c r="I137" s="32">
        <v>2.2700000000000001E-2</v>
      </c>
    </row>
    <row r="138" spans="1:9">
      <c r="A138" s="56">
        <v>4</v>
      </c>
      <c r="B138" s="31">
        <v>1</v>
      </c>
      <c r="C138" s="25" t="s">
        <v>530</v>
      </c>
      <c r="D138" s="27" t="s">
        <v>531</v>
      </c>
      <c r="E138" s="21">
        <f t="shared" si="4"/>
        <v>0.33329999999999999</v>
      </c>
      <c r="F138" s="28">
        <v>0</v>
      </c>
      <c r="G138" s="28">
        <v>0</v>
      </c>
      <c r="H138" s="21" t="str">
        <f t="shared" si="5"/>
        <v/>
      </c>
      <c r="I138" s="32">
        <v>0.33329999999999999</v>
      </c>
    </row>
    <row r="139" spans="1:9">
      <c r="A139" s="56">
        <v>4</v>
      </c>
      <c r="B139" s="31">
        <v>1</v>
      </c>
      <c r="C139" s="25" t="s">
        <v>530</v>
      </c>
      <c r="D139" s="27" t="s">
        <v>827</v>
      </c>
      <c r="E139" s="21">
        <f t="shared" si="4"/>
        <v>0.33329999999999999</v>
      </c>
      <c r="F139" s="28">
        <v>0</v>
      </c>
      <c r="G139" s="28">
        <v>0</v>
      </c>
      <c r="H139" s="21" t="str">
        <f t="shared" si="5"/>
        <v/>
      </c>
      <c r="I139" s="32">
        <v>0.33329999999999999</v>
      </c>
    </row>
    <row r="140" spans="1:9">
      <c r="A140" s="56">
        <v>4</v>
      </c>
      <c r="B140" s="31">
        <v>1</v>
      </c>
      <c r="C140" s="25" t="s">
        <v>530</v>
      </c>
      <c r="D140" s="27" t="s">
        <v>828</v>
      </c>
      <c r="E140" s="21">
        <f t="shared" si="4"/>
        <v>0.33329999999999999</v>
      </c>
      <c r="F140" s="28">
        <v>0</v>
      </c>
      <c r="G140" s="28">
        <v>0</v>
      </c>
      <c r="H140" s="21" t="str">
        <f t="shared" si="5"/>
        <v/>
      </c>
      <c r="I140" s="32">
        <v>0.33329999999999999</v>
      </c>
    </row>
    <row r="141" spans="1:9">
      <c r="A141" s="56">
        <v>4</v>
      </c>
      <c r="B141" s="32">
        <v>1</v>
      </c>
      <c r="C141" s="25" t="s">
        <v>829</v>
      </c>
      <c r="D141" s="27" t="s">
        <v>830</v>
      </c>
      <c r="E141" s="21">
        <f t="shared" si="4"/>
        <v>0.25</v>
      </c>
      <c r="F141" s="28">
        <v>1</v>
      </c>
      <c r="G141" s="28">
        <v>0</v>
      </c>
      <c r="H141" s="21" t="str">
        <f t="shared" si="5"/>
        <v/>
      </c>
      <c r="I141" s="32">
        <v>0.25</v>
      </c>
    </row>
    <row r="142" spans="1:9">
      <c r="A142" s="56">
        <v>4</v>
      </c>
      <c r="B142" s="32">
        <v>1</v>
      </c>
      <c r="C142" s="25" t="s">
        <v>829</v>
      </c>
      <c r="D142" s="27" t="s">
        <v>831</v>
      </c>
      <c r="E142" s="21">
        <f t="shared" si="4"/>
        <v>0.25</v>
      </c>
      <c r="F142" s="28">
        <v>1</v>
      </c>
      <c r="G142" s="28">
        <v>0</v>
      </c>
      <c r="H142" s="21" t="str">
        <f t="shared" si="5"/>
        <v/>
      </c>
      <c r="I142" s="32">
        <v>0.25</v>
      </c>
    </row>
    <row r="143" spans="1:9">
      <c r="A143" s="56">
        <v>4</v>
      </c>
      <c r="B143" s="32">
        <v>1</v>
      </c>
      <c r="C143" s="25" t="s">
        <v>829</v>
      </c>
      <c r="D143" s="27" t="s">
        <v>832</v>
      </c>
      <c r="E143" s="21">
        <f t="shared" si="4"/>
        <v>0.25</v>
      </c>
      <c r="F143" s="28">
        <v>1</v>
      </c>
      <c r="G143" s="28">
        <v>0</v>
      </c>
      <c r="H143" s="21" t="str">
        <f t="shared" si="5"/>
        <v/>
      </c>
      <c r="I143" s="32">
        <v>0.25</v>
      </c>
    </row>
    <row r="144" spans="1:9">
      <c r="A144" s="56">
        <v>4</v>
      </c>
      <c r="B144" s="32">
        <v>1</v>
      </c>
      <c r="C144" s="25" t="s">
        <v>829</v>
      </c>
      <c r="D144" s="27" t="s">
        <v>833</v>
      </c>
      <c r="E144" s="21">
        <f t="shared" si="4"/>
        <v>0.25</v>
      </c>
      <c r="F144" s="28">
        <v>1</v>
      </c>
      <c r="G144" s="28">
        <v>0</v>
      </c>
      <c r="H144" s="21" t="str">
        <f t="shared" si="5"/>
        <v/>
      </c>
      <c r="I144" s="32">
        <v>0.25</v>
      </c>
    </row>
    <row r="145" spans="1:9">
      <c r="A145" s="56">
        <v>4</v>
      </c>
      <c r="B145" s="31">
        <v>1</v>
      </c>
      <c r="C145" s="25" t="s">
        <v>532</v>
      </c>
      <c r="D145" s="27" t="s">
        <v>834</v>
      </c>
      <c r="E145" s="21">
        <f t="shared" si="4"/>
        <v>0.05</v>
      </c>
      <c r="F145" s="28">
        <v>0</v>
      </c>
      <c r="G145" s="28">
        <v>0</v>
      </c>
      <c r="H145" s="21" t="str">
        <f t="shared" si="5"/>
        <v/>
      </c>
      <c r="I145" s="32">
        <v>0.05</v>
      </c>
    </row>
    <row r="146" spans="1:9">
      <c r="A146" s="56">
        <v>4</v>
      </c>
      <c r="B146" s="31">
        <v>1</v>
      </c>
      <c r="C146" s="25" t="s">
        <v>532</v>
      </c>
      <c r="D146" s="27" t="s">
        <v>835</v>
      </c>
      <c r="E146" s="21">
        <f t="shared" si="4"/>
        <v>0.05</v>
      </c>
      <c r="F146" s="28">
        <v>0</v>
      </c>
      <c r="G146" s="28">
        <v>0</v>
      </c>
      <c r="H146" s="21" t="str">
        <f t="shared" si="5"/>
        <v/>
      </c>
      <c r="I146" s="32">
        <v>0.05</v>
      </c>
    </row>
    <row r="147" spans="1:9">
      <c r="A147" s="56">
        <v>4</v>
      </c>
      <c r="B147" s="31">
        <v>1</v>
      </c>
      <c r="C147" s="25" t="s">
        <v>532</v>
      </c>
      <c r="D147" s="27" t="s">
        <v>836</v>
      </c>
      <c r="E147" s="21">
        <f t="shared" si="4"/>
        <v>0.05</v>
      </c>
      <c r="F147" s="28">
        <v>0</v>
      </c>
      <c r="G147" s="28">
        <v>0</v>
      </c>
      <c r="H147" s="21" t="str">
        <f t="shared" si="5"/>
        <v/>
      </c>
      <c r="I147" s="32">
        <v>0.05</v>
      </c>
    </row>
    <row r="148" spans="1:9">
      <c r="A148" s="56">
        <v>4</v>
      </c>
      <c r="B148" s="31">
        <v>1</v>
      </c>
      <c r="C148" s="25" t="s">
        <v>532</v>
      </c>
      <c r="D148" s="27" t="s">
        <v>837</v>
      </c>
      <c r="E148" s="21">
        <f t="shared" si="4"/>
        <v>0.05</v>
      </c>
      <c r="F148" s="28">
        <v>0</v>
      </c>
      <c r="G148" s="28">
        <v>0</v>
      </c>
      <c r="H148" s="21" t="str">
        <f t="shared" si="5"/>
        <v/>
      </c>
      <c r="I148" s="32">
        <v>0.05</v>
      </c>
    </row>
    <row r="149" spans="1:9">
      <c r="A149" s="56">
        <v>4</v>
      </c>
      <c r="B149" s="31">
        <v>1</v>
      </c>
      <c r="C149" s="25" t="s">
        <v>532</v>
      </c>
      <c r="D149" s="27" t="s">
        <v>838</v>
      </c>
      <c r="E149" s="21">
        <f t="shared" si="4"/>
        <v>0.05</v>
      </c>
      <c r="F149" s="28">
        <v>0</v>
      </c>
      <c r="G149" s="28">
        <v>0</v>
      </c>
      <c r="H149" s="21" t="str">
        <f t="shared" si="5"/>
        <v/>
      </c>
      <c r="I149" s="32">
        <v>0.05</v>
      </c>
    </row>
    <row r="150" spans="1:9">
      <c r="A150" s="56">
        <v>4</v>
      </c>
      <c r="B150" s="31">
        <v>1</v>
      </c>
      <c r="C150" s="25" t="s">
        <v>532</v>
      </c>
      <c r="D150" s="27" t="s">
        <v>839</v>
      </c>
      <c r="E150" s="21">
        <f t="shared" si="4"/>
        <v>0.05</v>
      </c>
      <c r="F150" s="28">
        <v>0</v>
      </c>
      <c r="G150" s="28">
        <v>0</v>
      </c>
      <c r="H150" s="21" t="str">
        <f t="shared" si="5"/>
        <v/>
      </c>
      <c r="I150" s="32">
        <v>0.05</v>
      </c>
    </row>
    <row r="151" spans="1:9">
      <c r="A151" s="56">
        <v>4</v>
      </c>
      <c r="B151" s="31">
        <v>1</v>
      </c>
      <c r="C151" s="25" t="s">
        <v>532</v>
      </c>
      <c r="D151" s="27" t="s">
        <v>840</v>
      </c>
      <c r="E151" s="21">
        <f t="shared" si="4"/>
        <v>0.05</v>
      </c>
      <c r="F151" s="28">
        <v>0</v>
      </c>
      <c r="G151" s="28">
        <v>0</v>
      </c>
      <c r="H151" s="21" t="str">
        <f t="shared" si="5"/>
        <v/>
      </c>
      <c r="I151" s="32">
        <v>0.05</v>
      </c>
    </row>
    <row r="152" spans="1:9">
      <c r="A152" s="56">
        <v>4</v>
      </c>
      <c r="B152" s="31">
        <v>1</v>
      </c>
      <c r="C152" s="25" t="s">
        <v>532</v>
      </c>
      <c r="D152" s="27" t="s">
        <v>841</v>
      </c>
      <c r="E152" s="21">
        <f t="shared" si="4"/>
        <v>0.05</v>
      </c>
      <c r="F152" s="28">
        <v>0</v>
      </c>
      <c r="G152" s="28">
        <v>0</v>
      </c>
      <c r="H152" s="21" t="str">
        <f t="shared" si="5"/>
        <v/>
      </c>
      <c r="I152" s="32">
        <v>0.05</v>
      </c>
    </row>
    <row r="153" spans="1:9">
      <c r="A153" s="56">
        <v>4</v>
      </c>
      <c r="B153" s="31">
        <v>1</v>
      </c>
      <c r="C153" s="25" t="s">
        <v>532</v>
      </c>
      <c r="D153" s="27" t="s">
        <v>842</v>
      </c>
      <c r="E153" s="21">
        <f t="shared" si="4"/>
        <v>0.05</v>
      </c>
      <c r="F153" s="28">
        <v>0</v>
      </c>
      <c r="G153" s="28">
        <v>0</v>
      </c>
      <c r="H153" s="21" t="str">
        <f t="shared" si="5"/>
        <v/>
      </c>
      <c r="I153" s="32">
        <v>0.05</v>
      </c>
    </row>
    <row r="154" spans="1:9">
      <c r="A154" s="56">
        <v>4</v>
      </c>
      <c r="B154" s="31">
        <v>1</v>
      </c>
      <c r="C154" s="25" t="s">
        <v>532</v>
      </c>
      <c r="D154" s="27" t="s">
        <v>843</v>
      </c>
      <c r="E154" s="21">
        <f t="shared" si="4"/>
        <v>0.05</v>
      </c>
      <c r="F154" s="28">
        <v>0</v>
      </c>
      <c r="G154" s="28">
        <v>0</v>
      </c>
      <c r="H154" s="21" t="str">
        <f t="shared" si="5"/>
        <v/>
      </c>
      <c r="I154" s="32">
        <v>0.05</v>
      </c>
    </row>
    <row r="155" spans="1:9">
      <c r="A155" s="56">
        <v>4</v>
      </c>
      <c r="B155" s="31">
        <v>1</v>
      </c>
      <c r="C155" s="25" t="s">
        <v>532</v>
      </c>
      <c r="D155" s="27" t="s">
        <v>844</v>
      </c>
      <c r="E155" s="21">
        <f t="shared" si="4"/>
        <v>0.05</v>
      </c>
      <c r="F155" s="28">
        <v>0</v>
      </c>
      <c r="G155" s="28">
        <v>0</v>
      </c>
      <c r="H155" s="21" t="str">
        <f t="shared" si="5"/>
        <v/>
      </c>
      <c r="I155" s="32">
        <v>0.05</v>
      </c>
    </row>
    <row r="156" spans="1:9">
      <c r="A156" s="56">
        <v>4</v>
      </c>
      <c r="B156" s="31">
        <v>1</v>
      </c>
      <c r="C156" s="25" t="s">
        <v>532</v>
      </c>
      <c r="D156" s="27" t="s">
        <v>845</v>
      </c>
      <c r="E156" s="21">
        <f t="shared" si="4"/>
        <v>0.05</v>
      </c>
      <c r="F156" s="28">
        <v>0</v>
      </c>
      <c r="G156" s="28">
        <v>0</v>
      </c>
      <c r="H156" s="21" t="str">
        <f t="shared" si="5"/>
        <v/>
      </c>
      <c r="I156" s="32">
        <v>0.05</v>
      </c>
    </row>
    <row r="157" spans="1:9">
      <c r="A157" s="56">
        <v>4</v>
      </c>
      <c r="B157" s="31">
        <v>1</v>
      </c>
      <c r="C157" s="25" t="s">
        <v>532</v>
      </c>
      <c r="D157" s="27" t="s">
        <v>846</v>
      </c>
      <c r="E157" s="21">
        <f t="shared" si="4"/>
        <v>0.05</v>
      </c>
      <c r="F157" s="28">
        <v>0</v>
      </c>
      <c r="G157" s="28">
        <v>0</v>
      </c>
      <c r="H157" s="21" t="str">
        <f t="shared" si="5"/>
        <v/>
      </c>
      <c r="I157" s="32">
        <v>0.05</v>
      </c>
    </row>
    <row r="158" spans="1:9">
      <c r="A158" s="56">
        <v>4</v>
      </c>
      <c r="B158" s="31">
        <v>1</v>
      </c>
      <c r="C158" s="25" t="s">
        <v>532</v>
      </c>
      <c r="D158" s="27" t="s">
        <v>847</v>
      </c>
      <c r="E158" s="21">
        <f t="shared" si="4"/>
        <v>0.05</v>
      </c>
      <c r="F158" s="28">
        <v>0</v>
      </c>
      <c r="G158" s="28">
        <v>0</v>
      </c>
      <c r="H158" s="21" t="str">
        <f t="shared" si="5"/>
        <v/>
      </c>
      <c r="I158" s="32">
        <v>0.05</v>
      </c>
    </row>
    <row r="159" spans="1:9">
      <c r="A159" s="56">
        <v>4</v>
      </c>
      <c r="B159" s="31">
        <v>1</v>
      </c>
      <c r="C159" s="25" t="s">
        <v>532</v>
      </c>
      <c r="D159" s="27" t="s">
        <v>848</v>
      </c>
      <c r="E159" s="21">
        <f t="shared" si="4"/>
        <v>0.05</v>
      </c>
      <c r="F159" s="28">
        <v>0</v>
      </c>
      <c r="G159" s="28">
        <v>0</v>
      </c>
      <c r="H159" s="21" t="str">
        <f t="shared" si="5"/>
        <v/>
      </c>
      <c r="I159" s="32">
        <v>0.05</v>
      </c>
    </row>
    <row r="160" spans="1:9">
      <c r="A160" s="56">
        <v>4</v>
      </c>
      <c r="B160" s="31">
        <v>1</v>
      </c>
      <c r="C160" s="25" t="s">
        <v>532</v>
      </c>
      <c r="D160" s="27" t="s">
        <v>849</v>
      </c>
      <c r="E160" s="21">
        <f t="shared" si="4"/>
        <v>0.05</v>
      </c>
      <c r="F160" s="28">
        <v>0</v>
      </c>
      <c r="G160" s="28">
        <v>0</v>
      </c>
      <c r="H160" s="21" t="str">
        <f t="shared" si="5"/>
        <v/>
      </c>
      <c r="I160" s="32">
        <v>0.05</v>
      </c>
    </row>
    <row r="161" spans="1:9">
      <c r="A161" s="56">
        <v>4</v>
      </c>
      <c r="B161" s="31">
        <v>1</v>
      </c>
      <c r="C161" s="25" t="s">
        <v>532</v>
      </c>
      <c r="D161" s="27" t="s">
        <v>850</v>
      </c>
      <c r="E161" s="21">
        <f t="shared" si="4"/>
        <v>0.05</v>
      </c>
      <c r="F161" s="28">
        <v>0</v>
      </c>
      <c r="G161" s="28">
        <v>0</v>
      </c>
      <c r="H161" s="21" t="str">
        <f t="shared" si="5"/>
        <v/>
      </c>
      <c r="I161" s="32">
        <v>0.05</v>
      </c>
    </row>
    <row r="162" spans="1:9">
      <c r="A162" s="56">
        <v>4</v>
      </c>
      <c r="B162" s="31">
        <v>1</v>
      </c>
      <c r="C162" s="25" t="s">
        <v>532</v>
      </c>
      <c r="D162" s="27" t="s">
        <v>851</v>
      </c>
      <c r="E162" s="21">
        <f t="shared" si="4"/>
        <v>0.05</v>
      </c>
      <c r="F162" s="28">
        <v>0</v>
      </c>
      <c r="G162" s="28">
        <v>0</v>
      </c>
      <c r="H162" s="21" t="str">
        <f t="shared" si="5"/>
        <v/>
      </c>
      <c r="I162" s="32">
        <v>0.05</v>
      </c>
    </row>
    <row r="163" spans="1:9">
      <c r="A163" s="56">
        <v>4</v>
      </c>
      <c r="B163" s="31">
        <v>1</v>
      </c>
      <c r="C163" s="25" t="s">
        <v>532</v>
      </c>
      <c r="D163" s="27" t="s">
        <v>852</v>
      </c>
      <c r="E163" s="21">
        <f t="shared" si="4"/>
        <v>0.05</v>
      </c>
      <c r="F163" s="28">
        <v>0</v>
      </c>
      <c r="G163" s="28">
        <v>0</v>
      </c>
      <c r="H163" s="21" t="str">
        <f t="shared" si="5"/>
        <v/>
      </c>
      <c r="I163" s="32">
        <v>0.05</v>
      </c>
    </row>
    <row r="164" spans="1:9">
      <c r="A164" s="56">
        <v>4</v>
      </c>
      <c r="B164" s="31">
        <v>1</v>
      </c>
      <c r="C164" s="25" t="s">
        <v>532</v>
      </c>
      <c r="D164" s="27" t="s">
        <v>853</v>
      </c>
      <c r="E164" s="21">
        <f t="shared" si="4"/>
        <v>0.05</v>
      </c>
      <c r="F164" s="28">
        <v>0</v>
      </c>
      <c r="G164" s="28">
        <v>0</v>
      </c>
      <c r="H164" s="21" t="str">
        <f t="shared" si="5"/>
        <v/>
      </c>
      <c r="I164" s="32">
        <v>0.05</v>
      </c>
    </row>
    <row r="165" spans="1:9">
      <c r="A165" s="56">
        <v>4</v>
      </c>
      <c r="B165" s="31">
        <v>1</v>
      </c>
      <c r="C165" s="25" t="s">
        <v>533</v>
      </c>
      <c r="D165" s="27" t="s">
        <v>854</v>
      </c>
      <c r="E165" s="21">
        <f t="shared" si="4"/>
        <v>1</v>
      </c>
      <c r="F165" s="28">
        <v>0</v>
      </c>
      <c r="G165" s="28">
        <v>0</v>
      </c>
      <c r="H165" s="21" t="str">
        <f t="shared" si="5"/>
        <v/>
      </c>
      <c r="I165" s="32">
        <v>1</v>
      </c>
    </row>
    <row r="166" spans="1:9">
      <c r="A166" s="56">
        <v>5</v>
      </c>
      <c r="B166" s="31">
        <v>1</v>
      </c>
      <c r="C166" s="25" t="s">
        <v>534</v>
      </c>
      <c r="D166" s="27" t="s">
        <v>855</v>
      </c>
      <c r="E166" s="21">
        <f t="shared" si="4"/>
        <v>0.25</v>
      </c>
      <c r="F166" s="28">
        <v>0</v>
      </c>
      <c r="G166" s="28">
        <v>0</v>
      </c>
      <c r="H166" s="21" t="str">
        <f t="shared" si="5"/>
        <v/>
      </c>
      <c r="I166" s="32">
        <v>0.25</v>
      </c>
    </row>
    <row r="167" spans="1:9">
      <c r="A167" s="56">
        <v>5</v>
      </c>
      <c r="B167" s="31">
        <v>1</v>
      </c>
      <c r="C167" s="25" t="s">
        <v>534</v>
      </c>
      <c r="D167" s="27" t="s">
        <v>856</v>
      </c>
      <c r="E167" s="21">
        <f t="shared" si="4"/>
        <v>0.25</v>
      </c>
      <c r="F167" s="28">
        <v>0</v>
      </c>
      <c r="G167" s="28">
        <v>0</v>
      </c>
      <c r="H167" s="21" t="str">
        <f t="shared" si="5"/>
        <v/>
      </c>
      <c r="I167" s="32">
        <v>0.25</v>
      </c>
    </row>
    <row r="168" spans="1:9">
      <c r="A168" s="56">
        <v>5</v>
      </c>
      <c r="B168" s="31">
        <v>1</v>
      </c>
      <c r="C168" s="25" t="s">
        <v>534</v>
      </c>
      <c r="D168" s="27" t="s">
        <v>857</v>
      </c>
      <c r="E168" s="21">
        <f t="shared" si="4"/>
        <v>0.25</v>
      </c>
      <c r="F168" s="28">
        <v>0</v>
      </c>
      <c r="G168" s="28">
        <v>0</v>
      </c>
      <c r="H168" s="21" t="str">
        <f t="shared" si="5"/>
        <v/>
      </c>
      <c r="I168" s="32">
        <v>0.25</v>
      </c>
    </row>
    <row r="169" spans="1:9">
      <c r="A169" s="56">
        <v>5</v>
      </c>
      <c r="B169" s="31">
        <v>1</v>
      </c>
      <c r="C169" s="25" t="s">
        <v>534</v>
      </c>
      <c r="D169" s="27" t="s">
        <v>858</v>
      </c>
      <c r="E169" s="21">
        <f t="shared" si="4"/>
        <v>0.25</v>
      </c>
      <c r="F169" s="28">
        <v>0</v>
      </c>
      <c r="G169" s="28">
        <v>0</v>
      </c>
      <c r="H169" s="21" t="str">
        <f t="shared" si="5"/>
        <v/>
      </c>
      <c r="I169" s="32">
        <v>0.25</v>
      </c>
    </row>
    <row r="170" spans="1:9">
      <c r="A170" s="56">
        <v>5</v>
      </c>
      <c r="B170" s="31">
        <v>1</v>
      </c>
      <c r="C170" s="25" t="s">
        <v>535</v>
      </c>
      <c r="D170" s="27" t="s">
        <v>859</v>
      </c>
      <c r="E170" s="21">
        <f t="shared" si="4"/>
        <v>1</v>
      </c>
      <c r="F170" s="28">
        <v>0</v>
      </c>
      <c r="G170" s="28">
        <v>0</v>
      </c>
      <c r="H170" s="21" t="str">
        <f t="shared" si="5"/>
        <v/>
      </c>
      <c r="I170" s="32">
        <v>1</v>
      </c>
    </row>
    <row r="171" spans="1:9">
      <c r="A171" s="56">
        <v>5</v>
      </c>
      <c r="B171" s="31">
        <v>1</v>
      </c>
      <c r="C171" s="25" t="s">
        <v>860</v>
      </c>
      <c r="D171" s="27" t="s">
        <v>861</v>
      </c>
      <c r="E171" s="21">
        <f t="shared" si="4"/>
        <v>1</v>
      </c>
      <c r="F171" s="28">
        <v>0</v>
      </c>
      <c r="G171" s="28">
        <v>0</v>
      </c>
      <c r="H171" s="21" t="str">
        <f t="shared" si="5"/>
        <v/>
      </c>
      <c r="I171" s="32">
        <v>1</v>
      </c>
    </row>
    <row r="172" spans="1:9">
      <c r="A172" s="56">
        <v>5</v>
      </c>
      <c r="B172" s="31">
        <v>1</v>
      </c>
      <c r="C172" s="25" t="s">
        <v>536</v>
      </c>
      <c r="D172" s="27" t="s">
        <v>537</v>
      </c>
      <c r="E172" s="21">
        <f t="shared" si="4"/>
        <v>0.25</v>
      </c>
      <c r="F172" s="28">
        <v>0</v>
      </c>
      <c r="G172" s="28">
        <v>0</v>
      </c>
      <c r="H172" s="21" t="str">
        <f t="shared" si="5"/>
        <v/>
      </c>
      <c r="I172" s="32">
        <v>0.25</v>
      </c>
    </row>
    <row r="173" spans="1:9">
      <c r="A173" s="56">
        <v>5</v>
      </c>
      <c r="B173" s="31">
        <v>1</v>
      </c>
      <c r="C173" s="25" t="s">
        <v>536</v>
      </c>
      <c r="D173" s="27" t="s">
        <v>862</v>
      </c>
      <c r="E173" s="21">
        <f t="shared" si="4"/>
        <v>0.25</v>
      </c>
      <c r="F173" s="28">
        <v>0</v>
      </c>
      <c r="G173" s="28">
        <v>0</v>
      </c>
      <c r="H173" s="21" t="str">
        <f t="shared" si="5"/>
        <v/>
      </c>
      <c r="I173" s="32">
        <v>0.25</v>
      </c>
    </row>
    <row r="174" spans="1:9">
      <c r="A174" s="56">
        <v>5</v>
      </c>
      <c r="B174" s="31">
        <v>1</v>
      </c>
      <c r="C174" s="25" t="s">
        <v>536</v>
      </c>
      <c r="D174" s="27" t="s">
        <v>863</v>
      </c>
      <c r="E174" s="21">
        <f t="shared" si="4"/>
        <v>0.25</v>
      </c>
      <c r="F174" s="28">
        <v>0</v>
      </c>
      <c r="G174" s="28">
        <v>0</v>
      </c>
      <c r="H174" s="21" t="str">
        <f t="shared" si="5"/>
        <v/>
      </c>
      <c r="I174" s="32">
        <v>0.25</v>
      </c>
    </row>
    <row r="175" spans="1:9">
      <c r="A175" s="56">
        <v>5</v>
      </c>
      <c r="B175" s="31">
        <v>1</v>
      </c>
      <c r="C175" s="25" t="s">
        <v>536</v>
      </c>
      <c r="D175" s="27" t="s">
        <v>864</v>
      </c>
      <c r="E175" s="21">
        <f t="shared" si="4"/>
        <v>0.25</v>
      </c>
      <c r="F175" s="28">
        <v>0</v>
      </c>
      <c r="G175" s="28">
        <v>0</v>
      </c>
      <c r="H175" s="21" t="str">
        <f t="shared" si="5"/>
        <v/>
      </c>
      <c r="I175" s="32">
        <v>0.25</v>
      </c>
    </row>
    <row r="176" spans="1:9">
      <c r="A176" s="56">
        <v>5</v>
      </c>
      <c r="B176" s="31">
        <v>1</v>
      </c>
      <c r="C176" s="25" t="s">
        <v>538</v>
      </c>
      <c r="D176" s="27" t="s">
        <v>539</v>
      </c>
      <c r="E176" s="21">
        <f t="shared" si="4"/>
        <v>0.33329999999999999</v>
      </c>
      <c r="F176" s="28">
        <v>0</v>
      </c>
      <c r="G176" s="28">
        <v>0</v>
      </c>
      <c r="H176" s="21" t="str">
        <f t="shared" si="5"/>
        <v/>
      </c>
      <c r="I176" s="32">
        <v>0.33329999999999999</v>
      </c>
    </row>
    <row r="177" spans="1:9">
      <c r="A177" s="56">
        <v>5</v>
      </c>
      <c r="B177" s="31">
        <v>1</v>
      </c>
      <c r="C177" s="25" t="s">
        <v>538</v>
      </c>
      <c r="D177" s="27" t="s">
        <v>865</v>
      </c>
      <c r="E177" s="21">
        <f t="shared" si="4"/>
        <v>0.33329999999999999</v>
      </c>
      <c r="F177" s="28">
        <v>0</v>
      </c>
      <c r="G177" s="28">
        <v>0</v>
      </c>
      <c r="H177" s="21" t="str">
        <f t="shared" si="5"/>
        <v/>
      </c>
      <c r="I177" s="32">
        <v>0.33329999999999999</v>
      </c>
    </row>
    <row r="178" spans="1:9">
      <c r="A178" s="56">
        <v>5</v>
      </c>
      <c r="B178" s="31">
        <v>1</v>
      </c>
      <c r="C178" s="25" t="s">
        <v>538</v>
      </c>
      <c r="D178" s="27" t="s">
        <v>866</v>
      </c>
      <c r="E178" s="21">
        <f t="shared" si="4"/>
        <v>0.33329999999999999</v>
      </c>
      <c r="F178" s="28">
        <v>0</v>
      </c>
      <c r="G178" s="28">
        <v>0</v>
      </c>
      <c r="H178" s="21" t="str">
        <f t="shared" si="5"/>
        <v/>
      </c>
      <c r="I178" s="32">
        <v>0.33329999999999999</v>
      </c>
    </row>
    <row r="179" spans="1:9">
      <c r="A179" s="56">
        <v>5</v>
      </c>
      <c r="B179" s="31">
        <v>1</v>
      </c>
      <c r="C179" s="25" t="s">
        <v>540</v>
      </c>
      <c r="D179" s="27" t="s">
        <v>867</v>
      </c>
      <c r="E179" s="21">
        <f t="shared" si="4"/>
        <v>0.33329999999999999</v>
      </c>
      <c r="F179" s="28">
        <v>0</v>
      </c>
      <c r="G179" s="28">
        <v>0</v>
      </c>
      <c r="H179" s="21" t="str">
        <f t="shared" si="5"/>
        <v/>
      </c>
      <c r="I179" s="32">
        <v>0.33329999999999999</v>
      </c>
    </row>
    <row r="180" spans="1:9">
      <c r="A180" s="56">
        <v>5</v>
      </c>
      <c r="B180" s="31">
        <v>1</v>
      </c>
      <c r="C180" s="25" t="s">
        <v>540</v>
      </c>
      <c r="D180" s="27" t="s">
        <v>868</v>
      </c>
      <c r="E180" s="21">
        <f t="shared" si="4"/>
        <v>0.33329999999999999</v>
      </c>
      <c r="F180" s="28">
        <v>0</v>
      </c>
      <c r="G180" s="28">
        <v>0</v>
      </c>
      <c r="H180" s="21" t="str">
        <f t="shared" si="5"/>
        <v/>
      </c>
      <c r="I180" s="32">
        <v>0.33329999999999999</v>
      </c>
    </row>
    <row r="181" spans="1:9">
      <c r="A181" s="56">
        <v>5</v>
      </c>
      <c r="B181" s="31">
        <v>1</v>
      </c>
      <c r="C181" s="25" t="s">
        <v>540</v>
      </c>
      <c r="D181" s="27" t="s">
        <v>541</v>
      </c>
      <c r="E181" s="21">
        <f t="shared" si="4"/>
        <v>0.33329999999999999</v>
      </c>
      <c r="F181" s="28">
        <v>0</v>
      </c>
      <c r="G181" s="28">
        <v>0</v>
      </c>
      <c r="H181" s="21" t="str">
        <f t="shared" si="5"/>
        <v/>
      </c>
      <c r="I181" s="32">
        <v>0.33329999999999999</v>
      </c>
    </row>
    <row r="182" spans="1:9">
      <c r="A182" s="56">
        <v>5</v>
      </c>
      <c r="B182" s="31">
        <v>1</v>
      </c>
      <c r="C182" s="25" t="s">
        <v>542</v>
      </c>
      <c r="D182" s="27" t="s">
        <v>543</v>
      </c>
      <c r="E182" s="21">
        <f t="shared" si="4"/>
        <v>1</v>
      </c>
      <c r="F182" s="28">
        <v>0</v>
      </c>
      <c r="G182" s="28">
        <v>0</v>
      </c>
      <c r="H182" s="21" t="str">
        <f t="shared" si="5"/>
        <v/>
      </c>
      <c r="I182" s="32">
        <v>1</v>
      </c>
    </row>
    <row r="183" spans="1:9">
      <c r="A183" s="56">
        <v>6</v>
      </c>
      <c r="B183" s="31">
        <v>1</v>
      </c>
      <c r="C183" s="25" t="s">
        <v>544</v>
      </c>
      <c r="D183" s="27" t="s">
        <v>869</v>
      </c>
      <c r="E183" s="21">
        <f t="shared" si="4"/>
        <v>1</v>
      </c>
      <c r="F183" s="28">
        <v>1</v>
      </c>
      <c r="G183" s="28">
        <v>1</v>
      </c>
      <c r="H183" s="21" t="str">
        <f t="shared" si="5"/>
        <v>6.1.1</v>
      </c>
      <c r="I183" s="32">
        <v>1</v>
      </c>
    </row>
    <row r="184" spans="1:9">
      <c r="A184" s="56">
        <v>6</v>
      </c>
      <c r="B184" s="31">
        <v>1</v>
      </c>
      <c r="C184" s="25" t="s">
        <v>545</v>
      </c>
      <c r="D184" s="27" t="s">
        <v>870</v>
      </c>
      <c r="E184" s="21">
        <f t="shared" si="4"/>
        <v>0.5</v>
      </c>
      <c r="F184" s="28">
        <v>0</v>
      </c>
      <c r="G184" s="28">
        <v>0</v>
      </c>
      <c r="H184" s="21" t="str">
        <f t="shared" si="5"/>
        <v/>
      </c>
      <c r="I184" s="32">
        <v>0.5</v>
      </c>
    </row>
    <row r="185" spans="1:9">
      <c r="A185" s="56">
        <v>6</v>
      </c>
      <c r="B185" s="31">
        <v>1</v>
      </c>
      <c r="C185" s="25" t="s">
        <v>545</v>
      </c>
      <c r="D185" s="27" t="s">
        <v>871</v>
      </c>
      <c r="E185" s="21">
        <f t="shared" si="4"/>
        <v>0.5</v>
      </c>
      <c r="F185" s="28">
        <v>0</v>
      </c>
      <c r="G185" s="28">
        <v>0</v>
      </c>
      <c r="H185" s="21" t="str">
        <f t="shared" si="5"/>
        <v/>
      </c>
      <c r="I185" s="32">
        <v>0.5</v>
      </c>
    </row>
    <row r="186" spans="1:9">
      <c r="A186" s="56">
        <v>6</v>
      </c>
      <c r="B186" s="31">
        <v>1</v>
      </c>
      <c r="C186" s="25" t="s">
        <v>546</v>
      </c>
      <c r="D186" s="27" t="s">
        <v>872</v>
      </c>
      <c r="E186" s="21">
        <f t="shared" si="4"/>
        <v>0.5</v>
      </c>
      <c r="F186" s="28">
        <v>1</v>
      </c>
      <c r="G186" s="28">
        <v>0</v>
      </c>
      <c r="H186" s="21" t="str">
        <f t="shared" si="5"/>
        <v/>
      </c>
      <c r="I186" s="32">
        <v>0.5</v>
      </c>
    </row>
    <row r="187" spans="1:9">
      <c r="A187" s="56">
        <v>6</v>
      </c>
      <c r="B187" s="31">
        <v>1</v>
      </c>
      <c r="C187" s="25" t="s">
        <v>546</v>
      </c>
      <c r="D187" s="27" t="s">
        <v>547</v>
      </c>
      <c r="E187" s="21">
        <f t="shared" si="4"/>
        <v>0.5</v>
      </c>
      <c r="F187" s="28">
        <v>1</v>
      </c>
      <c r="G187" s="28">
        <v>0</v>
      </c>
      <c r="H187" s="21" t="str">
        <f t="shared" si="5"/>
        <v/>
      </c>
      <c r="I187" s="32">
        <v>0.5</v>
      </c>
    </row>
    <row r="188" spans="1:9">
      <c r="A188" s="56">
        <v>6</v>
      </c>
      <c r="B188" s="31">
        <v>1</v>
      </c>
      <c r="C188" s="25" t="s">
        <v>873</v>
      </c>
      <c r="D188" s="27" t="s">
        <v>874</v>
      </c>
      <c r="E188" s="28">
        <f t="shared" si="4"/>
        <v>0.25</v>
      </c>
      <c r="F188" s="28">
        <v>1</v>
      </c>
      <c r="G188" s="28">
        <v>1</v>
      </c>
      <c r="H188" s="21" t="str">
        <f t="shared" si="5"/>
        <v>6.3.2</v>
      </c>
      <c r="I188" s="32">
        <v>0.25</v>
      </c>
    </row>
    <row r="189" spans="1:9">
      <c r="A189" s="56">
        <v>6</v>
      </c>
      <c r="B189" s="31">
        <v>1</v>
      </c>
      <c r="C189" s="25" t="s">
        <v>873</v>
      </c>
      <c r="D189" s="27" t="s">
        <v>875</v>
      </c>
      <c r="E189" s="28">
        <f t="shared" si="4"/>
        <v>0.25</v>
      </c>
      <c r="F189" s="28">
        <v>1</v>
      </c>
      <c r="G189" s="28">
        <v>1</v>
      </c>
      <c r="H189" s="21" t="str">
        <f t="shared" si="5"/>
        <v>6.3.2</v>
      </c>
      <c r="I189" s="32">
        <v>0.25</v>
      </c>
    </row>
    <row r="190" spans="1:9">
      <c r="A190" s="56">
        <v>6</v>
      </c>
      <c r="B190" s="31">
        <v>1</v>
      </c>
      <c r="C190" s="25" t="s">
        <v>873</v>
      </c>
      <c r="D190" s="27" t="s">
        <v>876</v>
      </c>
      <c r="E190" s="28">
        <f t="shared" si="4"/>
        <v>0.25</v>
      </c>
      <c r="F190" s="28">
        <v>1</v>
      </c>
      <c r="G190" s="28">
        <v>1</v>
      </c>
      <c r="H190" s="21" t="str">
        <f t="shared" si="5"/>
        <v>6.3.2</v>
      </c>
      <c r="I190" s="32">
        <v>0.25</v>
      </c>
    </row>
    <row r="191" spans="1:9">
      <c r="A191" s="56">
        <v>6</v>
      </c>
      <c r="B191" s="31">
        <v>1</v>
      </c>
      <c r="C191" s="25" t="s">
        <v>873</v>
      </c>
      <c r="D191" s="27" t="s">
        <v>877</v>
      </c>
      <c r="E191" s="28">
        <f t="shared" si="4"/>
        <v>0.25</v>
      </c>
      <c r="F191" s="28">
        <v>1</v>
      </c>
      <c r="G191" s="28">
        <v>1</v>
      </c>
      <c r="H191" s="21" t="str">
        <f t="shared" si="5"/>
        <v>6.3.2</v>
      </c>
      <c r="I191" s="32">
        <v>0.25</v>
      </c>
    </row>
    <row r="192" spans="1:9">
      <c r="A192" s="56">
        <v>6</v>
      </c>
      <c r="B192" s="31">
        <v>1</v>
      </c>
      <c r="C192" s="25" t="s">
        <v>548</v>
      </c>
      <c r="D192" s="27" t="s">
        <v>878</v>
      </c>
      <c r="E192" s="28">
        <f t="shared" si="4"/>
        <v>0.5</v>
      </c>
      <c r="F192" s="28">
        <v>1</v>
      </c>
      <c r="G192" s="28">
        <v>0</v>
      </c>
      <c r="H192" s="21" t="str">
        <f t="shared" si="5"/>
        <v/>
      </c>
      <c r="I192" s="32">
        <v>0.5</v>
      </c>
    </row>
    <row r="193" spans="1:9">
      <c r="A193" s="56">
        <v>6</v>
      </c>
      <c r="B193" s="31">
        <v>1</v>
      </c>
      <c r="C193" s="25" t="s">
        <v>548</v>
      </c>
      <c r="D193" s="27" t="s">
        <v>879</v>
      </c>
      <c r="E193" s="28">
        <f t="shared" si="4"/>
        <v>0.5</v>
      </c>
      <c r="F193" s="28">
        <v>1</v>
      </c>
      <c r="G193" s="28">
        <v>0</v>
      </c>
      <c r="H193" s="21" t="str">
        <f t="shared" si="5"/>
        <v/>
      </c>
      <c r="I193" s="32">
        <v>0.5</v>
      </c>
    </row>
    <row r="194" spans="1:9">
      <c r="A194" s="56">
        <v>6</v>
      </c>
      <c r="B194" s="31">
        <v>1</v>
      </c>
      <c r="C194" s="25" t="s">
        <v>549</v>
      </c>
      <c r="D194" s="27" t="s">
        <v>880</v>
      </c>
      <c r="E194" s="28">
        <f t="shared" si="4"/>
        <v>0.5</v>
      </c>
      <c r="F194" s="28">
        <v>1</v>
      </c>
      <c r="G194" s="28">
        <v>1</v>
      </c>
      <c r="H194" s="21" t="str">
        <f t="shared" si="5"/>
        <v>6.4.2</v>
      </c>
      <c r="I194" s="32">
        <v>0.5</v>
      </c>
    </row>
    <row r="195" spans="1:9">
      <c r="A195" s="56">
        <v>6</v>
      </c>
      <c r="B195" s="31">
        <v>1</v>
      </c>
      <c r="C195" s="25" t="s">
        <v>549</v>
      </c>
      <c r="D195" s="27" t="s">
        <v>550</v>
      </c>
      <c r="E195" s="21">
        <f t="shared" ref="E195:E258" si="6">B195*IF($C195="",0,IF(COUNTIF($C$3:$C$374,$C195)=1,1,ROUND(1/COUNTIF($C$3:$C$374,$C195),4)))</f>
        <v>0.5</v>
      </c>
      <c r="F195" s="28">
        <v>1</v>
      </c>
      <c r="G195" s="28">
        <v>1</v>
      </c>
      <c r="H195" s="21" t="str">
        <f t="shared" si="5"/>
        <v>6.4.2</v>
      </c>
      <c r="I195" s="32">
        <v>0.5</v>
      </c>
    </row>
    <row r="196" spans="1:9">
      <c r="A196" s="56">
        <v>6</v>
      </c>
      <c r="B196" s="31">
        <v>1</v>
      </c>
      <c r="C196" s="25" t="s">
        <v>881</v>
      </c>
      <c r="D196" s="27" t="s">
        <v>882</v>
      </c>
      <c r="E196" s="21">
        <f t="shared" si="6"/>
        <v>1</v>
      </c>
      <c r="F196" s="28">
        <v>1</v>
      </c>
      <c r="G196" s="28">
        <v>0</v>
      </c>
      <c r="H196" s="21" t="str">
        <f t="shared" ref="H196:H248" si="7">IF(G196=1,C196,"")</f>
        <v/>
      </c>
      <c r="I196" s="32">
        <v>1</v>
      </c>
    </row>
    <row r="197" spans="1:9">
      <c r="A197" s="56">
        <v>6</v>
      </c>
      <c r="B197" s="31">
        <v>1</v>
      </c>
      <c r="C197" s="25" t="s">
        <v>551</v>
      </c>
      <c r="D197" s="27" t="s">
        <v>552</v>
      </c>
      <c r="E197" s="21">
        <f t="shared" si="6"/>
        <v>0.33329999999999999</v>
      </c>
      <c r="F197" s="28">
        <v>1</v>
      </c>
      <c r="G197" s="28">
        <v>0</v>
      </c>
      <c r="H197" s="21" t="str">
        <f t="shared" si="7"/>
        <v/>
      </c>
      <c r="I197" s="32">
        <v>0.33329999999999999</v>
      </c>
    </row>
    <row r="198" spans="1:9">
      <c r="A198" s="56">
        <v>6</v>
      </c>
      <c r="B198" s="31">
        <v>1</v>
      </c>
      <c r="C198" s="25" t="s">
        <v>551</v>
      </c>
      <c r="D198" s="27" t="s">
        <v>883</v>
      </c>
      <c r="E198" s="21">
        <f t="shared" si="6"/>
        <v>0.33329999999999999</v>
      </c>
      <c r="F198" s="28">
        <v>1</v>
      </c>
      <c r="G198" s="28">
        <v>0</v>
      </c>
      <c r="H198" s="21" t="str">
        <f t="shared" si="7"/>
        <v/>
      </c>
      <c r="I198" s="32">
        <v>0.33329999999999999</v>
      </c>
    </row>
    <row r="199" spans="1:9">
      <c r="A199" s="56">
        <v>6</v>
      </c>
      <c r="B199" s="31">
        <v>1</v>
      </c>
      <c r="C199" s="25" t="s">
        <v>551</v>
      </c>
      <c r="D199" s="27" t="s">
        <v>884</v>
      </c>
      <c r="E199" s="21">
        <f t="shared" si="6"/>
        <v>0.33329999999999999</v>
      </c>
      <c r="F199" s="28">
        <v>1</v>
      </c>
      <c r="G199" s="28">
        <v>0</v>
      </c>
      <c r="H199" s="21" t="str">
        <f t="shared" si="7"/>
        <v/>
      </c>
      <c r="I199" s="32">
        <v>0.33329999999999999</v>
      </c>
    </row>
    <row r="200" spans="1:9">
      <c r="A200" s="56">
        <v>6</v>
      </c>
      <c r="B200" s="31">
        <v>1</v>
      </c>
      <c r="C200" s="25" t="s">
        <v>553</v>
      </c>
      <c r="D200" s="27" t="s">
        <v>885</v>
      </c>
      <c r="E200" s="21">
        <f t="shared" si="6"/>
        <v>0.33329999999999999</v>
      </c>
      <c r="F200" s="28">
        <v>1</v>
      </c>
      <c r="G200" s="28">
        <v>1</v>
      </c>
      <c r="H200" s="21" t="str">
        <f t="shared" si="7"/>
        <v>6.6.1</v>
      </c>
      <c r="I200" s="32">
        <v>0.33329999999999999</v>
      </c>
    </row>
    <row r="201" spans="1:9">
      <c r="A201" s="56">
        <v>6</v>
      </c>
      <c r="B201" s="31">
        <v>1</v>
      </c>
      <c r="C201" s="25" t="s">
        <v>553</v>
      </c>
      <c r="D201" s="27" t="s">
        <v>886</v>
      </c>
      <c r="E201" s="21">
        <f t="shared" si="6"/>
        <v>0.33329999999999999</v>
      </c>
      <c r="F201" s="28">
        <v>1</v>
      </c>
      <c r="G201" s="28">
        <v>1</v>
      </c>
      <c r="H201" s="21" t="str">
        <f t="shared" si="7"/>
        <v>6.6.1</v>
      </c>
      <c r="I201" s="32">
        <v>0.33329999999999999</v>
      </c>
    </row>
    <row r="202" spans="1:9">
      <c r="A202" s="56">
        <v>6</v>
      </c>
      <c r="B202" s="31">
        <v>1</v>
      </c>
      <c r="C202" s="25" t="s">
        <v>553</v>
      </c>
      <c r="D202" s="48" t="s">
        <v>887</v>
      </c>
      <c r="E202" s="21">
        <f t="shared" si="6"/>
        <v>0.33329999999999999</v>
      </c>
      <c r="F202" s="28">
        <v>1</v>
      </c>
      <c r="G202" s="28">
        <v>1</v>
      </c>
      <c r="H202" s="21" t="str">
        <f t="shared" si="7"/>
        <v>6.6.1</v>
      </c>
      <c r="I202" s="32">
        <v>0.33329999999999999</v>
      </c>
    </row>
    <row r="203" spans="1:9">
      <c r="A203" s="56">
        <v>7</v>
      </c>
      <c r="B203" s="31">
        <v>1</v>
      </c>
      <c r="C203" s="25" t="s">
        <v>554</v>
      </c>
      <c r="D203" s="27" t="s">
        <v>992</v>
      </c>
      <c r="E203" s="21">
        <f t="shared" si="6"/>
        <v>1</v>
      </c>
      <c r="F203" s="28">
        <v>0</v>
      </c>
      <c r="G203" s="28">
        <v>0</v>
      </c>
      <c r="H203" s="21" t="str">
        <f t="shared" si="7"/>
        <v/>
      </c>
      <c r="I203" s="32">
        <v>1</v>
      </c>
    </row>
    <row r="204" spans="1:9">
      <c r="A204" s="56">
        <v>7</v>
      </c>
      <c r="B204" s="31">
        <v>1</v>
      </c>
      <c r="C204" s="25" t="s">
        <v>555</v>
      </c>
      <c r="D204" s="27" t="s">
        <v>556</v>
      </c>
      <c r="E204" s="28">
        <f t="shared" si="6"/>
        <v>1</v>
      </c>
      <c r="F204" s="28">
        <v>1</v>
      </c>
      <c r="G204" s="28">
        <v>0</v>
      </c>
      <c r="H204" s="21" t="str">
        <f t="shared" si="7"/>
        <v/>
      </c>
      <c r="I204" s="32">
        <v>1</v>
      </c>
    </row>
    <row r="205" spans="1:9">
      <c r="A205" s="56">
        <v>7</v>
      </c>
      <c r="B205" s="31">
        <v>1</v>
      </c>
      <c r="C205" s="25" t="s">
        <v>557</v>
      </c>
      <c r="D205" s="27" t="s">
        <v>993</v>
      </c>
      <c r="E205" s="28">
        <f t="shared" si="6"/>
        <v>0.5</v>
      </c>
      <c r="F205" s="28">
        <v>1</v>
      </c>
      <c r="G205" s="28">
        <v>0</v>
      </c>
      <c r="H205" s="21" t="str">
        <f t="shared" si="7"/>
        <v/>
      </c>
      <c r="I205" s="32">
        <v>0.5</v>
      </c>
    </row>
    <row r="206" spans="1:9">
      <c r="A206" s="56">
        <v>7</v>
      </c>
      <c r="B206" s="31">
        <v>1</v>
      </c>
      <c r="C206" s="25" t="s">
        <v>557</v>
      </c>
      <c r="D206" s="27" t="s">
        <v>994</v>
      </c>
      <c r="E206" s="28">
        <f t="shared" si="6"/>
        <v>0.5</v>
      </c>
      <c r="F206" s="28">
        <v>1</v>
      </c>
      <c r="G206" s="28">
        <v>0</v>
      </c>
      <c r="H206" s="21" t="str">
        <f t="shared" si="7"/>
        <v/>
      </c>
      <c r="I206" s="32">
        <v>0.5</v>
      </c>
    </row>
    <row r="207" spans="1:9">
      <c r="A207" s="56">
        <v>7</v>
      </c>
      <c r="B207" s="31">
        <v>1</v>
      </c>
      <c r="C207" s="25" t="s">
        <v>558</v>
      </c>
      <c r="D207" s="27" t="s">
        <v>995</v>
      </c>
      <c r="E207" s="28">
        <f t="shared" si="6"/>
        <v>1</v>
      </c>
      <c r="F207" s="28">
        <v>1</v>
      </c>
      <c r="G207" s="28">
        <v>0</v>
      </c>
      <c r="H207" s="21" t="str">
        <f t="shared" si="7"/>
        <v/>
      </c>
      <c r="I207" s="32">
        <v>1</v>
      </c>
    </row>
    <row r="208" spans="1:9">
      <c r="A208" s="56">
        <v>8</v>
      </c>
      <c r="B208" s="31">
        <v>1</v>
      </c>
      <c r="C208" s="25" t="s">
        <v>559</v>
      </c>
      <c r="D208" s="27" t="s">
        <v>996</v>
      </c>
      <c r="E208" s="28">
        <f t="shared" si="6"/>
        <v>0.5</v>
      </c>
      <c r="F208" s="28">
        <v>0</v>
      </c>
      <c r="G208" s="28">
        <v>0</v>
      </c>
      <c r="H208" s="21" t="str">
        <f t="shared" si="7"/>
        <v/>
      </c>
      <c r="I208" s="32">
        <v>0.5</v>
      </c>
    </row>
    <row r="209" spans="1:9">
      <c r="A209" s="56">
        <v>8</v>
      </c>
      <c r="B209" s="31">
        <v>1</v>
      </c>
      <c r="C209" s="25" t="s">
        <v>559</v>
      </c>
      <c r="D209" s="27" t="s">
        <v>997</v>
      </c>
      <c r="E209" s="28">
        <f t="shared" si="6"/>
        <v>0.5</v>
      </c>
      <c r="F209" s="28">
        <v>0</v>
      </c>
      <c r="G209" s="28">
        <v>0</v>
      </c>
      <c r="H209" s="21" t="str">
        <f t="shared" si="7"/>
        <v/>
      </c>
      <c r="I209" s="32">
        <v>0.5</v>
      </c>
    </row>
    <row r="210" spans="1:9">
      <c r="A210" s="56">
        <v>8</v>
      </c>
      <c r="B210" s="31">
        <v>1</v>
      </c>
      <c r="C210" s="25" t="s">
        <v>567</v>
      </c>
      <c r="D210" s="27" t="s">
        <v>998</v>
      </c>
      <c r="E210" s="21">
        <f t="shared" si="6"/>
        <v>1</v>
      </c>
      <c r="F210" s="28">
        <v>0</v>
      </c>
      <c r="G210" s="28">
        <v>0</v>
      </c>
      <c r="H210" s="21" t="str">
        <f t="shared" si="7"/>
        <v/>
      </c>
      <c r="I210" s="32">
        <v>1</v>
      </c>
    </row>
    <row r="211" spans="1:9">
      <c r="A211" s="56">
        <v>8</v>
      </c>
      <c r="B211" s="31">
        <v>1</v>
      </c>
      <c r="C211" s="25" t="s">
        <v>560</v>
      </c>
      <c r="D211" s="27" t="s">
        <v>999</v>
      </c>
      <c r="E211" s="21">
        <f t="shared" si="6"/>
        <v>0.5</v>
      </c>
      <c r="F211" s="28">
        <v>0</v>
      </c>
      <c r="G211" s="28">
        <v>0</v>
      </c>
      <c r="H211" s="21" t="str">
        <f t="shared" si="7"/>
        <v/>
      </c>
      <c r="I211" s="32">
        <v>0.5</v>
      </c>
    </row>
    <row r="212" spans="1:9">
      <c r="A212" s="56">
        <v>8</v>
      </c>
      <c r="B212" s="31">
        <v>1</v>
      </c>
      <c r="C212" s="25" t="s">
        <v>560</v>
      </c>
      <c r="D212" s="27" t="s">
        <v>1000</v>
      </c>
      <c r="E212" s="21">
        <f t="shared" si="6"/>
        <v>0.5</v>
      </c>
      <c r="F212" s="28">
        <v>0</v>
      </c>
      <c r="G212" s="28">
        <v>0</v>
      </c>
      <c r="H212" s="21" t="str">
        <f t="shared" si="7"/>
        <v/>
      </c>
      <c r="I212" s="32">
        <v>0.5</v>
      </c>
    </row>
    <row r="213" spans="1:9">
      <c r="A213" s="56">
        <v>8</v>
      </c>
      <c r="B213" s="32">
        <v>0</v>
      </c>
      <c r="C213" s="25" t="s">
        <v>561</v>
      </c>
      <c r="D213" s="27" t="s">
        <v>892</v>
      </c>
      <c r="E213" s="21">
        <f t="shared" si="6"/>
        <v>0</v>
      </c>
      <c r="F213" s="28">
        <v>1</v>
      </c>
      <c r="G213" s="28">
        <v>0</v>
      </c>
      <c r="H213" s="21" t="str">
        <f t="shared" si="7"/>
        <v/>
      </c>
      <c r="I213" s="32">
        <v>0.5</v>
      </c>
    </row>
    <row r="214" spans="1:9">
      <c r="A214" s="56">
        <v>8</v>
      </c>
      <c r="B214" s="32">
        <v>0</v>
      </c>
      <c r="C214" s="25" t="s">
        <v>561</v>
      </c>
      <c r="D214" s="27" t="s">
        <v>562</v>
      </c>
      <c r="E214" s="21">
        <f t="shared" si="6"/>
        <v>0</v>
      </c>
      <c r="F214" s="28">
        <v>1</v>
      </c>
      <c r="G214" s="28">
        <v>0</v>
      </c>
      <c r="H214" s="21" t="str">
        <f t="shared" si="7"/>
        <v/>
      </c>
      <c r="I214" s="32">
        <v>0.5</v>
      </c>
    </row>
    <row r="215" spans="1:9">
      <c r="A215" s="56">
        <v>8</v>
      </c>
      <c r="B215" s="31">
        <v>1</v>
      </c>
      <c r="C215" s="25" t="s">
        <v>563</v>
      </c>
      <c r="D215" s="27" t="s">
        <v>1001</v>
      </c>
      <c r="E215" s="21">
        <f t="shared" si="6"/>
        <v>1</v>
      </c>
      <c r="F215" s="28">
        <v>0</v>
      </c>
      <c r="G215" s="28">
        <v>0</v>
      </c>
      <c r="H215" s="21" t="str">
        <f t="shared" si="7"/>
        <v/>
      </c>
      <c r="I215" s="32">
        <v>1</v>
      </c>
    </row>
    <row r="216" spans="1:9">
      <c r="A216" s="56">
        <v>8</v>
      </c>
      <c r="B216" s="31">
        <v>1</v>
      </c>
      <c r="C216" s="25" t="s">
        <v>564</v>
      </c>
      <c r="D216" s="27" t="s">
        <v>1002</v>
      </c>
      <c r="E216" s="21">
        <f t="shared" si="6"/>
        <v>0.33329999999999999</v>
      </c>
      <c r="F216" s="28">
        <v>0</v>
      </c>
      <c r="G216" s="28">
        <v>0</v>
      </c>
      <c r="H216" s="21" t="str">
        <f t="shared" si="7"/>
        <v/>
      </c>
      <c r="I216" s="32">
        <v>0.33329999999999999</v>
      </c>
    </row>
    <row r="217" spans="1:9">
      <c r="A217" s="56">
        <v>8</v>
      </c>
      <c r="B217" s="31">
        <v>1</v>
      </c>
      <c r="C217" s="25" t="s">
        <v>564</v>
      </c>
      <c r="D217" s="27" t="s">
        <v>1003</v>
      </c>
      <c r="E217" s="21">
        <f t="shared" si="6"/>
        <v>0.33329999999999999</v>
      </c>
      <c r="F217" s="28">
        <v>0</v>
      </c>
      <c r="G217" s="28">
        <v>0</v>
      </c>
      <c r="H217" s="21" t="str">
        <f t="shared" si="7"/>
        <v/>
      </c>
      <c r="I217" s="32">
        <v>0.33329999999999999</v>
      </c>
    </row>
    <row r="218" spans="1:9">
      <c r="A218" s="56">
        <v>8</v>
      </c>
      <c r="B218" s="31">
        <v>1</v>
      </c>
      <c r="C218" s="25" t="s">
        <v>564</v>
      </c>
      <c r="D218" s="27" t="s">
        <v>1004</v>
      </c>
      <c r="E218" s="21">
        <f t="shared" si="6"/>
        <v>0.33329999999999999</v>
      </c>
      <c r="F218" s="28">
        <v>0</v>
      </c>
      <c r="G218" s="28">
        <v>0</v>
      </c>
      <c r="H218" s="21" t="str">
        <f t="shared" si="7"/>
        <v/>
      </c>
      <c r="I218" s="32">
        <v>0.33329999999999999</v>
      </c>
    </row>
    <row r="219" spans="1:9">
      <c r="A219" s="56">
        <v>8</v>
      </c>
      <c r="B219" s="31">
        <v>1</v>
      </c>
      <c r="C219" s="25" t="s">
        <v>565</v>
      </c>
      <c r="D219" s="27" t="s">
        <v>1005</v>
      </c>
      <c r="E219" s="21">
        <f t="shared" si="6"/>
        <v>0.5</v>
      </c>
      <c r="F219" s="28">
        <v>0</v>
      </c>
      <c r="G219" s="28">
        <v>0</v>
      </c>
      <c r="H219" s="21" t="str">
        <f t="shared" si="7"/>
        <v/>
      </c>
      <c r="I219" s="32">
        <v>0.5</v>
      </c>
    </row>
    <row r="220" spans="1:9">
      <c r="A220" s="56">
        <v>8</v>
      </c>
      <c r="B220" s="31">
        <v>1</v>
      </c>
      <c r="C220" s="25" t="s">
        <v>565</v>
      </c>
      <c r="D220" s="27" t="s">
        <v>1006</v>
      </c>
      <c r="E220" s="21">
        <f t="shared" si="6"/>
        <v>0.5</v>
      </c>
      <c r="F220" s="28">
        <v>0</v>
      </c>
      <c r="G220" s="28">
        <v>0</v>
      </c>
      <c r="H220" s="21" t="str">
        <f t="shared" si="7"/>
        <v/>
      </c>
      <c r="I220" s="32">
        <v>0.5</v>
      </c>
    </row>
    <row r="221" spans="1:9">
      <c r="A221" s="56">
        <v>8</v>
      </c>
      <c r="B221" s="31">
        <v>1</v>
      </c>
      <c r="C221" s="25" t="s">
        <v>566</v>
      </c>
      <c r="D221" s="27" t="s">
        <v>1007</v>
      </c>
      <c r="E221" s="21">
        <f t="shared" si="6"/>
        <v>0.5</v>
      </c>
      <c r="F221" s="28">
        <v>0</v>
      </c>
      <c r="G221" s="28">
        <v>0</v>
      </c>
      <c r="H221" s="21" t="str">
        <f t="shared" si="7"/>
        <v/>
      </c>
      <c r="I221" s="32">
        <v>0.5</v>
      </c>
    </row>
    <row r="222" spans="1:9">
      <c r="A222" s="56">
        <v>8</v>
      </c>
      <c r="B222" s="31">
        <v>1</v>
      </c>
      <c r="C222" s="25" t="s">
        <v>566</v>
      </c>
      <c r="D222" s="27" t="s">
        <v>1008</v>
      </c>
      <c r="E222" s="21">
        <f t="shared" si="6"/>
        <v>0.5</v>
      </c>
      <c r="F222" s="28">
        <v>0</v>
      </c>
      <c r="G222" s="28">
        <v>0</v>
      </c>
      <c r="H222" s="21" t="str">
        <f t="shared" si="7"/>
        <v/>
      </c>
      <c r="I222" s="32">
        <v>0.5</v>
      </c>
    </row>
    <row r="223" spans="1:9">
      <c r="A223" s="56">
        <v>8</v>
      </c>
      <c r="B223" s="31">
        <v>1</v>
      </c>
      <c r="C223" s="25" t="s">
        <v>1009</v>
      </c>
      <c r="D223" s="27" t="s">
        <v>1010</v>
      </c>
      <c r="E223" s="21">
        <f t="shared" si="6"/>
        <v>1</v>
      </c>
      <c r="F223" s="28">
        <v>0</v>
      </c>
      <c r="G223" s="28">
        <v>0</v>
      </c>
      <c r="H223" s="21" t="str">
        <f t="shared" si="7"/>
        <v/>
      </c>
      <c r="I223" s="32">
        <v>1</v>
      </c>
    </row>
    <row r="224" spans="1:9">
      <c r="A224" s="56">
        <v>8</v>
      </c>
      <c r="B224" s="31">
        <v>1</v>
      </c>
      <c r="C224" s="25" t="s">
        <v>1011</v>
      </c>
      <c r="D224" s="27" t="s">
        <v>1012</v>
      </c>
      <c r="E224" s="21">
        <f t="shared" si="6"/>
        <v>1</v>
      </c>
      <c r="F224" s="28">
        <v>0</v>
      </c>
      <c r="G224" s="28">
        <v>0</v>
      </c>
      <c r="H224" s="21" t="str">
        <f t="shared" si="7"/>
        <v/>
      </c>
      <c r="I224" s="32">
        <v>1</v>
      </c>
    </row>
    <row r="225" spans="1:9">
      <c r="A225" s="56">
        <v>9</v>
      </c>
      <c r="B225" s="31">
        <v>1</v>
      </c>
      <c r="C225" s="25" t="s">
        <v>568</v>
      </c>
      <c r="D225" s="27" t="s">
        <v>1013</v>
      </c>
      <c r="E225" s="21">
        <f t="shared" si="6"/>
        <v>0.25</v>
      </c>
      <c r="F225" s="28">
        <v>0</v>
      </c>
      <c r="G225" s="28">
        <v>0</v>
      </c>
      <c r="H225" s="21" t="str">
        <f t="shared" si="7"/>
        <v/>
      </c>
      <c r="I225" s="32">
        <v>0.25</v>
      </c>
    </row>
    <row r="226" spans="1:9">
      <c r="A226" s="56">
        <v>9</v>
      </c>
      <c r="B226" s="31">
        <v>1</v>
      </c>
      <c r="C226" s="25" t="s">
        <v>568</v>
      </c>
      <c r="D226" s="27" t="s">
        <v>1014</v>
      </c>
      <c r="E226" s="21">
        <f t="shared" si="6"/>
        <v>0.25</v>
      </c>
      <c r="F226" s="28">
        <v>0</v>
      </c>
      <c r="G226" s="28">
        <v>0</v>
      </c>
      <c r="H226" s="21" t="str">
        <f t="shared" si="7"/>
        <v/>
      </c>
      <c r="I226" s="32">
        <v>0.25</v>
      </c>
    </row>
    <row r="227" spans="1:9">
      <c r="A227" s="56">
        <v>9</v>
      </c>
      <c r="B227" s="31">
        <v>1</v>
      </c>
      <c r="C227" s="25" t="s">
        <v>568</v>
      </c>
      <c r="D227" s="27" t="s">
        <v>1015</v>
      </c>
      <c r="E227" s="21">
        <f t="shared" si="6"/>
        <v>0.25</v>
      </c>
      <c r="F227" s="28">
        <v>0</v>
      </c>
      <c r="G227" s="28">
        <v>0</v>
      </c>
      <c r="H227" s="21" t="str">
        <f t="shared" si="7"/>
        <v/>
      </c>
      <c r="I227" s="32">
        <v>0.25</v>
      </c>
    </row>
    <row r="228" spans="1:9">
      <c r="A228" s="56">
        <v>9</v>
      </c>
      <c r="B228" s="31">
        <v>1</v>
      </c>
      <c r="C228" s="25" t="s">
        <v>568</v>
      </c>
      <c r="D228" s="27" t="s">
        <v>569</v>
      </c>
      <c r="E228" s="21">
        <f t="shared" si="6"/>
        <v>0.25</v>
      </c>
      <c r="F228" s="28">
        <v>0</v>
      </c>
      <c r="G228" s="28">
        <v>0</v>
      </c>
      <c r="H228" s="21" t="str">
        <f t="shared" si="7"/>
        <v/>
      </c>
      <c r="I228" s="32">
        <v>0.25</v>
      </c>
    </row>
    <row r="229" spans="1:9">
      <c r="A229" s="56">
        <v>9</v>
      </c>
      <c r="B229" s="31">
        <v>1</v>
      </c>
      <c r="C229" s="25" t="s">
        <v>570</v>
      </c>
      <c r="D229" s="27" t="s">
        <v>1016</v>
      </c>
      <c r="E229" s="21">
        <f t="shared" si="6"/>
        <v>0.33329999999999999</v>
      </c>
      <c r="F229" s="28">
        <v>1</v>
      </c>
      <c r="G229" s="28">
        <v>0</v>
      </c>
      <c r="H229" s="21" t="str">
        <f t="shared" si="7"/>
        <v/>
      </c>
      <c r="I229" s="32">
        <v>0.33329999999999999</v>
      </c>
    </row>
    <row r="230" spans="1:9">
      <c r="A230" s="56">
        <v>9</v>
      </c>
      <c r="B230" s="31">
        <v>1</v>
      </c>
      <c r="C230" s="25" t="s">
        <v>570</v>
      </c>
      <c r="D230" s="27" t="s">
        <v>1017</v>
      </c>
      <c r="E230" s="21">
        <f t="shared" si="6"/>
        <v>0.33329999999999999</v>
      </c>
      <c r="F230" s="28">
        <v>1</v>
      </c>
      <c r="G230" s="28">
        <v>0</v>
      </c>
      <c r="H230" s="21" t="str">
        <f t="shared" si="7"/>
        <v/>
      </c>
      <c r="I230" s="32">
        <v>0.33329999999999999</v>
      </c>
    </row>
    <row r="231" spans="1:9">
      <c r="A231" s="56">
        <v>9</v>
      </c>
      <c r="B231" s="31">
        <v>1</v>
      </c>
      <c r="C231" s="25" t="s">
        <v>570</v>
      </c>
      <c r="D231" s="27" t="s">
        <v>571</v>
      </c>
      <c r="E231" s="21">
        <f t="shared" si="6"/>
        <v>0.33329999999999999</v>
      </c>
      <c r="F231" s="28">
        <v>1</v>
      </c>
      <c r="G231" s="28">
        <v>0</v>
      </c>
      <c r="H231" s="21" t="str">
        <f t="shared" si="7"/>
        <v/>
      </c>
      <c r="I231" s="32">
        <v>0.33329999999999999</v>
      </c>
    </row>
    <row r="232" spans="1:9">
      <c r="A232" s="56">
        <v>9</v>
      </c>
      <c r="B232" s="31">
        <v>1</v>
      </c>
      <c r="C232" s="25" t="s">
        <v>572</v>
      </c>
      <c r="D232" s="27" t="s">
        <v>1018</v>
      </c>
      <c r="E232" s="21">
        <f t="shared" si="6"/>
        <v>0.5</v>
      </c>
      <c r="F232" s="28">
        <v>0</v>
      </c>
      <c r="G232" s="28">
        <v>0</v>
      </c>
      <c r="H232" s="21" t="str">
        <f t="shared" si="7"/>
        <v/>
      </c>
      <c r="I232" s="32">
        <v>0.5</v>
      </c>
    </row>
    <row r="233" spans="1:9">
      <c r="A233" s="56">
        <v>9</v>
      </c>
      <c r="B233" s="31">
        <v>1</v>
      </c>
      <c r="C233" s="25" t="s">
        <v>572</v>
      </c>
      <c r="D233" s="27" t="s">
        <v>573</v>
      </c>
      <c r="E233" s="21">
        <f t="shared" si="6"/>
        <v>0.5</v>
      </c>
      <c r="F233" s="28">
        <v>0</v>
      </c>
      <c r="G233" s="28">
        <v>0</v>
      </c>
      <c r="H233" s="21" t="str">
        <f t="shared" si="7"/>
        <v/>
      </c>
      <c r="I233" s="32">
        <v>0.5</v>
      </c>
    </row>
    <row r="234" spans="1:9">
      <c r="A234" s="56">
        <v>9</v>
      </c>
      <c r="B234" s="31">
        <v>1</v>
      </c>
      <c r="C234" s="25" t="s">
        <v>574</v>
      </c>
      <c r="D234" s="27" t="s">
        <v>1019</v>
      </c>
      <c r="E234" s="21">
        <f t="shared" si="6"/>
        <v>0.5</v>
      </c>
      <c r="F234" s="28">
        <v>0</v>
      </c>
      <c r="G234" s="28">
        <v>0</v>
      </c>
      <c r="H234" s="21" t="str">
        <f t="shared" si="7"/>
        <v/>
      </c>
      <c r="I234" s="32">
        <v>0.5</v>
      </c>
    </row>
    <row r="235" spans="1:9">
      <c r="A235" s="56">
        <v>9</v>
      </c>
      <c r="B235" s="31">
        <v>1</v>
      </c>
      <c r="C235" s="25" t="s">
        <v>574</v>
      </c>
      <c r="D235" s="27" t="s">
        <v>575</v>
      </c>
      <c r="E235" s="21">
        <f t="shared" si="6"/>
        <v>0.5</v>
      </c>
      <c r="F235" s="28">
        <v>0</v>
      </c>
      <c r="G235" s="28">
        <v>0</v>
      </c>
      <c r="H235" s="21" t="str">
        <f t="shared" si="7"/>
        <v/>
      </c>
      <c r="I235" s="32">
        <v>0.5</v>
      </c>
    </row>
    <row r="236" spans="1:9">
      <c r="A236" s="56">
        <v>9</v>
      </c>
      <c r="B236" s="31">
        <v>1</v>
      </c>
      <c r="C236" s="25" t="s">
        <v>576</v>
      </c>
      <c r="D236" s="27" t="s">
        <v>1020</v>
      </c>
      <c r="E236" s="21">
        <f t="shared" si="6"/>
        <v>0.25</v>
      </c>
      <c r="F236" s="28">
        <v>0</v>
      </c>
      <c r="G236" s="28">
        <v>0</v>
      </c>
      <c r="H236" s="21" t="str">
        <f t="shared" si="7"/>
        <v/>
      </c>
      <c r="I236" s="32">
        <v>0.25</v>
      </c>
    </row>
    <row r="237" spans="1:9">
      <c r="A237" s="56">
        <v>9</v>
      </c>
      <c r="B237" s="31">
        <v>1</v>
      </c>
      <c r="C237" s="25" t="s">
        <v>576</v>
      </c>
      <c r="D237" s="27" t="s">
        <v>1021</v>
      </c>
      <c r="E237" s="21">
        <f t="shared" si="6"/>
        <v>0.25</v>
      </c>
      <c r="F237" s="28">
        <v>0</v>
      </c>
      <c r="G237" s="28">
        <v>0</v>
      </c>
      <c r="H237" s="21" t="str">
        <f t="shared" si="7"/>
        <v/>
      </c>
      <c r="I237" s="32">
        <v>0.25</v>
      </c>
    </row>
    <row r="238" spans="1:9">
      <c r="A238" s="56">
        <v>9</v>
      </c>
      <c r="B238" s="31">
        <v>1</v>
      </c>
      <c r="C238" s="25" t="s">
        <v>576</v>
      </c>
      <c r="D238" s="27" t="s">
        <v>1022</v>
      </c>
      <c r="E238" s="21">
        <f t="shared" si="6"/>
        <v>0.25</v>
      </c>
      <c r="F238" s="28">
        <v>0</v>
      </c>
      <c r="G238" s="28">
        <v>0</v>
      </c>
      <c r="H238" s="21" t="str">
        <f t="shared" si="7"/>
        <v/>
      </c>
      <c r="I238" s="32">
        <v>0.25</v>
      </c>
    </row>
    <row r="239" spans="1:9">
      <c r="A239" s="56">
        <v>9</v>
      </c>
      <c r="B239" s="31">
        <v>1</v>
      </c>
      <c r="C239" s="25" t="s">
        <v>576</v>
      </c>
      <c r="D239" s="27" t="s">
        <v>991</v>
      </c>
      <c r="E239" s="21">
        <f t="shared" si="6"/>
        <v>0.25</v>
      </c>
      <c r="F239" s="28">
        <v>0</v>
      </c>
      <c r="G239" s="28">
        <v>0</v>
      </c>
      <c r="H239" s="21" t="str">
        <f t="shared" si="7"/>
        <v/>
      </c>
      <c r="I239" s="32">
        <v>0.25</v>
      </c>
    </row>
    <row r="240" spans="1:9">
      <c r="A240" s="56">
        <v>10</v>
      </c>
      <c r="B240" s="31">
        <v>1</v>
      </c>
      <c r="C240" s="25" t="s">
        <v>577</v>
      </c>
      <c r="D240" s="27" t="s">
        <v>1023</v>
      </c>
      <c r="E240" s="21">
        <f t="shared" si="6"/>
        <v>0.5</v>
      </c>
      <c r="F240" s="28">
        <v>0</v>
      </c>
      <c r="G240" s="28">
        <v>0</v>
      </c>
      <c r="H240" s="21" t="str">
        <f t="shared" si="7"/>
        <v/>
      </c>
      <c r="I240" s="32">
        <v>0.5</v>
      </c>
    </row>
    <row r="241" spans="1:9">
      <c r="A241" s="56">
        <v>10</v>
      </c>
      <c r="B241" s="31">
        <v>1</v>
      </c>
      <c r="C241" s="25" t="s">
        <v>577</v>
      </c>
      <c r="D241" s="27" t="s">
        <v>1024</v>
      </c>
      <c r="E241" s="21">
        <f t="shared" si="6"/>
        <v>0.5</v>
      </c>
      <c r="F241" s="28">
        <v>0</v>
      </c>
      <c r="G241" s="28">
        <v>0</v>
      </c>
      <c r="H241" s="21" t="str">
        <f t="shared" si="7"/>
        <v/>
      </c>
      <c r="I241" s="32">
        <v>0.5</v>
      </c>
    </row>
    <row r="242" spans="1:9">
      <c r="A242" s="56">
        <v>10</v>
      </c>
      <c r="B242" s="31">
        <v>1</v>
      </c>
      <c r="C242" s="25" t="s">
        <v>578</v>
      </c>
      <c r="D242" s="27" t="s">
        <v>473</v>
      </c>
      <c r="E242" s="21">
        <f t="shared" si="6"/>
        <v>0.5</v>
      </c>
      <c r="F242" s="28">
        <v>0</v>
      </c>
      <c r="G242" s="28">
        <v>0</v>
      </c>
      <c r="H242" s="21" t="str">
        <f t="shared" si="7"/>
        <v/>
      </c>
      <c r="I242" s="32">
        <v>0.5</v>
      </c>
    </row>
    <row r="243" spans="1:9">
      <c r="A243" s="56">
        <v>10</v>
      </c>
      <c r="B243" s="31">
        <v>1</v>
      </c>
      <c r="C243" s="25" t="s">
        <v>578</v>
      </c>
      <c r="D243" s="27" t="s">
        <v>1025</v>
      </c>
      <c r="E243" s="21">
        <f t="shared" si="6"/>
        <v>0.5</v>
      </c>
      <c r="F243" s="28">
        <v>0</v>
      </c>
      <c r="G243" s="28">
        <v>0</v>
      </c>
      <c r="H243" s="21" t="str">
        <f t="shared" si="7"/>
        <v/>
      </c>
      <c r="I243" s="32">
        <v>0.5</v>
      </c>
    </row>
    <row r="244" spans="1:9">
      <c r="A244" s="56">
        <v>10</v>
      </c>
      <c r="B244" s="32">
        <v>1</v>
      </c>
      <c r="C244" s="25" t="s">
        <v>1026</v>
      </c>
      <c r="D244" s="27" t="s">
        <v>1027</v>
      </c>
      <c r="E244" s="21">
        <f t="shared" si="6"/>
        <v>1</v>
      </c>
      <c r="F244" s="28">
        <v>0</v>
      </c>
      <c r="G244" s="28">
        <v>0</v>
      </c>
      <c r="H244" s="21" t="str">
        <f t="shared" si="7"/>
        <v/>
      </c>
      <c r="I244" s="32">
        <v>1</v>
      </c>
    </row>
    <row r="245" spans="1:9">
      <c r="A245" s="56">
        <v>10</v>
      </c>
      <c r="B245" s="31">
        <v>1</v>
      </c>
      <c r="C245" s="25" t="s">
        <v>579</v>
      </c>
      <c r="D245" s="27" t="s">
        <v>580</v>
      </c>
      <c r="E245" s="21">
        <f t="shared" si="6"/>
        <v>0.5</v>
      </c>
      <c r="F245" s="28">
        <v>0</v>
      </c>
      <c r="G245" s="28">
        <v>0</v>
      </c>
      <c r="H245" s="21" t="str">
        <f t="shared" si="7"/>
        <v/>
      </c>
      <c r="I245" s="32">
        <v>0.5</v>
      </c>
    </row>
    <row r="246" spans="1:9">
      <c r="A246" s="56">
        <v>10</v>
      </c>
      <c r="B246" s="31">
        <v>1</v>
      </c>
      <c r="C246" s="25" t="s">
        <v>579</v>
      </c>
      <c r="D246" s="27" t="s">
        <v>1028</v>
      </c>
      <c r="E246" s="21">
        <f t="shared" si="6"/>
        <v>0.5</v>
      </c>
      <c r="F246" s="28">
        <v>0</v>
      </c>
      <c r="G246" s="28">
        <v>0</v>
      </c>
      <c r="H246" s="21" t="str">
        <f t="shared" si="7"/>
        <v/>
      </c>
      <c r="I246" s="32">
        <v>0.5</v>
      </c>
    </row>
    <row r="247" spans="1:9">
      <c r="A247" s="56">
        <v>10</v>
      </c>
      <c r="B247" s="31">
        <v>1</v>
      </c>
      <c r="C247" s="25" t="s">
        <v>1029</v>
      </c>
      <c r="D247" s="27" t="s">
        <v>1030</v>
      </c>
      <c r="E247" s="21">
        <f t="shared" si="6"/>
        <v>0.5</v>
      </c>
      <c r="F247" s="28">
        <v>0</v>
      </c>
      <c r="G247" s="28">
        <v>0</v>
      </c>
      <c r="H247" s="21" t="str">
        <f t="shared" si="7"/>
        <v/>
      </c>
      <c r="I247" s="32">
        <v>0.5</v>
      </c>
    </row>
    <row r="248" spans="1:9">
      <c r="A248" s="56">
        <v>10</v>
      </c>
      <c r="B248" s="31">
        <v>1</v>
      </c>
      <c r="C248" s="25" t="s">
        <v>1029</v>
      </c>
      <c r="D248" s="27" t="s">
        <v>1031</v>
      </c>
      <c r="E248" s="21">
        <f t="shared" si="6"/>
        <v>0.5</v>
      </c>
      <c r="F248" s="28">
        <v>0</v>
      </c>
      <c r="G248" s="28">
        <v>0</v>
      </c>
      <c r="H248" s="21" t="str">
        <f t="shared" si="7"/>
        <v/>
      </c>
      <c r="I248" s="32">
        <v>0.5</v>
      </c>
    </row>
    <row r="249" spans="1:9">
      <c r="A249" s="56">
        <v>10</v>
      </c>
      <c r="B249" s="31">
        <v>1</v>
      </c>
      <c r="C249" s="25" t="s">
        <v>1032</v>
      </c>
      <c r="D249" s="27" t="s">
        <v>1033</v>
      </c>
      <c r="E249" s="21">
        <f t="shared" si="6"/>
        <v>0.1429</v>
      </c>
      <c r="F249" s="28">
        <v>0</v>
      </c>
      <c r="G249" s="28">
        <v>0</v>
      </c>
      <c r="H249" s="21" t="str">
        <f t="shared" ref="H249:H312" si="8">IF(G249=1,C249,"")</f>
        <v/>
      </c>
      <c r="I249" s="32">
        <v>0.1429</v>
      </c>
    </row>
    <row r="250" spans="1:9">
      <c r="A250" s="56">
        <v>10</v>
      </c>
      <c r="B250" s="31">
        <v>1</v>
      </c>
      <c r="C250" s="25" t="s">
        <v>1032</v>
      </c>
      <c r="D250" s="27" t="s">
        <v>1034</v>
      </c>
      <c r="E250" s="21">
        <f t="shared" si="6"/>
        <v>0.1429</v>
      </c>
      <c r="F250" s="28">
        <v>0</v>
      </c>
      <c r="G250" s="28">
        <v>0</v>
      </c>
      <c r="H250" s="21" t="str">
        <f t="shared" si="8"/>
        <v/>
      </c>
      <c r="I250" s="32">
        <v>0.1429</v>
      </c>
    </row>
    <row r="251" spans="1:9">
      <c r="A251" s="56">
        <v>10</v>
      </c>
      <c r="B251" s="31">
        <v>1</v>
      </c>
      <c r="C251" s="25" t="s">
        <v>1032</v>
      </c>
      <c r="D251" s="27" t="s">
        <v>1035</v>
      </c>
      <c r="E251" s="21">
        <f t="shared" si="6"/>
        <v>0.1429</v>
      </c>
      <c r="F251" s="28">
        <v>0</v>
      </c>
      <c r="G251" s="28">
        <v>0</v>
      </c>
      <c r="H251" s="21" t="str">
        <f t="shared" si="8"/>
        <v/>
      </c>
      <c r="I251" s="32">
        <v>0.1429</v>
      </c>
    </row>
    <row r="252" spans="1:9">
      <c r="A252" s="56">
        <v>10</v>
      </c>
      <c r="B252" s="31">
        <v>1</v>
      </c>
      <c r="C252" s="25" t="s">
        <v>1032</v>
      </c>
      <c r="D252" s="27" t="s">
        <v>1036</v>
      </c>
      <c r="E252" s="21">
        <f t="shared" si="6"/>
        <v>0.1429</v>
      </c>
      <c r="F252" s="28">
        <v>0</v>
      </c>
      <c r="G252" s="28">
        <v>0</v>
      </c>
      <c r="H252" s="21" t="str">
        <f t="shared" si="8"/>
        <v/>
      </c>
      <c r="I252" s="32">
        <v>0.1429</v>
      </c>
    </row>
    <row r="253" spans="1:9">
      <c r="A253" s="56">
        <v>10</v>
      </c>
      <c r="B253" s="31">
        <v>1</v>
      </c>
      <c r="C253" s="25" t="s">
        <v>1032</v>
      </c>
      <c r="D253" s="27" t="s">
        <v>1037</v>
      </c>
      <c r="E253" s="21">
        <f t="shared" si="6"/>
        <v>0.1429</v>
      </c>
      <c r="F253" s="28">
        <v>0</v>
      </c>
      <c r="G253" s="28">
        <v>0</v>
      </c>
      <c r="H253" s="21" t="str">
        <f t="shared" si="8"/>
        <v/>
      </c>
      <c r="I253" s="32">
        <v>0.1429</v>
      </c>
    </row>
    <row r="254" spans="1:9">
      <c r="A254" s="56">
        <v>10</v>
      </c>
      <c r="B254" s="31">
        <v>1</v>
      </c>
      <c r="C254" s="25" t="s">
        <v>1032</v>
      </c>
      <c r="D254" s="27" t="s">
        <v>1038</v>
      </c>
      <c r="E254" s="21">
        <f t="shared" si="6"/>
        <v>0.1429</v>
      </c>
      <c r="F254" s="28">
        <v>0</v>
      </c>
      <c r="G254" s="28">
        <v>0</v>
      </c>
      <c r="H254" s="21" t="str">
        <f t="shared" si="8"/>
        <v/>
      </c>
      <c r="I254" s="32">
        <v>0.1429</v>
      </c>
    </row>
    <row r="255" spans="1:9">
      <c r="A255" s="56">
        <v>10</v>
      </c>
      <c r="B255" s="31">
        <v>1</v>
      </c>
      <c r="C255" s="25" t="s">
        <v>1032</v>
      </c>
      <c r="D255" s="27" t="s">
        <v>1039</v>
      </c>
      <c r="E255" s="21">
        <f t="shared" si="6"/>
        <v>0.1429</v>
      </c>
      <c r="F255" s="28">
        <v>0</v>
      </c>
      <c r="G255" s="28">
        <v>0</v>
      </c>
      <c r="H255" s="21" t="str">
        <f t="shared" si="8"/>
        <v/>
      </c>
      <c r="I255" s="32">
        <v>0.1429</v>
      </c>
    </row>
    <row r="256" spans="1:9">
      <c r="A256" s="56">
        <v>10</v>
      </c>
      <c r="B256" s="31">
        <v>1</v>
      </c>
      <c r="C256" s="25" t="s">
        <v>1040</v>
      </c>
      <c r="D256" s="27" t="s">
        <v>1041</v>
      </c>
      <c r="E256" s="21">
        <f t="shared" si="6"/>
        <v>1</v>
      </c>
      <c r="F256" s="28">
        <v>0</v>
      </c>
      <c r="G256" s="28">
        <v>0</v>
      </c>
      <c r="H256" s="21" t="str">
        <f t="shared" si="8"/>
        <v/>
      </c>
      <c r="I256" s="32">
        <v>1</v>
      </c>
    </row>
    <row r="257" spans="1:9">
      <c r="A257" s="56">
        <v>10</v>
      </c>
      <c r="B257" s="31">
        <v>1</v>
      </c>
      <c r="C257" s="25" t="s">
        <v>1042</v>
      </c>
      <c r="D257" s="27" t="s">
        <v>1043</v>
      </c>
      <c r="E257" s="21">
        <f t="shared" si="6"/>
        <v>1</v>
      </c>
      <c r="F257" s="28">
        <v>0</v>
      </c>
      <c r="G257" s="28">
        <v>0</v>
      </c>
      <c r="H257" s="21" t="str">
        <f t="shared" si="8"/>
        <v/>
      </c>
      <c r="I257" s="32">
        <v>1</v>
      </c>
    </row>
    <row r="258" spans="1:9">
      <c r="A258" s="56">
        <v>10</v>
      </c>
      <c r="B258" s="31">
        <v>1</v>
      </c>
      <c r="C258" s="25" t="s">
        <v>1044</v>
      </c>
      <c r="D258" s="27" t="s">
        <v>1045</v>
      </c>
      <c r="E258" s="21">
        <f t="shared" si="6"/>
        <v>0.5</v>
      </c>
      <c r="F258" s="28">
        <v>0</v>
      </c>
      <c r="G258" s="28">
        <v>0</v>
      </c>
      <c r="H258" s="21" t="str">
        <f t="shared" si="8"/>
        <v/>
      </c>
      <c r="I258" s="32">
        <v>0.5</v>
      </c>
    </row>
    <row r="259" spans="1:9">
      <c r="A259" s="56">
        <v>10</v>
      </c>
      <c r="B259" s="31">
        <v>1</v>
      </c>
      <c r="C259" s="25" t="s">
        <v>1044</v>
      </c>
      <c r="D259" s="27" t="s">
        <v>1046</v>
      </c>
      <c r="E259" s="21">
        <f t="shared" ref="E259:E322" si="9">B259*IF($C259="",0,IF(COUNTIF($C$3:$C$374,$C259)=1,1,ROUND(1/COUNTIF($C$3:$C$374,$C259),4)))</f>
        <v>0.5</v>
      </c>
      <c r="F259" s="28">
        <v>0</v>
      </c>
      <c r="G259" s="28">
        <v>0</v>
      </c>
      <c r="H259" s="21" t="str">
        <f t="shared" si="8"/>
        <v/>
      </c>
      <c r="I259" s="32">
        <v>0.5</v>
      </c>
    </row>
    <row r="260" spans="1:9">
      <c r="A260" s="56">
        <v>11</v>
      </c>
      <c r="B260" s="31">
        <v>1</v>
      </c>
      <c r="C260" s="25" t="s">
        <v>581</v>
      </c>
      <c r="D260" s="27" t="s">
        <v>629</v>
      </c>
      <c r="E260" s="21">
        <f t="shared" si="9"/>
        <v>1</v>
      </c>
      <c r="F260" s="28">
        <v>0</v>
      </c>
      <c r="G260" s="28">
        <v>0</v>
      </c>
      <c r="H260" s="21" t="str">
        <f t="shared" si="8"/>
        <v/>
      </c>
      <c r="I260" s="32">
        <v>1</v>
      </c>
    </row>
    <row r="261" spans="1:9">
      <c r="A261" s="56">
        <v>11</v>
      </c>
      <c r="B261" s="31">
        <v>1</v>
      </c>
      <c r="C261" s="25" t="s">
        <v>582</v>
      </c>
      <c r="D261" s="27" t="s">
        <v>583</v>
      </c>
      <c r="E261" s="21">
        <f t="shared" si="9"/>
        <v>1</v>
      </c>
      <c r="F261" s="28">
        <v>1</v>
      </c>
      <c r="G261" s="28">
        <v>0</v>
      </c>
      <c r="H261" s="21" t="str">
        <f t="shared" si="8"/>
        <v/>
      </c>
      <c r="I261" s="32">
        <v>1</v>
      </c>
    </row>
    <row r="262" spans="1:9">
      <c r="A262" s="56">
        <v>11</v>
      </c>
      <c r="B262" s="32">
        <v>0</v>
      </c>
      <c r="C262" s="25" t="s">
        <v>1047</v>
      </c>
      <c r="D262" s="27" t="s">
        <v>722</v>
      </c>
      <c r="E262" s="21">
        <f t="shared" si="9"/>
        <v>0</v>
      </c>
      <c r="F262" s="28">
        <v>1</v>
      </c>
      <c r="G262" s="28">
        <v>1</v>
      </c>
      <c r="H262" s="21" t="str">
        <f t="shared" si="8"/>
        <v>11.5.1</v>
      </c>
      <c r="I262" s="32">
        <v>0.5</v>
      </c>
    </row>
    <row r="263" spans="1:9">
      <c r="A263" s="56">
        <v>11</v>
      </c>
      <c r="B263" s="32">
        <v>0</v>
      </c>
      <c r="C263" s="25" t="s">
        <v>1047</v>
      </c>
      <c r="D263" s="27" t="s">
        <v>723</v>
      </c>
      <c r="E263" s="21">
        <f t="shared" si="9"/>
        <v>0</v>
      </c>
      <c r="F263" s="28">
        <v>1</v>
      </c>
      <c r="G263" s="28">
        <v>1</v>
      </c>
      <c r="H263" s="21" t="str">
        <f t="shared" si="8"/>
        <v>11.5.1</v>
      </c>
      <c r="I263" s="32">
        <v>0.5</v>
      </c>
    </row>
    <row r="264" spans="1:9">
      <c r="A264" s="56">
        <v>11</v>
      </c>
      <c r="B264" s="31">
        <v>1</v>
      </c>
      <c r="C264" s="25" t="s">
        <v>1048</v>
      </c>
      <c r="D264" s="27" t="s">
        <v>725</v>
      </c>
      <c r="E264" s="21">
        <f t="shared" si="9"/>
        <v>1</v>
      </c>
      <c r="F264" s="28">
        <v>1</v>
      </c>
      <c r="G264" s="28">
        <v>0</v>
      </c>
      <c r="H264" s="21" t="str">
        <f t="shared" si="8"/>
        <v/>
      </c>
      <c r="I264" s="32">
        <v>1</v>
      </c>
    </row>
    <row r="265" spans="1:9">
      <c r="A265" s="56">
        <v>11</v>
      </c>
      <c r="B265" s="31">
        <v>1</v>
      </c>
      <c r="C265" s="25" t="s">
        <v>584</v>
      </c>
      <c r="D265" s="27" t="s">
        <v>1049</v>
      </c>
      <c r="E265" s="21">
        <f t="shared" si="9"/>
        <v>0.5</v>
      </c>
      <c r="F265" s="28">
        <v>1</v>
      </c>
      <c r="G265" s="28">
        <v>0</v>
      </c>
      <c r="H265" s="21" t="str">
        <f t="shared" si="8"/>
        <v/>
      </c>
      <c r="I265" s="32">
        <v>0.5</v>
      </c>
    </row>
    <row r="266" spans="1:9">
      <c r="A266" s="56">
        <v>11</v>
      </c>
      <c r="B266" s="31">
        <v>1</v>
      </c>
      <c r="C266" s="25" t="s">
        <v>584</v>
      </c>
      <c r="D266" s="27" t="s">
        <v>585</v>
      </c>
      <c r="E266" s="21">
        <f t="shared" si="9"/>
        <v>0.5</v>
      </c>
      <c r="F266" s="28">
        <v>1</v>
      </c>
      <c r="G266" s="28">
        <v>0</v>
      </c>
      <c r="H266" s="21" t="str">
        <f t="shared" si="8"/>
        <v/>
      </c>
      <c r="I266" s="32">
        <v>0.5</v>
      </c>
    </row>
    <row r="267" spans="1:9">
      <c r="A267" s="56">
        <v>11</v>
      </c>
      <c r="B267" s="31">
        <v>1</v>
      </c>
      <c r="C267" s="25" t="s">
        <v>586</v>
      </c>
      <c r="D267" s="27" t="s">
        <v>1050</v>
      </c>
      <c r="E267" s="21">
        <f t="shared" si="9"/>
        <v>0.5</v>
      </c>
      <c r="F267" s="28">
        <v>1</v>
      </c>
      <c r="G267" s="28">
        <v>1</v>
      </c>
      <c r="H267" s="21" t="str">
        <f t="shared" si="8"/>
        <v>11.6.2</v>
      </c>
      <c r="I267" s="32">
        <v>0.5</v>
      </c>
    </row>
    <row r="268" spans="1:9">
      <c r="A268" s="56">
        <v>11</v>
      </c>
      <c r="B268" s="31">
        <v>1</v>
      </c>
      <c r="C268" s="25" t="s">
        <v>586</v>
      </c>
      <c r="D268" s="27" t="s">
        <v>587</v>
      </c>
      <c r="E268" s="21">
        <f t="shared" si="9"/>
        <v>0.5</v>
      </c>
      <c r="F268" s="28">
        <v>1</v>
      </c>
      <c r="G268" s="28">
        <v>1</v>
      </c>
      <c r="H268" s="21" t="str">
        <f t="shared" si="8"/>
        <v>11.6.2</v>
      </c>
      <c r="I268" s="32">
        <v>0.5</v>
      </c>
    </row>
    <row r="269" spans="1:9">
      <c r="A269" s="56">
        <v>11</v>
      </c>
      <c r="B269" s="31">
        <v>1</v>
      </c>
      <c r="C269" s="25" t="s">
        <v>1051</v>
      </c>
      <c r="D269" s="27" t="s">
        <v>1052</v>
      </c>
      <c r="E269" s="21">
        <f t="shared" si="9"/>
        <v>1</v>
      </c>
      <c r="F269" s="28">
        <v>0</v>
      </c>
      <c r="G269" s="28">
        <v>0</v>
      </c>
      <c r="H269" s="21" t="str">
        <f t="shared" si="8"/>
        <v/>
      </c>
      <c r="I269" s="32">
        <v>1</v>
      </c>
    </row>
    <row r="270" spans="1:9">
      <c r="A270" s="56">
        <v>11</v>
      </c>
      <c r="B270" s="32">
        <v>0</v>
      </c>
      <c r="C270" s="25" t="s">
        <v>588</v>
      </c>
      <c r="D270" s="27" t="s">
        <v>726</v>
      </c>
      <c r="E270" s="21">
        <f t="shared" si="9"/>
        <v>0</v>
      </c>
      <c r="F270" s="28">
        <v>1</v>
      </c>
      <c r="G270" s="28">
        <v>0</v>
      </c>
      <c r="H270" s="21" t="str">
        <f t="shared" si="8"/>
        <v/>
      </c>
      <c r="I270" s="32">
        <v>1</v>
      </c>
    </row>
    <row r="271" spans="1:9">
      <c r="A271" s="56">
        <v>11</v>
      </c>
      <c r="B271" s="32">
        <v>0</v>
      </c>
      <c r="C271" s="25" t="s">
        <v>1053</v>
      </c>
      <c r="D271" s="27" t="s">
        <v>728</v>
      </c>
      <c r="E271" s="21">
        <f t="shared" si="9"/>
        <v>0</v>
      </c>
      <c r="F271" s="28">
        <v>1</v>
      </c>
      <c r="G271" s="28">
        <v>0</v>
      </c>
      <c r="H271" s="21" t="str">
        <f t="shared" si="8"/>
        <v/>
      </c>
      <c r="I271" s="32">
        <v>1</v>
      </c>
    </row>
    <row r="272" spans="1:9">
      <c r="A272" s="56">
        <v>12</v>
      </c>
      <c r="B272" s="31">
        <v>1</v>
      </c>
      <c r="C272" s="25" t="s">
        <v>888</v>
      </c>
      <c r="D272" s="27" t="s">
        <v>889</v>
      </c>
      <c r="E272" s="21">
        <f t="shared" si="9"/>
        <v>0.5</v>
      </c>
      <c r="F272" s="28">
        <v>1</v>
      </c>
      <c r="G272" s="28">
        <v>0</v>
      </c>
      <c r="H272" s="21" t="str">
        <f t="shared" si="8"/>
        <v/>
      </c>
      <c r="I272" s="32">
        <v>0.5</v>
      </c>
    </row>
    <row r="273" spans="1:9">
      <c r="A273" s="56">
        <v>12</v>
      </c>
      <c r="B273" s="31">
        <v>1</v>
      </c>
      <c r="C273" s="25" t="s">
        <v>888</v>
      </c>
      <c r="D273" s="27" t="s">
        <v>890</v>
      </c>
      <c r="E273" s="21">
        <f t="shared" si="9"/>
        <v>0.5</v>
      </c>
      <c r="F273" s="28">
        <v>1</v>
      </c>
      <c r="G273" s="28">
        <v>0</v>
      </c>
      <c r="H273" s="21" t="str">
        <f t="shared" si="8"/>
        <v/>
      </c>
      <c r="I273" s="32">
        <v>0.5</v>
      </c>
    </row>
    <row r="274" spans="1:9">
      <c r="A274" s="56">
        <v>12</v>
      </c>
      <c r="B274" s="32">
        <v>1</v>
      </c>
      <c r="C274" s="25" t="s">
        <v>589</v>
      </c>
      <c r="D274" s="27" t="s">
        <v>891</v>
      </c>
      <c r="E274" s="21">
        <f t="shared" si="9"/>
        <v>0.33329999999999999</v>
      </c>
      <c r="F274" s="28">
        <v>1</v>
      </c>
      <c r="G274" s="28">
        <v>1</v>
      </c>
      <c r="H274" s="21" t="str">
        <f t="shared" si="8"/>
        <v>12.2.2</v>
      </c>
      <c r="I274" s="32">
        <v>0.33329999999999999</v>
      </c>
    </row>
    <row r="275" spans="1:9">
      <c r="A275" s="56">
        <v>12</v>
      </c>
      <c r="B275" s="32">
        <v>1</v>
      </c>
      <c r="C275" s="25" t="s">
        <v>589</v>
      </c>
      <c r="D275" s="27" t="s">
        <v>892</v>
      </c>
      <c r="E275" s="21">
        <f t="shared" si="9"/>
        <v>0.33329999999999999</v>
      </c>
      <c r="F275" s="28">
        <v>1</v>
      </c>
      <c r="G275" s="28">
        <v>1</v>
      </c>
      <c r="H275" s="21" t="str">
        <f t="shared" si="8"/>
        <v>12.2.2</v>
      </c>
      <c r="I275" s="32">
        <v>0.33329999999999999</v>
      </c>
    </row>
    <row r="276" spans="1:9">
      <c r="A276" s="56">
        <v>12</v>
      </c>
      <c r="B276" s="32">
        <v>1</v>
      </c>
      <c r="C276" s="25" t="s">
        <v>589</v>
      </c>
      <c r="D276" s="27" t="s">
        <v>562</v>
      </c>
      <c r="E276" s="21">
        <f t="shared" si="9"/>
        <v>0.33329999999999999</v>
      </c>
      <c r="F276" s="28">
        <v>1</v>
      </c>
      <c r="G276" s="28">
        <v>1</v>
      </c>
      <c r="H276" s="21" t="str">
        <f t="shared" si="8"/>
        <v>12.2.2</v>
      </c>
      <c r="I276" s="32">
        <v>0.33329999999999999</v>
      </c>
    </row>
    <row r="277" spans="1:9">
      <c r="A277" s="56">
        <v>12</v>
      </c>
      <c r="B277" s="31">
        <v>1</v>
      </c>
      <c r="C277" s="25" t="s">
        <v>893</v>
      </c>
      <c r="D277" s="27" t="s">
        <v>894</v>
      </c>
      <c r="E277" s="21">
        <f t="shared" si="9"/>
        <v>0.33329999999999999</v>
      </c>
      <c r="F277" s="28">
        <v>1</v>
      </c>
      <c r="G277" s="28">
        <v>0</v>
      </c>
      <c r="H277" s="21" t="str">
        <f t="shared" si="8"/>
        <v/>
      </c>
      <c r="I277" s="32">
        <v>0.33329999999999999</v>
      </c>
    </row>
    <row r="278" spans="1:9">
      <c r="A278" s="56">
        <v>12</v>
      </c>
      <c r="B278" s="31">
        <v>1</v>
      </c>
      <c r="C278" s="25" t="s">
        <v>893</v>
      </c>
      <c r="D278" s="27" t="s">
        <v>895</v>
      </c>
      <c r="E278" s="21">
        <f t="shared" si="9"/>
        <v>0.33329999999999999</v>
      </c>
      <c r="F278" s="28">
        <v>1</v>
      </c>
      <c r="G278" s="28">
        <v>0</v>
      </c>
      <c r="H278" s="21" t="str">
        <f t="shared" si="8"/>
        <v/>
      </c>
      <c r="I278" s="32">
        <v>0.33329999999999999</v>
      </c>
    </row>
    <row r="279" spans="1:9">
      <c r="A279" s="56">
        <v>12</v>
      </c>
      <c r="B279" s="31">
        <v>1</v>
      </c>
      <c r="C279" s="25" t="s">
        <v>893</v>
      </c>
      <c r="D279" s="27" t="s">
        <v>896</v>
      </c>
      <c r="E279" s="21">
        <f t="shared" si="9"/>
        <v>0.33329999999999999</v>
      </c>
      <c r="F279" s="28">
        <v>1</v>
      </c>
      <c r="G279" s="28">
        <v>0</v>
      </c>
      <c r="H279" s="21" t="str">
        <f t="shared" si="8"/>
        <v/>
      </c>
      <c r="I279" s="32">
        <v>0.33329999999999999</v>
      </c>
    </row>
    <row r="280" spans="1:9">
      <c r="A280" s="56">
        <v>12</v>
      </c>
      <c r="B280" s="31">
        <v>1</v>
      </c>
      <c r="C280" s="25" t="s">
        <v>590</v>
      </c>
      <c r="D280" s="27" t="s">
        <v>897</v>
      </c>
      <c r="E280" s="21">
        <f t="shared" si="9"/>
        <v>0.2</v>
      </c>
      <c r="F280" s="28">
        <v>1</v>
      </c>
      <c r="G280" s="28">
        <v>0</v>
      </c>
      <c r="H280" s="21" t="str">
        <f t="shared" si="8"/>
        <v/>
      </c>
      <c r="I280" s="32">
        <v>0.2</v>
      </c>
    </row>
    <row r="281" spans="1:9">
      <c r="A281" s="56">
        <v>12</v>
      </c>
      <c r="B281" s="31">
        <v>1</v>
      </c>
      <c r="C281" s="25" t="s">
        <v>590</v>
      </c>
      <c r="D281" s="27" t="s">
        <v>898</v>
      </c>
      <c r="E281" s="21">
        <f t="shared" si="9"/>
        <v>0.2</v>
      </c>
      <c r="F281" s="28">
        <v>1</v>
      </c>
      <c r="G281" s="28">
        <v>0</v>
      </c>
      <c r="H281" s="21" t="str">
        <f t="shared" si="8"/>
        <v/>
      </c>
      <c r="I281" s="32">
        <v>0.2</v>
      </c>
    </row>
    <row r="282" spans="1:9">
      <c r="A282" s="56">
        <v>12</v>
      </c>
      <c r="B282" s="31">
        <v>1</v>
      </c>
      <c r="C282" s="25" t="s">
        <v>590</v>
      </c>
      <c r="D282" s="27" t="s">
        <v>899</v>
      </c>
      <c r="E282" s="21">
        <f t="shared" si="9"/>
        <v>0.2</v>
      </c>
      <c r="F282" s="28">
        <v>1</v>
      </c>
      <c r="G282" s="28">
        <v>0</v>
      </c>
      <c r="H282" s="21" t="str">
        <f t="shared" si="8"/>
        <v/>
      </c>
      <c r="I282" s="32">
        <v>0.2</v>
      </c>
    </row>
    <row r="283" spans="1:9">
      <c r="A283" s="56">
        <v>12</v>
      </c>
      <c r="B283" s="31">
        <v>1</v>
      </c>
      <c r="C283" s="25" t="s">
        <v>590</v>
      </c>
      <c r="D283" s="27" t="s">
        <v>900</v>
      </c>
      <c r="E283" s="21">
        <f t="shared" si="9"/>
        <v>0.2</v>
      </c>
      <c r="F283" s="28">
        <v>1</v>
      </c>
      <c r="G283" s="28">
        <v>0</v>
      </c>
      <c r="H283" s="21" t="str">
        <f t="shared" si="8"/>
        <v/>
      </c>
      <c r="I283" s="32">
        <v>0.2</v>
      </c>
    </row>
    <row r="284" spans="1:9">
      <c r="A284" s="56">
        <v>12</v>
      </c>
      <c r="B284" s="31">
        <v>1</v>
      </c>
      <c r="C284" s="25" t="s">
        <v>590</v>
      </c>
      <c r="D284" s="27" t="s">
        <v>901</v>
      </c>
      <c r="E284" s="21">
        <f t="shared" si="9"/>
        <v>0.2</v>
      </c>
      <c r="F284" s="28">
        <v>1</v>
      </c>
      <c r="G284" s="28">
        <v>0</v>
      </c>
      <c r="H284" s="21" t="str">
        <f t="shared" si="8"/>
        <v/>
      </c>
      <c r="I284" s="32">
        <v>0.2</v>
      </c>
    </row>
    <row r="285" spans="1:9">
      <c r="A285" s="56">
        <v>12</v>
      </c>
      <c r="B285" s="31">
        <v>1</v>
      </c>
      <c r="C285" s="25" t="s">
        <v>591</v>
      </c>
      <c r="D285" s="27" t="s">
        <v>585</v>
      </c>
      <c r="E285" s="21">
        <f t="shared" si="9"/>
        <v>1</v>
      </c>
      <c r="F285" s="28">
        <v>1</v>
      </c>
      <c r="G285" s="28">
        <v>0</v>
      </c>
      <c r="H285" s="21" t="str">
        <f t="shared" si="8"/>
        <v/>
      </c>
      <c r="I285" s="32">
        <v>1</v>
      </c>
    </row>
    <row r="286" spans="1:9">
      <c r="A286" s="56">
        <v>12</v>
      </c>
      <c r="B286" s="31">
        <v>1</v>
      </c>
      <c r="C286" s="25" t="s">
        <v>902</v>
      </c>
      <c r="D286" s="27" t="s">
        <v>903</v>
      </c>
      <c r="E286" s="21">
        <f t="shared" si="9"/>
        <v>1</v>
      </c>
      <c r="F286" s="28">
        <v>1</v>
      </c>
      <c r="G286" s="28">
        <v>0</v>
      </c>
      <c r="H286" s="21" t="str">
        <f t="shared" si="8"/>
        <v/>
      </c>
      <c r="I286" s="32">
        <v>1</v>
      </c>
    </row>
    <row r="287" spans="1:9">
      <c r="A287" s="56">
        <v>12</v>
      </c>
      <c r="B287" s="32">
        <v>0</v>
      </c>
      <c r="C287" s="25" t="s">
        <v>904</v>
      </c>
      <c r="D287" s="27" t="s">
        <v>830</v>
      </c>
      <c r="E287" s="21">
        <f t="shared" si="9"/>
        <v>0</v>
      </c>
      <c r="F287" s="28">
        <v>1</v>
      </c>
      <c r="G287" s="28">
        <v>0</v>
      </c>
      <c r="H287" s="21" t="str">
        <f t="shared" si="8"/>
        <v/>
      </c>
      <c r="I287" s="32">
        <v>0.25</v>
      </c>
    </row>
    <row r="288" spans="1:9">
      <c r="A288" s="56">
        <v>12</v>
      </c>
      <c r="B288" s="32">
        <v>0</v>
      </c>
      <c r="C288" s="25" t="s">
        <v>904</v>
      </c>
      <c r="D288" s="27" t="s">
        <v>831</v>
      </c>
      <c r="E288" s="21">
        <f t="shared" si="9"/>
        <v>0</v>
      </c>
      <c r="F288" s="28">
        <v>1</v>
      </c>
      <c r="G288" s="28">
        <v>0</v>
      </c>
      <c r="H288" s="21" t="str">
        <f t="shared" si="8"/>
        <v/>
      </c>
      <c r="I288" s="32">
        <v>0.25</v>
      </c>
    </row>
    <row r="289" spans="1:9">
      <c r="A289" s="56">
        <v>12</v>
      </c>
      <c r="B289" s="32">
        <v>0</v>
      </c>
      <c r="C289" s="25" t="s">
        <v>904</v>
      </c>
      <c r="D289" s="27" t="s">
        <v>832</v>
      </c>
      <c r="E289" s="21">
        <f t="shared" si="9"/>
        <v>0</v>
      </c>
      <c r="F289" s="28">
        <v>1</v>
      </c>
      <c r="G289" s="28">
        <v>0</v>
      </c>
      <c r="H289" s="21" t="str">
        <f t="shared" si="8"/>
        <v/>
      </c>
      <c r="I289" s="32">
        <v>0.25</v>
      </c>
    </row>
    <row r="290" spans="1:9">
      <c r="A290" s="56">
        <v>12</v>
      </c>
      <c r="B290" s="32">
        <v>0</v>
      </c>
      <c r="C290" s="25" t="s">
        <v>904</v>
      </c>
      <c r="D290" s="27" t="s">
        <v>833</v>
      </c>
      <c r="E290" s="21">
        <f t="shared" si="9"/>
        <v>0</v>
      </c>
      <c r="F290" s="28">
        <v>1</v>
      </c>
      <c r="G290" s="28">
        <v>0</v>
      </c>
      <c r="H290" s="21" t="str">
        <f t="shared" si="8"/>
        <v/>
      </c>
      <c r="I290" s="32">
        <v>0.25</v>
      </c>
    </row>
    <row r="291" spans="1:9">
      <c r="A291" s="56">
        <v>12</v>
      </c>
      <c r="B291" s="32">
        <v>1</v>
      </c>
      <c r="C291" s="25" t="s">
        <v>905</v>
      </c>
      <c r="D291" s="27" t="s">
        <v>906</v>
      </c>
      <c r="E291" s="21">
        <f t="shared" si="9"/>
        <v>0.5</v>
      </c>
      <c r="F291" s="28">
        <v>1</v>
      </c>
      <c r="G291" s="28">
        <v>0</v>
      </c>
      <c r="H291" s="21" t="str">
        <f t="shared" si="8"/>
        <v/>
      </c>
      <c r="I291" s="32">
        <v>0.5</v>
      </c>
    </row>
    <row r="292" spans="1:9">
      <c r="A292" s="56">
        <v>12</v>
      </c>
      <c r="B292" s="32">
        <v>1</v>
      </c>
      <c r="C292" s="25" t="s">
        <v>905</v>
      </c>
      <c r="D292" s="27" t="s">
        <v>907</v>
      </c>
      <c r="E292" s="21">
        <f t="shared" si="9"/>
        <v>0.5</v>
      </c>
      <c r="F292" s="28">
        <v>1</v>
      </c>
      <c r="G292" s="28">
        <v>0</v>
      </c>
      <c r="H292" s="21" t="str">
        <f t="shared" si="8"/>
        <v/>
      </c>
      <c r="I292" s="32">
        <v>0.5</v>
      </c>
    </row>
    <row r="293" spans="1:9">
      <c r="A293" s="56">
        <v>13</v>
      </c>
      <c r="B293" s="31">
        <v>0</v>
      </c>
      <c r="C293" s="25" t="s">
        <v>908</v>
      </c>
      <c r="D293" s="27" t="s">
        <v>722</v>
      </c>
      <c r="E293" s="21">
        <f t="shared" si="9"/>
        <v>0</v>
      </c>
      <c r="F293" s="28">
        <v>1</v>
      </c>
      <c r="G293" s="28">
        <v>1</v>
      </c>
      <c r="H293" s="21" t="str">
        <f t="shared" si="8"/>
        <v>13.1.1</v>
      </c>
      <c r="I293" s="32">
        <v>0.5</v>
      </c>
    </row>
    <row r="294" spans="1:9">
      <c r="A294" s="56">
        <v>13</v>
      </c>
      <c r="B294" s="32">
        <v>0</v>
      </c>
      <c r="C294" s="25" t="s">
        <v>908</v>
      </c>
      <c r="D294" s="27" t="s">
        <v>723</v>
      </c>
      <c r="E294" s="21">
        <f t="shared" si="9"/>
        <v>0</v>
      </c>
      <c r="F294" s="28">
        <v>1</v>
      </c>
      <c r="G294" s="28">
        <v>1</v>
      </c>
      <c r="H294" s="21" t="str">
        <f t="shared" si="8"/>
        <v>13.1.1</v>
      </c>
      <c r="I294" s="32">
        <v>0.5</v>
      </c>
    </row>
    <row r="295" spans="1:9">
      <c r="A295" s="56">
        <v>13</v>
      </c>
      <c r="B295" s="32">
        <v>0</v>
      </c>
      <c r="C295" s="25" t="s">
        <v>592</v>
      </c>
      <c r="D295" s="27" t="s">
        <v>726</v>
      </c>
      <c r="E295" s="21">
        <f t="shared" si="9"/>
        <v>0</v>
      </c>
      <c r="F295" s="28">
        <v>1</v>
      </c>
      <c r="G295" s="28">
        <v>0</v>
      </c>
      <c r="H295" s="21" t="str">
        <f t="shared" si="8"/>
        <v/>
      </c>
      <c r="I295" s="32">
        <v>1</v>
      </c>
    </row>
    <row r="296" spans="1:9">
      <c r="A296" s="56">
        <v>13</v>
      </c>
      <c r="B296" s="32">
        <v>0</v>
      </c>
      <c r="C296" s="25" t="s">
        <v>909</v>
      </c>
      <c r="D296" s="27" t="s">
        <v>728</v>
      </c>
      <c r="E296" s="21">
        <f t="shared" si="9"/>
        <v>0</v>
      </c>
      <c r="F296" s="28">
        <v>1</v>
      </c>
      <c r="G296" s="28">
        <v>0</v>
      </c>
      <c r="H296" s="21" t="str">
        <f t="shared" si="8"/>
        <v/>
      </c>
      <c r="I296" s="32">
        <v>1</v>
      </c>
    </row>
    <row r="297" spans="1:9">
      <c r="A297" s="56">
        <v>13</v>
      </c>
      <c r="B297" s="32">
        <v>1</v>
      </c>
      <c r="C297" s="25" t="s">
        <v>910</v>
      </c>
      <c r="D297" s="27" t="s">
        <v>911</v>
      </c>
      <c r="E297" s="21">
        <f t="shared" si="9"/>
        <v>0.5</v>
      </c>
      <c r="F297" s="28">
        <v>1</v>
      </c>
      <c r="G297" s="28">
        <v>1</v>
      </c>
      <c r="H297" s="21" t="str">
        <f t="shared" si="8"/>
        <v>13.2.2</v>
      </c>
      <c r="I297" s="32">
        <v>0.5</v>
      </c>
    </row>
    <row r="298" spans="1:9">
      <c r="A298" s="56">
        <v>13</v>
      </c>
      <c r="B298" s="31">
        <v>1</v>
      </c>
      <c r="C298" s="25" t="s">
        <v>910</v>
      </c>
      <c r="D298" s="27" t="s">
        <v>912</v>
      </c>
      <c r="E298" s="21">
        <f t="shared" si="9"/>
        <v>0.5</v>
      </c>
      <c r="F298" s="28">
        <v>1</v>
      </c>
      <c r="G298" s="28">
        <v>1</v>
      </c>
      <c r="H298" s="21" t="str">
        <f t="shared" si="8"/>
        <v>13.2.2</v>
      </c>
      <c r="I298" s="32">
        <v>0.5</v>
      </c>
    </row>
    <row r="299" spans="1:9">
      <c r="A299" s="56">
        <v>13</v>
      </c>
      <c r="B299" s="32">
        <v>0</v>
      </c>
      <c r="C299" s="25" t="s">
        <v>913</v>
      </c>
      <c r="D299" s="27" t="s">
        <v>830</v>
      </c>
      <c r="E299" s="21">
        <f t="shared" si="9"/>
        <v>0</v>
      </c>
      <c r="F299" s="28">
        <v>1</v>
      </c>
      <c r="G299" s="28">
        <v>0</v>
      </c>
      <c r="H299" s="21" t="str">
        <f t="shared" si="8"/>
        <v/>
      </c>
      <c r="I299" s="32">
        <v>0.25</v>
      </c>
    </row>
    <row r="300" spans="1:9">
      <c r="A300" s="56">
        <v>13</v>
      </c>
      <c r="B300" s="32">
        <v>0</v>
      </c>
      <c r="C300" s="25" t="s">
        <v>913</v>
      </c>
      <c r="D300" s="27" t="s">
        <v>831</v>
      </c>
      <c r="E300" s="21">
        <f t="shared" si="9"/>
        <v>0</v>
      </c>
      <c r="F300" s="28">
        <v>1</v>
      </c>
      <c r="G300" s="28">
        <v>0</v>
      </c>
      <c r="H300" s="21" t="str">
        <f t="shared" si="8"/>
        <v/>
      </c>
      <c r="I300" s="32">
        <v>0.25</v>
      </c>
    </row>
    <row r="301" spans="1:9">
      <c r="A301" s="56">
        <v>13</v>
      </c>
      <c r="B301" s="32">
        <v>0</v>
      </c>
      <c r="C301" s="25" t="s">
        <v>913</v>
      </c>
      <c r="D301" s="27" t="s">
        <v>832</v>
      </c>
      <c r="E301" s="21">
        <f t="shared" si="9"/>
        <v>0</v>
      </c>
      <c r="F301" s="28">
        <v>1</v>
      </c>
      <c r="G301" s="28">
        <v>0</v>
      </c>
      <c r="H301" s="21" t="str">
        <f t="shared" si="8"/>
        <v/>
      </c>
      <c r="I301" s="32">
        <v>0.25</v>
      </c>
    </row>
    <row r="302" spans="1:9">
      <c r="A302" s="56">
        <v>13</v>
      </c>
      <c r="B302" s="32">
        <v>0</v>
      </c>
      <c r="C302" s="25" t="s">
        <v>913</v>
      </c>
      <c r="D302" s="27" t="s">
        <v>833</v>
      </c>
      <c r="E302" s="21">
        <f t="shared" si="9"/>
        <v>0</v>
      </c>
      <c r="F302" s="28">
        <v>1</v>
      </c>
      <c r="G302" s="28">
        <v>0</v>
      </c>
      <c r="H302" s="21" t="str">
        <f t="shared" si="8"/>
        <v/>
      </c>
      <c r="I302" s="32">
        <v>0.25</v>
      </c>
    </row>
    <row r="303" spans="1:9">
      <c r="A303" s="56">
        <v>14</v>
      </c>
      <c r="B303" s="31">
        <v>1</v>
      </c>
      <c r="C303" s="25" t="s">
        <v>914</v>
      </c>
      <c r="D303" s="48" t="s">
        <v>915</v>
      </c>
      <c r="E303" s="21">
        <f t="shared" si="9"/>
        <v>0.25</v>
      </c>
      <c r="F303" s="28">
        <v>1</v>
      </c>
      <c r="G303" s="28">
        <v>1</v>
      </c>
      <c r="H303" s="21" t="str">
        <f t="shared" si="8"/>
        <v>14.1.1</v>
      </c>
      <c r="I303" s="32">
        <v>0.25</v>
      </c>
    </row>
    <row r="304" spans="1:9">
      <c r="A304" s="56">
        <v>14</v>
      </c>
      <c r="B304" s="31">
        <v>1</v>
      </c>
      <c r="C304" s="25" t="s">
        <v>914</v>
      </c>
      <c r="D304" s="41" t="s">
        <v>916</v>
      </c>
      <c r="E304" s="21">
        <f t="shared" si="9"/>
        <v>0.25</v>
      </c>
      <c r="F304" s="28">
        <v>1</v>
      </c>
      <c r="G304" s="28">
        <v>1</v>
      </c>
      <c r="H304" s="21" t="str">
        <f t="shared" si="8"/>
        <v>14.1.1</v>
      </c>
      <c r="I304" s="32">
        <v>0.25</v>
      </c>
    </row>
    <row r="305" spans="1:9">
      <c r="A305" s="56">
        <v>14</v>
      </c>
      <c r="B305" s="31">
        <v>1</v>
      </c>
      <c r="C305" s="25" t="s">
        <v>914</v>
      </c>
      <c r="D305" s="27" t="s">
        <v>917</v>
      </c>
      <c r="E305" s="21">
        <f t="shared" si="9"/>
        <v>0.25</v>
      </c>
      <c r="F305" s="28">
        <v>1</v>
      </c>
      <c r="G305" s="28">
        <v>1</v>
      </c>
      <c r="H305" s="21" t="str">
        <f t="shared" si="8"/>
        <v>14.1.1</v>
      </c>
      <c r="I305" s="32">
        <v>0.25</v>
      </c>
    </row>
    <row r="306" spans="1:9">
      <c r="A306" s="56">
        <v>14</v>
      </c>
      <c r="B306" s="31">
        <v>1</v>
      </c>
      <c r="C306" s="25" t="s">
        <v>914</v>
      </c>
      <c r="D306" s="27" t="s">
        <v>918</v>
      </c>
      <c r="E306" s="21">
        <f t="shared" si="9"/>
        <v>0.25</v>
      </c>
      <c r="F306" s="28">
        <v>1</v>
      </c>
      <c r="G306" s="28">
        <v>1</v>
      </c>
      <c r="H306" s="21" t="str">
        <f t="shared" si="8"/>
        <v>14.1.1</v>
      </c>
      <c r="I306" s="32">
        <v>0.25</v>
      </c>
    </row>
    <row r="307" spans="1:9">
      <c r="A307" s="56">
        <v>14</v>
      </c>
      <c r="B307" s="31">
        <v>1</v>
      </c>
      <c r="C307" s="25" t="s">
        <v>593</v>
      </c>
      <c r="D307" s="27" t="s">
        <v>594</v>
      </c>
      <c r="E307" s="21">
        <f t="shared" si="9"/>
        <v>1</v>
      </c>
      <c r="F307" s="28">
        <v>1</v>
      </c>
      <c r="G307" s="28">
        <v>0</v>
      </c>
      <c r="H307" s="21" t="str">
        <f t="shared" si="8"/>
        <v/>
      </c>
      <c r="I307" s="32">
        <v>1</v>
      </c>
    </row>
    <row r="308" spans="1:9">
      <c r="A308" s="56">
        <v>14</v>
      </c>
      <c r="B308" s="31">
        <v>1</v>
      </c>
      <c r="C308" s="25" t="s">
        <v>595</v>
      </c>
      <c r="D308" s="27" t="s">
        <v>919</v>
      </c>
      <c r="E308" s="21">
        <f t="shared" si="9"/>
        <v>0.33329999999999999</v>
      </c>
      <c r="F308" s="28">
        <v>1</v>
      </c>
      <c r="G308" s="28">
        <v>0</v>
      </c>
      <c r="H308" s="21" t="str">
        <f t="shared" si="8"/>
        <v/>
      </c>
      <c r="I308" s="32">
        <v>0.33329999999999999</v>
      </c>
    </row>
    <row r="309" spans="1:9">
      <c r="A309" s="56">
        <v>14</v>
      </c>
      <c r="B309" s="31">
        <v>1</v>
      </c>
      <c r="C309" s="25" t="s">
        <v>595</v>
      </c>
      <c r="D309" s="27" t="s">
        <v>920</v>
      </c>
      <c r="E309" s="21">
        <f t="shared" si="9"/>
        <v>0.33329999999999999</v>
      </c>
      <c r="F309" s="28">
        <v>1</v>
      </c>
      <c r="G309" s="28">
        <v>0</v>
      </c>
      <c r="H309" s="21" t="str">
        <f t="shared" si="8"/>
        <v/>
      </c>
      <c r="I309" s="32">
        <v>0.33329999999999999</v>
      </c>
    </row>
    <row r="310" spans="1:9">
      <c r="A310" s="56">
        <v>14</v>
      </c>
      <c r="B310" s="31">
        <v>1</v>
      </c>
      <c r="C310" s="25" t="s">
        <v>595</v>
      </c>
      <c r="D310" s="27" t="s">
        <v>921</v>
      </c>
      <c r="E310" s="21">
        <f t="shared" si="9"/>
        <v>0.33329999999999999</v>
      </c>
      <c r="F310" s="28">
        <v>1</v>
      </c>
      <c r="G310" s="28">
        <v>0</v>
      </c>
      <c r="H310" s="21" t="str">
        <f t="shared" si="8"/>
        <v/>
      </c>
      <c r="I310" s="32">
        <v>0.33329999999999999</v>
      </c>
    </row>
    <row r="311" spans="1:9">
      <c r="A311" s="56">
        <v>14</v>
      </c>
      <c r="B311" s="31">
        <v>1</v>
      </c>
      <c r="C311" s="25" t="s">
        <v>596</v>
      </c>
      <c r="D311" s="27" t="s">
        <v>922</v>
      </c>
      <c r="E311" s="21">
        <f t="shared" si="9"/>
        <v>1</v>
      </c>
      <c r="F311" s="28">
        <v>1</v>
      </c>
      <c r="G311" s="28">
        <v>0</v>
      </c>
      <c r="H311" s="21" t="str">
        <f t="shared" si="8"/>
        <v/>
      </c>
      <c r="I311" s="32">
        <v>1</v>
      </c>
    </row>
    <row r="312" spans="1:9">
      <c r="A312" s="56">
        <v>14</v>
      </c>
      <c r="B312" s="31">
        <v>1</v>
      </c>
      <c r="C312" s="25" t="s">
        <v>923</v>
      </c>
      <c r="D312" s="27" t="s">
        <v>924</v>
      </c>
      <c r="E312" s="21">
        <f t="shared" si="9"/>
        <v>1</v>
      </c>
      <c r="F312" s="28">
        <v>1</v>
      </c>
      <c r="G312" s="28">
        <v>0</v>
      </c>
      <c r="H312" s="21" t="str">
        <f t="shared" si="8"/>
        <v/>
      </c>
      <c r="I312" s="32">
        <v>1</v>
      </c>
    </row>
    <row r="313" spans="1:9">
      <c r="A313" s="56">
        <v>15</v>
      </c>
      <c r="B313" s="31">
        <v>1</v>
      </c>
      <c r="C313" s="25" t="s">
        <v>597</v>
      </c>
      <c r="D313" s="27" t="s">
        <v>925</v>
      </c>
      <c r="E313" s="21">
        <f t="shared" si="9"/>
        <v>0.33329999999999999</v>
      </c>
      <c r="F313" s="28">
        <v>1</v>
      </c>
      <c r="G313" s="28">
        <v>0</v>
      </c>
      <c r="H313" s="21" t="str">
        <f t="shared" ref="H313:H374" si="10">IF(G313=1,C313,"")</f>
        <v/>
      </c>
      <c r="I313" s="32">
        <v>0.33329999999999999</v>
      </c>
    </row>
    <row r="314" spans="1:9">
      <c r="A314" s="56">
        <v>15</v>
      </c>
      <c r="B314" s="31">
        <v>1</v>
      </c>
      <c r="C314" s="25" t="s">
        <v>597</v>
      </c>
      <c r="D314" s="27" t="s">
        <v>926</v>
      </c>
      <c r="E314" s="21">
        <f t="shared" si="9"/>
        <v>0.33329999999999999</v>
      </c>
      <c r="F314" s="28">
        <v>1</v>
      </c>
      <c r="G314" s="28">
        <v>0</v>
      </c>
      <c r="H314" s="21" t="str">
        <f t="shared" si="10"/>
        <v/>
      </c>
      <c r="I314" s="32">
        <v>0.33329999999999999</v>
      </c>
    </row>
    <row r="315" spans="1:9">
      <c r="A315" s="56">
        <v>15</v>
      </c>
      <c r="B315" s="31">
        <v>1</v>
      </c>
      <c r="C315" s="25" t="s">
        <v>597</v>
      </c>
      <c r="D315" s="27" t="s">
        <v>598</v>
      </c>
      <c r="E315" s="21">
        <f t="shared" si="9"/>
        <v>0.33329999999999999</v>
      </c>
      <c r="F315" s="28">
        <v>1</v>
      </c>
      <c r="G315" s="28">
        <v>0</v>
      </c>
      <c r="H315" s="21" t="str">
        <f t="shared" si="10"/>
        <v/>
      </c>
      <c r="I315" s="32">
        <v>0.33329999999999999</v>
      </c>
    </row>
    <row r="316" spans="1:9">
      <c r="A316" s="56">
        <v>15</v>
      </c>
      <c r="B316" s="31">
        <v>1</v>
      </c>
      <c r="C316" s="25" t="s">
        <v>599</v>
      </c>
      <c r="D316" s="41" t="s">
        <v>927</v>
      </c>
      <c r="E316" s="21">
        <f t="shared" si="9"/>
        <v>0.25</v>
      </c>
      <c r="F316" s="28">
        <v>1</v>
      </c>
      <c r="G316" s="28">
        <v>1</v>
      </c>
      <c r="H316" s="21" t="str">
        <f t="shared" si="10"/>
        <v>15.2.1</v>
      </c>
      <c r="I316" s="32">
        <v>0.25</v>
      </c>
    </row>
    <row r="317" spans="1:9">
      <c r="A317" s="56">
        <v>15</v>
      </c>
      <c r="B317" s="31">
        <v>1</v>
      </c>
      <c r="C317" s="25" t="s">
        <v>599</v>
      </c>
      <c r="D317" s="27" t="s">
        <v>928</v>
      </c>
      <c r="E317" s="21">
        <f t="shared" si="9"/>
        <v>0.25</v>
      </c>
      <c r="F317" s="28">
        <v>1</v>
      </c>
      <c r="G317" s="28">
        <v>1</v>
      </c>
      <c r="H317" s="21" t="str">
        <f t="shared" si="10"/>
        <v>15.2.1</v>
      </c>
      <c r="I317" s="32">
        <v>0.25</v>
      </c>
    </row>
    <row r="318" spans="1:9">
      <c r="A318" s="56">
        <v>15</v>
      </c>
      <c r="B318" s="31">
        <v>1</v>
      </c>
      <c r="C318" s="25" t="s">
        <v>599</v>
      </c>
      <c r="D318" s="27" t="s">
        <v>929</v>
      </c>
      <c r="E318" s="21">
        <f t="shared" si="9"/>
        <v>0.25</v>
      </c>
      <c r="F318" s="28">
        <v>1</v>
      </c>
      <c r="G318" s="28">
        <v>1</v>
      </c>
      <c r="H318" s="21" t="str">
        <f t="shared" si="10"/>
        <v>15.2.1</v>
      </c>
      <c r="I318" s="32">
        <v>0.25</v>
      </c>
    </row>
    <row r="319" spans="1:9">
      <c r="A319" s="56">
        <v>15</v>
      </c>
      <c r="B319" s="31">
        <v>1</v>
      </c>
      <c r="C319" s="25" t="s">
        <v>599</v>
      </c>
      <c r="D319" s="41" t="s">
        <v>600</v>
      </c>
      <c r="E319" s="21">
        <f t="shared" si="9"/>
        <v>0.25</v>
      </c>
      <c r="F319" s="28">
        <v>1</v>
      </c>
      <c r="G319" s="28">
        <v>1</v>
      </c>
      <c r="H319" s="21" t="str">
        <f t="shared" si="10"/>
        <v>15.2.1</v>
      </c>
      <c r="I319" s="32">
        <v>0.25</v>
      </c>
    </row>
    <row r="320" spans="1:9">
      <c r="A320" s="56">
        <v>15</v>
      </c>
      <c r="B320" s="31">
        <v>1</v>
      </c>
      <c r="C320" s="25" t="s">
        <v>930</v>
      </c>
      <c r="D320" s="27" t="s">
        <v>931</v>
      </c>
      <c r="E320" s="21">
        <f t="shared" si="9"/>
        <v>1</v>
      </c>
      <c r="F320" s="28">
        <v>1</v>
      </c>
      <c r="G320" s="28">
        <v>1</v>
      </c>
      <c r="H320" s="21" t="str">
        <f t="shared" si="10"/>
        <v>15.3.1</v>
      </c>
      <c r="I320" s="32">
        <v>1</v>
      </c>
    </row>
    <row r="321" spans="1:9">
      <c r="A321" s="56">
        <v>15</v>
      </c>
      <c r="B321" s="31">
        <v>1</v>
      </c>
      <c r="C321" s="25" t="s">
        <v>601</v>
      </c>
      <c r="D321" s="27" t="s">
        <v>602</v>
      </c>
      <c r="E321" s="21">
        <f t="shared" si="9"/>
        <v>1</v>
      </c>
      <c r="F321" s="28">
        <v>1</v>
      </c>
      <c r="G321" s="28">
        <v>0</v>
      </c>
      <c r="H321" s="21" t="str">
        <f t="shared" si="10"/>
        <v/>
      </c>
      <c r="I321" s="32">
        <v>1</v>
      </c>
    </row>
    <row r="322" spans="1:9">
      <c r="A322" s="56">
        <v>15</v>
      </c>
      <c r="B322" s="31">
        <v>1</v>
      </c>
      <c r="C322" s="25" t="s">
        <v>603</v>
      </c>
      <c r="D322" s="27" t="s">
        <v>604</v>
      </c>
      <c r="E322" s="21">
        <f t="shared" si="9"/>
        <v>1</v>
      </c>
      <c r="F322" s="28">
        <v>1</v>
      </c>
      <c r="G322" s="28">
        <v>1</v>
      </c>
      <c r="H322" s="21" t="str">
        <f t="shared" si="10"/>
        <v>15.4.2</v>
      </c>
      <c r="I322" s="32">
        <v>1</v>
      </c>
    </row>
    <row r="323" spans="1:9">
      <c r="A323" s="56">
        <v>15</v>
      </c>
      <c r="B323" s="31">
        <v>1</v>
      </c>
      <c r="C323" s="25" t="s">
        <v>605</v>
      </c>
      <c r="D323" s="27" t="s">
        <v>606</v>
      </c>
      <c r="E323" s="21">
        <f t="shared" ref="E323:E374" si="11">B323*IF($C323="",0,IF(COUNTIF($C$3:$C$374,$C323)=1,1,ROUND(1/COUNTIF($C$3:$C$374,$C323),4)))</f>
        <v>1</v>
      </c>
      <c r="F323" s="28">
        <v>1</v>
      </c>
      <c r="G323" s="28">
        <v>1</v>
      </c>
      <c r="H323" s="21" t="str">
        <f t="shared" si="10"/>
        <v>15.5.1</v>
      </c>
      <c r="I323" s="32">
        <v>1</v>
      </c>
    </row>
    <row r="324" spans="1:9">
      <c r="A324" s="56">
        <v>15</v>
      </c>
      <c r="B324" s="31">
        <v>1</v>
      </c>
      <c r="C324" s="25" t="s">
        <v>607</v>
      </c>
      <c r="D324" s="27" t="s">
        <v>932</v>
      </c>
      <c r="E324" s="21">
        <f t="shared" si="11"/>
        <v>0.25</v>
      </c>
      <c r="F324" s="28">
        <v>1</v>
      </c>
      <c r="G324" s="28">
        <v>0</v>
      </c>
      <c r="H324" s="21" t="str">
        <f t="shared" si="10"/>
        <v/>
      </c>
      <c r="I324" s="32">
        <v>0.25</v>
      </c>
    </row>
    <row r="325" spans="1:9">
      <c r="A325" s="56">
        <v>15</v>
      </c>
      <c r="B325" s="31">
        <v>1</v>
      </c>
      <c r="C325" s="25" t="s">
        <v>607</v>
      </c>
      <c r="D325" s="27" t="s">
        <v>933</v>
      </c>
      <c r="E325" s="21">
        <f t="shared" si="11"/>
        <v>0.25</v>
      </c>
      <c r="F325" s="28">
        <v>1</v>
      </c>
      <c r="G325" s="28">
        <v>0</v>
      </c>
      <c r="H325" s="21" t="str">
        <f t="shared" si="10"/>
        <v/>
      </c>
      <c r="I325" s="32">
        <v>0.25</v>
      </c>
    </row>
    <row r="326" spans="1:9">
      <c r="A326" s="56">
        <v>15</v>
      </c>
      <c r="B326" s="31">
        <v>1</v>
      </c>
      <c r="C326" s="25" t="s">
        <v>607</v>
      </c>
      <c r="D326" s="27" t="s">
        <v>934</v>
      </c>
      <c r="E326" s="21">
        <f t="shared" si="11"/>
        <v>0.25</v>
      </c>
      <c r="F326" s="28">
        <v>1</v>
      </c>
      <c r="G326" s="28">
        <v>0</v>
      </c>
      <c r="H326" s="21" t="str">
        <f t="shared" si="10"/>
        <v/>
      </c>
      <c r="I326" s="32">
        <v>0.25</v>
      </c>
    </row>
    <row r="327" spans="1:9">
      <c r="A327" s="56">
        <v>15</v>
      </c>
      <c r="B327" s="31">
        <v>1</v>
      </c>
      <c r="C327" s="25" t="s">
        <v>607</v>
      </c>
      <c r="D327" s="27" t="s">
        <v>935</v>
      </c>
      <c r="E327" s="21">
        <f t="shared" si="11"/>
        <v>0.25</v>
      </c>
      <c r="F327" s="28">
        <v>1</v>
      </c>
      <c r="G327" s="28">
        <v>0</v>
      </c>
      <c r="H327" s="21" t="str">
        <f t="shared" si="10"/>
        <v/>
      </c>
      <c r="I327" s="32">
        <v>0.25</v>
      </c>
    </row>
    <row r="328" spans="1:9">
      <c r="A328" s="56">
        <v>15</v>
      </c>
      <c r="B328" s="31">
        <v>1</v>
      </c>
      <c r="C328" s="25" t="s">
        <v>936</v>
      </c>
      <c r="D328" s="27" t="s">
        <v>937</v>
      </c>
      <c r="E328" s="21">
        <f t="shared" si="11"/>
        <v>0.25</v>
      </c>
      <c r="F328" s="28">
        <v>1</v>
      </c>
      <c r="G328" s="28">
        <v>0</v>
      </c>
      <c r="H328" s="21" t="str">
        <f t="shared" si="10"/>
        <v/>
      </c>
      <c r="I328" s="32">
        <v>0.25</v>
      </c>
    </row>
    <row r="329" spans="1:9">
      <c r="A329" s="56">
        <v>15</v>
      </c>
      <c r="B329" s="31">
        <v>1</v>
      </c>
      <c r="C329" s="25" t="s">
        <v>936</v>
      </c>
      <c r="D329" s="27" t="s">
        <v>938</v>
      </c>
      <c r="E329" s="21">
        <f t="shared" si="11"/>
        <v>0.25</v>
      </c>
      <c r="F329" s="28">
        <v>1</v>
      </c>
      <c r="G329" s="28">
        <v>0</v>
      </c>
      <c r="H329" s="21" t="str">
        <f t="shared" si="10"/>
        <v/>
      </c>
      <c r="I329" s="32">
        <v>0.25</v>
      </c>
    </row>
    <row r="330" spans="1:9">
      <c r="A330" s="56">
        <v>15</v>
      </c>
      <c r="B330" s="31">
        <v>1</v>
      </c>
      <c r="C330" s="25" t="s">
        <v>936</v>
      </c>
      <c r="D330" s="27" t="s">
        <v>939</v>
      </c>
      <c r="E330" s="21">
        <f t="shared" si="11"/>
        <v>0.25</v>
      </c>
      <c r="F330" s="28">
        <v>1</v>
      </c>
      <c r="G330" s="28">
        <v>0</v>
      </c>
      <c r="H330" s="21" t="str">
        <f t="shared" si="10"/>
        <v/>
      </c>
      <c r="I330" s="32">
        <v>0.25</v>
      </c>
    </row>
    <row r="331" spans="1:9">
      <c r="A331" s="56">
        <v>15</v>
      </c>
      <c r="B331" s="31">
        <v>1</v>
      </c>
      <c r="C331" s="25" t="s">
        <v>936</v>
      </c>
      <c r="D331" s="27" t="s">
        <v>940</v>
      </c>
      <c r="E331" s="21">
        <f t="shared" si="11"/>
        <v>0.25</v>
      </c>
      <c r="F331" s="28">
        <v>1</v>
      </c>
      <c r="G331" s="28">
        <v>0</v>
      </c>
      <c r="H331" s="21" t="str">
        <f t="shared" si="10"/>
        <v/>
      </c>
      <c r="I331" s="32">
        <v>0.25</v>
      </c>
    </row>
    <row r="332" spans="1:9">
      <c r="A332" s="56">
        <v>15</v>
      </c>
      <c r="B332" s="31">
        <v>1</v>
      </c>
      <c r="C332" s="25" t="s">
        <v>941</v>
      </c>
      <c r="D332" s="27" t="s">
        <v>942</v>
      </c>
      <c r="E332" s="21">
        <f t="shared" si="11"/>
        <v>0.5</v>
      </c>
      <c r="F332" s="28">
        <v>1</v>
      </c>
      <c r="G332" s="28">
        <v>0</v>
      </c>
      <c r="H332" s="21" t="str">
        <f t="shared" si="10"/>
        <v/>
      </c>
      <c r="I332" s="32">
        <v>0.5</v>
      </c>
    </row>
    <row r="333" spans="1:9">
      <c r="A333" s="56">
        <v>15</v>
      </c>
      <c r="B333" s="31">
        <v>1</v>
      </c>
      <c r="C333" s="25" t="s">
        <v>941</v>
      </c>
      <c r="D333" s="27" t="s">
        <v>943</v>
      </c>
      <c r="E333" s="21">
        <f t="shared" si="11"/>
        <v>0.5</v>
      </c>
      <c r="F333" s="28">
        <v>1</v>
      </c>
      <c r="G333" s="28">
        <v>0</v>
      </c>
      <c r="H333" s="21" t="str">
        <f t="shared" si="10"/>
        <v/>
      </c>
      <c r="I333" s="32">
        <v>0.5</v>
      </c>
    </row>
    <row r="334" spans="1:9">
      <c r="A334" s="56">
        <v>16</v>
      </c>
      <c r="B334" s="31">
        <v>1</v>
      </c>
      <c r="C334" s="25" t="s">
        <v>608</v>
      </c>
      <c r="D334" s="27" t="s">
        <v>609</v>
      </c>
      <c r="E334" s="21">
        <f t="shared" si="11"/>
        <v>0.5</v>
      </c>
      <c r="F334" s="28">
        <v>0</v>
      </c>
      <c r="G334" s="28">
        <v>0</v>
      </c>
      <c r="H334" s="21" t="str">
        <f t="shared" si="10"/>
        <v/>
      </c>
      <c r="I334" s="32">
        <v>0.5</v>
      </c>
    </row>
    <row r="335" spans="1:9">
      <c r="A335" s="56">
        <v>16</v>
      </c>
      <c r="B335" s="31">
        <v>1</v>
      </c>
      <c r="C335" s="25" t="s">
        <v>608</v>
      </c>
      <c r="D335" s="27" t="s">
        <v>944</v>
      </c>
      <c r="E335" s="21">
        <f t="shared" si="11"/>
        <v>0.5</v>
      </c>
      <c r="F335" s="28">
        <v>0</v>
      </c>
      <c r="G335" s="28">
        <v>0</v>
      </c>
      <c r="H335" s="21" t="str">
        <f t="shared" si="10"/>
        <v/>
      </c>
      <c r="I335" s="32">
        <v>0.5</v>
      </c>
    </row>
    <row r="336" spans="1:9">
      <c r="A336" s="56">
        <v>16</v>
      </c>
      <c r="B336" s="31">
        <v>1</v>
      </c>
      <c r="C336" s="25" t="s">
        <v>945</v>
      </c>
      <c r="D336" s="27" t="s">
        <v>946</v>
      </c>
      <c r="E336" s="21">
        <f t="shared" si="11"/>
        <v>0.5</v>
      </c>
      <c r="F336" s="28">
        <v>0</v>
      </c>
      <c r="G336" s="28">
        <v>0</v>
      </c>
      <c r="H336" s="21" t="str">
        <f t="shared" si="10"/>
        <v/>
      </c>
      <c r="I336" s="32">
        <v>0.5</v>
      </c>
    </row>
    <row r="337" spans="1:9">
      <c r="A337" s="56">
        <v>16</v>
      </c>
      <c r="B337" s="31">
        <v>1</v>
      </c>
      <c r="C337" s="25" t="s">
        <v>945</v>
      </c>
      <c r="D337" s="27" t="s">
        <v>947</v>
      </c>
      <c r="E337" s="21">
        <f t="shared" si="11"/>
        <v>0.5</v>
      </c>
      <c r="F337" s="28">
        <v>0</v>
      </c>
      <c r="G337" s="28">
        <v>0</v>
      </c>
      <c r="H337" s="21" t="str">
        <f t="shared" si="10"/>
        <v/>
      </c>
      <c r="I337" s="32">
        <v>0.5</v>
      </c>
    </row>
    <row r="338" spans="1:9">
      <c r="A338" s="56">
        <v>16</v>
      </c>
      <c r="B338" s="31">
        <v>1</v>
      </c>
      <c r="C338" s="25" t="s">
        <v>610</v>
      </c>
      <c r="D338" s="27" t="s">
        <v>948</v>
      </c>
      <c r="E338" s="21">
        <f t="shared" si="11"/>
        <v>0.5</v>
      </c>
      <c r="F338" s="28">
        <v>0</v>
      </c>
      <c r="G338" s="28">
        <v>0</v>
      </c>
      <c r="H338" s="21" t="str">
        <f t="shared" si="10"/>
        <v/>
      </c>
      <c r="I338" s="32">
        <v>0.5</v>
      </c>
    </row>
    <row r="339" spans="1:9">
      <c r="A339" s="56">
        <v>16</v>
      </c>
      <c r="B339" s="31">
        <v>1</v>
      </c>
      <c r="C339" s="25" t="s">
        <v>610</v>
      </c>
      <c r="D339" s="27" t="s">
        <v>949</v>
      </c>
      <c r="E339" s="21">
        <f t="shared" si="11"/>
        <v>0.5</v>
      </c>
      <c r="F339" s="28">
        <v>0</v>
      </c>
      <c r="G339" s="28">
        <v>0</v>
      </c>
      <c r="H339" s="21" t="str">
        <f t="shared" si="10"/>
        <v/>
      </c>
      <c r="I339" s="32">
        <v>0.5</v>
      </c>
    </row>
    <row r="340" spans="1:9">
      <c r="A340" s="56">
        <v>16</v>
      </c>
      <c r="B340" s="31">
        <v>1</v>
      </c>
      <c r="C340" s="25" t="s">
        <v>614</v>
      </c>
      <c r="D340" s="27" t="s">
        <v>615</v>
      </c>
      <c r="E340" s="21">
        <f t="shared" si="11"/>
        <v>1</v>
      </c>
      <c r="F340" s="28">
        <v>0</v>
      </c>
      <c r="G340" s="28">
        <v>0</v>
      </c>
      <c r="H340" s="21" t="str">
        <f t="shared" si="10"/>
        <v/>
      </c>
      <c r="I340" s="32">
        <v>1</v>
      </c>
    </row>
    <row r="341" spans="1:9">
      <c r="A341" s="56">
        <v>16</v>
      </c>
      <c r="B341" s="31">
        <v>1</v>
      </c>
      <c r="C341" s="25" t="s">
        <v>950</v>
      </c>
      <c r="D341" s="27" t="s">
        <v>951</v>
      </c>
      <c r="E341" s="21">
        <f t="shared" si="11"/>
        <v>1</v>
      </c>
      <c r="F341" s="28">
        <v>0</v>
      </c>
      <c r="G341" s="28">
        <v>0</v>
      </c>
      <c r="H341" s="21" t="str">
        <f t="shared" si="10"/>
        <v/>
      </c>
      <c r="I341" s="32">
        <v>1</v>
      </c>
    </row>
    <row r="342" spans="1:9">
      <c r="A342" s="56">
        <v>16</v>
      </c>
      <c r="B342" s="31">
        <v>1</v>
      </c>
      <c r="C342" s="25" t="s">
        <v>611</v>
      </c>
      <c r="D342" s="27" t="s">
        <v>612</v>
      </c>
      <c r="E342" s="21">
        <f t="shared" si="11"/>
        <v>1</v>
      </c>
      <c r="F342" s="28">
        <v>0</v>
      </c>
      <c r="G342" s="28">
        <v>0</v>
      </c>
      <c r="H342" s="21" t="str">
        <f t="shared" si="10"/>
        <v/>
      </c>
      <c r="I342" s="32">
        <v>1</v>
      </c>
    </row>
    <row r="343" spans="1:9">
      <c r="A343" s="56">
        <v>16</v>
      </c>
      <c r="B343" s="31">
        <v>1</v>
      </c>
      <c r="C343" s="25" t="s">
        <v>952</v>
      </c>
      <c r="D343" s="27" t="s">
        <v>953</v>
      </c>
      <c r="E343" s="21">
        <f t="shared" si="11"/>
        <v>1</v>
      </c>
      <c r="F343" s="28">
        <v>0</v>
      </c>
      <c r="G343" s="28">
        <v>0</v>
      </c>
      <c r="H343" s="21" t="str">
        <f t="shared" si="10"/>
        <v/>
      </c>
      <c r="I343" s="32">
        <v>1</v>
      </c>
    </row>
    <row r="344" spans="1:9">
      <c r="A344" s="56">
        <v>16</v>
      </c>
      <c r="B344" s="31">
        <v>1</v>
      </c>
      <c r="C344" s="25" t="s">
        <v>954</v>
      </c>
      <c r="D344" s="27" t="s">
        <v>955</v>
      </c>
      <c r="E344" s="21">
        <f t="shared" si="11"/>
        <v>1</v>
      </c>
      <c r="F344" s="28">
        <v>0</v>
      </c>
      <c r="G344" s="28">
        <v>0</v>
      </c>
      <c r="H344" s="21" t="str">
        <f t="shared" si="10"/>
        <v/>
      </c>
      <c r="I344" s="32">
        <v>1</v>
      </c>
    </row>
    <row r="345" spans="1:9">
      <c r="A345" s="56">
        <v>16</v>
      </c>
      <c r="B345" s="31">
        <v>1</v>
      </c>
      <c r="C345" s="25" t="s">
        <v>956</v>
      </c>
      <c r="D345" s="27" t="s">
        <v>957</v>
      </c>
      <c r="E345" s="21">
        <f t="shared" si="11"/>
        <v>1</v>
      </c>
      <c r="F345" s="28">
        <v>0</v>
      </c>
      <c r="G345" s="28">
        <v>0</v>
      </c>
      <c r="H345" s="21" t="str">
        <f t="shared" si="10"/>
        <v/>
      </c>
      <c r="I345" s="32">
        <v>1</v>
      </c>
    </row>
    <row r="346" spans="1:9">
      <c r="A346" s="56">
        <v>16</v>
      </c>
      <c r="B346" s="31">
        <v>1</v>
      </c>
      <c r="C346" s="25" t="s">
        <v>958</v>
      </c>
      <c r="D346" s="27" t="s">
        <v>959</v>
      </c>
      <c r="E346" s="21">
        <f t="shared" si="11"/>
        <v>0.25</v>
      </c>
      <c r="F346" s="28">
        <v>0</v>
      </c>
      <c r="G346" s="28">
        <v>0</v>
      </c>
      <c r="H346" s="21" t="str">
        <f t="shared" si="10"/>
        <v/>
      </c>
      <c r="I346" s="32">
        <v>0.25</v>
      </c>
    </row>
    <row r="347" spans="1:9">
      <c r="A347" s="56">
        <v>16</v>
      </c>
      <c r="B347" s="31">
        <v>1</v>
      </c>
      <c r="C347" s="25" t="s">
        <v>958</v>
      </c>
      <c r="D347" s="27" t="s">
        <v>960</v>
      </c>
      <c r="E347" s="21">
        <f t="shared" si="11"/>
        <v>0.25</v>
      </c>
      <c r="F347" s="28">
        <v>0</v>
      </c>
      <c r="G347" s="28">
        <v>0</v>
      </c>
      <c r="H347" s="21" t="str">
        <f t="shared" si="10"/>
        <v/>
      </c>
      <c r="I347" s="32">
        <v>0.25</v>
      </c>
    </row>
    <row r="348" spans="1:9">
      <c r="A348" s="56">
        <v>16</v>
      </c>
      <c r="B348" s="31">
        <v>1</v>
      </c>
      <c r="C348" s="25" t="s">
        <v>958</v>
      </c>
      <c r="D348" s="27" t="s">
        <v>961</v>
      </c>
      <c r="E348" s="21">
        <f t="shared" si="11"/>
        <v>0.25</v>
      </c>
      <c r="F348" s="28">
        <v>0</v>
      </c>
      <c r="G348" s="28">
        <v>0</v>
      </c>
      <c r="H348" s="21" t="str">
        <f t="shared" si="10"/>
        <v/>
      </c>
      <c r="I348" s="32">
        <v>0.25</v>
      </c>
    </row>
    <row r="349" spans="1:9">
      <c r="A349" s="56">
        <v>16</v>
      </c>
      <c r="B349" s="31">
        <v>1</v>
      </c>
      <c r="C349" s="25" t="s">
        <v>958</v>
      </c>
      <c r="D349" s="27" t="s">
        <v>962</v>
      </c>
      <c r="E349" s="21">
        <f t="shared" si="11"/>
        <v>0.25</v>
      </c>
      <c r="F349" s="28">
        <v>0</v>
      </c>
      <c r="G349" s="28">
        <v>0</v>
      </c>
      <c r="H349" s="21" t="str">
        <f t="shared" si="10"/>
        <v/>
      </c>
      <c r="I349" s="32">
        <v>0.25</v>
      </c>
    </row>
    <row r="350" spans="1:9">
      <c r="A350" s="56">
        <v>16</v>
      </c>
      <c r="B350" s="31">
        <v>1</v>
      </c>
      <c r="C350" s="25" t="s">
        <v>613</v>
      </c>
      <c r="D350" s="27" t="s">
        <v>963</v>
      </c>
      <c r="E350" s="21">
        <f t="shared" si="11"/>
        <v>1</v>
      </c>
      <c r="F350" s="28">
        <v>0</v>
      </c>
      <c r="G350" s="28">
        <v>0</v>
      </c>
      <c r="H350" s="21" t="str">
        <f t="shared" si="10"/>
        <v/>
      </c>
      <c r="I350" s="32">
        <v>1</v>
      </c>
    </row>
    <row r="351" spans="1:9">
      <c r="A351" s="56">
        <v>16</v>
      </c>
      <c r="B351" s="31">
        <v>1</v>
      </c>
      <c r="C351" s="25" t="s">
        <v>616</v>
      </c>
      <c r="D351" s="27" t="s">
        <v>964</v>
      </c>
      <c r="E351" s="21">
        <f t="shared" si="11"/>
        <v>1</v>
      </c>
      <c r="F351" s="28">
        <v>0</v>
      </c>
      <c r="G351" s="28">
        <v>0</v>
      </c>
      <c r="H351" s="21" t="str">
        <f t="shared" si="10"/>
        <v/>
      </c>
      <c r="I351" s="32">
        <v>1</v>
      </c>
    </row>
    <row r="352" spans="1:9">
      <c r="A352" s="56">
        <v>17</v>
      </c>
      <c r="B352" s="31">
        <v>1</v>
      </c>
      <c r="C352" s="25" t="s">
        <v>965</v>
      </c>
      <c r="D352" s="27" t="s">
        <v>966</v>
      </c>
      <c r="E352" s="21">
        <f t="shared" si="11"/>
        <v>0.5</v>
      </c>
      <c r="F352" s="28">
        <v>0</v>
      </c>
      <c r="G352" s="28">
        <v>0</v>
      </c>
      <c r="H352" s="21" t="str">
        <f t="shared" si="10"/>
        <v/>
      </c>
      <c r="I352" s="32">
        <v>0.5</v>
      </c>
    </row>
    <row r="353" spans="1:9">
      <c r="A353" s="56">
        <v>17</v>
      </c>
      <c r="B353" s="31">
        <v>1</v>
      </c>
      <c r="C353" s="25" t="s">
        <v>965</v>
      </c>
      <c r="D353" s="27" t="s">
        <v>967</v>
      </c>
      <c r="E353" s="21">
        <f t="shared" si="11"/>
        <v>0.5</v>
      </c>
      <c r="F353" s="28">
        <v>0</v>
      </c>
      <c r="G353" s="28">
        <v>0</v>
      </c>
      <c r="H353" s="21" t="str">
        <f t="shared" si="10"/>
        <v/>
      </c>
      <c r="I353" s="32">
        <v>0.5</v>
      </c>
    </row>
    <row r="354" spans="1:9">
      <c r="A354" s="56">
        <v>17</v>
      </c>
      <c r="B354" s="31">
        <v>1</v>
      </c>
      <c r="C354" s="25" t="s">
        <v>968</v>
      </c>
      <c r="D354" s="27" t="s">
        <v>969</v>
      </c>
      <c r="E354" s="21">
        <f t="shared" si="11"/>
        <v>0.5</v>
      </c>
      <c r="F354" s="28">
        <v>0</v>
      </c>
      <c r="G354" s="28">
        <v>0</v>
      </c>
      <c r="H354" s="21" t="str">
        <f t="shared" si="10"/>
        <v/>
      </c>
      <c r="I354" s="32">
        <v>0.5</v>
      </c>
    </row>
    <row r="355" spans="1:9">
      <c r="A355" s="56">
        <v>17</v>
      </c>
      <c r="B355" s="31">
        <v>1</v>
      </c>
      <c r="C355" s="25" t="s">
        <v>968</v>
      </c>
      <c r="D355" s="27" t="s">
        <v>970</v>
      </c>
      <c r="E355" s="21">
        <f t="shared" si="11"/>
        <v>0.5</v>
      </c>
      <c r="F355" s="28">
        <v>0</v>
      </c>
      <c r="G355" s="28">
        <v>0</v>
      </c>
      <c r="H355" s="21" t="str">
        <f t="shared" si="10"/>
        <v/>
      </c>
      <c r="I355" s="32">
        <v>0.5</v>
      </c>
    </row>
    <row r="356" spans="1:9">
      <c r="A356" s="56">
        <v>17</v>
      </c>
      <c r="B356" s="31">
        <v>1</v>
      </c>
      <c r="C356" s="25" t="s">
        <v>971</v>
      </c>
      <c r="D356" s="27" t="s">
        <v>972</v>
      </c>
      <c r="E356" s="21">
        <f t="shared" si="11"/>
        <v>0.25</v>
      </c>
      <c r="F356" s="28">
        <v>0</v>
      </c>
      <c r="G356" s="28">
        <v>0</v>
      </c>
      <c r="H356" s="21" t="str">
        <f t="shared" si="10"/>
        <v/>
      </c>
      <c r="I356" s="32">
        <v>0.25</v>
      </c>
    </row>
    <row r="357" spans="1:9">
      <c r="A357" s="56">
        <v>17</v>
      </c>
      <c r="B357" s="31">
        <v>1</v>
      </c>
      <c r="C357" s="25" t="s">
        <v>971</v>
      </c>
      <c r="D357" s="27" t="s">
        <v>973</v>
      </c>
      <c r="E357" s="21">
        <f t="shared" si="11"/>
        <v>0.25</v>
      </c>
      <c r="F357" s="28">
        <v>0</v>
      </c>
      <c r="G357" s="28">
        <v>0</v>
      </c>
      <c r="H357" s="21" t="str">
        <f t="shared" si="10"/>
        <v/>
      </c>
      <c r="I357" s="32">
        <v>0.25</v>
      </c>
    </row>
    <row r="358" spans="1:9">
      <c r="A358" s="56">
        <v>17</v>
      </c>
      <c r="B358" s="31">
        <v>1</v>
      </c>
      <c r="C358" s="25" t="s">
        <v>971</v>
      </c>
      <c r="D358" s="27" t="s">
        <v>974</v>
      </c>
      <c r="E358" s="21">
        <f t="shared" si="11"/>
        <v>0.25</v>
      </c>
      <c r="F358" s="28">
        <v>0</v>
      </c>
      <c r="G358" s="28">
        <v>0</v>
      </c>
      <c r="H358" s="21" t="str">
        <f t="shared" si="10"/>
        <v/>
      </c>
      <c r="I358" s="32">
        <v>0.25</v>
      </c>
    </row>
    <row r="359" spans="1:9">
      <c r="A359" s="56">
        <v>17</v>
      </c>
      <c r="B359" s="31">
        <v>1</v>
      </c>
      <c r="C359" s="25" t="s">
        <v>971</v>
      </c>
      <c r="D359" s="27" t="s">
        <v>975</v>
      </c>
      <c r="E359" s="21">
        <f t="shared" si="11"/>
        <v>0.25</v>
      </c>
      <c r="F359" s="28">
        <v>0</v>
      </c>
      <c r="G359" s="28">
        <v>0</v>
      </c>
      <c r="H359" s="21" t="str">
        <f t="shared" si="10"/>
        <v/>
      </c>
      <c r="I359" s="32">
        <v>0.25</v>
      </c>
    </row>
    <row r="360" spans="1:9">
      <c r="A360" s="56">
        <v>17</v>
      </c>
      <c r="B360" s="31">
        <v>1</v>
      </c>
      <c r="C360" s="25" t="s">
        <v>618</v>
      </c>
      <c r="D360" s="27" t="s">
        <v>976</v>
      </c>
      <c r="E360" s="21">
        <f t="shared" si="11"/>
        <v>0.25</v>
      </c>
      <c r="F360" s="28">
        <v>0</v>
      </c>
      <c r="G360" s="28">
        <v>0</v>
      </c>
      <c r="H360" s="21" t="str">
        <f t="shared" si="10"/>
        <v/>
      </c>
      <c r="I360" s="32">
        <v>0.25</v>
      </c>
    </row>
    <row r="361" spans="1:9">
      <c r="A361" s="56">
        <v>17</v>
      </c>
      <c r="B361" s="31">
        <v>1</v>
      </c>
      <c r="C361" s="25" t="s">
        <v>618</v>
      </c>
      <c r="D361" s="27" t="s">
        <v>977</v>
      </c>
      <c r="E361" s="21">
        <f t="shared" si="11"/>
        <v>0.25</v>
      </c>
      <c r="F361" s="28">
        <v>0</v>
      </c>
      <c r="G361" s="28">
        <v>0</v>
      </c>
      <c r="H361" s="21" t="str">
        <f t="shared" si="10"/>
        <v/>
      </c>
      <c r="I361" s="32">
        <v>0.25</v>
      </c>
    </row>
    <row r="362" spans="1:9">
      <c r="A362" s="56">
        <v>17</v>
      </c>
      <c r="B362" s="31">
        <v>1</v>
      </c>
      <c r="C362" s="25" t="s">
        <v>618</v>
      </c>
      <c r="D362" s="27" t="s">
        <v>978</v>
      </c>
      <c r="E362" s="21">
        <f t="shared" si="11"/>
        <v>0.25</v>
      </c>
      <c r="F362" s="28">
        <v>0</v>
      </c>
      <c r="G362" s="28">
        <v>0</v>
      </c>
      <c r="H362" s="21" t="str">
        <f t="shared" si="10"/>
        <v/>
      </c>
      <c r="I362" s="32">
        <v>0.25</v>
      </c>
    </row>
    <row r="363" spans="1:9">
      <c r="A363" s="56">
        <v>17</v>
      </c>
      <c r="B363" s="31">
        <v>1</v>
      </c>
      <c r="C363" s="25" t="s">
        <v>618</v>
      </c>
      <c r="D363" s="27" t="s">
        <v>979</v>
      </c>
      <c r="E363" s="21">
        <f t="shared" si="11"/>
        <v>0.25</v>
      </c>
      <c r="F363" s="28">
        <v>0</v>
      </c>
      <c r="G363" s="28">
        <v>0</v>
      </c>
      <c r="H363" s="21" t="str">
        <f t="shared" si="10"/>
        <v/>
      </c>
      <c r="I363" s="32">
        <v>0.25</v>
      </c>
    </row>
    <row r="364" spans="1:9">
      <c r="A364" s="56">
        <v>17</v>
      </c>
      <c r="B364" s="31">
        <v>1</v>
      </c>
      <c r="C364" s="25" t="s">
        <v>619</v>
      </c>
      <c r="D364" s="27" t="s">
        <v>980</v>
      </c>
      <c r="E364" s="21">
        <f t="shared" si="11"/>
        <v>1</v>
      </c>
      <c r="F364" s="28">
        <v>1</v>
      </c>
      <c r="G364" s="28">
        <v>0</v>
      </c>
      <c r="H364" s="21" t="str">
        <f t="shared" si="10"/>
        <v/>
      </c>
      <c r="I364" s="32">
        <v>1</v>
      </c>
    </row>
    <row r="365" spans="1:9">
      <c r="A365" s="56">
        <v>17</v>
      </c>
      <c r="B365" s="31">
        <v>1</v>
      </c>
      <c r="C365" s="25" t="s">
        <v>620</v>
      </c>
      <c r="D365" s="27" t="s">
        <v>981</v>
      </c>
      <c r="E365" s="21">
        <f t="shared" si="11"/>
        <v>1</v>
      </c>
      <c r="F365" s="28">
        <v>0</v>
      </c>
      <c r="G365" s="28">
        <v>0</v>
      </c>
      <c r="H365" s="21" t="str">
        <f t="shared" si="10"/>
        <v/>
      </c>
      <c r="I365" s="32">
        <v>1</v>
      </c>
    </row>
    <row r="366" spans="1:9">
      <c r="A366" s="56">
        <v>17</v>
      </c>
      <c r="B366" s="31">
        <v>1</v>
      </c>
      <c r="C366" s="25" t="s">
        <v>621</v>
      </c>
      <c r="D366" s="27" t="s">
        <v>982</v>
      </c>
      <c r="E366" s="21">
        <f t="shared" si="11"/>
        <v>0.33329999999999999</v>
      </c>
      <c r="F366" s="28">
        <v>0</v>
      </c>
      <c r="G366" s="28">
        <v>0</v>
      </c>
      <c r="H366" s="21" t="str">
        <f t="shared" si="10"/>
        <v/>
      </c>
      <c r="I366" s="32">
        <v>0.33329999999999999</v>
      </c>
    </row>
    <row r="367" spans="1:9">
      <c r="A367" s="56">
        <v>17</v>
      </c>
      <c r="B367" s="31">
        <v>1</v>
      </c>
      <c r="C367" s="25" t="s">
        <v>621</v>
      </c>
      <c r="D367" s="27" t="s">
        <v>983</v>
      </c>
      <c r="E367" s="21">
        <f t="shared" si="11"/>
        <v>0.33329999999999999</v>
      </c>
      <c r="F367" s="28">
        <v>0</v>
      </c>
      <c r="G367" s="28">
        <v>0</v>
      </c>
      <c r="H367" s="21" t="str">
        <f t="shared" si="10"/>
        <v/>
      </c>
      <c r="I367" s="32">
        <v>0.33329999999999999</v>
      </c>
    </row>
    <row r="368" spans="1:9">
      <c r="A368" s="56">
        <v>17</v>
      </c>
      <c r="B368" s="31">
        <v>1</v>
      </c>
      <c r="C368" s="25" t="s">
        <v>621</v>
      </c>
      <c r="D368" s="27" t="s">
        <v>984</v>
      </c>
      <c r="E368" s="21">
        <f t="shared" si="11"/>
        <v>0.33329999999999999</v>
      </c>
      <c r="F368" s="28">
        <v>0</v>
      </c>
      <c r="G368" s="28">
        <v>0</v>
      </c>
      <c r="H368" s="21" t="str">
        <f t="shared" si="10"/>
        <v/>
      </c>
      <c r="I368" s="32">
        <v>0.33329999999999999</v>
      </c>
    </row>
    <row r="369" spans="1:9">
      <c r="A369" s="56">
        <v>17</v>
      </c>
      <c r="B369" s="31">
        <v>1</v>
      </c>
      <c r="C369" s="25" t="s">
        <v>622</v>
      </c>
      <c r="D369" s="27" t="s">
        <v>985</v>
      </c>
      <c r="E369" s="21">
        <f t="shared" si="11"/>
        <v>0.33329999999999999</v>
      </c>
      <c r="F369" s="28">
        <v>0</v>
      </c>
      <c r="G369" s="28">
        <v>0</v>
      </c>
      <c r="H369" s="21" t="str">
        <f t="shared" si="10"/>
        <v/>
      </c>
      <c r="I369" s="32">
        <v>0.33329999999999999</v>
      </c>
    </row>
    <row r="370" spans="1:9">
      <c r="A370" s="56">
        <v>17</v>
      </c>
      <c r="B370" s="31">
        <v>1</v>
      </c>
      <c r="C370" s="25" t="s">
        <v>622</v>
      </c>
      <c r="D370" s="27" t="s">
        <v>986</v>
      </c>
      <c r="E370" s="21">
        <f t="shared" si="11"/>
        <v>0.33329999999999999</v>
      </c>
      <c r="F370" s="28">
        <v>0</v>
      </c>
      <c r="G370" s="28">
        <v>0</v>
      </c>
      <c r="H370" s="21" t="str">
        <f t="shared" si="10"/>
        <v/>
      </c>
      <c r="I370" s="32">
        <v>0.33329999999999999</v>
      </c>
    </row>
    <row r="371" spans="1:9">
      <c r="A371" s="56">
        <v>17</v>
      </c>
      <c r="B371" s="31">
        <v>1</v>
      </c>
      <c r="C371" s="25" t="s">
        <v>622</v>
      </c>
      <c r="D371" s="27" t="s">
        <v>987</v>
      </c>
      <c r="E371" s="21">
        <f t="shared" si="11"/>
        <v>0.33329999999999999</v>
      </c>
      <c r="F371" s="28">
        <v>0</v>
      </c>
      <c r="G371" s="28">
        <v>0</v>
      </c>
      <c r="H371" s="21" t="str">
        <f t="shared" si="10"/>
        <v/>
      </c>
      <c r="I371" s="32">
        <v>0.33329999999999999</v>
      </c>
    </row>
    <row r="372" spans="1:9">
      <c r="A372" s="56">
        <v>17</v>
      </c>
      <c r="B372" s="31">
        <v>1</v>
      </c>
      <c r="C372" s="25" t="s">
        <v>617</v>
      </c>
      <c r="D372" s="27" t="s">
        <v>988</v>
      </c>
      <c r="E372" s="21">
        <f t="shared" si="11"/>
        <v>0.33329999999999999</v>
      </c>
      <c r="F372" s="28">
        <v>0</v>
      </c>
      <c r="G372" s="28">
        <v>0</v>
      </c>
      <c r="H372" s="21" t="str">
        <f t="shared" si="10"/>
        <v/>
      </c>
      <c r="I372" s="32">
        <v>0.33329999999999999</v>
      </c>
    </row>
    <row r="373" spans="1:9">
      <c r="A373" s="56">
        <v>17</v>
      </c>
      <c r="B373" s="31">
        <v>1</v>
      </c>
      <c r="C373" s="25" t="s">
        <v>617</v>
      </c>
      <c r="D373" s="27" t="s">
        <v>989</v>
      </c>
      <c r="E373" s="21">
        <f t="shared" si="11"/>
        <v>0.33329999999999999</v>
      </c>
      <c r="F373" s="28">
        <v>0</v>
      </c>
      <c r="G373" s="28">
        <v>0</v>
      </c>
      <c r="H373" s="21" t="str">
        <f t="shared" si="10"/>
        <v/>
      </c>
      <c r="I373" s="32">
        <v>0.33329999999999999</v>
      </c>
    </row>
    <row r="374" spans="1:9">
      <c r="A374" s="56">
        <v>17</v>
      </c>
      <c r="B374" s="31">
        <v>1</v>
      </c>
      <c r="C374" s="25" t="s">
        <v>617</v>
      </c>
      <c r="D374" s="27" t="s">
        <v>990</v>
      </c>
      <c r="E374" s="21">
        <f t="shared" si="11"/>
        <v>0.33329999999999999</v>
      </c>
      <c r="F374" s="28">
        <v>0</v>
      </c>
      <c r="G374" s="28">
        <v>0</v>
      </c>
      <c r="H374" s="21" t="str">
        <f t="shared" si="10"/>
        <v/>
      </c>
      <c r="I374" s="32">
        <v>0.33329999999999999</v>
      </c>
    </row>
  </sheetData>
  <sortState ref="A3:E374">
    <sortCondition ref="A3:A374"/>
  </sortState>
  <conditionalFormatting sqref="F3:G374">
    <cfRule type="cellIs" dxfId="7" priority="1" operator="equal">
      <formula>1</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F871-ACD9-444B-95A2-160907F2553C}">
  <sheetPr>
    <tabColor theme="8" tint="0.79998168889431442"/>
  </sheetPr>
  <dimension ref="A4:K23"/>
  <sheetViews>
    <sheetView topLeftCell="A7" workbookViewId="0">
      <selection activeCell="F20" sqref="F20"/>
    </sheetView>
  </sheetViews>
  <sheetFormatPr defaultRowHeight="15.5"/>
  <sheetData>
    <row r="4" spans="1:11">
      <c r="B4" s="2"/>
      <c r="C4" s="35" t="s">
        <v>1354</v>
      </c>
      <c r="D4" s="35"/>
      <c r="E4" s="35"/>
      <c r="F4" s="35"/>
      <c r="G4" s="2"/>
      <c r="H4" s="35" t="s">
        <v>1354</v>
      </c>
      <c r="I4" s="35"/>
      <c r="J4" s="35"/>
      <c r="K4" s="35"/>
    </row>
    <row r="5" spans="1:11">
      <c r="B5" s="2"/>
      <c r="C5" s="5" t="s">
        <v>695</v>
      </c>
      <c r="D5" s="5" t="s">
        <v>696</v>
      </c>
      <c r="E5" s="5" t="s">
        <v>468</v>
      </c>
      <c r="F5" s="5" t="s">
        <v>1336</v>
      </c>
      <c r="G5" s="2"/>
      <c r="H5" s="5" t="s">
        <v>695</v>
      </c>
      <c r="I5" s="5" t="s">
        <v>696</v>
      </c>
      <c r="J5" s="5" t="s">
        <v>468</v>
      </c>
      <c r="K5" s="5" t="s">
        <v>1336</v>
      </c>
    </row>
    <row r="6" spans="1:11">
      <c r="A6" s="55">
        <v>1</v>
      </c>
      <c r="B6" s="55" t="s">
        <v>1337</v>
      </c>
      <c r="C6" s="55">
        <f>COUNTIF(ESTAT_SDG_2023!$A$3:$A$250,$A6)</f>
        <v>6</v>
      </c>
      <c r="D6" s="55">
        <f>COUNTIFS(ESTAT_SDG_2023!$A$3:$A$250,$A6,ESTAT_SDG_2023!F$3:F$250,1)</f>
        <v>0</v>
      </c>
      <c r="E6" s="55">
        <f>COUNTIFS(ESTAT_SDG_2023!$A$3:$A$250,$A6,ESTAT_SDG_2023!G$3:G$250,1)</f>
        <v>0</v>
      </c>
      <c r="F6" s="55"/>
      <c r="G6" s="24"/>
      <c r="H6" s="59">
        <f>C6/$C6</f>
        <v>1</v>
      </c>
      <c r="I6" s="59">
        <f t="shared" ref="I6:J21" si="0">D6/$C6</f>
        <v>0</v>
      </c>
      <c r="J6" s="59">
        <f t="shared" si="0"/>
        <v>0</v>
      </c>
      <c r="K6" s="35"/>
    </row>
    <row r="7" spans="1:11">
      <c r="A7" s="55">
        <v>2</v>
      </c>
      <c r="B7" s="55" t="s">
        <v>1338</v>
      </c>
      <c r="C7" s="55">
        <f>COUNTIF(ESTAT_SDG_2023!$A$3:$A$250,$A7)</f>
        <v>5</v>
      </c>
      <c r="D7" s="55">
        <f>COUNTIFS(ESTAT_SDG_2023!$A$3:$A$250,$A7,ESTAT_SDG_2023!F$3:F$250,1)</f>
        <v>4</v>
      </c>
      <c r="E7" s="55">
        <f>COUNTIFS(ESTAT_SDG_2023!$A$3:$A$250,$A7,ESTAT_SDG_2023!G$3:G$250,1)</f>
        <v>1</v>
      </c>
      <c r="F7" s="5"/>
      <c r="G7" s="24"/>
      <c r="H7" s="59">
        <f t="shared" ref="H7:J22" si="1">C7/$C7</f>
        <v>1</v>
      </c>
      <c r="I7" s="59">
        <f t="shared" si="0"/>
        <v>0.8</v>
      </c>
      <c r="J7" s="59">
        <f t="shared" si="0"/>
        <v>0.2</v>
      </c>
      <c r="K7" s="5"/>
    </row>
    <row r="8" spans="1:11">
      <c r="A8" s="55">
        <v>3</v>
      </c>
      <c r="B8" s="55" t="s">
        <v>1339</v>
      </c>
      <c r="C8" s="55">
        <f>COUNTIF(ESTAT_SDG_2023!$A$3:$A$250,$A8)</f>
        <v>6</v>
      </c>
      <c r="D8" s="55">
        <f>COUNTIFS(ESTAT_SDG_2023!$A$3:$A$250,$A8,ESTAT_SDG_2023!F$3:F$250,1)</f>
        <v>0</v>
      </c>
      <c r="E8" s="55">
        <f>COUNTIFS(ESTAT_SDG_2023!$A$3:$A$250,$A8,ESTAT_SDG_2023!G$3:G$250,1)</f>
        <v>0</v>
      </c>
      <c r="F8" s="30"/>
      <c r="G8" s="30"/>
      <c r="H8" s="59">
        <f t="shared" si="1"/>
        <v>1</v>
      </c>
      <c r="I8" s="59">
        <f t="shared" si="0"/>
        <v>0</v>
      </c>
      <c r="J8" s="59">
        <f t="shared" si="0"/>
        <v>0</v>
      </c>
      <c r="K8" s="6"/>
    </row>
    <row r="9" spans="1:11">
      <c r="A9" s="55">
        <v>4</v>
      </c>
      <c r="B9" s="55" t="s">
        <v>1340</v>
      </c>
      <c r="C9" s="55">
        <f>COUNTIF(ESTAT_SDG_2023!$A$3:$A$250,$A9)</f>
        <v>6</v>
      </c>
      <c r="D9" s="55">
        <f>COUNTIFS(ESTAT_SDG_2023!$A$3:$A$250,$A9,ESTAT_SDG_2023!F$3:F$250,1)</f>
        <v>0</v>
      </c>
      <c r="E9" s="55">
        <f>COUNTIFS(ESTAT_SDG_2023!$A$3:$A$250,$A9,ESTAT_SDG_2023!G$3:G$250,1)</f>
        <v>0</v>
      </c>
      <c r="F9" s="30"/>
      <c r="G9" s="2"/>
      <c r="H9" s="59">
        <f t="shared" si="1"/>
        <v>1</v>
      </c>
      <c r="I9" s="59">
        <f t="shared" si="0"/>
        <v>0</v>
      </c>
      <c r="J9" s="59">
        <f t="shared" si="0"/>
        <v>0</v>
      </c>
      <c r="K9" s="6"/>
    </row>
    <row r="10" spans="1:11">
      <c r="A10" s="55">
        <v>5</v>
      </c>
      <c r="B10" s="55" t="s">
        <v>1341</v>
      </c>
      <c r="C10" s="55">
        <f>COUNTIF(ESTAT_SDG_2023!$A$3:$A$250,$A10)</f>
        <v>6</v>
      </c>
      <c r="D10" s="55">
        <f>COUNTIFS(ESTAT_SDG_2023!$A$3:$A$250,$A10,ESTAT_SDG_2023!F$3:F$250,1)</f>
        <v>0</v>
      </c>
      <c r="E10" s="55">
        <f>COUNTIFS(ESTAT_SDG_2023!$A$3:$A$250,$A10,ESTAT_SDG_2023!G$3:G$250,1)</f>
        <v>0</v>
      </c>
      <c r="F10" s="30"/>
      <c r="G10" s="2"/>
      <c r="H10" s="59">
        <f t="shared" si="1"/>
        <v>1</v>
      </c>
      <c r="I10" s="59">
        <f t="shared" si="0"/>
        <v>0</v>
      </c>
      <c r="J10" s="59">
        <f t="shared" si="0"/>
        <v>0</v>
      </c>
      <c r="K10" s="6"/>
    </row>
    <row r="11" spans="1:11">
      <c r="A11" s="55">
        <v>6</v>
      </c>
      <c r="B11" s="55" t="s">
        <v>1342</v>
      </c>
      <c r="C11" s="55">
        <f>COUNTIF(ESTAT_SDG_2023!$A$3:$A$250,$A11)</f>
        <v>6</v>
      </c>
      <c r="D11" s="55">
        <f>COUNTIFS(ESTAT_SDG_2023!$A$3:$A$250,$A11,ESTAT_SDG_2023!F$3:F$250,1)</f>
        <v>5</v>
      </c>
      <c r="E11" s="55">
        <f>COUNTIFS(ESTAT_SDG_2023!$A$3:$A$250,$A11,ESTAT_SDG_2023!G$3:G$250,1)</f>
        <v>4</v>
      </c>
      <c r="F11" s="30"/>
      <c r="G11" s="2"/>
      <c r="H11" s="59">
        <f t="shared" si="1"/>
        <v>1</v>
      </c>
      <c r="I11" s="59">
        <f t="shared" si="0"/>
        <v>0.83333333333333337</v>
      </c>
      <c r="J11" s="59">
        <f t="shared" si="0"/>
        <v>0.66666666666666663</v>
      </c>
      <c r="K11" s="6"/>
    </row>
    <row r="12" spans="1:11">
      <c r="A12" s="55">
        <v>7</v>
      </c>
      <c r="B12" s="55" t="s">
        <v>1343</v>
      </c>
      <c r="C12" s="55">
        <f>COUNTIF(ESTAT_SDG_2023!$A$3:$A$250,$A12)</f>
        <v>6</v>
      </c>
      <c r="D12" s="55">
        <f>COUNTIFS(ESTAT_SDG_2023!$A$3:$A$250,$A12,ESTAT_SDG_2023!F$3:F$250,1)</f>
        <v>6</v>
      </c>
      <c r="E12" s="55">
        <f>COUNTIFS(ESTAT_SDG_2023!$A$3:$A$250,$A12,ESTAT_SDG_2023!G$3:G$250,1)</f>
        <v>0</v>
      </c>
      <c r="F12" s="3"/>
      <c r="G12" s="3"/>
      <c r="H12" s="59">
        <f t="shared" si="1"/>
        <v>1</v>
      </c>
      <c r="I12" s="59">
        <f t="shared" si="0"/>
        <v>1</v>
      </c>
      <c r="J12" s="59">
        <f t="shared" si="0"/>
        <v>0</v>
      </c>
      <c r="K12" s="3"/>
    </row>
    <row r="13" spans="1:11">
      <c r="A13" s="55">
        <v>8</v>
      </c>
      <c r="B13" s="55" t="s">
        <v>1344</v>
      </c>
      <c r="C13" s="55">
        <f>COUNTIF(ESTAT_SDG_2023!$A$3:$A$250,$A13)</f>
        <v>6</v>
      </c>
      <c r="D13" s="55">
        <f>COUNTIFS(ESTAT_SDG_2023!$A$3:$A$250,$A13,ESTAT_SDG_2023!F$3:F$250,1)</f>
        <v>0</v>
      </c>
      <c r="E13" s="55">
        <f>COUNTIFS(ESTAT_SDG_2023!$A$3:$A$250,$A13,ESTAT_SDG_2023!G$3:G$250,1)</f>
        <v>0</v>
      </c>
      <c r="F13" s="3"/>
      <c r="G13" s="3"/>
      <c r="H13" s="59">
        <f t="shared" si="1"/>
        <v>1</v>
      </c>
      <c r="I13" s="59">
        <f t="shared" si="0"/>
        <v>0</v>
      </c>
      <c r="J13" s="59">
        <f t="shared" si="0"/>
        <v>0</v>
      </c>
      <c r="K13" s="3"/>
    </row>
    <row r="14" spans="1:11">
      <c r="A14" s="55">
        <v>9</v>
      </c>
      <c r="B14" s="55" t="s">
        <v>1345</v>
      </c>
      <c r="C14" s="55">
        <f>COUNTIF(ESTAT_SDG_2023!$A$3:$A$250,$A14)</f>
        <v>6</v>
      </c>
      <c r="D14" s="55">
        <f>COUNTIFS(ESTAT_SDG_2023!$A$3:$A$250,$A14,ESTAT_SDG_2023!F$3:F$250,1)</f>
        <v>1</v>
      </c>
      <c r="E14" s="55">
        <f>COUNTIFS(ESTAT_SDG_2023!$A$3:$A$250,$A14,ESTAT_SDG_2023!G$3:G$250,1)</f>
        <v>0</v>
      </c>
      <c r="F14" s="2"/>
      <c r="G14" s="2"/>
      <c r="H14" s="59">
        <f t="shared" si="1"/>
        <v>1</v>
      </c>
      <c r="I14" s="59">
        <f t="shared" si="0"/>
        <v>0.16666666666666666</v>
      </c>
      <c r="J14" s="59">
        <f t="shared" si="0"/>
        <v>0</v>
      </c>
      <c r="K14" s="2"/>
    </row>
    <row r="15" spans="1:11">
      <c r="A15" s="55">
        <v>10</v>
      </c>
      <c r="B15" s="55" t="s">
        <v>1346</v>
      </c>
      <c r="C15" s="55">
        <f>COUNTIF(ESTAT_SDG_2023!$A$3:$A$250,$A15)</f>
        <v>6</v>
      </c>
      <c r="D15" s="55">
        <f>COUNTIFS(ESTAT_SDG_2023!$A$3:$A$250,$A15,ESTAT_SDG_2023!F$3:F$250,1)</f>
        <v>0</v>
      </c>
      <c r="E15" s="55">
        <f>COUNTIFS(ESTAT_SDG_2023!$A$3:$A$250,$A15,ESTAT_SDG_2023!G$3:G$250,1)</f>
        <v>0</v>
      </c>
      <c r="F15" s="7"/>
      <c r="G15" s="7"/>
      <c r="H15" s="59">
        <f t="shared" si="1"/>
        <v>1</v>
      </c>
      <c r="I15" s="59">
        <f t="shared" si="0"/>
        <v>0</v>
      </c>
      <c r="J15" s="59">
        <f t="shared" si="0"/>
        <v>0</v>
      </c>
      <c r="K15" s="7"/>
    </row>
    <row r="16" spans="1:11">
      <c r="A16" s="55">
        <v>11</v>
      </c>
      <c r="B16" s="55" t="s">
        <v>1347</v>
      </c>
      <c r="C16" s="55">
        <f>COUNTIF(ESTAT_SDG_2023!$A$3:$A$250,$A16)</f>
        <v>5</v>
      </c>
      <c r="D16" s="55">
        <f>COUNTIFS(ESTAT_SDG_2023!$A$3:$A$250,$A16,ESTAT_SDG_2023!F$3:F$250,1)</f>
        <v>2</v>
      </c>
      <c r="E16" s="55">
        <f>COUNTIFS(ESTAT_SDG_2023!$A$3:$A$250,$A16,ESTAT_SDG_2023!G$3:G$250,1)</f>
        <v>2</v>
      </c>
      <c r="F16" s="2"/>
      <c r="G16" s="2"/>
      <c r="H16" s="59">
        <f t="shared" si="1"/>
        <v>1</v>
      </c>
      <c r="I16" s="59">
        <f t="shared" si="0"/>
        <v>0.4</v>
      </c>
      <c r="J16" s="59">
        <f t="shared" si="0"/>
        <v>0.4</v>
      </c>
      <c r="K16" s="2"/>
    </row>
    <row r="17" spans="1:11">
      <c r="A17" s="55">
        <v>12</v>
      </c>
      <c r="B17" s="55" t="s">
        <v>1348</v>
      </c>
      <c r="C17" s="55">
        <f>COUNTIF(ESTAT_SDG_2023!$A$3:$A$250,$A17)</f>
        <v>7</v>
      </c>
      <c r="D17" s="55">
        <f>COUNTIFS(ESTAT_SDG_2023!$A$3:$A$250,$A17,ESTAT_SDG_2023!F$3:F$250,1)</f>
        <v>6</v>
      </c>
      <c r="E17" s="55">
        <f>COUNTIFS(ESTAT_SDG_2023!$A$3:$A$250,$A17,ESTAT_SDG_2023!G$3:G$250,1)</f>
        <v>1</v>
      </c>
      <c r="F17" s="2"/>
      <c r="G17" s="2"/>
      <c r="H17" s="59">
        <f t="shared" si="1"/>
        <v>1</v>
      </c>
      <c r="I17" s="59">
        <f t="shared" si="0"/>
        <v>0.8571428571428571</v>
      </c>
      <c r="J17" s="59">
        <f t="shared" si="0"/>
        <v>0.14285714285714285</v>
      </c>
      <c r="K17" s="2"/>
    </row>
    <row r="18" spans="1:11">
      <c r="A18" s="55">
        <v>13</v>
      </c>
      <c r="B18" s="55" t="s">
        <v>1349</v>
      </c>
      <c r="C18" s="55">
        <f>COUNTIF(ESTAT_SDG_2023!$A$3:$A$250,$A18)</f>
        <v>5</v>
      </c>
      <c r="D18" s="55">
        <f>COUNTIFS(ESTAT_SDG_2023!$A$3:$A$250,$A18,ESTAT_SDG_2023!F$3:F$250,1)</f>
        <v>5</v>
      </c>
      <c r="E18" s="55">
        <f>COUNTIFS(ESTAT_SDG_2023!$A$3:$A$250,$A18,ESTAT_SDG_2023!G$3:G$250,1)</f>
        <v>2</v>
      </c>
      <c r="F18" s="9"/>
      <c r="G18" s="12"/>
      <c r="H18" s="59">
        <f t="shared" si="1"/>
        <v>1</v>
      </c>
      <c r="I18" s="59">
        <f t="shared" si="0"/>
        <v>1</v>
      </c>
      <c r="J18" s="59">
        <f t="shared" si="0"/>
        <v>0.4</v>
      </c>
      <c r="K18" s="7"/>
    </row>
    <row r="19" spans="1:11">
      <c r="A19" s="55">
        <v>14</v>
      </c>
      <c r="B19" s="55" t="s">
        <v>1350</v>
      </c>
      <c r="C19" s="55">
        <f>COUNTIF(ESTAT_SDG_2023!$A$3:$A$250,$A19)</f>
        <v>6</v>
      </c>
      <c r="D19" s="55">
        <f>COUNTIFS(ESTAT_SDG_2023!$A$3:$A$250,$A19,ESTAT_SDG_2023!F$3:F$250,1)</f>
        <v>6</v>
      </c>
      <c r="E19" s="55">
        <f>COUNTIFS(ESTAT_SDG_2023!$A$3:$A$250,$A19,ESTAT_SDG_2023!G$3:G$250,1)</f>
        <v>5</v>
      </c>
      <c r="F19" s="15"/>
      <c r="G19" s="13"/>
      <c r="H19" s="59">
        <f t="shared" si="1"/>
        <v>1</v>
      </c>
      <c r="I19" s="59">
        <f t="shared" si="0"/>
        <v>1</v>
      </c>
      <c r="J19" s="59">
        <f t="shared" si="0"/>
        <v>0.83333333333333337</v>
      </c>
      <c r="K19" s="7"/>
    </row>
    <row r="20" spans="1:11">
      <c r="A20" s="55">
        <v>15</v>
      </c>
      <c r="B20" s="55" t="s">
        <v>1351</v>
      </c>
      <c r="C20" s="55">
        <f>COUNTIF(ESTAT_SDG_2023!$A$3:$A$250,$A20)</f>
        <v>6</v>
      </c>
      <c r="D20" s="55">
        <f>COUNTIFS(ESTAT_SDG_2023!$A$3:$A$250,$A20,ESTAT_SDG_2023!F$3:F$250,1)</f>
        <v>6</v>
      </c>
      <c r="E20" s="55">
        <f>COUNTIFS(ESTAT_SDG_2023!$A$3:$A$250,$A20,ESTAT_SDG_2023!G$3:G$250,1)</f>
        <v>5</v>
      </c>
      <c r="F20" s="3"/>
      <c r="G20" s="9"/>
      <c r="H20" s="59">
        <f t="shared" si="1"/>
        <v>1</v>
      </c>
      <c r="I20" s="59">
        <f t="shared" si="0"/>
        <v>1</v>
      </c>
      <c r="J20" s="59">
        <f t="shared" si="0"/>
        <v>0.83333333333333337</v>
      </c>
      <c r="K20" s="7"/>
    </row>
    <row r="21" spans="1:11">
      <c r="A21" s="55">
        <v>16</v>
      </c>
      <c r="B21" s="55" t="s">
        <v>1352</v>
      </c>
      <c r="C21" s="55">
        <f>COUNTIF(ESTAT_SDG_2023!$A$3:$A$250,$A21)</f>
        <v>6</v>
      </c>
      <c r="D21" s="55">
        <f>COUNTIFS(ESTAT_SDG_2023!$A$3:$A$250,$A21,ESTAT_SDG_2023!F$3:F$250,1)</f>
        <v>0</v>
      </c>
      <c r="E21" s="55">
        <f>COUNTIFS(ESTAT_SDG_2023!$A$3:$A$250,$A21,ESTAT_SDG_2023!G$3:G$250,1)</f>
        <v>0</v>
      </c>
      <c r="F21" s="3"/>
      <c r="G21" s="9"/>
      <c r="H21" s="59">
        <f t="shared" si="1"/>
        <v>1</v>
      </c>
      <c r="I21" s="59">
        <f t="shared" si="0"/>
        <v>0</v>
      </c>
      <c r="J21" s="59">
        <f t="shared" si="0"/>
        <v>0</v>
      </c>
      <c r="K21" s="7"/>
    </row>
    <row r="22" spans="1:11">
      <c r="A22" s="55">
        <v>17</v>
      </c>
      <c r="B22" s="55" t="s">
        <v>1353</v>
      </c>
      <c r="C22" s="55">
        <f>COUNTIF(ESTAT_SDG_2023!$A$3:$A$250,$A22)</f>
        <v>6</v>
      </c>
      <c r="D22" s="55">
        <f>COUNTIFS(ESTAT_SDG_2023!$A$3:$A$250,$A22,ESTAT_SDG_2023!F$3:F$250,1)</f>
        <v>1</v>
      </c>
      <c r="E22" s="55">
        <f>COUNTIFS(ESTAT_SDG_2023!$A$3:$A$250,$A22,ESTAT_SDG_2023!G$3:G$250,1)</f>
        <v>0</v>
      </c>
      <c r="F22" s="3"/>
      <c r="G22" s="9"/>
      <c r="H22" s="59">
        <f t="shared" si="1"/>
        <v>1</v>
      </c>
      <c r="I22" s="59">
        <f t="shared" si="1"/>
        <v>0.16666666666666666</v>
      </c>
      <c r="J22" s="59">
        <f t="shared" si="1"/>
        <v>0</v>
      </c>
      <c r="K22" s="7"/>
    </row>
    <row r="23" spans="1:11">
      <c r="B23" s="57" t="s">
        <v>1360</v>
      </c>
      <c r="C23" s="58">
        <f>SUM(C6:C22)</f>
        <v>100</v>
      </c>
      <c r="D23" s="58">
        <f t="shared" ref="D23:E23" si="2">SUM(D6:D22)</f>
        <v>42</v>
      </c>
      <c r="E23" s="58">
        <f t="shared" si="2"/>
        <v>20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D9520-3B3E-48D6-9F23-626E114522D1}">
  <sheetPr>
    <tabColor theme="8" tint="0.79998168889431442"/>
  </sheetPr>
  <dimension ref="A1:J374"/>
  <sheetViews>
    <sheetView topLeftCell="E2" workbookViewId="0">
      <selection activeCell="K2" sqref="K1:R1048576"/>
    </sheetView>
  </sheetViews>
  <sheetFormatPr defaultColWidth="9" defaultRowHeight="14.5"/>
  <cols>
    <col min="1" max="1" width="9" style="16"/>
    <col min="2" max="2" width="0" style="16" hidden="1" customWidth="1"/>
    <col min="3" max="3" width="9" style="16"/>
    <col min="4" max="4" width="28.83203125" style="18" customWidth="1"/>
    <col min="5" max="5" width="9" style="16"/>
    <col min="6" max="6" width="12.08203125" style="16" customWidth="1"/>
    <col min="7" max="16384" width="9" style="16"/>
  </cols>
  <sheetData>
    <row r="1" spans="1:10">
      <c r="I1" s="62"/>
      <c r="J1" s="62"/>
    </row>
    <row r="2" spans="1:10">
      <c r="A2" s="19" t="s">
        <v>1355</v>
      </c>
      <c r="C2" s="19" t="s">
        <v>462</v>
      </c>
      <c r="D2" s="22" t="s">
        <v>461</v>
      </c>
      <c r="E2" s="19" t="s">
        <v>467</v>
      </c>
      <c r="F2" s="19" t="s">
        <v>455</v>
      </c>
      <c r="G2" s="19" t="s">
        <v>468</v>
      </c>
      <c r="H2" s="19" t="s">
        <v>1335</v>
      </c>
      <c r="I2" s="23"/>
    </row>
    <row r="3" spans="1:10">
      <c r="A3" s="21">
        <v>1</v>
      </c>
      <c r="B3" s="21"/>
      <c r="C3" s="21">
        <v>1</v>
      </c>
      <c r="D3" s="18" t="s">
        <v>623</v>
      </c>
      <c r="E3" s="21">
        <f t="shared" ref="E3:E34" si="0">IF($D3="",0,IF(COUNTIF($D$3:$D$129,$D3)=1,1,ROUND(1/COUNTIF($D$3:$D$129,$D3),4)))</f>
        <v>1</v>
      </c>
      <c r="F3" s="28">
        <v>0</v>
      </c>
      <c r="G3" s="28">
        <v>0</v>
      </c>
      <c r="H3" s="21" t="str">
        <f>IF(G3=1,C3,"")</f>
        <v/>
      </c>
      <c r="J3" s="21"/>
    </row>
    <row r="4" spans="1:10">
      <c r="A4" s="21">
        <v>1</v>
      </c>
      <c r="B4" s="21"/>
      <c r="C4" s="21">
        <v>2</v>
      </c>
      <c r="D4" s="18" t="s">
        <v>1078</v>
      </c>
      <c r="E4" s="21">
        <f t="shared" si="0"/>
        <v>1</v>
      </c>
      <c r="F4" s="28">
        <v>0</v>
      </c>
      <c r="G4" s="28">
        <v>0</v>
      </c>
      <c r="H4" s="21" t="str">
        <f t="shared" ref="H4:H67" si="1">IF(G4=1,C4,"")</f>
        <v/>
      </c>
      <c r="J4" s="21"/>
    </row>
    <row r="5" spans="1:10">
      <c r="A5" s="21">
        <v>1</v>
      </c>
      <c r="B5" s="21"/>
      <c r="C5" s="21">
        <v>3</v>
      </c>
      <c r="D5" s="18" t="s">
        <v>1079</v>
      </c>
      <c r="E5" s="21">
        <f t="shared" si="0"/>
        <v>1</v>
      </c>
      <c r="F5" s="28">
        <v>0</v>
      </c>
      <c r="G5" s="28">
        <v>0</v>
      </c>
      <c r="H5" s="21" t="str">
        <f t="shared" si="1"/>
        <v/>
      </c>
      <c r="J5" s="21"/>
    </row>
    <row r="6" spans="1:10">
      <c r="A6" s="21">
        <v>1</v>
      </c>
      <c r="B6" s="21"/>
      <c r="C6" s="21">
        <v>4</v>
      </c>
      <c r="D6" s="18" t="s">
        <v>624</v>
      </c>
      <c r="E6" s="21">
        <f t="shared" si="0"/>
        <v>1</v>
      </c>
      <c r="F6" s="28">
        <v>0</v>
      </c>
      <c r="G6" s="28">
        <v>0</v>
      </c>
      <c r="H6" s="21" t="str">
        <f t="shared" si="1"/>
        <v/>
      </c>
      <c r="J6" s="21"/>
    </row>
    <row r="7" spans="1:10">
      <c r="A7" s="21">
        <v>1</v>
      </c>
      <c r="B7" s="21"/>
      <c r="C7" s="21">
        <v>5</v>
      </c>
      <c r="D7" s="18" t="s">
        <v>625</v>
      </c>
      <c r="E7" s="21">
        <f t="shared" si="0"/>
        <v>1</v>
      </c>
      <c r="F7" s="28">
        <v>0</v>
      </c>
      <c r="G7" s="28">
        <v>0</v>
      </c>
      <c r="H7" s="21" t="str">
        <f t="shared" si="1"/>
        <v/>
      </c>
      <c r="J7" s="21"/>
    </row>
    <row r="8" spans="1:10">
      <c r="A8" s="21">
        <v>1</v>
      </c>
      <c r="B8" s="21"/>
      <c r="C8" s="21">
        <v>6</v>
      </c>
      <c r="D8" s="18" t="s">
        <v>1080</v>
      </c>
      <c r="E8" s="21">
        <f t="shared" si="0"/>
        <v>1</v>
      </c>
      <c r="F8" s="28">
        <v>0</v>
      </c>
      <c r="G8" s="28">
        <v>0</v>
      </c>
      <c r="H8" s="21" t="str">
        <f t="shared" si="1"/>
        <v/>
      </c>
      <c r="J8" s="21"/>
    </row>
    <row r="9" spans="1:10">
      <c r="A9" s="21">
        <v>2</v>
      </c>
      <c r="B9" s="21"/>
      <c r="C9" s="21">
        <v>7</v>
      </c>
      <c r="D9" s="18" t="s">
        <v>481</v>
      </c>
      <c r="E9" s="21">
        <f t="shared" si="0"/>
        <v>1</v>
      </c>
      <c r="F9" s="28">
        <v>0</v>
      </c>
      <c r="G9" s="28">
        <v>0</v>
      </c>
      <c r="H9" s="21" t="str">
        <f t="shared" si="1"/>
        <v/>
      </c>
      <c r="J9" s="21"/>
    </row>
    <row r="10" spans="1:10">
      <c r="A10" s="21">
        <v>2</v>
      </c>
      <c r="B10" s="21"/>
      <c r="C10" s="21">
        <v>8</v>
      </c>
      <c r="D10" s="18" t="s">
        <v>1081</v>
      </c>
      <c r="E10" s="21">
        <f t="shared" si="0"/>
        <v>1</v>
      </c>
      <c r="F10" s="28">
        <v>1</v>
      </c>
      <c r="G10" s="28">
        <v>0</v>
      </c>
      <c r="H10" s="21" t="str">
        <f t="shared" si="1"/>
        <v/>
      </c>
      <c r="J10" s="21"/>
    </row>
    <row r="11" spans="1:10">
      <c r="A11" s="21">
        <v>2</v>
      </c>
      <c r="B11" s="21"/>
      <c r="C11" s="21">
        <v>9</v>
      </c>
      <c r="D11" s="18" t="s">
        <v>630</v>
      </c>
      <c r="E11" s="21">
        <f t="shared" si="0"/>
        <v>1</v>
      </c>
      <c r="F11" s="28">
        <v>1</v>
      </c>
      <c r="G11" s="28">
        <v>0</v>
      </c>
      <c r="H11" s="21" t="str">
        <f t="shared" si="1"/>
        <v/>
      </c>
      <c r="J11" s="21"/>
    </row>
    <row r="12" spans="1:10">
      <c r="A12" s="21">
        <v>2</v>
      </c>
      <c r="B12" s="21"/>
      <c r="C12" s="21">
        <v>10</v>
      </c>
      <c r="D12" s="18" t="s">
        <v>631</v>
      </c>
      <c r="E12" s="21">
        <f t="shared" si="0"/>
        <v>1</v>
      </c>
      <c r="F12" s="28">
        <v>1</v>
      </c>
      <c r="G12" s="28">
        <v>0</v>
      </c>
      <c r="H12" s="21" t="str">
        <f t="shared" si="1"/>
        <v/>
      </c>
      <c r="J12" s="21"/>
    </row>
    <row r="13" spans="1:10">
      <c r="A13" s="21">
        <v>2</v>
      </c>
      <c r="B13" s="21"/>
      <c r="C13" s="21">
        <v>11</v>
      </c>
      <c r="D13" s="18" t="s">
        <v>632</v>
      </c>
      <c r="E13" s="21">
        <f t="shared" si="0"/>
        <v>1</v>
      </c>
      <c r="F13" s="28">
        <v>1</v>
      </c>
      <c r="G13" s="28">
        <v>1</v>
      </c>
      <c r="H13" s="21">
        <f t="shared" si="1"/>
        <v>11</v>
      </c>
      <c r="I13" s="54"/>
      <c r="J13" s="21"/>
    </row>
    <row r="14" spans="1:10" ht="15" customHeight="1">
      <c r="A14" s="21">
        <v>3</v>
      </c>
      <c r="B14" s="21"/>
      <c r="C14" s="21">
        <v>12</v>
      </c>
      <c r="D14" s="18" t="s">
        <v>1082</v>
      </c>
      <c r="E14" s="21">
        <f t="shared" si="0"/>
        <v>1</v>
      </c>
      <c r="F14" s="28">
        <v>0</v>
      </c>
      <c r="G14" s="28">
        <v>0</v>
      </c>
      <c r="H14" s="21" t="str">
        <f t="shared" si="1"/>
        <v/>
      </c>
      <c r="J14" s="21"/>
    </row>
    <row r="15" spans="1:10">
      <c r="A15" s="21">
        <v>3</v>
      </c>
      <c r="B15" s="21"/>
      <c r="C15" s="21">
        <v>13</v>
      </c>
      <c r="D15" s="18" t="s">
        <v>634</v>
      </c>
      <c r="E15" s="21">
        <f t="shared" si="0"/>
        <v>1</v>
      </c>
      <c r="F15" s="28">
        <v>0</v>
      </c>
      <c r="G15" s="28">
        <v>0</v>
      </c>
      <c r="H15" s="21" t="str">
        <f t="shared" si="1"/>
        <v/>
      </c>
      <c r="J15" s="21"/>
    </row>
    <row r="16" spans="1:10">
      <c r="A16" s="21">
        <v>3</v>
      </c>
      <c r="B16" s="21"/>
      <c r="C16" s="21">
        <v>14</v>
      </c>
      <c r="D16" s="27" t="s">
        <v>635</v>
      </c>
      <c r="E16" s="21">
        <f t="shared" si="0"/>
        <v>1</v>
      </c>
      <c r="F16" s="28">
        <v>0</v>
      </c>
      <c r="G16" s="28">
        <v>0</v>
      </c>
      <c r="H16" s="21" t="str">
        <f t="shared" si="1"/>
        <v/>
      </c>
      <c r="J16" s="21"/>
    </row>
    <row r="17" spans="1:10" ht="15" customHeight="1">
      <c r="A17" s="21">
        <v>3</v>
      </c>
      <c r="B17" s="21"/>
      <c r="C17" s="21">
        <v>15</v>
      </c>
      <c r="D17" s="27" t="s">
        <v>1083</v>
      </c>
      <c r="E17" s="21">
        <f t="shared" si="0"/>
        <v>1</v>
      </c>
      <c r="F17" s="28">
        <v>0</v>
      </c>
      <c r="G17" s="28">
        <v>0</v>
      </c>
      <c r="H17" s="21" t="str">
        <f t="shared" si="1"/>
        <v/>
      </c>
      <c r="J17" s="21"/>
    </row>
    <row r="18" spans="1:10" ht="15" customHeight="1">
      <c r="A18" s="21">
        <v>3</v>
      </c>
      <c r="B18" s="21"/>
      <c r="C18" s="21">
        <v>16</v>
      </c>
      <c r="D18" s="27" t="s">
        <v>1084</v>
      </c>
      <c r="E18" s="21">
        <f t="shared" si="0"/>
        <v>1</v>
      </c>
      <c r="F18" s="28">
        <v>0</v>
      </c>
      <c r="G18" s="28">
        <v>0</v>
      </c>
      <c r="H18" s="21" t="str">
        <f t="shared" si="1"/>
        <v/>
      </c>
      <c r="J18" s="21"/>
    </row>
    <row r="19" spans="1:10">
      <c r="A19" s="21">
        <v>3</v>
      </c>
      <c r="B19" s="21"/>
      <c r="C19" s="21">
        <v>17</v>
      </c>
      <c r="D19" s="27" t="s">
        <v>626</v>
      </c>
      <c r="E19" s="21">
        <f t="shared" si="0"/>
        <v>1</v>
      </c>
      <c r="F19" s="28">
        <v>0</v>
      </c>
      <c r="G19" s="28">
        <v>0</v>
      </c>
      <c r="H19" s="21" t="str">
        <f t="shared" si="1"/>
        <v/>
      </c>
      <c r="J19" s="21"/>
    </row>
    <row r="20" spans="1:10">
      <c r="A20" s="21">
        <v>4</v>
      </c>
      <c r="B20" s="21"/>
      <c r="C20" s="21">
        <v>18</v>
      </c>
      <c r="D20" s="27" t="s">
        <v>1085</v>
      </c>
      <c r="E20" s="21">
        <f t="shared" si="0"/>
        <v>1</v>
      </c>
      <c r="F20" s="28">
        <v>0</v>
      </c>
      <c r="G20" s="28">
        <v>0</v>
      </c>
      <c r="H20" s="21" t="str">
        <f t="shared" si="1"/>
        <v/>
      </c>
      <c r="J20" s="21"/>
    </row>
    <row r="21" spans="1:10">
      <c r="A21" s="21">
        <v>4</v>
      </c>
      <c r="B21" s="21"/>
      <c r="C21" s="21">
        <v>19</v>
      </c>
      <c r="D21" s="27" t="s">
        <v>1086</v>
      </c>
      <c r="E21" s="21">
        <f t="shared" si="0"/>
        <v>1</v>
      </c>
      <c r="F21" s="28">
        <v>0</v>
      </c>
      <c r="G21" s="28">
        <v>0</v>
      </c>
      <c r="H21" s="21" t="str">
        <f t="shared" si="1"/>
        <v/>
      </c>
      <c r="J21" s="21"/>
    </row>
    <row r="22" spans="1:10">
      <c r="A22" s="21">
        <v>4</v>
      </c>
      <c r="B22" s="21"/>
      <c r="C22" s="21">
        <v>20</v>
      </c>
      <c r="D22" s="27" t="s">
        <v>637</v>
      </c>
      <c r="E22" s="21">
        <f t="shared" si="0"/>
        <v>1</v>
      </c>
      <c r="F22" s="28">
        <v>0</v>
      </c>
      <c r="G22" s="28">
        <v>0</v>
      </c>
      <c r="H22" s="21" t="str">
        <f t="shared" si="1"/>
        <v/>
      </c>
      <c r="J22" s="21"/>
    </row>
    <row r="23" spans="1:10">
      <c r="A23" s="21">
        <v>4</v>
      </c>
      <c r="B23" s="21"/>
      <c r="C23" s="21">
        <v>21</v>
      </c>
      <c r="D23" s="18" t="s">
        <v>1087</v>
      </c>
      <c r="E23" s="21">
        <f t="shared" si="0"/>
        <v>1</v>
      </c>
      <c r="F23" s="28">
        <v>0</v>
      </c>
      <c r="G23" s="28">
        <v>0</v>
      </c>
      <c r="H23" s="21" t="str">
        <f t="shared" si="1"/>
        <v/>
      </c>
      <c r="J23" s="21"/>
    </row>
    <row r="24" spans="1:10">
      <c r="A24" s="21">
        <v>4</v>
      </c>
      <c r="B24" s="21"/>
      <c r="C24" s="21">
        <v>22</v>
      </c>
      <c r="D24" s="18" t="s">
        <v>639</v>
      </c>
      <c r="E24" s="21">
        <f t="shared" si="0"/>
        <v>1</v>
      </c>
      <c r="F24" s="28">
        <v>0</v>
      </c>
      <c r="G24" s="28">
        <v>0</v>
      </c>
      <c r="H24" s="21" t="str">
        <f t="shared" si="1"/>
        <v/>
      </c>
      <c r="J24" s="21"/>
    </row>
    <row r="25" spans="1:10">
      <c r="A25" s="21">
        <v>4</v>
      </c>
      <c r="B25" s="21"/>
      <c r="C25" s="21">
        <v>23</v>
      </c>
      <c r="D25" s="18" t="s">
        <v>1088</v>
      </c>
      <c r="E25" s="21">
        <f t="shared" si="0"/>
        <v>1</v>
      </c>
      <c r="F25" s="28">
        <v>0</v>
      </c>
      <c r="G25" s="28">
        <v>0</v>
      </c>
      <c r="H25" s="21" t="str">
        <f t="shared" si="1"/>
        <v/>
      </c>
      <c r="J25" s="21"/>
    </row>
    <row r="26" spans="1:10">
      <c r="A26" s="21">
        <v>5</v>
      </c>
      <c r="B26" s="21"/>
      <c r="C26" s="21">
        <v>24</v>
      </c>
      <c r="D26" s="18" t="s">
        <v>1089</v>
      </c>
      <c r="E26" s="21">
        <f t="shared" si="0"/>
        <v>1</v>
      </c>
      <c r="F26" s="28">
        <v>0</v>
      </c>
      <c r="G26" s="28">
        <v>0</v>
      </c>
      <c r="H26" s="21" t="str">
        <f t="shared" si="1"/>
        <v/>
      </c>
      <c r="J26" s="21"/>
    </row>
    <row r="27" spans="1:10">
      <c r="A27" s="21">
        <v>5</v>
      </c>
      <c r="B27" s="21"/>
      <c r="C27" s="21">
        <v>25</v>
      </c>
      <c r="D27" s="18" t="s">
        <v>640</v>
      </c>
      <c r="E27" s="21">
        <f t="shared" si="0"/>
        <v>1</v>
      </c>
      <c r="F27" s="28">
        <v>0</v>
      </c>
      <c r="G27" s="28">
        <v>0</v>
      </c>
      <c r="H27" s="21" t="str">
        <f t="shared" si="1"/>
        <v/>
      </c>
      <c r="J27" s="21"/>
    </row>
    <row r="28" spans="1:10">
      <c r="A28" s="21">
        <v>5</v>
      </c>
      <c r="B28" s="21"/>
      <c r="C28" s="21">
        <v>26</v>
      </c>
      <c r="D28" s="18" t="s">
        <v>641</v>
      </c>
      <c r="E28" s="21">
        <f t="shared" si="0"/>
        <v>1</v>
      </c>
      <c r="F28" s="28">
        <v>0</v>
      </c>
      <c r="G28" s="28">
        <v>0</v>
      </c>
      <c r="H28" s="21" t="str">
        <f t="shared" si="1"/>
        <v/>
      </c>
      <c r="J28" s="21"/>
    </row>
    <row r="29" spans="1:10">
      <c r="A29" s="21">
        <v>5</v>
      </c>
      <c r="B29" s="21"/>
      <c r="C29" s="21">
        <v>27</v>
      </c>
      <c r="D29" s="18" t="s">
        <v>1090</v>
      </c>
      <c r="E29" s="21">
        <f t="shared" si="0"/>
        <v>1</v>
      </c>
      <c r="F29" s="28">
        <v>0</v>
      </c>
      <c r="G29" s="28">
        <v>0</v>
      </c>
      <c r="H29" s="21" t="str">
        <f t="shared" si="1"/>
        <v/>
      </c>
      <c r="J29" s="21"/>
    </row>
    <row r="30" spans="1:10">
      <c r="A30" s="21">
        <v>5</v>
      </c>
      <c r="B30" s="21"/>
      <c r="C30" s="21">
        <v>28</v>
      </c>
      <c r="D30" s="18" t="s">
        <v>1091</v>
      </c>
      <c r="E30" s="21">
        <f t="shared" si="0"/>
        <v>1</v>
      </c>
      <c r="F30" s="28">
        <v>0</v>
      </c>
      <c r="G30" s="28">
        <v>0</v>
      </c>
      <c r="H30" s="21" t="str">
        <f t="shared" si="1"/>
        <v/>
      </c>
      <c r="J30" s="21"/>
    </row>
    <row r="31" spans="1:10">
      <c r="A31" s="21">
        <v>5</v>
      </c>
      <c r="B31" s="21"/>
      <c r="C31" s="21">
        <v>29</v>
      </c>
      <c r="D31" s="27" t="s">
        <v>642</v>
      </c>
      <c r="E31" s="21">
        <f t="shared" si="0"/>
        <v>1</v>
      </c>
      <c r="F31" s="28">
        <v>0</v>
      </c>
      <c r="G31" s="28">
        <v>0</v>
      </c>
      <c r="H31" s="21" t="str">
        <f t="shared" si="1"/>
        <v/>
      </c>
      <c r="J31" s="21"/>
    </row>
    <row r="32" spans="1:10">
      <c r="A32" s="21">
        <v>6</v>
      </c>
      <c r="B32" s="21"/>
      <c r="C32" s="21">
        <v>30</v>
      </c>
      <c r="D32" s="27" t="s">
        <v>627</v>
      </c>
      <c r="E32" s="21">
        <f t="shared" si="0"/>
        <v>1</v>
      </c>
      <c r="F32" s="28">
        <v>0</v>
      </c>
      <c r="G32" s="28">
        <v>0</v>
      </c>
      <c r="H32" s="21" t="str">
        <f t="shared" si="1"/>
        <v/>
      </c>
      <c r="J32" s="21"/>
    </row>
    <row r="33" spans="1:10">
      <c r="A33" s="21">
        <v>6</v>
      </c>
      <c r="B33" s="21"/>
      <c r="C33" s="21">
        <v>31</v>
      </c>
      <c r="D33" s="27" t="s">
        <v>643</v>
      </c>
      <c r="E33" s="21">
        <f t="shared" si="0"/>
        <v>1</v>
      </c>
      <c r="F33" s="28">
        <v>1</v>
      </c>
      <c r="G33" s="28">
        <v>0</v>
      </c>
      <c r="H33" s="21" t="str">
        <f t="shared" si="1"/>
        <v/>
      </c>
      <c r="J33" s="21"/>
    </row>
    <row r="34" spans="1:10">
      <c r="A34" s="21">
        <v>6</v>
      </c>
      <c r="B34" s="21"/>
      <c r="C34" s="21">
        <v>32</v>
      </c>
      <c r="D34" s="27" t="s">
        <v>644</v>
      </c>
      <c r="E34" s="21">
        <f t="shared" si="0"/>
        <v>1</v>
      </c>
      <c r="F34" s="28">
        <v>1</v>
      </c>
      <c r="G34" s="28">
        <v>1</v>
      </c>
      <c r="H34" s="21">
        <f t="shared" si="1"/>
        <v>32</v>
      </c>
      <c r="I34" s="54"/>
      <c r="J34" s="21"/>
    </row>
    <row r="35" spans="1:10">
      <c r="A35" s="21">
        <v>6</v>
      </c>
      <c r="B35" s="21"/>
      <c r="C35" s="21">
        <v>33</v>
      </c>
      <c r="D35" s="27" t="s">
        <v>633</v>
      </c>
      <c r="E35" s="21">
        <f t="shared" ref="E35:E66" si="2">IF($D35="",0,IF(COUNTIF($D$3:$D$129,$D35)=1,1,ROUND(1/COUNTIF($D$3:$D$129,$D35),4)))</f>
        <v>1</v>
      </c>
      <c r="F35" s="28">
        <v>1</v>
      </c>
      <c r="G35" s="28">
        <v>1</v>
      </c>
      <c r="H35" s="21">
        <f t="shared" si="1"/>
        <v>33</v>
      </c>
      <c r="I35" s="54"/>
      <c r="J35" s="21"/>
    </row>
    <row r="36" spans="1:10">
      <c r="A36" s="21">
        <v>6</v>
      </c>
      <c r="B36" s="21"/>
      <c r="C36" s="21">
        <v>34</v>
      </c>
      <c r="D36" s="27" t="s">
        <v>645</v>
      </c>
      <c r="E36" s="21">
        <f t="shared" si="2"/>
        <v>1</v>
      </c>
      <c r="F36" s="28">
        <v>1</v>
      </c>
      <c r="G36" s="28">
        <v>1</v>
      </c>
      <c r="H36" s="21">
        <f t="shared" si="1"/>
        <v>34</v>
      </c>
      <c r="I36" s="54"/>
      <c r="J36" s="21"/>
    </row>
    <row r="37" spans="1:10">
      <c r="A37" s="21">
        <v>6</v>
      </c>
      <c r="B37" s="21"/>
      <c r="C37" s="21">
        <v>35</v>
      </c>
      <c r="D37" s="27" t="s">
        <v>1092</v>
      </c>
      <c r="E37" s="21">
        <f t="shared" si="2"/>
        <v>1</v>
      </c>
      <c r="F37" s="28">
        <v>1</v>
      </c>
      <c r="G37" s="28">
        <v>1</v>
      </c>
      <c r="H37" s="21">
        <f t="shared" si="1"/>
        <v>35</v>
      </c>
      <c r="I37" s="54"/>
      <c r="J37" s="21"/>
    </row>
    <row r="38" spans="1:10">
      <c r="A38" s="21">
        <v>7</v>
      </c>
      <c r="B38" s="21"/>
      <c r="C38" s="21">
        <v>36</v>
      </c>
      <c r="D38" s="27" t="s">
        <v>1093</v>
      </c>
      <c r="E38" s="21">
        <f t="shared" si="2"/>
        <v>1</v>
      </c>
      <c r="F38" s="28">
        <v>1</v>
      </c>
      <c r="G38" s="28">
        <v>0</v>
      </c>
      <c r="H38" s="21" t="str">
        <f t="shared" si="1"/>
        <v/>
      </c>
      <c r="J38" s="21"/>
    </row>
    <row r="39" spans="1:10">
      <c r="A39" s="21">
        <v>7</v>
      </c>
      <c r="B39" s="21"/>
      <c r="C39" s="21">
        <v>37</v>
      </c>
      <c r="D39" s="27" t="s">
        <v>646</v>
      </c>
      <c r="E39" s="21">
        <f t="shared" si="2"/>
        <v>1</v>
      </c>
      <c r="F39" s="28">
        <v>1</v>
      </c>
      <c r="G39" s="28">
        <v>0</v>
      </c>
      <c r="H39" s="21" t="str">
        <f t="shared" si="1"/>
        <v/>
      </c>
      <c r="J39" s="21"/>
    </row>
    <row r="40" spans="1:10">
      <c r="A40" s="21">
        <v>7</v>
      </c>
      <c r="B40" s="21"/>
      <c r="C40" s="21">
        <v>38</v>
      </c>
      <c r="D40" s="27" t="s">
        <v>647</v>
      </c>
      <c r="E40" s="21">
        <f t="shared" si="2"/>
        <v>1</v>
      </c>
      <c r="F40" s="28">
        <v>1</v>
      </c>
      <c r="G40" s="28">
        <v>0</v>
      </c>
      <c r="H40" s="21" t="str">
        <f t="shared" si="1"/>
        <v/>
      </c>
      <c r="J40" s="21"/>
    </row>
    <row r="41" spans="1:10">
      <c r="A41" s="21">
        <v>7</v>
      </c>
      <c r="B41" s="21"/>
      <c r="C41" s="21">
        <v>39</v>
      </c>
      <c r="D41" s="27" t="s">
        <v>648</v>
      </c>
      <c r="E41" s="21">
        <f t="shared" si="2"/>
        <v>1</v>
      </c>
      <c r="F41" s="28">
        <v>1</v>
      </c>
      <c r="G41" s="28">
        <v>0</v>
      </c>
      <c r="H41" s="21" t="str">
        <f t="shared" si="1"/>
        <v/>
      </c>
      <c r="J41" s="21"/>
    </row>
    <row r="42" spans="1:10">
      <c r="A42" s="21">
        <v>7</v>
      </c>
      <c r="B42" s="21"/>
      <c r="C42" s="21">
        <v>40</v>
      </c>
      <c r="D42" s="27" t="s">
        <v>649</v>
      </c>
      <c r="E42" s="21">
        <f t="shared" si="2"/>
        <v>1</v>
      </c>
      <c r="F42" s="28">
        <v>1</v>
      </c>
      <c r="G42" s="28">
        <v>0</v>
      </c>
      <c r="H42" s="21" t="str">
        <f t="shared" si="1"/>
        <v/>
      </c>
      <c r="J42" s="21"/>
    </row>
    <row r="43" spans="1:10">
      <c r="A43" s="21">
        <v>7</v>
      </c>
      <c r="B43" s="21"/>
      <c r="C43" s="21">
        <v>41</v>
      </c>
      <c r="D43" s="27" t="s">
        <v>628</v>
      </c>
      <c r="E43" s="21">
        <f t="shared" si="2"/>
        <v>1</v>
      </c>
      <c r="F43" s="28">
        <v>1</v>
      </c>
      <c r="G43" s="28">
        <v>0</v>
      </c>
      <c r="H43" s="21" t="str">
        <f t="shared" si="1"/>
        <v/>
      </c>
      <c r="J43" s="21"/>
    </row>
    <row r="44" spans="1:10">
      <c r="A44" s="21">
        <v>8</v>
      </c>
      <c r="B44" s="21"/>
      <c r="C44" s="21">
        <v>42</v>
      </c>
      <c r="D44" s="27" t="s">
        <v>650</v>
      </c>
      <c r="E44" s="21">
        <f t="shared" si="2"/>
        <v>1</v>
      </c>
      <c r="F44" s="28">
        <v>0</v>
      </c>
      <c r="G44" s="28">
        <v>0</v>
      </c>
      <c r="H44" s="21" t="str">
        <f t="shared" si="1"/>
        <v/>
      </c>
      <c r="J44" s="21"/>
    </row>
    <row r="45" spans="1:10">
      <c r="A45" s="21">
        <v>8</v>
      </c>
      <c r="B45" s="21"/>
      <c r="C45" s="21">
        <v>43</v>
      </c>
      <c r="D45" s="27" t="s">
        <v>651</v>
      </c>
      <c r="E45" s="21">
        <f t="shared" si="2"/>
        <v>1</v>
      </c>
      <c r="F45" s="28">
        <v>0</v>
      </c>
      <c r="G45" s="28">
        <v>0</v>
      </c>
      <c r="H45" s="21" t="str">
        <f t="shared" si="1"/>
        <v/>
      </c>
      <c r="J45" s="21"/>
    </row>
    <row r="46" spans="1:10">
      <c r="A46" s="21">
        <v>8</v>
      </c>
      <c r="B46" s="21"/>
      <c r="C46" s="21">
        <v>44</v>
      </c>
      <c r="D46" s="27" t="s">
        <v>638</v>
      </c>
      <c r="E46" s="21">
        <f t="shared" si="2"/>
        <v>1</v>
      </c>
      <c r="F46" s="28">
        <v>0</v>
      </c>
      <c r="G46" s="28">
        <v>0</v>
      </c>
      <c r="H46" s="21" t="str">
        <f t="shared" si="1"/>
        <v/>
      </c>
      <c r="J46" s="21"/>
    </row>
    <row r="47" spans="1:10">
      <c r="A47" s="21">
        <v>8</v>
      </c>
      <c r="B47" s="21"/>
      <c r="C47" s="21">
        <v>45</v>
      </c>
      <c r="D47" s="27" t="s">
        <v>652</v>
      </c>
      <c r="E47" s="21">
        <f t="shared" si="2"/>
        <v>1</v>
      </c>
      <c r="F47" s="28">
        <v>0</v>
      </c>
      <c r="G47" s="28">
        <v>0</v>
      </c>
      <c r="H47" s="21" t="str">
        <f t="shared" si="1"/>
        <v/>
      </c>
      <c r="J47" s="21"/>
    </row>
    <row r="48" spans="1:10">
      <c r="A48" s="21">
        <v>8</v>
      </c>
      <c r="B48" s="21"/>
      <c r="C48" s="21">
        <v>46</v>
      </c>
      <c r="D48" s="27" t="s">
        <v>653</v>
      </c>
      <c r="E48" s="21">
        <f t="shared" si="2"/>
        <v>1</v>
      </c>
      <c r="F48" s="28">
        <v>0</v>
      </c>
      <c r="G48" s="28">
        <v>0</v>
      </c>
      <c r="H48" s="21" t="str">
        <f t="shared" si="1"/>
        <v/>
      </c>
      <c r="J48" s="21"/>
    </row>
    <row r="49" spans="1:10">
      <c r="A49" s="21">
        <v>8</v>
      </c>
      <c r="B49" s="21"/>
      <c r="C49" s="21">
        <v>47</v>
      </c>
      <c r="D49" s="27" t="s">
        <v>1094</v>
      </c>
      <c r="E49" s="21">
        <f t="shared" si="2"/>
        <v>1</v>
      </c>
      <c r="F49" s="28">
        <v>0</v>
      </c>
      <c r="G49" s="28">
        <v>0</v>
      </c>
      <c r="H49" s="21" t="str">
        <f t="shared" si="1"/>
        <v/>
      </c>
      <c r="J49" s="21"/>
    </row>
    <row r="50" spans="1:10">
      <c r="A50" s="21">
        <v>9</v>
      </c>
      <c r="B50" s="21"/>
      <c r="C50" s="21">
        <v>48</v>
      </c>
      <c r="D50" s="27" t="s">
        <v>654</v>
      </c>
      <c r="E50" s="21">
        <f t="shared" si="2"/>
        <v>1</v>
      </c>
      <c r="F50" s="28">
        <v>0</v>
      </c>
      <c r="G50" s="28">
        <v>0</v>
      </c>
      <c r="H50" s="21" t="str">
        <f t="shared" si="1"/>
        <v/>
      </c>
      <c r="J50" s="21"/>
    </row>
    <row r="51" spans="1:10">
      <c r="A51" s="21">
        <v>9</v>
      </c>
      <c r="B51" s="21"/>
      <c r="C51" s="21">
        <v>49</v>
      </c>
      <c r="D51" s="27" t="s">
        <v>655</v>
      </c>
      <c r="E51" s="21">
        <f t="shared" si="2"/>
        <v>1</v>
      </c>
      <c r="F51" s="28">
        <v>0</v>
      </c>
      <c r="G51" s="28">
        <v>0</v>
      </c>
      <c r="H51" s="21" t="str">
        <f t="shared" si="1"/>
        <v/>
      </c>
      <c r="J51" s="21"/>
    </row>
    <row r="52" spans="1:10">
      <c r="A52" s="21">
        <v>9</v>
      </c>
      <c r="B52" s="21"/>
      <c r="C52" s="21">
        <v>50</v>
      </c>
      <c r="D52" s="27" t="s">
        <v>1095</v>
      </c>
      <c r="E52" s="21">
        <f t="shared" si="2"/>
        <v>1</v>
      </c>
      <c r="F52" s="28">
        <v>0</v>
      </c>
      <c r="G52" s="28">
        <v>0</v>
      </c>
      <c r="H52" s="21" t="str">
        <f t="shared" si="1"/>
        <v/>
      </c>
      <c r="J52" s="21"/>
    </row>
    <row r="53" spans="1:10">
      <c r="A53" s="21">
        <v>9</v>
      </c>
      <c r="B53" s="21"/>
      <c r="C53" s="21">
        <v>51</v>
      </c>
      <c r="D53" s="27" t="s">
        <v>1096</v>
      </c>
      <c r="E53" s="21">
        <f t="shared" si="2"/>
        <v>1</v>
      </c>
      <c r="F53" s="28">
        <v>0</v>
      </c>
      <c r="G53" s="28">
        <v>0</v>
      </c>
      <c r="H53" s="21" t="str">
        <f t="shared" si="1"/>
        <v/>
      </c>
      <c r="J53" s="21"/>
    </row>
    <row r="54" spans="1:10">
      <c r="A54" s="21">
        <v>9</v>
      </c>
      <c r="B54" s="21"/>
      <c r="C54" s="21">
        <v>52</v>
      </c>
      <c r="D54" s="27" t="s">
        <v>1097</v>
      </c>
      <c r="E54" s="21">
        <f t="shared" si="2"/>
        <v>1</v>
      </c>
      <c r="F54" s="28">
        <v>0</v>
      </c>
      <c r="G54" s="28">
        <v>0</v>
      </c>
      <c r="H54" s="21" t="str">
        <f t="shared" si="1"/>
        <v/>
      </c>
      <c r="J54" s="21"/>
    </row>
    <row r="55" spans="1:10">
      <c r="A55" s="21">
        <v>9</v>
      </c>
      <c r="B55" s="21"/>
      <c r="C55" s="21">
        <v>53</v>
      </c>
      <c r="D55" s="27" t="s">
        <v>1098</v>
      </c>
      <c r="E55" s="21">
        <f t="shared" si="2"/>
        <v>1</v>
      </c>
      <c r="F55" s="28">
        <v>1</v>
      </c>
      <c r="G55" s="28">
        <v>0</v>
      </c>
      <c r="H55" s="21" t="str">
        <f t="shared" si="1"/>
        <v/>
      </c>
      <c r="J55" s="21"/>
    </row>
    <row r="56" spans="1:10">
      <c r="A56" s="21">
        <v>10</v>
      </c>
      <c r="B56" s="21"/>
      <c r="C56" s="21">
        <v>54</v>
      </c>
      <c r="D56" s="27" t="s">
        <v>1099</v>
      </c>
      <c r="E56" s="21">
        <f t="shared" si="2"/>
        <v>1</v>
      </c>
      <c r="F56" s="28">
        <v>0</v>
      </c>
      <c r="G56" s="28">
        <v>0</v>
      </c>
      <c r="H56" s="21" t="str">
        <f t="shared" si="1"/>
        <v/>
      </c>
      <c r="J56" s="21"/>
    </row>
    <row r="57" spans="1:10">
      <c r="A57" s="21">
        <v>10</v>
      </c>
      <c r="B57" s="21"/>
      <c r="C57" s="21">
        <v>55</v>
      </c>
      <c r="D57" s="27" t="s">
        <v>1100</v>
      </c>
      <c r="E57" s="21">
        <f t="shared" si="2"/>
        <v>1</v>
      </c>
      <c r="F57" s="28">
        <v>0</v>
      </c>
      <c r="G57" s="28">
        <v>0</v>
      </c>
      <c r="H57" s="21" t="str">
        <f t="shared" si="1"/>
        <v/>
      </c>
      <c r="J57" s="21"/>
    </row>
    <row r="58" spans="1:10">
      <c r="A58" s="21">
        <v>10</v>
      </c>
      <c r="B58" s="21"/>
      <c r="C58" s="21">
        <v>56</v>
      </c>
      <c r="D58" s="27" t="s">
        <v>657</v>
      </c>
      <c r="E58" s="21">
        <f t="shared" si="2"/>
        <v>1</v>
      </c>
      <c r="F58" s="28">
        <v>0</v>
      </c>
      <c r="G58" s="28">
        <v>0</v>
      </c>
      <c r="H58" s="21" t="str">
        <f t="shared" si="1"/>
        <v/>
      </c>
      <c r="J58" s="21"/>
    </row>
    <row r="59" spans="1:10">
      <c r="A59" s="21">
        <v>10</v>
      </c>
      <c r="B59" s="21"/>
      <c r="C59" s="21">
        <v>57</v>
      </c>
      <c r="D59" s="27" t="s">
        <v>1101</v>
      </c>
      <c r="E59" s="21">
        <f t="shared" si="2"/>
        <v>1</v>
      </c>
      <c r="F59" s="28">
        <v>0</v>
      </c>
      <c r="G59" s="28">
        <v>0</v>
      </c>
      <c r="H59" s="21" t="str">
        <f t="shared" si="1"/>
        <v/>
      </c>
      <c r="J59" s="21"/>
    </row>
    <row r="60" spans="1:10">
      <c r="A60" s="21">
        <v>10</v>
      </c>
      <c r="B60" s="21"/>
      <c r="C60" s="21">
        <v>58</v>
      </c>
      <c r="D60" s="27" t="s">
        <v>658</v>
      </c>
      <c r="E60" s="21">
        <f t="shared" si="2"/>
        <v>1</v>
      </c>
      <c r="F60" s="28">
        <v>0</v>
      </c>
      <c r="G60" s="28">
        <v>0</v>
      </c>
      <c r="H60" s="21" t="str">
        <f t="shared" si="1"/>
        <v/>
      </c>
      <c r="J60" s="21"/>
    </row>
    <row r="61" spans="1:10">
      <c r="A61" s="21">
        <v>10</v>
      </c>
      <c r="B61" s="21"/>
      <c r="C61" s="21">
        <v>59</v>
      </c>
      <c r="D61" s="27" t="s">
        <v>661</v>
      </c>
      <c r="E61" s="21">
        <f t="shared" si="2"/>
        <v>1</v>
      </c>
      <c r="F61" s="28">
        <v>0</v>
      </c>
      <c r="G61" s="28">
        <v>0</v>
      </c>
      <c r="H61" s="21" t="str">
        <f t="shared" si="1"/>
        <v/>
      </c>
      <c r="J61" s="21"/>
    </row>
    <row r="62" spans="1:10">
      <c r="A62" s="21">
        <v>11</v>
      </c>
      <c r="B62" s="21"/>
      <c r="C62" s="21">
        <v>60</v>
      </c>
      <c r="D62" s="27" t="s">
        <v>1102</v>
      </c>
      <c r="E62" s="21">
        <f t="shared" si="2"/>
        <v>1</v>
      </c>
      <c r="F62" s="28">
        <v>0</v>
      </c>
      <c r="G62" s="28">
        <v>0</v>
      </c>
      <c r="H62" s="21" t="str">
        <f t="shared" si="1"/>
        <v/>
      </c>
      <c r="J62" s="21"/>
    </row>
    <row r="63" spans="1:10">
      <c r="A63" s="21">
        <v>11</v>
      </c>
      <c r="B63" s="21"/>
      <c r="C63" s="21">
        <v>61</v>
      </c>
      <c r="D63" s="27" t="s">
        <v>636</v>
      </c>
      <c r="E63" s="21">
        <f t="shared" si="2"/>
        <v>1</v>
      </c>
      <c r="F63" s="28">
        <v>0</v>
      </c>
      <c r="G63" s="28">
        <v>0</v>
      </c>
      <c r="H63" s="21" t="str">
        <f t="shared" si="1"/>
        <v/>
      </c>
      <c r="I63" s="54"/>
      <c r="J63" s="21"/>
    </row>
    <row r="64" spans="1:10">
      <c r="A64" s="21">
        <v>11</v>
      </c>
      <c r="B64" s="21"/>
      <c r="C64" s="21">
        <v>62</v>
      </c>
      <c r="D64" s="27" t="s">
        <v>663</v>
      </c>
      <c r="E64" s="21">
        <f t="shared" si="2"/>
        <v>1</v>
      </c>
      <c r="F64" s="28">
        <v>1</v>
      </c>
      <c r="G64" s="28">
        <v>1</v>
      </c>
      <c r="H64" s="21">
        <f t="shared" si="1"/>
        <v>62</v>
      </c>
      <c r="I64" s="54"/>
      <c r="J64" s="21"/>
    </row>
    <row r="65" spans="1:10">
      <c r="A65" s="21">
        <v>11</v>
      </c>
      <c r="B65" s="21"/>
      <c r="C65" s="21">
        <v>63</v>
      </c>
      <c r="D65" s="27" t="s">
        <v>1103</v>
      </c>
      <c r="E65" s="21">
        <f t="shared" si="2"/>
        <v>1</v>
      </c>
      <c r="F65" s="28">
        <v>0</v>
      </c>
      <c r="G65" s="28">
        <v>0</v>
      </c>
      <c r="H65" s="21" t="str">
        <f t="shared" si="1"/>
        <v/>
      </c>
      <c r="J65" s="21"/>
    </row>
    <row r="66" spans="1:10">
      <c r="A66" s="21">
        <v>11</v>
      </c>
      <c r="B66" s="21"/>
      <c r="C66" s="21">
        <v>64</v>
      </c>
      <c r="D66" s="27" t="s">
        <v>1104</v>
      </c>
      <c r="E66" s="21">
        <f t="shared" si="2"/>
        <v>1</v>
      </c>
      <c r="F66" s="28">
        <v>1</v>
      </c>
      <c r="G66" s="28">
        <v>1</v>
      </c>
      <c r="H66" s="21">
        <f t="shared" si="1"/>
        <v>64</v>
      </c>
      <c r="I66" s="54"/>
      <c r="J66" s="21"/>
    </row>
    <row r="67" spans="1:10">
      <c r="A67" s="21">
        <v>12</v>
      </c>
      <c r="B67" s="21"/>
      <c r="C67" s="21">
        <v>65</v>
      </c>
      <c r="D67" s="27" t="s">
        <v>664</v>
      </c>
      <c r="E67" s="21">
        <f t="shared" ref="E67:E102" si="3">IF($D67="",0,IF(COUNTIF($D$3:$D$129,$D67)=1,1,ROUND(1/COUNTIF($D$3:$D$129,$D67),4)))</f>
        <v>1</v>
      </c>
      <c r="F67" s="28">
        <v>1</v>
      </c>
      <c r="G67" s="28">
        <v>0</v>
      </c>
      <c r="H67" s="21" t="str">
        <f t="shared" si="1"/>
        <v/>
      </c>
      <c r="J67" s="21"/>
    </row>
    <row r="68" spans="1:10">
      <c r="A68" s="21">
        <v>12</v>
      </c>
      <c r="B68" s="21"/>
      <c r="C68" s="21">
        <v>66</v>
      </c>
      <c r="D68" s="27" t="s">
        <v>1105</v>
      </c>
      <c r="E68" s="21">
        <f t="shared" si="3"/>
        <v>1</v>
      </c>
      <c r="F68" s="28">
        <v>0</v>
      </c>
      <c r="G68" s="28">
        <v>0</v>
      </c>
      <c r="H68" s="21" t="str">
        <f t="shared" ref="H68:H102" si="4">IF(G68=1,C68,"")</f>
        <v/>
      </c>
      <c r="I68" s="54"/>
      <c r="J68" s="21"/>
    </row>
    <row r="69" spans="1:10">
      <c r="A69" s="21">
        <v>12</v>
      </c>
      <c r="B69" s="21"/>
      <c r="C69" s="21">
        <v>67</v>
      </c>
      <c r="D69" s="27" t="s">
        <v>1106</v>
      </c>
      <c r="E69" s="21">
        <f t="shared" si="3"/>
        <v>1</v>
      </c>
      <c r="F69" s="28">
        <v>1</v>
      </c>
      <c r="G69" s="28">
        <v>1</v>
      </c>
      <c r="H69" s="21">
        <f t="shared" si="4"/>
        <v>67</v>
      </c>
      <c r="I69" s="54"/>
      <c r="J69" s="21"/>
    </row>
    <row r="70" spans="1:10">
      <c r="A70" s="21">
        <v>12</v>
      </c>
      <c r="B70" s="21"/>
      <c r="C70" s="21">
        <v>68</v>
      </c>
      <c r="D70" s="27" t="s">
        <v>656</v>
      </c>
      <c r="E70" s="21">
        <f t="shared" si="3"/>
        <v>1</v>
      </c>
      <c r="F70" s="28">
        <v>1</v>
      </c>
      <c r="G70" s="28">
        <v>0</v>
      </c>
      <c r="H70" s="21" t="str">
        <f t="shared" si="4"/>
        <v/>
      </c>
      <c r="J70" s="21"/>
    </row>
    <row r="71" spans="1:10">
      <c r="A71" s="21">
        <v>12</v>
      </c>
      <c r="B71" s="21"/>
      <c r="C71" s="21">
        <v>69</v>
      </c>
      <c r="D71" s="27" t="s">
        <v>665</v>
      </c>
      <c r="E71" s="21">
        <f t="shared" si="3"/>
        <v>1</v>
      </c>
      <c r="F71" s="28">
        <v>1</v>
      </c>
      <c r="G71" s="28">
        <v>0</v>
      </c>
      <c r="H71" s="21" t="str">
        <f t="shared" si="4"/>
        <v/>
      </c>
      <c r="J71" s="21"/>
    </row>
    <row r="72" spans="1:10">
      <c r="A72" s="21">
        <v>12</v>
      </c>
      <c r="B72" s="21"/>
      <c r="C72" s="21">
        <v>70</v>
      </c>
      <c r="D72" s="27" t="s">
        <v>1107</v>
      </c>
      <c r="E72" s="21">
        <f t="shared" si="3"/>
        <v>1</v>
      </c>
      <c r="F72" s="28">
        <v>1</v>
      </c>
      <c r="G72" s="28">
        <v>0</v>
      </c>
      <c r="H72" s="21" t="str">
        <f t="shared" si="4"/>
        <v/>
      </c>
      <c r="J72" s="21"/>
    </row>
    <row r="73" spans="1:10">
      <c r="A73" s="21">
        <v>12</v>
      </c>
      <c r="B73" s="21"/>
      <c r="C73" s="21">
        <v>71</v>
      </c>
      <c r="D73" s="27" t="s">
        <v>1108</v>
      </c>
      <c r="E73" s="21">
        <f t="shared" si="3"/>
        <v>1</v>
      </c>
      <c r="F73" s="28">
        <v>1</v>
      </c>
      <c r="G73" s="28">
        <v>0</v>
      </c>
      <c r="H73" s="21" t="str">
        <f t="shared" si="4"/>
        <v/>
      </c>
      <c r="J73" s="21"/>
    </row>
    <row r="74" spans="1:10">
      <c r="A74" s="21">
        <v>13</v>
      </c>
      <c r="B74" s="21"/>
      <c r="C74" s="21">
        <v>72</v>
      </c>
      <c r="D74" s="27" t="s">
        <v>1109</v>
      </c>
      <c r="E74" s="21">
        <f t="shared" si="3"/>
        <v>1</v>
      </c>
      <c r="F74" s="28">
        <v>1</v>
      </c>
      <c r="G74" s="28">
        <v>1</v>
      </c>
      <c r="H74" s="21">
        <f t="shared" si="4"/>
        <v>72</v>
      </c>
      <c r="I74" s="54"/>
      <c r="J74" s="21"/>
    </row>
    <row r="75" spans="1:10">
      <c r="A75" s="21">
        <v>13</v>
      </c>
      <c r="B75" s="21"/>
      <c r="C75" s="21">
        <v>73</v>
      </c>
      <c r="D75" s="27" t="s">
        <v>1110</v>
      </c>
      <c r="E75" s="21">
        <f t="shared" si="3"/>
        <v>1</v>
      </c>
      <c r="F75" s="28">
        <v>1</v>
      </c>
      <c r="G75" s="28">
        <v>1</v>
      </c>
      <c r="H75" s="21">
        <f t="shared" si="4"/>
        <v>73</v>
      </c>
      <c r="I75" s="54"/>
      <c r="J75" s="21"/>
    </row>
    <row r="76" spans="1:10">
      <c r="A76" s="21">
        <v>13</v>
      </c>
      <c r="B76" s="21"/>
      <c r="C76" s="21">
        <v>74</v>
      </c>
      <c r="D76" s="27" t="s">
        <v>666</v>
      </c>
      <c r="E76" s="21">
        <f t="shared" si="3"/>
        <v>1</v>
      </c>
      <c r="F76" s="28">
        <v>1</v>
      </c>
      <c r="G76" s="28">
        <v>0</v>
      </c>
      <c r="H76" s="21" t="str">
        <f t="shared" si="4"/>
        <v/>
      </c>
      <c r="J76" s="21"/>
    </row>
    <row r="77" spans="1:10">
      <c r="A77" s="21">
        <v>13</v>
      </c>
      <c r="B77" s="21"/>
      <c r="C77" s="21">
        <v>75</v>
      </c>
      <c r="D77" s="27" t="s">
        <v>667</v>
      </c>
      <c r="E77" s="21">
        <f t="shared" si="3"/>
        <v>1</v>
      </c>
      <c r="F77" s="28">
        <v>1</v>
      </c>
      <c r="G77" s="28">
        <v>0</v>
      </c>
      <c r="H77" s="21" t="str">
        <f t="shared" si="4"/>
        <v/>
      </c>
      <c r="J77" s="21"/>
    </row>
    <row r="78" spans="1:10">
      <c r="A78" s="21">
        <v>13</v>
      </c>
      <c r="B78" s="21"/>
      <c r="C78" s="21">
        <v>76</v>
      </c>
      <c r="D78" s="27" t="s">
        <v>1111</v>
      </c>
      <c r="E78" s="21">
        <f t="shared" si="3"/>
        <v>1</v>
      </c>
      <c r="F78" s="28">
        <v>1</v>
      </c>
      <c r="G78" s="28">
        <v>0</v>
      </c>
      <c r="H78" s="21" t="str">
        <f t="shared" si="4"/>
        <v/>
      </c>
      <c r="J78" s="21"/>
    </row>
    <row r="79" spans="1:10">
      <c r="A79" s="21">
        <v>14</v>
      </c>
      <c r="B79" s="21"/>
      <c r="C79" s="21">
        <v>77</v>
      </c>
      <c r="D79" s="27" t="s">
        <v>1112</v>
      </c>
      <c r="E79" s="21">
        <f t="shared" si="3"/>
        <v>1</v>
      </c>
      <c r="F79" s="28">
        <v>1</v>
      </c>
      <c r="G79" s="28">
        <v>0</v>
      </c>
      <c r="H79" s="21" t="str">
        <f t="shared" si="4"/>
        <v/>
      </c>
      <c r="J79" s="21"/>
    </row>
    <row r="80" spans="1:10">
      <c r="A80" s="21">
        <v>14</v>
      </c>
      <c r="B80" s="21"/>
      <c r="C80" s="21">
        <v>78</v>
      </c>
      <c r="D80" s="27" t="s">
        <v>668</v>
      </c>
      <c r="E80" s="21">
        <f t="shared" si="3"/>
        <v>1</v>
      </c>
      <c r="F80" s="28">
        <v>1</v>
      </c>
      <c r="G80" s="28">
        <v>1</v>
      </c>
      <c r="H80" s="21">
        <f t="shared" si="4"/>
        <v>78</v>
      </c>
      <c r="I80" s="54"/>
      <c r="J80" s="21"/>
    </row>
    <row r="81" spans="1:10">
      <c r="A81" s="21">
        <v>14</v>
      </c>
      <c r="B81" s="21"/>
      <c r="C81" s="21">
        <v>79</v>
      </c>
      <c r="D81" s="27" t="s">
        <v>1113</v>
      </c>
      <c r="E81" s="21">
        <f t="shared" si="3"/>
        <v>1</v>
      </c>
      <c r="F81" s="28">
        <v>1</v>
      </c>
      <c r="G81" s="28">
        <v>1</v>
      </c>
      <c r="H81" s="21">
        <f t="shared" si="4"/>
        <v>79</v>
      </c>
      <c r="I81" s="54"/>
      <c r="J81" s="21"/>
    </row>
    <row r="82" spans="1:10">
      <c r="A82" s="21">
        <v>14</v>
      </c>
      <c r="B82" s="21"/>
      <c r="C82" s="21">
        <v>80</v>
      </c>
      <c r="D82" s="27" t="s">
        <v>1114</v>
      </c>
      <c r="E82" s="21">
        <f t="shared" si="3"/>
        <v>1</v>
      </c>
      <c r="F82" s="28">
        <v>1</v>
      </c>
      <c r="G82" s="28">
        <v>1</v>
      </c>
      <c r="H82" s="21">
        <f t="shared" si="4"/>
        <v>80</v>
      </c>
      <c r="I82" s="54"/>
      <c r="J82" s="21"/>
    </row>
    <row r="83" spans="1:10">
      <c r="A83" s="21">
        <v>14</v>
      </c>
      <c r="B83" s="21"/>
      <c r="C83" s="21">
        <v>81</v>
      </c>
      <c r="D83" s="27" t="s">
        <v>1115</v>
      </c>
      <c r="E83" s="21">
        <f t="shared" si="3"/>
        <v>1</v>
      </c>
      <c r="F83" s="28">
        <v>1</v>
      </c>
      <c r="G83" s="28">
        <v>1</v>
      </c>
      <c r="H83" s="21">
        <f t="shared" si="4"/>
        <v>81</v>
      </c>
      <c r="I83" s="54"/>
      <c r="J83" s="21"/>
    </row>
    <row r="84" spans="1:10">
      <c r="A84" s="21">
        <v>14</v>
      </c>
      <c r="B84" s="21"/>
      <c r="C84" s="21">
        <v>82</v>
      </c>
      <c r="D84" s="27" t="s">
        <v>1116</v>
      </c>
      <c r="E84" s="21">
        <f t="shared" si="3"/>
        <v>1</v>
      </c>
      <c r="F84" s="28">
        <v>1</v>
      </c>
      <c r="G84" s="28">
        <v>1</v>
      </c>
      <c r="H84" s="21">
        <f t="shared" si="4"/>
        <v>82</v>
      </c>
      <c r="I84" s="54"/>
      <c r="J84" s="21"/>
    </row>
    <row r="85" spans="1:10">
      <c r="A85" s="21">
        <v>15</v>
      </c>
      <c r="B85" s="21"/>
      <c r="C85" s="21">
        <v>83</v>
      </c>
      <c r="D85" s="27" t="s">
        <v>669</v>
      </c>
      <c r="E85" s="21">
        <f t="shared" si="3"/>
        <v>1</v>
      </c>
      <c r="F85" s="28">
        <v>1</v>
      </c>
      <c r="G85" s="28">
        <v>1</v>
      </c>
      <c r="H85" s="21">
        <f t="shared" si="4"/>
        <v>83</v>
      </c>
      <c r="I85" s="54"/>
      <c r="J85" s="21"/>
    </row>
    <row r="86" spans="1:10">
      <c r="A86" s="21">
        <v>15</v>
      </c>
      <c r="B86" s="21"/>
      <c r="C86" s="21">
        <v>84</v>
      </c>
      <c r="D86" s="27" t="s">
        <v>1117</v>
      </c>
      <c r="E86" s="21">
        <f t="shared" si="3"/>
        <v>1</v>
      </c>
      <c r="F86" s="28">
        <v>1</v>
      </c>
      <c r="G86" s="28">
        <v>0</v>
      </c>
      <c r="H86" s="21" t="str">
        <f t="shared" si="4"/>
        <v/>
      </c>
      <c r="J86" s="21"/>
    </row>
    <row r="87" spans="1:10">
      <c r="A87" s="21">
        <v>15</v>
      </c>
      <c r="B87" s="21"/>
      <c r="C87" s="21">
        <v>85</v>
      </c>
      <c r="D87" s="27" t="s">
        <v>670</v>
      </c>
      <c r="E87" s="21">
        <f t="shared" si="3"/>
        <v>1</v>
      </c>
      <c r="F87" s="28">
        <v>1</v>
      </c>
      <c r="G87" s="28">
        <v>1</v>
      </c>
      <c r="H87" s="21">
        <f t="shared" si="4"/>
        <v>85</v>
      </c>
      <c r="I87" s="54"/>
      <c r="J87" s="21"/>
    </row>
    <row r="88" spans="1:10">
      <c r="A88" s="21">
        <v>15</v>
      </c>
      <c r="B88" s="21"/>
      <c r="C88" s="21">
        <v>86</v>
      </c>
      <c r="D88" s="27" t="s">
        <v>1118</v>
      </c>
      <c r="E88" s="21">
        <f t="shared" si="3"/>
        <v>1</v>
      </c>
      <c r="F88" s="28">
        <v>1</v>
      </c>
      <c r="G88" s="28">
        <v>1</v>
      </c>
      <c r="H88" s="21">
        <f t="shared" si="4"/>
        <v>86</v>
      </c>
      <c r="I88" s="54"/>
      <c r="J88" s="21"/>
    </row>
    <row r="89" spans="1:10">
      <c r="A89" s="21">
        <v>15</v>
      </c>
      <c r="B89" s="21"/>
      <c r="C89" s="21">
        <v>87</v>
      </c>
      <c r="D89" s="27" t="s">
        <v>671</v>
      </c>
      <c r="E89" s="21">
        <f t="shared" si="3"/>
        <v>1</v>
      </c>
      <c r="F89" s="28">
        <v>1</v>
      </c>
      <c r="G89" s="28">
        <v>1</v>
      </c>
      <c r="H89" s="21">
        <f t="shared" si="4"/>
        <v>87</v>
      </c>
      <c r="I89" s="54"/>
      <c r="J89" s="21"/>
    </row>
    <row r="90" spans="1:10">
      <c r="A90" s="21">
        <v>15</v>
      </c>
      <c r="B90" s="21"/>
      <c r="C90" s="21">
        <v>88</v>
      </c>
      <c r="D90" s="27" t="s">
        <v>672</v>
      </c>
      <c r="E90" s="21">
        <f t="shared" si="3"/>
        <v>1</v>
      </c>
      <c r="F90" s="28">
        <v>1</v>
      </c>
      <c r="G90" s="28">
        <v>1</v>
      </c>
      <c r="H90" s="21">
        <f t="shared" si="4"/>
        <v>88</v>
      </c>
      <c r="I90" s="54"/>
      <c r="J90" s="21"/>
    </row>
    <row r="91" spans="1:10">
      <c r="A91" s="21">
        <v>16</v>
      </c>
      <c r="B91" s="21"/>
      <c r="C91" s="21">
        <v>89</v>
      </c>
      <c r="D91" s="27" t="s">
        <v>1119</v>
      </c>
      <c r="E91" s="21">
        <f t="shared" si="3"/>
        <v>1</v>
      </c>
      <c r="F91" s="28">
        <v>0</v>
      </c>
      <c r="G91" s="28">
        <v>0</v>
      </c>
      <c r="H91" s="21" t="str">
        <f t="shared" si="4"/>
        <v/>
      </c>
      <c r="J91" s="21"/>
    </row>
    <row r="92" spans="1:10">
      <c r="A92" s="21">
        <v>16</v>
      </c>
      <c r="B92" s="21"/>
      <c r="C92" s="21">
        <v>90</v>
      </c>
      <c r="D92" s="27" t="s">
        <v>662</v>
      </c>
      <c r="E92" s="21">
        <f t="shared" si="3"/>
        <v>1</v>
      </c>
      <c r="F92" s="28">
        <v>0</v>
      </c>
      <c r="G92" s="28">
        <v>0</v>
      </c>
      <c r="H92" s="21" t="str">
        <f t="shared" si="4"/>
        <v/>
      </c>
      <c r="J92" s="21"/>
    </row>
    <row r="93" spans="1:10">
      <c r="A93" s="21">
        <v>16</v>
      </c>
      <c r="B93" s="21"/>
      <c r="C93" s="21">
        <v>91</v>
      </c>
      <c r="D93" s="27" t="s">
        <v>673</v>
      </c>
      <c r="E93" s="21">
        <f t="shared" si="3"/>
        <v>1</v>
      </c>
      <c r="F93" s="28">
        <v>0</v>
      </c>
      <c r="G93" s="28">
        <v>0</v>
      </c>
      <c r="H93" s="21" t="str">
        <f t="shared" si="4"/>
        <v/>
      </c>
      <c r="J93" s="21"/>
    </row>
    <row r="94" spans="1:10">
      <c r="A94" s="21">
        <v>16</v>
      </c>
      <c r="B94" s="21"/>
      <c r="C94" s="21">
        <v>92</v>
      </c>
      <c r="D94" s="27" t="s">
        <v>674</v>
      </c>
      <c r="E94" s="21">
        <f t="shared" si="3"/>
        <v>1</v>
      </c>
      <c r="F94" s="28">
        <v>0</v>
      </c>
      <c r="G94" s="28">
        <v>0</v>
      </c>
      <c r="H94" s="21" t="str">
        <f t="shared" si="4"/>
        <v/>
      </c>
      <c r="J94" s="21"/>
    </row>
    <row r="95" spans="1:10">
      <c r="A95" s="21">
        <v>16</v>
      </c>
      <c r="B95" s="21"/>
      <c r="C95" s="21">
        <v>93</v>
      </c>
      <c r="D95" s="27" t="s">
        <v>675</v>
      </c>
      <c r="E95" s="21">
        <f t="shared" si="3"/>
        <v>1</v>
      </c>
      <c r="F95" s="28">
        <v>0</v>
      </c>
      <c r="G95" s="28">
        <v>0</v>
      </c>
      <c r="H95" s="21" t="str">
        <f t="shared" si="4"/>
        <v/>
      </c>
      <c r="J95" s="21"/>
    </row>
    <row r="96" spans="1:10">
      <c r="A96" s="21">
        <v>16</v>
      </c>
      <c r="B96" s="21"/>
      <c r="C96" s="21">
        <v>94</v>
      </c>
      <c r="D96" s="27" t="s">
        <v>676</v>
      </c>
      <c r="E96" s="21">
        <f t="shared" si="3"/>
        <v>1</v>
      </c>
      <c r="F96" s="28">
        <v>0</v>
      </c>
      <c r="G96" s="28">
        <v>0</v>
      </c>
      <c r="H96" s="21" t="str">
        <f t="shared" si="4"/>
        <v/>
      </c>
      <c r="J96" s="21"/>
    </row>
    <row r="97" spans="1:10">
      <c r="A97" s="21">
        <v>17</v>
      </c>
      <c r="B97" s="21"/>
      <c r="C97" s="21">
        <v>95</v>
      </c>
      <c r="D97" s="27" t="s">
        <v>677</v>
      </c>
      <c r="E97" s="21">
        <f t="shared" si="3"/>
        <v>1</v>
      </c>
      <c r="F97" s="28">
        <v>0</v>
      </c>
      <c r="G97" s="28">
        <v>0</v>
      </c>
      <c r="H97" s="21" t="str">
        <f t="shared" si="4"/>
        <v/>
      </c>
      <c r="J97" s="21"/>
    </row>
    <row r="98" spans="1:10">
      <c r="A98" s="21">
        <v>17</v>
      </c>
      <c r="B98" s="21"/>
      <c r="C98" s="21">
        <v>96</v>
      </c>
      <c r="D98" s="27" t="s">
        <v>659</v>
      </c>
      <c r="E98" s="21">
        <f t="shared" si="3"/>
        <v>1</v>
      </c>
      <c r="F98" s="28">
        <v>0</v>
      </c>
      <c r="G98" s="28">
        <v>0</v>
      </c>
      <c r="H98" s="21" t="str">
        <f t="shared" si="4"/>
        <v/>
      </c>
      <c r="J98" s="21"/>
    </row>
    <row r="99" spans="1:10">
      <c r="A99" s="21">
        <v>17</v>
      </c>
      <c r="B99" s="21"/>
      <c r="C99" s="21">
        <v>97</v>
      </c>
      <c r="D99" s="27" t="s">
        <v>660</v>
      </c>
      <c r="E99" s="21">
        <f t="shared" si="3"/>
        <v>1</v>
      </c>
      <c r="F99" s="28">
        <v>0</v>
      </c>
      <c r="G99" s="28">
        <v>0</v>
      </c>
      <c r="H99" s="21" t="str">
        <f t="shared" si="4"/>
        <v/>
      </c>
      <c r="J99" s="21"/>
    </row>
    <row r="100" spans="1:10">
      <c r="A100" s="21">
        <v>17</v>
      </c>
      <c r="B100" s="21"/>
      <c r="C100" s="21">
        <v>98</v>
      </c>
      <c r="D100" s="27" t="s">
        <v>678</v>
      </c>
      <c r="E100" s="21">
        <f t="shared" si="3"/>
        <v>1</v>
      </c>
      <c r="F100" s="28">
        <v>0</v>
      </c>
      <c r="G100" s="28">
        <v>0</v>
      </c>
      <c r="H100" s="21" t="str">
        <f t="shared" si="4"/>
        <v/>
      </c>
      <c r="J100" s="21"/>
    </row>
    <row r="101" spans="1:10">
      <c r="A101" s="21">
        <v>17</v>
      </c>
      <c r="B101" s="21"/>
      <c r="C101" s="21">
        <v>99</v>
      </c>
      <c r="D101" s="27" t="s">
        <v>1120</v>
      </c>
      <c r="E101" s="21">
        <f t="shared" si="3"/>
        <v>1</v>
      </c>
      <c r="F101" s="28">
        <v>1</v>
      </c>
      <c r="G101" s="28">
        <v>0</v>
      </c>
      <c r="H101" s="21" t="str">
        <f t="shared" si="4"/>
        <v/>
      </c>
      <c r="J101" s="21"/>
    </row>
    <row r="102" spans="1:10">
      <c r="A102" s="21">
        <v>17</v>
      </c>
      <c r="B102" s="21"/>
      <c r="C102" s="21">
        <v>100</v>
      </c>
      <c r="D102" s="27" t="s">
        <v>1121</v>
      </c>
      <c r="E102" s="21">
        <f t="shared" si="3"/>
        <v>1</v>
      </c>
      <c r="F102" s="28">
        <v>0</v>
      </c>
      <c r="G102" s="28">
        <v>0</v>
      </c>
      <c r="H102" s="21" t="str">
        <f t="shared" si="4"/>
        <v/>
      </c>
      <c r="J102" s="21"/>
    </row>
    <row r="103" spans="1:10">
      <c r="C103" s="21"/>
      <c r="D103" s="27"/>
      <c r="F103" s="21"/>
      <c r="G103" s="21"/>
    </row>
    <row r="104" spans="1:10">
      <c r="C104" s="21"/>
      <c r="D104" s="27"/>
      <c r="F104" s="21"/>
      <c r="G104" s="21"/>
    </row>
    <row r="105" spans="1:10">
      <c r="C105" s="21"/>
      <c r="D105" s="27"/>
      <c r="F105" s="21"/>
      <c r="G105" s="21"/>
    </row>
    <row r="106" spans="1:10">
      <c r="C106" s="21"/>
      <c r="D106" s="27"/>
      <c r="F106" s="21"/>
      <c r="G106" s="21"/>
    </row>
    <row r="107" spans="1:10">
      <c r="C107" s="21"/>
      <c r="D107" s="27"/>
      <c r="F107" s="21"/>
      <c r="G107" s="21"/>
    </row>
    <row r="108" spans="1:10">
      <c r="C108" s="21"/>
      <c r="D108" s="27"/>
      <c r="F108" s="21"/>
      <c r="G108" s="21"/>
    </row>
    <row r="109" spans="1:10">
      <c r="C109" s="21"/>
      <c r="D109" s="27"/>
      <c r="F109" s="21"/>
      <c r="G109" s="21"/>
    </row>
    <row r="110" spans="1:10">
      <c r="C110" s="21"/>
      <c r="D110" s="27"/>
      <c r="F110" s="21"/>
      <c r="G110" s="21"/>
    </row>
    <row r="111" spans="1:10">
      <c r="C111" s="21"/>
      <c r="D111" s="27"/>
      <c r="F111" s="21"/>
      <c r="G111" s="21"/>
    </row>
    <row r="112" spans="1:10">
      <c r="C112" s="21"/>
      <c r="D112" s="27"/>
      <c r="F112" s="21"/>
      <c r="G112" s="21"/>
    </row>
    <row r="113" spans="3:7">
      <c r="C113" s="21"/>
      <c r="D113" s="27"/>
      <c r="F113" s="21"/>
      <c r="G113" s="21"/>
    </row>
    <row r="114" spans="3:7">
      <c r="C114" s="21"/>
      <c r="D114" s="27"/>
      <c r="F114" s="21"/>
      <c r="G114" s="21"/>
    </row>
    <row r="115" spans="3:7">
      <c r="C115" s="21"/>
      <c r="D115" s="27"/>
      <c r="F115" s="21"/>
      <c r="G115" s="21"/>
    </row>
    <row r="116" spans="3:7">
      <c r="C116" s="21"/>
      <c r="D116" s="27"/>
      <c r="F116" s="21"/>
      <c r="G116" s="21"/>
    </row>
    <row r="117" spans="3:7">
      <c r="C117" s="21"/>
      <c r="D117" s="27"/>
      <c r="F117" s="21"/>
      <c r="G117" s="21"/>
    </row>
    <row r="118" spans="3:7">
      <c r="C118" s="21"/>
      <c r="D118" s="27"/>
      <c r="F118" s="21"/>
      <c r="G118" s="21"/>
    </row>
    <row r="119" spans="3:7">
      <c r="C119" s="21"/>
      <c r="D119" s="27"/>
      <c r="F119" s="21"/>
      <c r="G119" s="21"/>
    </row>
    <row r="120" spans="3:7">
      <c r="C120" s="21"/>
      <c r="D120" s="27"/>
      <c r="F120" s="21"/>
      <c r="G120" s="21"/>
    </row>
    <row r="121" spans="3:7">
      <c r="C121" s="21"/>
      <c r="D121" s="27"/>
      <c r="F121" s="21"/>
      <c r="G121" s="21"/>
    </row>
    <row r="122" spans="3:7">
      <c r="C122" s="21"/>
      <c r="D122" s="27"/>
      <c r="F122" s="21"/>
      <c r="G122" s="21"/>
    </row>
    <row r="123" spans="3:7">
      <c r="C123" s="21"/>
      <c r="D123" s="27"/>
      <c r="F123" s="21"/>
      <c r="G123" s="21"/>
    </row>
    <row r="124" spans="3:7">
      <c r="C124" s="21"/>
      <c r="D124" s="27"/>
      <c r="F124" s="21"/>
      <c r="G124" s="21"/>
    </row>
    <row r="125" spans="3:7">
      <c r="C125" s="21"/>
      <c r="D125" s="27"/>
      <c r="F125" s="21"/>
      <c r="G125" s="21"/>
    </row>
    <row r="126" spans="3:7">
      <c r="C126" s="21"/>
      <c r="D126" s="27"/>
      <c r="F126" s="21"/>
      <c r="G126" s="21"/>
    </row>
    <row r="127" spans="3:7">
      <c r="C127" s="21"/>
      <c r="D127" s="27"/>
      <c r="F127" s="21"/>
      <c r="G127" s="21"/>
    </row>
    <row r="128" spans="3:7">
      <c r="C128" s="21"/>
      <c r="D128" s="27"/>
      <c r="F128" s="21"/>
      <c r="G128" s="21"/>
    </row>
    <row r="129" spans="3:7">
      <c r="C129" s="21"/>
      <c r="D129" s="27"/>
      <c r="F129" s="21"/>
      <c r="G129" s="21"/>
    </row>
    <row r="130" spans="3:7">
      <c r="D130" s="27"/>
    </row>
    <row r="131" spans="3:7">
      <c r="D131" s="27"/>
    </row>
    <row r="132" spans="3:7">
      <c r="D132" s="27"/>
    </row>
    <row r="133" spans="3:7">
      <c r="D133" s="27"/>
    </row>
    <row r="134" spans="3:7">
      <c r="D134" s="27"/>
    </row>
    <row r="135" spans="3:7">
      <c r="D135" s="27"/>
    </row>
    <row r="136" spans="3:7">
      <c r="D136" s="27"/>
    </row>
    <row r="137" spans="3:7">
      <c r="D137" s="27"/>
    </row>
    <row r="138" spans="3:7">
      <c r="D138" s="27"/>
    </row>
    <row r="139" spans="3:7">
      <c r="D139" s="27"/>
    </row>
    <row r="140" spans="3:7">
      <c r="D140" s="27"/>
    </row>
    <row r="141" spans="3:7">
      <c r="D141" s="27"/>
    </row>
    <row r="142" spans="3:7">
      <c r="D142" s="27"/>
    </row>
    <row r="143" spans="3:7">
      <c r="D143" s="27"/>
    </row>
    <row r="144" spans="3:7">
      <c r="D144" s="27"/>
    </row>
    <row r="145" spans="4:4">
      <c r="D145" s="27"/>
    </row>
    <row r="146" spans="4:4">
      <c r="D146" s="27"/>
    </row>
    <row r="147" spans="4:4">
      <c r="D147" s="27"/>
    </row>
    <row r="148" spans="4:4">
      <c r="D148" s="27"/>
    </row>
    <row r="149" spans="4:4">
      <c r="D149" s="27"/>
    </row>
    <row r="150" spans="4:4">
      <c r="D150" s="27"/>
    </row>
    <row r="151" spans="4:4">
      <c r="D151" s="27"/>
    </row>
    <row r="152" spans="4:4">
      <c r="D152" s="27"/>
    </row>
    <row r="153" spans="4:4">
      <c r="D153" s="27"/>
    </row>
    <row r="154" spans="4:4">
      <c r="D154" s="27"/>
    </row>
    <row r="155" spans="4:4">
      <c r="D155" s="27"/>
    </row>
    <row r="156" spans="4:4">
      <c r="D156" s="27"/>
    </row>
    <row r="157" spans="4:4">
      <c r="D157" s="27"/>
    </row>
    <row r="158" spans="4:4">
      <c r="D158" s="27"/>
    </row>
    <row r="159" spans="4:4">
      <c r="D159" s="27"/>
    </row>
    <row r="160" spans="4:4">
      <c r="D160" s="27"/>
    </row>
    <row r="161" spans="4:4">
      <c r="D161" s="27"/>
    </row>
    <row r="162" spans="4:4">
      <c r="D162" s="27"/>
    </row>
    <row r="163" spans="4:4">
      <c r="D163" s="27"/>
    </row>
    <row r="164" spans="4:4">
      <c r="D164" s="27"/>
    </row>
    <row r="165" spans="4:4">
      <c r="D165" s="27"/>
    </row>
    <row r="166" spans="4:4">
      <c r="D166" s="27"/>
    </row>
    <row r="167" spans="4:4">
      <c r="D167" s="27"/>
    </row>
    <row r="168" spans="4:4">
      <c r="D168" s="27"/>
    </row>
    <row r="169" spans="4:4">
      <c r="D169" s="27"/>
    </row>
    <row r="170" spans="4:4">
      <c r="D170" s="27"/>
    </row>
    <row r="171" spans="4:4">
      <c r="D171" s="27"/>
    </row>
    <row r="172" spans="4:4">
      <c r="D172" s="27"/>
    </row>
    <row r="173" spans="4:4">
      <c r="D173" s="27"/>
    </row>
    <row r="174" spans="4:4">
      <c r="D174" s="27"/>
    </row>
    <row r="175" spans="4:4">
      <c r="D175" s="27"/>
    </row>
    <row r="176" spans="4:4">
      <c r="D176" s="27"/>
    </row>
    <row r="177" spans="4:4">
      <c r="D177" s="27"/>
    </row>
    <row r="178" spans="4:4">
      <c r="D178" s="27"/>
    </row>
    <row r="179" spans="4:4">
      <c r="D179" s="27"/>
    </row>
    <row r="180" spans="4:4">
      <c r="D180" s="27"/>
    </row>
    <row r="181" spans="4:4">
      <c r="D181" s="27"/>
    </row>
    <row r="182" spans="4:4">
      <c r="D182" s="27"/>
    </row>
    <row r="183" spans="4:4">
      <c r="D183" s="27"/>
    </row>
    <row r="184" spans="4:4">
      <c r="D184" s="27"/>
    </row>
    <row r="185" spans="4:4">
      <c r="D185" s="27"/>
    </row>
    <row r="186" spans="4:4">
      <c r="D186" s="27"/>
    </row>
    <row r="187" spans="4:4">
      <c r="D187" s="27"/>
    </row>
    <row r="188" spans="4:4">
      <c r="D188" s="27"/>
    </row>
    <row r="189" spans="4:4">
      <c r="D189" s="27"/>
    </row>
    <row r="190" spans="4:4">
      <c r="D190" s="27"/>
    </row>
    <row r="191" spans="4:4">
      <c r="D191" s="27"/>
    </row>
    <row r="192" spans="4:4">
      <c r="D192" s="27"/>
    </row>
    <row r="193" spans="4:4">
      <c r="D193" s="27"/>
    </row>
    <row r="194" spans="4:4">
      <c r="D194" s="27"/>
    </row>
    <row r="195" spans="4:4">
      <c r="D195" s="27"/>
    </row>
    <row r="196" spans="4:4">
      <c r="D196" s="27"/>
    </row>
    <row r="197" spans="4:4">
      <c r="D197" s="27"/>
    </row>
    <row r="198" spans="4:4">
      <c r="D198" s="27"/>
    </row>
    <row r="199" spans="4:4">
      <c r="D199" s="27"/>
    </row>
    <row r="200" spans="4:4">
      <c r="D200" s="27"/>
    </row>
    <row r="201" spans="4:4">
      <c r="D201" s="27"/>
    </row>
    <row r="202" spans="4:4">
      <c r="D202" s="48"/>
    </row>
    <row r="203" spans="4:4">
      <c r="D203" s="27"/>
    </row>
    <row r="204" spans="4:4">
      <c r="D204" s="27"/>
    </row>
    <row r="205" spans="4:4">
      <c r="D205" s="27"/>
    </row>
    <row r="206" spans="4:4">
      <c r="D206" s="27"/>
    </row>
    <row r="207" spans="4:4">
      <c r="D207" s="27"/>
    </row>
    <row r="208" spans="4:4">
      <c r="D208" s="27"/>
    </row>
    <row r="209" spans="4:4">
      <c r="D209" s="27"/>
    </row>
    <row r="210" spans="4:4">
      <c r="D210" s="27"/>
    </row>
    <row r="211" spans="4:4">
      <c r="D211" s="27"/>
    </row>
    <row r="212" spans="4:4">
      <c r="D212" s="27"/>
    </row>
    <row r="213" spans="4:4">
      <c r="D213" s="27"/>
    </row>
    <row r="214" spans="4:4">
      <c r="D214" s="27"/>
    </row>
    <row r="215" spans="4:4">
      <c r="D215" s="27"/>
    </row>
    <row r="216" spans="4:4">
      <c r="D216" s="27"/>
    </row>
    <row r="217" spans="4:4">
      <c r="D217" s="27"/>
    </row>
    <row r="218" spans="4:4">
      <c r="D218" s="27"/>
    </row>
    <row r="219" spans="4:4">
      <c r="D219" s="27"/>
    </row>
    <row r="220" spans="4:4">
      <c r="D220" s="27"/>
    </row>
    <row r="221" spans="4:4">
      <c r="D221" s="27"/>
    </row>
    <row r="222" spans="4:4">
      <c r="D222" s="27"/>
    </row>
    <row r="223" spans="4:4">
      <c r="D223" s="27"/>
    </row>
    <row r="224" spans="4:4">
      <c r="D224" s="27"/>
    </row>
    <row r="225" spans="4:4">
      <c r="D225" s="27"/>
    </row>
    <row r="226" spans="4:4">
      <c r="D226" s="27"/>
    </row>
    <row r="227" spans="4:4">
      <c r="D227" s="27"/>
    </row>
    <row r="228" spans="4:4">
      <c r="D228" s="27"/>
    </row>
    <row r="229" spans="4:4">
      <c r="D229" s="27"/>
    </row>
    <row r="230" spans="4:4">
      <c r="D230" s="27"/>
    </row>
    <row r="231" spans="4:4">
      <c r="D231" s="27"/>
    </row>
    <row r="232" spans="4:4">
      <c r="D232" s="27"/>
    </row>
    <row r="233" spans="4:4">
      <c r="D233" s="27"/>
    </row>
    <row r="234" spans="4:4">
      <c r="D234" s="27"/>
    </row>
    <row r="235" spans="4:4">
      <c r="D235" s="27"/>
    </row>
    <row r="236" spans="4:4">
      <c r="D236" s="27"/>
    </row>
    <row r="237" spans="4:4">
      <c r="D237" s="27"/>
    </row>
    <row r="238" spans="4:4">
      <c r="D238" s="27"/>
    </row>
    <row r="239" spans="4:4">
      <c r="D239" s="27"/>
    </row>
    <row r="240" spans="4:4">
      <c r="D240" s="27"/>
    </row>
    <row r="241" spans="4:4">
      <c r="D241" s="27"/>
    </row>
    <row r="242" spans="4:4">
      <c r="D242" s="27"/>
    </row>
    <row r="243" spans="4:4">
      <c r="D243" s="27"/>
    </row>
    <row r="244" spans="4:4">
      <c r="D244" s="27"/>
    </row>
    <row r="245" spans="4:4">
      <c r="D245" s="27"/>
    </row>
    <row r="246" spans="4:4">
      <c r="D246" s="27"/>
    </row>
    <row r="247" spans="4:4">
      <c r="D247" s="27"/>
    </row>
    <row r="248" spans="4:4">
      <c r="D248" s="27"/>
    </row>
    <row r="249" spans="4:4">
      <c r="D249" s="27"/>
    </row>
    <row r="250" spans="4:4">
      <c r="D250" s="27"/>
    </row>
    <row r="251" spans="4:4">
      <c r="D251" s="27"/>
    </row>
    <row r="252" spans="4:4">
      <c r="D252" s="27"/>
    </row>
    <row r="253" spans="4:4">
      <c r="D253" s="27"/>
    </row>
    <row r="254" spans="4:4">
      <c r="D254" s="27"/>
    </row>
    <row r="255" spans="4:4">
      <c r="D255" s="27"/>
    </row>
    <row r="256" spans="4:4">
      <c r="D256" s="27"/>
    </row>
    <row r="257" spans="4:4">
      <c r="D257" s="27"/>
    </row>
    <row r="258" spans="4:4">
      <c r="D258" s="27"/>
    </row>
    <row r="259" spans="4:4">
      <c r="D259" s="27"/>
    </row>
    <row r="260" spans="4:4">
      <c r="D260" s="27"/>
    </row>
    <row r="261" spans="4:4">
      <c r="D261" s="27"/>
    </row>
    <row r="262" spans="4:4">
      <c r="D262" s="27"/>
    </row>
    <row r="263" spans="4:4">
      <c r="D263" s="27"/>
    </row>
    <row r="264" spans="4:4">
      <c r="D264" s="27"/>
    </row>
    <row r="265" spans="4:4">
      <c r="D265" s="27"/>
    </row>
    <row r="266" spans="4:4">
      <c r="D266" s="27"/>
    </row>
    <row r="267" spans="4:4">
      <c r="D267" s="27"/>
    </row>
    <row r="268" spans="4:4">
      <c r="D268" s="27"/>
    </row>
    <row r="269" spans="4:4">
      <c r="D269" s="27"/>
    </row>
    <row r="270" spans="4:4">
      <c r="D270" s="27"/>
    </row>
    <row r="271" spans="4:4">
      <c r="D271" s="27"/>
    </row>
    <row r="272" spans="4:4">
      <c r="D272" s="27"/>
    </row>
    <row r="273" spans="4:4">
      <c r="D273" s="27"/>
    </row>
    <row r="274" spans="4:4">
      <c r="D274" s="27"/>
    </row>
    <row r="275" spans="4:4">
      <c r="D275" s="27"/>
    </row>
    <row r="276" spans="4:4">
      <c r="D276" s="27"/>
    </row>
    <row r="277" spans="4:4">
      <c r="D277" s="27"/>
    </row>
    <row r="278" spans="4:4">
      <c r="D278" s="27"/>
    </row>
    <row r="279" spans="4:4">
      <c r="D279" s="27"/>
    </row>
    <row r="280" spans="4:4">
      <c r="D280" s="27"/>
    </row>
    <row r="281" spans="4:4">
      <c r="D281" s="27"/>
    </row>
    <row r="282" spans="4:4">
      <c r="D282" s="27"/>
    </row>
    <row r="283" spans="4:4">
      <c r="D283" s="27"/>
    </row>
    <row r="284" spans="4:4">
      <c r="D284" s="27"/>
    </row>
    <row r="285" spans="4:4">
      <c r="D285" s="27"/>
    </row>
    <row r="286" spans="4:4">
      <c r="D286" s="27"/>
    </row>
    <row r="287" spans="4:4">
      <c r="D287" s="27"/>
    </row>
    <row r="288" spans="4:4">
      <c r="D288" s="27"/>
    </row>
    <row r="289" spans="4:4">
      <c r="D289" s="27"/>
    </row>
    <row r="290" spans="4:4">
      <c r="D290" s="27"/>
    </row>
    <row r="291" spans="4:4">
      <c r="D291" s="27"/>
    </row>
    <row r="292" spans="4:4">
      <c r="D292" s="27"/>
    </row>
    <row r="293" spans="4:4">
      <c r="D293" s="27"/>
    </row>
    <row r="294" spans="4:4">
      <c r="D294" s="27"/>
    </row>
    <row r="295" spans="4:4">
      <c r="D295" s="27"/>
    </row>
    <row r="296" spans="4:4">
      <c r="D296" s="27"/>
    </row>
    <row r="297" spans="4:4">
      <c r="D297" s="27"/>
    </row>
    <row r="298" spans="4:4">
      <c r="D298" s="27"/>
    </row>
    <row r="299" spans="4:4">
      <c r="D299" s="27"/>
    </row>
    <row r="300" spans="4:4">
      <c r="D300" s="27"/>
    </row>
    <row r="301" spans="4:4">
      <c r="D301" s="27"/>
    </row>
    <row r="302" spans="4:4">
      <c r="D302" s="27"/>
    </row>
    <row r="303" spans="4:4">
      <c r="D303" s="48"/>
    </row>
    <row r="304" spans="4:4">
      <c r="D304" s="41"/>
    </row>
    <row r="305" spans="4:4">
      <c r="D305" s="27"/>
    </row>
    <row r="306" spans="4:4">
      <c r="D306" s="27"/>
    </row>
    <row r="307" spans="4:4">
      <c r="D307" s="27"/>
    </row>
    <row r="308" spans="4:4">
      <c r="D308" s="27"/>
    </row>
    <row r="309" spans="4:4">
      <c r="D309" s="27"/>
    </row>
    <row r="310" spans="4:4">
      <c r="D310" s="27"/>
    </row>
    <row r="311" spans="4:4">
      <c r="D311" s="27"/>
    </row>
    <row r="312" spans="4:4">
      <c r="D312" s="27"/>
    </row>
    <row r="313" spans="4:4">
      <c r="D313" s="27"/>
    </row>
    <row r="314" spans="4:4">
      <c r="D314" s="27"/>
    </row>
    <row r="315" spans="4:4">
      <c r="D315" s="27"/>
    </row>
    <row r="316" spans="4:4">
      <c r="D316" s="41"/>
    </row>
    <row r="317" spans="4:4">
      <c r="D317" s="27"/>
    </row>
    <row r="318" spans="4:4">
      <c r="D318" s="27"/>
    </row>
    <row r="319" spans="4:4">
      <c r="D319" s="41"/>
    </row>
    <row r="320" spans="4:4">
      <c r="D320" s="27"/>
    </row>
    <row r="321" spans="4:4">
      <c r="D321" s="27"/>
    </row>
    <row r="322" spans="4:4">
      <c r="D322" s="27"/>
    </row>
    <row r="323" spans="4:4">
      <c r="D323" s="27"/>
    </row>
    <row r="324" spans="4:4">
      <c r="D324" s="27"/>
    </row>
    <row r="325" spans="4:4">
      <c r="D325" s="27"/>
    </row>
    <row r="326" spans="4:4">
      <c r="D326" s="27"/>
    </row>
    <row r="327" spans="4:4">
      <c r="D327" s="27"/>
    </row>
    <row r="328" spans="4:4">
      <c r="D328" s="27"/>
    </row>
    <row r="329" spans="4:4">
      <c r="D329" s="27"/>
    </row>
    <row r="330" spans="4:4">
      <c r="D330" s="27"/>
    </row>
    <row r="331" spans="4:4">
      <c r="D331" s="27"/>
    </row>
    <row r="332" spans="4:4">
      <c r="D332" s="27"/>
    </row>
    <row r="333" spans="4:4">
      <c r="D333" s="27"/>
    </row>
    <row r="334" spans="4:4">
      <c r="D334" s="27"/>
    </row>
    <row r="335" spans="4:4">
      <c r="D335" s="27"/>
    </row>
    <row r="336" spans="4:4">
      <c r="D336" s="27"/>
    </row>
    <row r="337" spans="4:4">
      <c r="D337" s="27"/>
    </row>
    <row r="338" spans="4:4">
      <c r="D338" s="27"/>
    </row>
    <row r="339" spans="4:4">
      <c r="D339" s="27"/>
    </row>
    <row r="340" spans="4:4">
      <c r="D340" s="27"/>
    </row>
    <row r="341" spans="4:4">
      <c r="D341" s="27"/>
    </row>
    <row r="342" spans="4:4">
      <c r="D342" s="27"/>
    </row>
    <row r="343" spans="4:4">
      <c r="D343" s="27"/>
    </row>
    <row r="344" spans="4:4">
      <c r="D344" s="27"/>
    </row>
    <row r="345" spans="4:4">
      <c r="D345" s="27"/>
    </row>
    <row r="346" spans="4:4">
      <c r="D346" s="27"/>
    </row>
    <row r="347" spans="4:4">
      <c r="D347" s="27"/>
    </row>
    <row r="348" spans="4:4">
      <c r="D348" s="27"/>
    </row>
    <row r="349" spans="4:4">
      <c r="D349" s="27"/>
    </row>
    <row r="350" spans="4:4">
      <c r="D350" s="27"/>
    </row>
    <row r="351" spans="4:4">
      <c r="D351" s="27"/>
    </row>
    <row r="352" spans="4:4">
      <c r="D352" s="27"/>
    </row>
    <row r="353" spans="4:4">
      <c r="D353" s="27"/>
    </row>
    <row r="354" spans="4:4">
      <c r="D354" s="27"/>
    </row>
    <row r="355" spans="4:4">
      <c r="D355" s="27"/>
    </row>
    <row r="356" spans="4:4">
      <c r="D356" s="27"/>
    </row>
    <row r="357" spans="4:4">
      <c r="D357" s="27"/>
    </row>
    <row r="358" spans="4:4">
      <c r="D358" s="27"/>
    </row>
    <row r="359" spans="4:4">
      <c r="D359" s="27"/>
    </row>
    <row r="360" spans="4:4">
      <c r="D360" s="27"/>
    </row>
    <row r="361" spans="4:4">
      <c r="D361" s="27"/>
    </row>
    <row r="362" spans="4:4">
      <c r="D362" s="27"/>
    </row>
    <row r="363" spans="4:4">
      <c r="D363" s="27"/>
    </row>
    <row r="364" spans="4:4">
      <c r="D364" s="27"/>
    </row>
    <row r="365" spans="4:4">
      <c r="D365" s="27"/>
    </row>
    <row r="366" spans="4:4">
      <c r="D366" s="27"/>
    </row>
    <row r="367" spans="4:4">
      <c r="D367" s="27"/>
    </row>
    <row r="368" spans="4:4">
      <c r="D368" s="27"/>
    </row>
    <row r="369" spans="4:4">
      <c r="D369" s="27"/>
    </row>
    <row r="370" spans="4:4">
      <c r="D370" s="27"/>
    </row>
    <row r="371" spans="4:4">
      <c r="D371" s="27"/>
    </row>
    <row r="372" spans="4:4">
      <c r="D372" s="27"/>
    </row>
    <row r="373" spans="4:4">
      <c r="D373" s="27"/>
    </row>
    <row r="374" spans="4:4">
      <c r="D374" s="27"/>
    </row>
  </sheetData>
  <sortState ref="J3:J102">
    <sortCondition ref="J3"/>
  </sortState>
  <conditionalFormatting sqref="G103:G129">
    <cfRule type="cellIs" dxfId="6" priority="13" operator="equal">
      <formula>1</formula>
    </cfRule>
  </conditionalFormatting>
  <conditionalFormatting sqref="E3:E102">
    <cfRule type="cellIs" dxfId="5" priority="10" operator="equal">
      <formula>0</formula>
    </cfRule>
  </conditionalFormatting>
  <conditionalFormatting sqref="F103:F129">
    <cfRule type="cellIs" dxfId="4" priority="11" operator="equal">
      <formula>1</formula>
    </cfRule>
  </conditionalFormatting>
  <conditionalFormatting sqref="J3:J102">
    <cfRule type="cellIs" dxfId="3" priority="7" operator="equal">
      <formula>1</formula>
    </cfRule>
  </conditionalFormatting>
  <conditionalFormatting sqref="F3:G102">
    <cfRule type="cellIs" dxfId="2" priority="1" operator="equal">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3634-4AAD-4DF1-B0EB-E3EC947433F7}">
  <sheetPr>
    <tabColor theme="7" tint="0.79998168889431442"/>
  </sheetPr>
  <dimension ref="A4:K23"/>
  <sheetViews>
    <sheetView workbookViewId="0">
      <selection activeCell="F18" sqref="F18"/>
    </sheetView>
  </sheetViews>
  <sheetFormatPr defaultRowHeight="15.5"/>
  <sheetData>
    <row r="4" spans="1:11">
      <c r="B4" s="2"/>
      <c r="C4" s="35" t="s">
        <v>1354</v>
      </c>
      <c r="D4" s="35"/>
      <c r="E4" s="35"/>
      <c r="F4" s="35"/>
      <c r="G4" s="2"/>
      <c r="H4" s="35" t="s">
        <v>1354</v>
      </c>
      <c r="I4" s="35"/>
      <c r="J4" s="35"/>
      <c r="K4" s="35"/>
    </row>
    <row r="5" spans="1:11">
      <c r="B5" s="2"/>
      <c r="C5" s="5" t="s">
        <v>695</v>
      </c>
      <c r="D5" s="5" t="s">
        <v>696</v>
      </c>
      <c r="E5" s="5" t="s">
        <v>468</v>
      </c>
      <c r="F5" s="5" t="s">
        <v>1336</v>
      </c>
      <c r="G5" s="2"/>
      <c r="H5" s="5" t="s">
        <v>695</v>
      </c>
      <c r="I5" s="5" t="s">
        <v>696</v>
      </c>
      <c r="J5" s="5" t="s">
        <v>468</v>
      </c>
      <c r="K5" s="5" t="s">
        <v>1336</v>
      </c>
    </row>
    <row r="6" spans="1:11">
      <c r="A6" s="55">
        <v>1</v>
      </c>
      <c r="B6" s="55" t="s">
        <v>1337</v>
      </c>
      <c r="C6" s="55">
        <f>COUNTIF(SDGI_2023!$A$3:$A$250,$A6)</f>
        <v>2</v>
      </c>
      <c r="D6" s="55">
        <f>COUNTIFS(SDGI_2023!$A$3:$A$250,$A6,SDGI_2023!F$3:F$250,1)</f>
        <v>0</v>
      </c>
      <c r="E6" s="55">
        <f>COUNTIFS(SDGI_2023!$A$3:$A$250,$A6,SDGI_2023!G$3:G$250,1)</f>
        <v>0</v>
      </c>
      <c r="F6" s="55"/>
      <c r="G6" s="24"/>
      <c r="H6" s="59">
        <f>C6/$C6</f>
        <v>1</v>
      </c>
      <c r="I6" s="59">
        <f t="shared" ref="I6:J21" si="0">D6/$C6</f>
        <v>0</v>
      </c>
      <c r="J6" s="59">
        <f t="shared" si="0"/>
        <v>0</v>
      </c>
      <c r="K6" s="35"/>
    </row>
    <row r="7" spans="1:11">
      <c r="A7" s="55">
        <v>2</v>
      </c>
      <c r="B7" s="55" t="s">
        <v>1338</v>
      </c>
      <c r="C7" s="55">
        <f>COUNTIF(SDGI_2023!$A$3:$A$250,$A7)</f>
        <v>9</v>
      </c>
      <c r="D7" s="55">
        <f>COUNTIFS(SDGI_2023!$A$3:$A$250,$A7,SDGI_2023!F$3:F$250,1)</f>
        <v>3</v>
      </c>
      <c r="E7" s="55">
        <f>COUNTIFS(SDGI_2023!$A$3:$A$250,$A7,SDGI_2023!G$3:G$250,1)</f>
        <v>0</v>
      </c>
      <c r="F7" s="5"/>
      <c r="G7" s="24"/>
      <c r="H7" s="59">
        <f t="shared" ref="H7:J22" si="1">C7/$C7</f>
        <v>1</v>
      </c>
      <c r="I7" s="59">
        <f t="shared" si="0"/>
        <v>0.33333333333333331</v>
      </c>
      <c r="J7" s="59">
        <f t="shared" si="0"/>
        <v>0</v>
      </c>
      <c r="K7" s="5"/>
    </row>
    <row r="8" spans="1:11">
      <c r="A8" s="55">
        <v>3</v>
      </c>
      <c r="B8" s="55" t="s">
        <v>1339</v>
      </c>
      <c r="C8" s="55">
        <f>COUNTIF(SDGI_2023!$A$3:$A$250,$A8)</f>
        <v>17</v>
      </c>
      <c r="D8" s="55">
        <f>COUNTIFS(SDGI_2023!$A$3:$A$250,$A8,SDGI_2023!F$3:F$250,1)</f>
        <v>2</v>
      </c>
      <c r="E8" s="55">
        <f>COUNTIFS(SDGI_2023!$A$3:$A$250,$A8,SDGI_2023!G$3:G$250,1)</f>
        <v>1</v>
      </c>
      <c r="F8" s="30"/>
      <c r="G8" s="30"/>
      <c r="H8" s="59">
        <f t="shared" si="1"/>
        <v>1</v>
      </c>
      <c r="I8" s="59">
        <f t="shared" si="0"/>
        <v>0.11764705882352941</v>
      </c>
      <c r="J8" s="59">
        <f t="shared" si="0"/>
        <v>5.8823529411764705E-2</v>
      </c>
      <c r="K8" s="6"/>
    </row>
    <row r="9" spans="1:11">
      <c r="A9" s="55">
        <v>4</v>
      </c>
      <c r="B9" s="55" t="s">
        <v>1340</v>
      </c>
      <c r="C9" s="55">
        <f>COUNTIF(SDGI_2023!$A$3:$A$250,$A9)</f>
        <v>8</v>
      </c>
      <c r="D9" s="55">
        <f>COUNTIFS(SDGI_2023!$A$3:$A$250,$A9,SDGI_2023!F$3:F$250,1)</f>
        <v>0</v>
      </c>
      <c r="E9" s="55">
        <f>COUNTIFS(SDGI_2023!$A$3:$A$250,$A9,SDGI_2023!G$3:G$250,1)</f>
        <v>0</v>
      </c>
      <c r="F9" s="30"/>
      <c r="G9" s="2"/>
      <c r="H9" s="59">
        <f t="shared" si="1"/>
        <v>1</v>
      </c>
      <c r="I9" s="59">
        <f t="shared" si="0"/>
        <v>0</v>
      </c>
      <c r="J9" s="59">
        <f t="shared" si="0"/>
        <v>0</v>
      </c>
      <c r="K9" s="6"/>
    </row>
    <row r="10" spans="1:11">
      <c r="A10" s="55">
        <v>5</v>
      </c>
      <c r="B10" s="55" t="s">
        <v>1341</v>
      </c>
      <c r="C10" s="55">
        <f>COUNTIF(SDGI_2023!$A$3:$A$250,$A10)</f>
        <v>6</v>
      </c>
      <c r="D10" s="55">
        <f>COUNTIFS(SDGI_2023!$A$3:$A$250,$A10,SDGI_2023!F$3:F$250,1)</f>
        <v>0</v>
      </c>
      <c r="E10" s="55">
        <f>COUNTIFS(SDGI_2023!$A$3:$A$250,$A10,SDGI_2023!G$3:G$250,1)</f>
        <v>0</v>
      </c>
      <c r="F10" s="30"/>
      <c r="G10" s="2"/>
      <c r="H10" s="59">
        <f t="shared" si="1"/>
        <v>1</v>
      </c>
      <c r="I10" s="59">
        <f t="shared" si="0"/>
        <v>0</v>
      </c>
      <c r="J10" s="59">
        <f t="shared" si="0"/>
        <v>0</v>
      </c>
      <c r="K10" s="6"/>
    </row>
    <row r="11" spans="1:11">
      <c r="A11" s="55">
        <v>6</v>
      </c>
      <c r="B11" s="55" t="s">
        <v>1342</v>
      </c>
      <c r="C11" s="55">
        <f>COUNTIF(SDGI_2023!$A$3:$A$250,$A11)</f>
        <v>7</v>
      </c>
      <c r="D11" s="55">
        <f>COUNTIFS(SDGI_2023!$A$3:$A$250,$A11,SDGI_2023!F$3:F$250,1)</f>
        <v>5</v>
      </c>
      <c r="E11" s="55">
        <f>COUNTIFS(SDGI_2023!$A$3:$A$250,$A11,SDGI_2023!G$3:G$250,1)</f>
        <v>4</v>
      </c>
      <c r="F11" s="30"/>
      <c r="G11" s="2"/>
      <c r="H11" s="59">
        <f t="shared" si="1"/>
        <v>1</v>
      </c>
      <c r="I11" s="59">
        <f t="shared" si="0"/>
        <v>0.7142857142857143</v>
      </c>
      <c r="J11" s="59">
        <f t="shared" si="0"/>
        <v>0.5714285714285714</v>
      </c>
      <c r="K11" s="6"/>
    </row>
    <row r="12" spans="1:11">
      <c r="A12" s="55">
        <v>7</v>
      </c>
      <c r="B12" s="55" t="s">
        <v>1343</v>
      </c>
      <c r="C12" s="55">
        <f>COUNTIF(SDGI_2023!$A$3:$A$250,$A12)</f>
        <v>4</v>
      </c>
      <c r="D12" s="55">
        <f>COUNTIFS(SDGI_2023!$A$3:$A$250,$A12,SDGI_2023!F$3:F$250,1)</f>
        <v>2</v>
      </c>
      <c r="E12" s="55">
        <f>COUNTIFS(SDGI_2023!$A$3:$A$250,$A12,SDGI_2023!G$3:G$250,1)</f>
        <v>0</v>
      </c>
      <c r="F12" s="3"/>
      <c r="G12" s="3"/>
      <c r="H12" s="59">
        <f t="shared" si="1"/>
        <v>1</v>
      </c>
      <c r="I12" s="59">
        <f t="shared" si="0"/>
        <v>0.5</v>
      </c>
      <c r="J12" s="59">
        <f t="shared" si="0"/>
        <v>0</v>
      </c>
      <c r="K12" s="3"/>
    </row>
    <row r="13" spans="1:11">
      <c r="A13" s="55">
        <v>8</v>
      </c>
      <c r="B13" s="55" t="s">
        <v>1344</v>
      </c>
      <c r="C13" s="55">
        <f>COUNTIF(SDGI_2023!$A$3:$A$250,$A13)</f>
        <v>9</v>
      </c>
      <c r="D13" s="55">
        <f>COUNTIFS(SDGI_2023!$A$3:$A$250,$A13,SDGI_2023!F$3:F$250,1)</f>
        <v>1</v>
      </c>
      <c r="E13" s="55">
        <f>COUNTIFS(SDGI_2023!$A$3:$A$250,$A13,SDGI_2023!G$3:G$250,1)</f>
        <v>0</v>
      </c>
      <c r="F13" s="3"/>
      <c r="G13" s="3"/>
      <c r="H13" s="59">
        <f t="shared" si="1"/>
        <v>1</v>
      </c>
      <c r="I13" s="59">
        <f t="shared" si="0"/>
        <v>0.1111111111111111</v>
      </c>
      <c r="J13" s="59">
        <f t="shared" si="0"/>
        <v>0</v>
      </c>
      <c r="K13" s="3"/>
    </row>
    <row r="14" spans="1:11">
      <c r="A14" s="55">
        <v>9</v>
      </c>
      <c r="B14" s="55" t="s">
        <v>1345</v>
      </c>
      <c r="C14" s="55">
        <f>COUNTIF(SDGI_2023!$A$3:$A$250,$A14)</f>
        <v>11</v>
      </c>
      <c r="D14" s="55">
        <f>COUNTIFS(SDGI_2023!$A$3:$A$250,$A14,SDGI_2023!F$3:F$250,1)</f>
        <v>0</v>
      </c>
      <c r="E14" s="55">
        <f>COUNTIFS(SDGI_2023!$A$3:$A$250,$A14,SDGI_2023!G$3:G$250,1)</f>
        <v>0</v>
      </c>
      <c r="F14" s="2"/>
      <c r="G14" s="2"/>
      <c r="H14" s="59">
        <f t="shared" si="1"/>
        <v>1</v>
      </c>
      <c r="I14" s="59">
        <f t="shared" si="0"/>
        <v>0</v>
      </c>
      <c r="J14" s="59">
        <f t="shared" si="0"/>
        <v>0</v>
      </c>
      <c r="K14" s="2"/>
    </row>
    <row r="15" spans="1:11">
      <c r="A15" s="55">
        <v>10</v>
      </c>
      <c r="B15" s="55" t="s">
        <v>1346</v>
      </c>
      <c r="C15" s="55">
        <f>COUNTIF(SDGI_2023!$A$3:$A$250,$A15)</f>
        <v>3</v>
      </c>
      <c r="D15" s="55">
        <f>COUNTIFS(SDGI_2023!$A$3:$A$250,$A15,SDGI_2023!F$3:F$250,1)</f>
        <v>0</v>
      </c>
      <c r="E15" s="55">
        <f>COUNTIFS(SDGI_2023!$A$3:$A$250,$A15,SDGI_2023!G$3:G$250,1)</f>
        <v>0</v>
      </c>
      <c r="F15" s="7"/>
      <c r="G15" s="7"/>
      <c r="H15" s="59">
        <f t="shared" si="1"/>
        <v>1</v>
      </c>
      <c r="I15" s="59">
        <f t="shared" si="0"/>
        <v>0</v>
      </c>
      <c r="J15" s="59">
        <f t="shared" si="0"/>
        <v>0</v>
      </c>
      <c r="K15" s="7"/>
    </row>
    <row r="16" spans="1:11">
      <c r="A16" s="55">
        <v>11</v>
      </c>
      <c r="B16" s="55" t="s">
        <v>1347</v>
      </c>
      <c r="C16" s="55">
        <f>COUNTIF(SDGI_2023!$A$3:$A$250,$A16)</f>
        <v>6</v>
      </c>
      <c r="D16" s="55">
        <f>COUNTIFS(SDGI_2023!$A$3:$A$250,$A16,SDGI_2023!F$3:F$250,1)</f>
        <v>2</v>
      </c>
      <c r="E16" s="55">
        <f>COUNTIFS(SDGI_2023!$A$3:$A$250,$A16,SDGI_2023!G$3:G$250,1)</f>
        <v>2</v>
      </c>
      <c r="F16" s="2"/>
      <c r="G16" s="2"/>
      <c r="H16" s="59">
        <f t="shared" si="1"/>
        <v>1</v>
      </c>
      <c r="I16" s="59">
        <f t="shared" si="0"/>
        <v>0.33333333333333331</v>
      </c>
      <c r="J16" s="59">
        <f t="shared" si="0"/>
        <v>0.33333333333333331</v>
      </c>
      <c r="K16" s="2"/>
    </row>
    <row r="17" spans="1:11">
      <c r="A17" s="55">
        <v>12</v>
      </c>
      <c r="B17" s="55" t="s">
        <v>1348</v>
      </c>
      <c r="C17" s="55">
        <f>COUNTIF(SDGI_2023!$A$3:$A$250,$A17)</f>
        <v>8</v>
      </c>
      <c r="D17" s="55">
        <f>COUNTIFS(SDGI_2023!$A$3:$A$250,$A17,SDGI_2023!F$3:F$250,1)</f>
        <v>7</v>
      </c>
      <c r="E17" s="55">
        <f>COUNTIFS(SDGI_2023!$A$3:$A$250,$A17,SDGI_2023!G$3:G$250,1)</f>
        <v>4</v>
      </c>
      <c r="F17" s="2"/>
      <c r="G17" s="2"/>
      <c r="H17" s="59">
        <f t="shared" si="1"/>
        <v>1</v>
      </c>
      <c r="I17" s="59">
        <f t="shared" si="0"/>
        <v>0.875</v>
      </c>
      <c r="J17" s="59">
        <f t="shared" si="0"/>
        <v>0.5</v>
      </c>
      <c r="K17" s="2"/>
    </row>
    <row r="18" spans="1:11">
      <c r="A18" s="55">
        <v>13</v>
      </c>
      <c r="B18" s="55" t="s">
        <v>1349</v>
      </c>
      <c r="C18" s="55">
        <f>COUNTIF(SDGI_2023!$A$3:$A$250,$A18)</f>
        <v>4</v>
      </c>
      <c r="D18" s="55">
        <f>COUNTIFS(SDGI_2023!$A$3:$A$250,$A18,SDGI_2023!F$3:F$250,1)</f>
        <v>4</v>
      </c>
      <c r="E18" s="55">
        <f>COUNTIFS(SDGI_2023!$A$3:$A$250,$A18,SDGI_2023!G$3:G$250,1)</f>
        <v>2</v>
      </c>
      <c r="F18" s="9"/>
      <c r="G18" s="12"/>
      <c r="H18" s="59">
        <f t="shared" si="1"/>
        <v>1</v>
      </c>
      <c r="I18" s="59">
        <f t="shared" si="0"/>
        <v>1</v>
      </c>
      <c r="J18" s="59">
        <f t="shared" si="0"/>
        <v>0.5</v>
      </c>
      <c r="K18" s="7"/>
    </row>
    <row r="19" spans="1:11">
      <c r="A19" s="55">
        <v>14</v>
      </c>
      <c r="B19" s="55" t="s">
        <v>1350</v>
      </c>
      <c r="C19" s="55">
        <f>COUNTIF(SDGI_2023!$A$3:$A$250,$A19)</f>
        <v>6</v>
      </c>
      <c r="D19" s="55">
        <f>COUNTIFS(SDGI_2023!$A$3:$A$250,$A19,SDGI_2023!F$3:F$250,1)</f>
        <v>6</v>
      </c>
      <c r="E19" s="55">
        <f>COUNTIFS(SDGI_2023!$A$3:$A$250,$A19,SDGI_2023!G$3:G$250,1)</f>
        <v>3</v>
      </c>
      <c r="F19" s="15"/>
      <c r="G19" s="13"/>
      <c r="H19" s="59">
        <f t="shared" si="1"/>
        <v>1</v>
      </c>
      <c r="I19" s="59">
        <f t="shared" si="0"/>
        <v>1</v>
      </c>
      <c r="J19" s="59">
        <f t="shared" si="0"/>
        <v>0.5</v>
      </c>
      <c r="K19" s="7"/>
    </row>
    <row r="20" spans="1:11">
      <c r="A20" s="55">
        <v>15</v>
      </c>
      <c r="B20" s="55" t="s">
        <v>1351</v>
      </c>
      <c r="C20" s="55">
        <f>COUNTIF(SDGI_2023!$A$3:$A$250,$A20)</f>
        <v>5</v>
      </c>
      <c r="D20" s="55">
        <f>COUNTIFS(SDGI_2023!$A$3:$A$250,$A20,SDGI_2023!F$3:F$250,1)</f>
        <v>5</v>
      </c>
      <c r="E20" s="55">
        <f>COUNTIFS(SDGI_2023!$A$3:$A$250,$A20,SDGI_2023!G$3:G$250,1)</f>
        <v>3</v>
      </c>
      <c r="F20" s="3"/>
      <c r="G20" s="9"/>
      <c r="H20" s="59">
        <f t="shared" si="1"/>
        <v>1</v>
      </c>
      <c r="I20" s="59">
        <f t="shared" si="0"/>
        <v>1</v>
      </c>
      <c r="J20" s="59">
        <f t="shared" si="0"/>
        <v>0.6</v>
      </c>
      <c r="K20" s="7"/>
    </row>
    <row r="21" spans="1:11">
      <c r="A21" s="55">
        <v>16</v>
      </c>
      <c r="B21" s="55" t="s">
        <v>1352</v>
      </c>
      <c r="C21" s="55">
        <f>COUNTIF(SDGI_2023!$A$3:$A$250,$A21)</f>
        <v>12</v>
      </c>
      <c r="D21" s="55">
        <f>COUNTIFS(SDGI_2023!$A$3:$A$250,$A21,SDGI_2023!F$3:F$250,1)</f>
        <v>1</v>
      </c>
      <c r="E21" s="55">
        <f>COUNTIFS(SDGI_2023!$A$3:$A$250,$A21,SDGI_2023!G$3:G$250,1)</f>
        <v>1</v>
      </c>
      <c r="F21" s="3"/>
      <c r="G21" s="9"/>
      <c r="H21" s="59">
        <f t="shared" si="1"/>
        <v>1</v>
      </c>
      <c r="I21" s="59">
        <f t="shared" si="0"/>
        <v>8.3333333333333329E-2</v>
      </c>
      <c r="J21" s="59">
        <f t="shared" si="0"/>
        <v>8.3333333333333329E-2</v>
      </c>
      <c r="K21" s="7"/>
    </row>
    <row r="22" spans="1:11">
      <c r="A22" s="55">
        <v>17</v>
      </c>
      <c r="B22" s="55" t="s">
        <v>1353</v>
      </c>
      <c r="C22" s="55">
        <f>COUNTIF(SDGI_2023!$A$3:$A$250,$A22)</f>
        <v>8</v>
      </c>
      <c r="D22" s="55">
        <f>COUNTIFS(SDGI_2023!$A$3:$A$250,$A22,SDGI_2023!F$3:F$250,1)</f>
        <v>0</v>
      </c>
      <c r="E22" s="55">
        <f>COUNTIFS(SDGI_2023!$A$3:$A$250,$A22,SDGI_2023!G$3:G$250,1)</f>
        <v>0</v>
      </c>
      <c r="F22" s="3"/>
      <c r="G22" s="9"/>
      <c r="H22" s="59">
        <f t="shared" si="1"/>
        <v>1</v>
      </c>
      <c r="I22" s="59">
        <f t="shared" si="1"/>
        <v>0</v>
      </c>
      <c r="J22" s="59">
        <f t="shared" si="1"/>
        <v>0</v>
      </c>
      <c r="K22" s="7"/>
    </row>
    <row r="23" spans="1:11">
      <c r="B23" s="57" t="s">
        <v>1360</v>
      </c>
      <c r="C23" s="58">
        <f>SUM(C6:C22)</f>
        <v>125</v>
      </c>
      <c r="D23" s="58">
        <f t="shared" ref="D23:E23" si="2">SUM(D6:D22)</f>
        <v>38</v>
      </c>
      <c r="E23" s="58">
        <f t="shared" si="2"/>
        <v>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E k 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2 l Y m d L E A A A D 5 A A A A E g A A A E N v b m Z p Z y 9 Q Y W N r Y W d l L n h t b I S P w Q q C M B z G 7 0 H v I L u 7 T T M U + T u h D l 0 S g i C 6 D h 0 6 0 h l u N t + t Q 4 / U K 2 S U 1 a 3 j 9 + M H 3 / f d r z d I h 6 Z 2 L q L T s l U J 8 j B F j j Z c F b x u l U i Q a l H K 5 j P Y 8 f z E S + G M t t L x o I s E V c a c Y 0 K s t d g u c N u V x K f U I 8 d s u 8 8 r 0 X D 0 k e V / 2 Z X q W Z s L x O D w W s N 8 H E Z 4 G Q Y U B 5 E H Z M K Q S f V V / H E y p k B + I K z 7 2 v S d Y E K 5 m x W Q K Q J 5 v 2 A P A A A A / / 8 D A F B L A w Q U A A I A C A A A A C E A X D T f 5 V Q B A A D / B A A A E w A A A E Z v c m 1 1 b G F z L 1 N l Y 3 R p b 2 4 x L m 3 U k 0 1 L w z A Y x + + F f o d Q L x u E s n Q v v t F T q + J F k M 6 T F Y n p s y 2 Y J p K k 0 z H 2 3 c 0 o o g M f P X m w l z S / J + T J j + T v Q H h p N K n 6 k Z 3 H U R y 5 F b f Q k K q 8 u t a N F N w b W y j u n F z s J / v l O V H g 4 4 i E r z K d F R B I 4 d Z p a U T X g v a D S 6 k g L Y z 2 Y e I G S X F W 3 z m w r u b 2 m c u 6 N K 9 a G d 6 4 G u + R C r d O h v S + B C V b 6 c H m C U 0 o K Y z q W u 3 y b E z J h R a m k X q Z z 6 a j E a P k t j M e K r 9 R k H / + p j d G w 8 O Q 9 q c 9 S o o V 1 8 t g N 9 + 8 Q B K O P e d P Y d H c c u 0 W x r b 9 / v u i G / R q d L t N e s p C f x 8 q x M O b 3 1 H y w T O E j x E + Q f g U 4 T O E H y P 8 B O G n C G c j r I A Z M 0 y Z Y c 4 M k 2 a Y N c O 0 G e b N M H G G m W e Y e Y b e N W a e H Z r v h n E k 9 b e P D s u Y e 6 y M k F x V n n v 4 m 4 g d t P g l Y Z M v A W P Z N P u v + f r p J t 4 B A A D / / w M A U E s B A i 0 A F A A G A A g A A A A h A C r d q k D S A A A A N w E A A B M A A A A A A A A A A A A A A A A A A A A A A F t D b 2 5 0 Z W 5 0 X 1 R 5 c G V z X S 5 4 b W x Q S w E C L Q A U A A I A C A A A A C E A 2 l Y m d L E A A A D 5 A A A A E g A A A A A A A A A A A A A A A A A L A w A A Q 2 9 u Z m l n L 1 B h Y 2 t h Z 2 U u e G 1 s U E s B A i 0 A F A A C A A g A A A A h A F w 0 3 + V U A Q A A / w Q A A B M A A A A A A A A A A A A A A A A A 7 A M A A E Z v c m 1 1 b G F z L 1 N l Y 3 R p b 2 4 x L m 1 Q S w U G A A A A A A M A A w D C A A A A c Q 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I e A A A A A A A A w B 4 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T R E d J b m R p Y 2 F 0 b 3 J D b G F z c 2 l m a W N h d G l v b j w v S X R l b V B h d G g + P C 9 J d G V t T G 9 j Y X R p b 2 4 + P F N 0 Y W J s Z U V u d H J p Z X M + P E V u d H J 5 I F R 5 c G U 9 I k F k Z G V k V G 9 E Y X R h T W 9 k Z W w i I F Z h b H V l P S J s M C I v P j x F b n R y e S B U e X B l P S J C d W Z m Z X J O Z X h 0 U m V m c m V z a C I g V m F s d W U 9 I m w x I i 8 + P E V u d H J 5 I F R 5 c G U 9 I k Z p b G x D b 3 V u d C I g V m F s d W U 9 I m w y N z E i L z 4 8 R W 5 0 c n k g V H l w Z T 0 i R m l s b E V u Y W J s Z W Q i I F Z h b H V l P S J s M C I v P j x F b n R y e S B U e X B l P S J G a W x s R X J y b 3 J D b 2 R l I i B W Y W x 1 Z T 0 i c 1 V u a 2 5 v d 2 4 i L z 4 8 R W 5 0 c n k g V H l w Z T 0 i R m l s b E V y c m 9 y Q 2 9 1 b n Q i I F Z h b H V l P S J s M C I v P j x F b n R y e S B U e X B l P S J G a W x s T G F z d F V w Z G F 0 Z W Q i I F Z h b H V l P S J k M j A y M C 0 w O S 0 y O F Q x N z o y M D o 1 M y 4 1 O D g y O T g y W i I v P j x F b n R y e S B U e X B l P S J G a W x s Q 2 9 s d W 1 u V H l w Z X M i I F Z h b H V l P S J z Q m d Z R 0 J n W U d C Z 1 l H Q m d Z R 0 J n W U d C Z 1 l H Q m d Z R 0 J n W T 0 i 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I z L C Z x d W 9 0 O 2 t l e U N v b H V t b k 5 h b W V z J n F 1 b 3 Q 7 O l t d L C Z x d W 9 0 O 3 F 1 Z X J 5 U m V s Y X R p b 2 5 z a G l w c y Z x d W 9 0 O z p b X S w m c X V v d D t j b 2 x 1 b W 5 J Z G V u d G l 0 a W V z J n F 1 b 3 Q 7 O l s m c X V v d D t T Z W N 0 a W 9 u M S 9 T R E d J b m R p Y 2 F 0 b 3 J D b G F z c 2 l m a W N h d G l v b i 9 D a G F u Z 2 V k I F R 5 c G U u e 0 N v b H V t b j E s M H 0 m c X V v d D s s J n F 1 b 3 Q 7 U 2 V j d G l v b j E v U 0 R H S W 5 k a W N h d G 9 y Q 2 x h c 3 N p Z m l j Y X R p b 2 4 v Q 2 h h b m d l Z C B U e X B l L n t D b 2 x 1 b W 4 y L D F 9 J n F 1 b 3 Q 7 L C Z x d W 9 0 O 1 N l Y 3 R p b 2 4 x L 1 N E R 0 l u Z G l j Y X R v c k N s Y X N z a W Z p Y 2 F 0 a W 9 u L 0 N o Y W 5 n Z W Q g V H l w Z S 5 7 Q 2 9 s d W 1 u M y w y f S Z x d W 9 0 O y w m c X V v d D t T Z W N 0 a W 9 u M S 9 T R E d J b m R p Y 2 F 0 b 3 J D b G F z c 2 l m a W N h d G l v b i 9 D a G F u Z 2 V k I F R 5 c G U u e 0 N v b H V t b j Q s M 3 0 m c X V v d D s s J n F 1 b 3 Q 7 U 2 V j d G l v b j E v U 0 R H S W 5 k a W N h d G 9 y Q 2 x h c 3 N p Z m l j Y X R p b 2 4 v Q 2 h h b m d l Z C B U e X B l L n t D b 2 x 1 b W 4 1 L D R 9 J n F 1 b 3 Q 7 L C Z x d W 9 0 O 1 N l Y 3 R p b 2 4 x L 1 N E R 0 l u Z G l j Y X R v c k N s Y X N z a W Z p Y 2 F 0 a W 9 u L 0 N o Y W 5 n Z W Q g V H l w Z S 5 7 Q 2 9 s d W 1 u N i w 1 f S Z x d W 9 0 O y w m c X V v d D t T Z W N 0 a W 9 u M S 9 T R E d J b m R p Y 2 F 0 b 3 J D b G F z c 2 l m a W N h d G l v b i 9 D a G F u Z 2 V k I F R 5 c G U u e 0 N v b H V t b j c s N n 0 m c X V v d D s s J n F 1 b 3 Q 7 U 2 V j d G l v b j E v U 0 R H S W 5 k a W N h d G 9 y Q 2 x h c 3 N p Z m l j Y X R p b 2 4 v Q 2 h h b m d l Z C B U e X B l L n t D b 2 x 1 b W 4 4 L D d 9 J n F 1 b 3 Q 7 L C Z x d W 9 0 O 1 N l Y 3 R p b 2 4 x L 1 N E R 0 l u Z G l j Y X R v c k N s Y X N z a W Z p Y 2 F 0 a W 9 u L 0 N o Y W 5 n Z W Q g V H l w Z S 5 7 Q 2 9 s d W 1 u O S w 4 f S Z x d W 9 0 O y w m c X V v d D t T Z W N 0 a W 9 u M S 9 T R E d J b m R p Y 2 F 0 b 3 J D b G F z c 2 l m a W N h d G l v b i 9 D a G F u Z 2 V k I F R 5 c G U u e 0 N v b H V t b j E w L D l 9 J n F 1 b 3 Q 7 L C Z x d W 9 0 O 1 N l Y 3 R p b 2 4 x L 1 N E R 0 l u Z G l j Y X R v c k N s Y X N z a W Z p Y 2 F 0 a W 9 u L 0 N o Y W 5 n Z W Q g V H l w Z S 5 7 Q 2 9 s d W 1 u M T E s M T B 9 J n F 1 b 3 Q 7 L C Z x d W 9 0 O 1 N l Y 3 R p b 2 4 x L 1 N E R 0 l u Z G l j Y X R v c k N s Y X N z a W Z p Y 2 F 0 a W 9 u L 0 N o Y W 5 n Z W Q g V H l w Z S 5 7 Q 2 9 s d W 1 u M T I s M T F 9 J n F 1 b 3 Q 7 L C Z x d W 9 0 O 1 N l Y 3 R p b 2 4 x L 1 N E R 0 l u Z G l j Y X R v c k N s Y X N z a W Z p Y 2 F 0 a W 9 u L 0 N o Y W 5 n Z W Q g V H l w Z S 5 7 Q 2 9 s d W 1 u M T M s M T J 9 J n F 1 b 3 Q 7 L C Z x d W 9 0 O 1 N l Y 3 R p b 2 4 x L 1 N E R 0 l u Z G l j Y X R v c k N s Y X N z a W Z p Y 2 F 0 a W 9 u L 0 N o Y W 5 n Z W Q g V H l w Z S 5 7 Q 2 9 s d W 1 u M T Q s M T N 9 J n F 1 b 3 Q 7 L C Z x d W 9 0 O 1 N l Y 3 R p b 2 4 x L 1 N E R 0 l u Z G l j Y X R v c k N s Y X N z a W Z p Y 2 F 0 a W 9 u L 0 N o Y W 5 n Z W Q g V H l w Z S 5 7 Q 2 9 s d W 1 u M T U s M T R 9 J n F 1 b 3 Q 7 L C Z x d W 9 0 O 1 N l Y 3 R p b 2 4 x L 1 N E R 0 l u Z G l j Y X R v c k N s Y X N z a W Z p Y 2 F 0 a W 9 u L 0 N o Y W 5 n Z W Q g V H l w Z S 5 7 Q 2 9 s d W 1 u M T Y s M T V 9 J n F 1 b 3 Q 7 L C Z x d W 9 0 O 1 N l Y 3 R p b 2 4 x L 1 N E R 0 l u Z G l j Y X R v c k N s Y X N z a W Z p Y 2 F 0 a W 9 u L 0 N o Y W 5 n Z W Q g V H l w Z S 5 7 Q 2 9 s d W 1 u M T c s M T Z 9 J n F 1 b 3 Q 7 L C Z x d W 9 0 O 1 N l Y 3 R p b 2 4 x L 1 N E R 0 l u Z G l j Y X R v c k N s Y X N z a W Z p Y 2 F 0 a W 9 u L 0 N o Y W 5 n Z W Q g V H l w Z S 5 7 Q 2 9 s d W 1 u M T g s M T d 9 J n F 1 b 3 Q 7 L C Z x d W 9 0 O 1 N l Y 3 R p b 2 4 x L 1 N E R 0 l u Z G l j Y X R v c k N s Y X N z a W Z p Y 2 F 0 a W 9 u L 0 N o Y W 5 n Z W Q g V H l w Z S 5 7 Q 2 9 s d W 1 u M T k s M T h 9 J n F 1 b 3 Q 7 L C Z x d W 9 0 O 1 N l Y 3 R p b 2 4 x L 1 N E R 0 l u Z G l j Y X R v c k N s Y X N z a W Z p Y 2 F 0 a W 9 u L 0 N o Y W 5 n Z W Q g V H l w Z S 5 7 Q 2 9 s d W 1 u M j A s M T l 9 J n F 1 b 3 Q 7 L C Z x d W 9 0 O 1 N l Y 3 R p b 2 4 x L 1 N E R 0 l u Z G l j Y X R v c k N s Y X N z a W Z p Y 2 F 0 a W 9 u L 0 N o Y W 5 n Z W Q g V H l w Z S 5 7 Q 2 9 s d W 1 u M j E s M j B 9 J n F 1 b 3 Q 7 L C Z x d W 9 0 O 1 N l Y 3 R p b 2 4 x L 1 N E R 0 l u Z G l j Y X R v c k N s Y X N z a W Z p Y 2 F 0 a W 9 u L 0 N o Y W 5 n Z W Q g V H l w Z S 5 7 Q 2 9 s d W 1 u M j I s M j F 9 J n F 1 b 3 Q 7 L C Z x d W 9 0 O 1 N l Y 3 R p b 2 4 x L 1 N E R 0 l u Z G l j Y X R v c k N s Y X N z a W Z p Y 2 F 0 a W 9 u L 0 N o Y W 5 n Z W Q g V H l w Z S 5 7 Q 2 9 s d W 1 u M j M s M j J 9 J n F 1 b 3 Q 7 X S w m c X V v d D t D b 2 x 1 b W 5 D b 3 V u d C Z x d W 9 0 O z o y M y w m c X V v d D t L Z X l D b 2 x 1 b W 5 O Y W 1 l c y Z x d W 9 0 O z p b X S w m c X V v d D t D b 2 x 1 b W 5 J Z G V u d G l 0 a W V z J n F 1 b 3 Q 7 O l s m c X V v d D t T Z W N 0 a W 9 u M S 9 T R E d J b m R p Y 2 F 0 b 3 J D b G F z c 2 l m a W N h d G l v b i 9 D a G F u Z 2 V k I F R 5 c G U u e 0 N v b H V t b j E s M H 0 m c X V v d D s s J n F 1 b 3 Q 7 U 2 V j d G l v b j E v U 0 R H S W 5 k a W N h d G 9 y Q 2 x h c 3 N p Z m l j Y X R p b 2 4 v Q 2 h h b m d l Z C B U e X B l L n t D b 2 x 1 b W 4 y L D F 9 J n F 1 b 3 Q 7 L C Z x d W 9 0 O 1 N l Y 3 R p b 2 4 x L 1 N E R 0 l u Z G l j Y X R v c k N s Y X N z a W Z p Y 2 F 0 a W 9 u L 0 N o Y W 5 n Z W Q g V H l w Z S 5 7 Q 2 9 s d W 1 u M y w y f S Z x d W 9 0 O y w m c X V v d D t T Z W N 0 a W 9 u M S 9 T R E d J b m R p Y 2 F 0 b 3 J D b G F z c 2 l m a W N h d G l v b i 9 D a G F u Z 2 V k I F R 5 c G U u e 0 N v b H V t b j Q s M 3 0 m c X V v d D s s J n F 1 b 3 Q 7 U 2 V j d G l v b j E v U 0 R H S W 5 k a W N h d G 9 y Q 2 x h c 3 N p Z m l j Y X R p b 2 4 v Q 2 h h b m d l Z C B U e X B l L n t D b 2 x 1 b W 4 1 L D R 9 J n F 1 b 3 Q 7 L C Z x d W 9 0 O 1 N l Y 3 R p b 2 4 x L 1 N E R 0 l u Z G l j Y X R v c k N s Y X N z a W Z p Y 2 F 0 a W 9 u L 0 N o Y W 5 n Z W Q g V H l w Z S 5 7 Q 2 9 s d W 1 u N i w 1 f S Z x d W 9 0 O y w m c X V v d D t T Z W N 0 a W 9 u M S 9 T R E d J b m R p Y 2 F 0 b 3 J D b G F z c 2 l m a W N h d G l v b i 9 D a G F u Z 2 V k I F R 5 c G U u e 0 N v b H V t b j c s N n 0 m c X V v d D s s J n F 1 b 3 Q 7 U 2 V j d G l v b j E v U 0 R H S W 5 k a W N h d G 9 y Q 2 x h c 3 N p Z m l j Y X R p b 2 4 v Q 2 h h b m d l Z C B U e X B l L n t D b 2 x 1 b W 4 4 L D d 9 J n F 1 b 3 Q 7 L C Z x d W 9 0 O 1 N l Y 3 R p b 2 4 x L 1 N E R 0 l u Z G l j Y X R v c k N s Y X N z a W Z p Y 2 F 0 a W 9 u L 0 N o Y W 5 n Z W Q g V H l w Z S 5 7 Q 2 9 s d W 1 u O S w 4 f S Z x d W 9 0 O y w m c X V v d D t T Z W N 0 a W 9 u M S 9 T R E d J b m R p Y 2 F 0 b 3 J D b G F z c 2 l m a W N h d G l v b i 9 D a G F u Z 2 V k I F R 5 c G U u e 0 N v b H V t b j E w L D l 9 J n F 1 b 3 Q 7 L C Z x d W 9 0 O 1 N l Y 3 R p b 2 4 x L 1 N E R 0 l u Z G l j Y X R v c k N s Y X N z a W Z p Y 2 F 0 a W 9 u L 0 N o Y W 5 n Z W Q g V H l w Z S 5 7 Q 2 9 s d W 1 u M T E s M T B 9 J n F 1 b 3 Q 7 L C Z x d W 9 0 O 1 N l Y 3 R p b 2 4 x L 1 N E R 0 l u Z G l j Y X R v c k N s Y X N z a W Z p Y 2 F 0 a W 9 u L 0 N o Y W 5 n Z W Q g V H l w Z S 5 7 Q 2 9 s d W 1 u M T I s M T F 9 J n F 1 b 3 Q 7 L C Z x d W 9 0 O 1 N l Y 3 R p b 2 4 x L 1 N E R 0 l u Z G l j Y X R v c k N s Y X N z a W Z p Y 2 F 0 a W 9 u L 0 N o Y W 5 n Z W Q g V H l w Z S 5 7 Q 2 9 s d W 1 u M T M s M T J 9 J n F 1 b 3 Q 7 L C Z x d W 9 0 O 1 N l Y 3 R p b 2 4 x L 1 N E R 0 l u Z G l j Y X R v c k N s Y X N z a W Z p Y 2 F 0 a W 9 u L 0 N o Y W 5 n Z W Q g V H l w Z S 5 7 Q 2 9 s d W 1 u M T Q s M T N 9 J n F 1 b 3 Q 7 L C Z x d W 9 0 O 1 N l Y 3 R p b 2 4 x L 1 N E R 0 l u Z G l j Y X R v c k N s Y X N z a W Z p Y 2 F 0 a W 9 u L 0 N o Y W 5 n Z W Q g V H l w Z S 5 7 Q 2 9 s d W 1 u M T U s M T R 9 J n F 1 b 3 Q 7 L C Z x d W 9 0 O 1 N l Y 3 R p b 2 4 x L 1 N E R 0 l u Z G l j Y X R v c k N s Y X N z a W Z p Y 2 F 0 a W 9 u L 0 N o Y W 5 n Z W Q g V H l w Z S 5 7 Q 2 9 s d W 1 u M T Y s M T V 9 J n F 1 b 3 Q 7 L C Z x d W 9 0 O 1 N l Y 3 R p b 2 4 x L 1 N E R 0 l u Z G l j Y X R v c k N s Y X N z a W Z p Y 2 F 0 a W 9 u L 0 N o Y W 5 n Z W Q g V H l w Z S 5 7 Q 2 9 s d W 1 u M T c s M T Z 9 J n F 1 b 3 Q 7 L C Z x d W 9 0 O 1 N l Y 3 R p b 2 4 x L 1 N E R 0 l u Z G l j Y X R v c k N s Y X N z a W Z p Y 2 F 0 a W 9 u L 0 N o Y W 5 n Z W Q g V H l w Z S 5 7 Q 2 9 s d W 1 u M T g s M T d 9 J n F 1 b 3 Q 7 L C Z x d W 9 0 O 1 N l Y 3 R p b 2 4 x L 1 N E R 0 l u Z G l j Y X R v c k N s Y X N z a W Z p Y 2 F 0 a W 9 u L 0 N o Y W 5 n Z W Q g V H l w Z S 5 7 Q 2 9 s d W 1 u M T k s M T h 9 J n F 1 b 3 Q 7 L C Z x d W 9 0 O 1 N l Y 3 R p b 2 4 x L 1 N E R 0 l u Z G l j Y X R v c k N s Y X N z a W Z p Y 2 F 0 a W 9 u L 0 N o Y W 5 n Z W Q g V H l w Z S 5 7 Q 2 9 s d W 1 u M j A s M T l 9 J n F 1 b 3 Q 7 L C Z x d W 9 0 O 1 N l Y 3 R p b 2 4 x L 1 N E R 0 l u Z G l j Y X R v c k N s Y X N z a W Z p Y 2 F 0 a W 9 u L 0 N o Y W 5 n Z W Q g V H l w Z S 5 7 Q 2 9 s d W 1 u M j E s M j B 9 J n F 1 b 3 Q 7 L C Z x d W 9 0 O 1 N l Y 3 R p b 2 4 x L 1 N E R 0 l u Z G l j Y X R v c k N s Y X N z a W Z p Y 2 F 0 a W 9 u L 0 N o Y W 5 n Z W Q g V H l w Z S 5 7 Q 2 9 s d W 1 u M j I s M j F 9 J n F 1 b 3 Q 7 L C Z x d W 9 0 O 1 N l Y 3 R p b 2 4 x L 1 N E R 0 l u Z G l j Y X R v c k N s Y X N z a W Z p Y 2 F 0 a W 9 u L 0 N o Y W 5 n Z W Q g V H l w Z S 5 7 Q 2 9 s d W 1 u M j M s M j J 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T R E d J b m R p Y 2 F 0 b 3 J z X 1 N v Y 2 l h b F N 0 Y X R l P C 9 J d G V t U G F 0 a D 4 8 L 0 l 0 Z W 1 M b 2 N h d G l v b j 4 8 U 3 R h Y m x l R W 5 0 c m l l c z 4 8 R W 5 0 c n k g V H l w Z T 0 i Q W R k Z W R U b 0 R h d G F N b 2 R l b C I g V m F s d W U 9 I m w w I i 8 + P E V u d H J 5 I F R 5 c G U 9 I k J 1 Z m Z l c k 5 l e H R S Z W Z y Z X N o I i B W Y W x 1 Z T 0 i b D E i L z 4 8 R W 5 0 c n k g V H l w Z T 0 i R m l s b E N v d W 5 0 I i B W Y W x 1 Z T 0 i b D Y 3 I i 8 + P E V u d H J 5 I F R 5 c G U 9 I k Z p b G x F b m F i b G V k I i B W Y W x 1 Z T 0 i b D A i L z 4 8 R W 5 0 c n k g V H l w Z T 0 i R m l s b E V y c m 9 y Q 2 9 k Z S I g V m F s d W U 9 I n N V b m t u b 3 d u I i 8 + P E V u d H J 5 I F R 5 c G U 9 I k Z p b G x F c n J v c k N v d W 5 0 I i B W Y W x 1 Z T 0 i b D A i L z 4 8 R W 5 0 c n k g V H l w Z T 0 i R m l s b E x h c 3 R V c G R h d G V k I i B W Y W x 1 Z T 0 i Z D I w M j A t M D k t M j l U M T M 6 M T M 6 N T c u M D c 3 O T g w N 1 o i L z 4 8 R W 5 0 c n k g V H l w Z T 0 i R m l s b E N v b H V t b l R 5 c G V z I i B W Y W x 1 Z T 0 i c 0 J n W U d C Z z 0 9 I i 8 + P E V u d H J 5 I F R 5 c G U 9 I k Z p b G x D b 2 x 1 b W 5 O Y W 1 l c y I g V m F s d W U 9 I n N b J n F 1 b 3 Q 7 Q 2 9 s d W 1 u M S Z x d W 9 0 O y w m c X V v d D t D b 2 x 1 b W 4 y J n F 1 b 3 Q 7 L C Z x d W 9 0 O 0 N v b H V t b j M m c X V v d D s s J n F 1 b 3 Q 7 Q 2 9 s d W 1 u N 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Q s J n F 1 b 3 Q 7 a 2 V 5 Q 2 9 s d W 1 u T m F t Z X M m c X V v d D s 6 W 1 0 s J n F 1 b 3 Q 7 c X V l c n l S Z W x h d G l v b n N o a X B z J n F 1 b 3 Q 7 O l t d L C Z x d W 9 0 O 2 N v b H V t b k l k Z W 5 0 a X R p Z X M m c X V v d D s 6 W y Z x d W 9 0 O 1 N l Y 3 R p b 2 4 x L 1 N E R 0 l u Z G l j Y X R v c n N f U 2 9 j a W F s U 3 R h d G U v Q 2 h h b m d l Z C B U e X B l L n t D b 2 x 1 b W 4 x L D B 9 J n F 1 b 3 Q 7 L C Z x d W 9 0 O 1 N l Y 3 R p b 2 4 x L 1 N E R 0 l u Z G l j Y X R v c n N f U 2 9 j a W F s U 3 R h d G U v Q 2 h h b m d l Z C B U e X B l L n t D b 2 x 1 b W 4 y L D F 9 J n F 1 b 3 Q 7 L C Z x d W 9 0 O 1 N l Y 3 R p b 2 4 x L 1 N E R 0 l u Z G l j Y X R v c n N f U 2 9 j a W F s U 3 R h d G U v Q 2 h h b m d l Z C B U e X B l L n t D b 2 x 1 b W 4 z L D J 9 J n F 1 b 3 Q 7 L C Z x d W 9 0 O 1 N l Y 3 R p b 2 4 x L 1 N E R 0 l u Z G l j Y X R v c n N f U 2 9 j a W F s U 3 R h d G U v Q 2 h h b m d l Z C B U e X B l L n t D b 2 x 1 b W 4 0 L D N 9 J n F 1 b 3 Q 7 X S w m c X V v d D t D b 2 x 1 b W 5 D b 3 V u d C Z x d W 9 0 O z o 0 L C Z x d W 9 0 O 0 t l e U N v b H V t b k 5 h b W V z J n F 1 b 3 Q 7 O l t d L C Z x d W 9 0 O 0 N v b H V t b k l k Z W 5 0 a X R p Z X M m c X V v d D s 6 W y Z x d W 9 0 O 1 N l Y 3 R p b 2 4 x L 1 N E R 0 l u Z G l j Y X R v c n N f U 2 9 j a W F s U 3 R h d G U v Q 2 h h b m d l Z C B U e X B l L n t D b 2 x 1 b W 4 x L D B 9 J n F 1 b 3 Q 7 L C Z x d W 9 0 O 1 N l Y 3 R p b 2 4 x L 1 N E R 0 l u Z G l j Y X R v c n N f U 2 9 j a W F s U 3 R h d G U v Q 2 h h b m d l Z C B U e X B l L n t D b 2 x 1 b W 4 y L D F 9 J n F 1 b 3 Q 7 L C Z x d W 9 0 O 1 N l Y 3 R p b 2 4 x L 1 N E R 0 l u Z G l j Y X R v c n N f U 2 9 j a W F s U 3 R h d G U v Q 2 h h b m d l Z C B U e X B l L n t D b 2 x 1 b W 4 z L D J 9 J n F 1 b 3 Q 7 L C Z x d W 9 0 O 1 N l Y 3 R p b 2 4 x L 1 N E R 0 l u Z G l j Y X R v c n N f U 2 9 j a W F s U 3 R h d G U v Q 2 h h b m d l Z C B U e X B l L n t D b 2 x 1 b W 4 0 L D 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T R E d J b m R p Y 2 F 0 b 3 J D b G F z c 2 l m a W N h d G l v b i 9 T b 3 V y Y 2 U 8 L 0 l 0 Z W 1 Q Y X R o P j w v S X R l b U x v Y 2 F 0 a W 9 u P j x T d G F i b G V F b n R y a W V z L z 4 8 L 0 l 0 Z W 0 + P E l 0 Z W 0 + P E l 0 Z W 1 M b 2 N h d G l v b j 4 8 S X R l b V R 5 c G U + R m 9 y b X V s Y T w v S X R l b V R 5 c G U + P E l 0 Z W 1 Q Y X R o P l N l Y 3 R p b 2 4 x L 1 N E R 0 l u Z G l j Y X R v c k N s Y X N z a W Z p Y 2 F 0 a W 9 u L 0 N o Y W 5 n Z W Q l M j B U e X B l P C 9 J d G V t U G F 0 a D 4 8 L 0 l 0 Z W 1 M b 2 N h d G l v b j 4 8 U 3 R h Y m x l R W 5 0 c m l l c y 8 + P C 9 J d G V t P j x J d G V t P j x J d G V t T G 9 j Y X R p b 2 4 + P E l 0 Z W 1 U e X B l P k Z v c m 1 1 b G E 8 L 0 l 0 Z W 1 U e X B l P j x J d G V t U G F 0 a D 5 T Z W N 0 a W 9 u M S 9 T R E d J b m R p Y 2 F 0 b 3 J z X 1 N v Y 2 l h b F N 0 Y X R l L 1 N v d X J j Z T w v S X R l b V B h d G g + P C 9 J d G V t T G 9 j Y X R p b 2 4 + P F N 0 Y W J s Z U V u d H J p Z X M v P j w v S X R l b T 4 8 S X R l b T 4 8 S X R l b U x v Y 2 F 0 a W 9 u P j x J d G V t V H l w Z T 5 G b 3 J t d W x h P C 9 J d G V t V H l w Z T 4 8 S X R l b V B h d G g + U 2 V j d G l v b j E v U 0 R H S W 5 k a W N h d G 9 y c 1 9 T b 2 N p Y W x T d G F 0 Z S 9 D a G F u Z 2 V k J T I w V H l w 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L U f m n E + L m R B r b j J R X t d V r 4 A A A A A A g A A A A A A E G Y A A A A B A A A g A A A A 3 A J j W w N T I x 2 v d w 2 6 U m 8 c G W Z h N 7 I J M 0 7 x b q l o Q H o n S e c A A A A A D o A A A A A C A A A g A A A A l o 4 v r 1 g 4 5 v X N i t y b W m e M z k K o P O X 9 H 7 l z P Y F d 2 3 c U 9 0 N Q A A A A 1 q J j D Q D D T E R N d x 7 7 n d f K 4 p n v + 2 T t 0 z y w C / u 6 5 D C / + k L f H p I B h p 1 A U g N B N U A v L M x z I D r 8 D e / s 5 r v B u M R D r f k W v T B t B b 5 A G p c h D h p D S 4 F O D U t A A A A A f M J e x K X J 9 A S e u j B 8 Y y L i I g F d b 0 1 G v c y I W x S P P V 9 j a x H + r K V j q r Z 2 O 6 y o W P M L g q k q X M n P m o S 9 t O Q N 7 g q Y o j C m G g = = < / D a t a M a s h u p > 
</file>

<file path=customXml/itemProps1.xml><?xml version="1.0" encoding="utf-8"?>
<ds:datastoreItem xmlns:ds="http://schemas.openxmlformats.org/officeDocument/2006/customXml" ds:itemID="{DC6CF6FF-F7B9-4B47-B410-228D57E585F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Standards</vt:lpstr>
      <vt:lpstr>Summary_UN</vt:lpstr>
      <vt:lpstr>UN_SDG_2023</vt:lpstr>
      <vt:lpstr>Summary_OECD</vt:lpstr>
      <vt:lpstr>OECD_SDG_2022</vt:lpstr>
      <vt:lpstr>Summary_ESTAT</vt:lpstr>
      <vt:lpstr>ESTAT_SDG_2023</vt:lpstr>
      <vt:lpstr>Summary_SDGI</vt:lpstr>
      <vt:lpstr>SDGI_2023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Page</dc:creator>
  <cp:lastModifiedBy>Usubiaga, Arkaitz</cp:lastModifiedBy>
  <dcterms:created xsi:type="dcterms:W3CDTF">2017-01-27T22:30:52Z</dcterms:created>
  <dcterms:modified xsi:type="dcterms:W3CDTF">2024-07-14T10:45:20Z</dcterms:modified>
</cp:coreProperties>
</file>