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search\PET\PhD traject Jordy\6. Systematic Review\Manuscript\BJP\Appendices\"/>
    </mc:Choice>
  </mc:AlternateContent>
  <xr:revisionPtr revIDLastSave="0" documentId="8_{4A0B35B3-B490-44BB-889B-0519777EFF3D}" xr6:coauthVersionLast="47" xr6:coauthVersionMax="47" xr10:uidLastSave="{00000000-0000-0000-0000-000000000000}"/>
  <bookViews>
    <workbookView xWindow="-120" yWindow="-120" windowWidth="38640" windowHeight="23610" xr2:uid="{7F567F98-C5A0-4198-91FC-C2B4AC8F3A71}"/>
  </bookViews>
  <sheets>
    <sheet name="Blad1" sheetId="1" r:id="rId1"/>
  </sheets>
  <definedNames>
    <definedName name="_xlnm.Print_Area" localSheetId="0">Blad1!$A$1:$R$13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C24" i="1"/>
  <c r="C7" i="1" l="1"/>
  <c r="E6" i="1"/>
  <c r="C5" i="1"/>
</calcChain>
</file>

<file path=xl/sharedStrings.xml><?xml version="1.0" encoding="utf-8"?>
<sst xmlns="http://schemas.openxmlformats.org/spreadsheetml/2006/main" count="415" uniqueCount="210">
  <si>
    <t>Study</t>
  </si>
  <si>
    <t>Design</t>
  </si>
  <si>
    <t>N</t>
  </si>
  <si>
    <t>Population</t>
  </si>
  <si>
    <t>Intervention</t>
  </si>
  <si>
    <t>Comparison</t>
  </si>
  <si>
    <t>MMAT-score</t>
  </si>
  <si>
    <t>Effect</t>
  </si>
  <si>
    <t>Coppen (1981)</t>
  </si>
  <si>
    <t>RCT</t>
  </si>
  <si>
    <t>MDD recovery</t>
  </si>
  <si>
    <t>Placebo</t>
  </si>
  <si>
    <t>Mean Age</t>
  </si>
  <si>
    <t>Female (%)</t>
  </si>
  <si>
    <t>Lithium (0.8-1.2)</t>
  </si>
  <si>
    <t>Grunhaus (2001)</t>
  </si>
  <si>
    <t>MDD responders</t>
  </si>
  <si>
    <t>Fluoxetine + melatonine</t>
  </si>
  <si>
    <t>Fluoxetine + placebo</t>
  </si>
  <si>
    <t>NS</t>
  </si>
  <si>
    <t>Risk of Bias</t>
  </si>
  <si>
    <t>Some concerns</t>
  </si>
  <si>
    <t>Electrodeplacement acute treatment</t>
  </si>
  <si>
    <t>Placebo 7.9 [2.4] weeks in depression; Lithium 1.7 [0,8] weeks in depression</t>
  </si>
  <si>
    <t>Sackeim (2001)</t>
  </si>
  <si>
    <t>MDD remitters</t>
  </si>
  <si>
    <t>Measure</t>
  </si>
  <si>
    <t>Nortriptyline OR nortriptyline + lithium</t>
  </si>
  <si>
    <t>HDRS</t>
  </si>
  <si>
    <t>Follow-up period (weeks)</t>
  </si>
  <si>
    <t>Intervention - Relapse (%) / Time to Relapse (weeks/months)</t>
  </si>
  <si>
    <t>Comparison- Relapse (%) / Time to Relapse (weeks/months)</t>
  </si>
  <si>
    <t>60% (nortriptyline) 39% (nortriptyline + lithium)</t>
  </si>
  <si>
    <t>Nortriptyline-lithium combination therapy had a marked advantage in time to relapse, superior to both placebo and nortrityline alone</t>
  </si>
  <si>
    <t>Low risk of bias</t>
  </si>
  <si>
    <t>Definition of relapse</t>
  </si>
  <si>
    <t>Other outcomes</t>
  </si>
  <si>
    <t>van den Broek (2006)</t>
  </si>
  <si>
    <t>Imipramine</t>
  </si>
  <si>
    <t>HAM-D 17</t>
  </si>
  <si>
    <t>At least “moderately worse” on CGI-I vs baseline</t>
  </si>
  <si>
    <t>Cox regression: 85.6% risk reduction vs placebo (p=0.007); ↑ HAM-D = ↑ relapse risk</t>
  </si>
  <si>
    <t>HAM-D 17; CGI-I</t>
  </si>
  <si>
    <t>Yildiz (2010)</t>
  </si>
  <si>
    <t>MADRS ≥ 16 at 2 consecutive visits</t>
  </si>
  <si>
    <t>MADRS</t>
  </si>
  <si>
    <t>Sertraline early OR sertraline late</t>
  </si>
  <si>
    <t>66,7% / 6,33 weeks</t>
  </si>
  <si>
    <t>14,3% / 14 weeks (sertraline early); 31,3% / 12,3 weeks (sertraline late)</t>
  </si>
  <si>
    <t xml:space="preserve">Significant longer time to relapse in sertraline early group than placebo group, non-significant longer time to relapse in sertraline later than placebo group. </t>
  </si>
  <si>
    <t>BL</t>
  </si>
  <si>
    <t>Martiny  (2015)</t>
  </si>
  <si>
    <t>Escitalopram 10mg; 20mg;30mg</t>
  </si>
  <si>
    <t>Nortriptyline 100mg</t>
  </si>
  <si>
    <t>HAM-D17 =/&gt; 16 for 14 days</t>
  </si>
  <si>
    <t>No significant differences</t>
  </si>
  <si>
    <t>45% (10mg); 36% (20mg); 50% (30mg)</t>
  </si>
  <si>
    <t>Sackeim (1989)</t>
  </si>
  <si>
    <t>Prospective non-randomized cohort</t>
  </si>
  <si>
    <t>NR</t>
  </si>
  <si>
    <t>Adequate pharmacotherapy</t>
  </si>
  <si>
    <t>None</t>
  </si>
  <si>
    <t>HAM-D</t>
  </si>
  <si>
    <t xml:space="preserve">Adequacy of post-ECT pharmacotherapy was not related to relapse (P&gt;0,5). This indicates that administration of adequate TCA continuation therapy did not result in reduced rates of relapse if patients failed an adequate TCA trial prior to ECT. </t>
  </si>
  <si>
    <t>N/A</t>
  </si>
  <si>
    <t>Shapira (1996)</t>
  </si>
  <si>
    <t>HAM-D score &gt;/= 18, 50% greater then beginning of the follow-up period of sufficient clinical severity to warrant additional antidepressant medication or hospitalization</t>
  </si>
  <si>
    <t>Lithium</t>
  </si>
  <si>
    <t>Tew (2007)</t>
  </si>
  <si>
    <t>Protocol treatment (nortriptyline of nortriptyiline + lithium)</t>
  </si>
  <si>
    <t>Usual Care</t>
  </si>
  <si>
    <t>HRSD-24 &gt;/= 16 or increase &gt; 10 points</t>
  </si>
  <si>
    <t>Meeting criteria for MDD (Research diagnostic criteria) and &gt;/= 50% increase in HAM-D score and a minimum score of 14 for at least 1 week</t>
  </si>
  <si>
    <t>HRSD</t>
  </si>
  <si>
    <t>Pluijms (2021)</t>
  </si>
  <si>
    <t>Placebo during ECT, Nortriptyline after</t>
  </si>
  <si>
    <t>Nortriptyline during and after ECT</t>
  </si>
  <si>
    <t xml:space="preserve">CGI score of at least much worse compared to baseline or HRSD score &gt;/= 16 or decided by study psychiatrist by clinical judgement and meeting DSM-IV-TR criteria for MDD &gt;/= 2 weeks. </t>
  </si>
  <si>
    <t>HRSD; CGI</t>
  </si>
  <si>
    <t>47,1% / 34,2 weeks</t>
  </si>
  <si>
    <t>35,7% / 40,2 weeks</t>
  </si>
  <si>
    <t>Jelovac (2021)</t>
  </si>
  <si>
    <t>&gt;/= 10 point increase in HDRS-24 score compared to end-of-treatment score and HDRS-24 of &gt;/=16 for 2 consecutive weeks or hospital readmission, a further ECT course or deliberate sel-harm or suicide</t>
  </si>
  <si>
    <t>HDRS-24</t>
  </si>
  <si>
    <t>Perry (1979)</t>
  </si>
  <si>
    <t>Retrospective non-randomized cohort</t>
  </si>
  <si>
    <t>MDD</t>
  </si>
  <si>
    <t>TCA</t>
  </si>
  <si>
    <t>Relapse rate of TCA group is not significantly different from lithium group</t>
  </si>
  <si>
    <t>Nakajima (2009)</t>
  </si>
  <si>
    <t>Medication switch after ECT</t>
  </si>
  <si>
    <t>No medication switch after ECT</t>
  </si>
  <si>
    <t>The readmission rate in patients whose antidepressants were switchted after ECT is statistically lower then in those patients who continued the same antidepressants after ECT</t>
  </si>
  <si>
    <t>Readmission within 52 weeks</t>
  </si>
  <si>
    <t>Based on clinical interviews; reshospitalizations and/or suicide attempts</t>
  </si>
  <si>
    <t>Itagaki (2017)</t>
  </si>
  <si>
    <t>HDRS-21</t>
  </si>
  <si>
    <t>CGI-I</t>
  </si>
  <si>
    <t>CGI-I scale score &gt;/= 6 for at least 1 week or psychiatric re-hospitalization</t>
  </si>
  <si>
    <t>Medication</t>
  </si>
  <si>
    <t>Brus (2019)</t>
  </si>
  <si>
    <t>Death by suicide or hospital readmission</t>
  </si>
  <si>
    <t>No Lithium</t>
  </si>
  <si>
    <t>0% (suicide); 57% readmission</t>
  </si>
  <si>
    <t>0,83% (suicide); 57% readmission</t>
  </si>
  <si>
    <t>S</t>
  </si>
  <si>
    <t>Patients treated with lithium were less likely to die by suicide (p=0.014) or be readmitted to hospital (HR 0.84)</t>
  </si>
  <si>
    <t>Nordenskjöld (2011)</t>
  </si>
  <si>
    <t>Lithium; antipsychotics, benzodiazepines, C-ECT</t>
  </si>
  <si>
    <t>HR 0,51 Lithium; HR 1,99 antipsychotics in non-psychotic MDD; HR 0,76 in psychotic MDD, HR 1,43 benzodiazepines; HR 0,83 C-ECT</t>
  </si>
  <si>
    <t>Navarro (2008)</t>
  </si>
  <si>
    <t>HDRS-17</t>
  </si>
  <si>
    <t>Relapse HDRS-17 ≥ 16 and fullfilling DSM-IV criteria for major depression at two consecutive visits withing 6 months after remission; recurrence same criteria after 6 months remission</t>
  </si>
  <si>
    <t>Notriptyline + C-ECT</t>
  </si>
  <si>
    <t>Nortriptyline</t>
  </si>
  <si>
    <t>47% / 16 months</t>
  </si>
  <si>
    <t xml:space="preserve">6,25% / 23 months </t>
  </si>
  <si>
    <t>Nortriptyline group showd significant higer relapse rate and shorter time to relapse than the nrotriptyline C-ECT group (HR 8,12 at 12 months)</t>
  </si>
  <si>
    <t>Nordenskjöld (2013)</t>
  </si>
  <si>
    <t>UL</t>
  </si>
  <si>
    <t>UL; switch to BL</t>
  </si>
  <si>
    <t>UL; BL</t>
  </si>
  <si>
    <t>UL&gt;BL</t>
  </si>
  <si>
    <t>MADRS &gt;/=20 or psychiatric inpatient treatment or (suspected) suicide</t>
  </si>
  <si>
    <t>Pharmacotherapy + C-ECT</t>
  </si>
  <si>
    <t>Pharmacotherapy</t>
  </si>
  <si>
    <t>Kellner (2016)</t>
  </si>
  <si>
    <t>HDRS-24 total score &gt;/= 16 at 2 consecutive visits with a minimum increase of 10 points from baseline</t>
  </si>
  <si>
    <t>C-ECT</t>
  </si>
  <si>
    <t>Nortriptyline + lithium</t>
  </si>
  <si>
    <t>37,1% / 9,1 weeks</t>
  </si>
  <si>
    <t>31,6% / 6.7 weeks</t>
  </si>
  <si>
    <t>Kellner (2006)</t>
  </si>
  <si>
    <t>2 consecutive HAM-D score &gt;/= 21, psychiatric hospitalization, suicide attempts</t>
  </si>
  <si>
    <t>ECT+venlafaxine+lithium</t>
  </si>
  <si>
    <t>Venlafaxine+lithium</t>
  </si>
  <si>
    <t>13,10% / 7,5 weeks</t>
  </si>
  <si>
    <t>20,3% / 6 weeks</t>
  </si>
  <si>
    <t>Lin (2020)</t>
  </si>
  <si>
    <t>Agomelatine early</t>
  </si>
  <si>
    <t>Agomelatine late</t>
  </si>
  <si>
    <t>50% / 9,4 weeks</t>
  </si>
  <si>
    <t>39,1% /9,2 weeks</t>
  </si>
  <si>
    <t>HAM-D =/&gt; 14 or reshospitalization</t>
  </si>
  <si>
    <t>Combination</t>
  </si>
  <si>
    <t>Martinez-Amaros (2021)</t>
  </si>
  <si>
    <t>47,1% / 13,6 weeks</t>
  </si>
  <si>
    <t>61,1% / 11,6 weeks</t>
  </si>
  <si>
    <t>Martinez-Amaros (2012)</t>
  </si>
  <si>
    <t>Reappearance of depressive symptoms fullfilling the criteria for MDD within 6 months. Recurrence: new depressive symptoms after 6 months</t>
  </si>
  <si>
    <t>A score of 15-17 on the HDRS-21 at two consecutive ratings OR a score of 18 or higher at one rating</t>
  </si>
  <si>
    <t>Pharmacotherapy + C/M-ECT</t>
  </si>
  <si>
    <t>48,2% / 75 weeks</t>
  </si>
  <si>
    <t>59,1 % / 61 weeks</t>
  </si>
  <si>
    <t>Neuromodulation</t>
  </si>
  <si>
    <t>Gupta (2008)</t>
  </si>
  <si>
    <t>BL; UL</t>
  </si>
  <si>
    <t>Admission rate and bed occupancy</t>
  </si>
  <si>
    <t>M-ECT</t>
  </si>
  <si>
    <t>No M-ECT</t>
  </si>
  <si>
    <t>M-ECT: Admission rate 0,0 (0,0-0,25); bed occupancy 0,5 (0,0-2,8) vs. No M-ECT Admission rate 0,5 (0,0-1,3) p=0,03; bed occupancy 8,7 (3,9-21,5)</t>
  </si>
  <si>
    <t>Psychotherapy</t>
  </si>
  <si>
    <t>Brakemeier (2014)</t>
  </si>
  <si>
    <t>UL, switch to BL</t>
  </si>
  <si>
    <t>Hospitalization for symptomatic worsening and/or HRSD-24 increase of &gt;/= 18 points at one measurement time point or &gt;/= 10 points increase from baseline</t>
  </si>
  <si>
    <t>Group-CBT + medication</t>
  </si>
  <si>
    <t>C-ECT+medication; Medication</t>
  </si>
  <si>
    <t>44%; 44%</t>
  </si>
  <si>
    <t>Carstens (2021)</t>
  </si>
  <si>
    <t>Group-CBT</t>
  </si>
  <si>
    <t xml:space="preserve">Mean MADRS scores of responders decreased from 29,13 (SD8,98) pre-ECT to 11,37 (SD5,39) after ECT/start CBT, to 8,88 (SD8,44) after group CBT end and 6,38 (SD8,92) at 6m after group CBT. </t>
  </si>
  <si>
    <t>Pluijms (2023)</t>
  </si>
  <si>
    <t>Depressive symptoms defined by treating psychiatrist, general practioner cross-validated in interview with patient</t>
  </si>
  <si>
    <t xml:space="preserve">Notriptyline </t>
  </si>
  <si>
    <t xml:space="preserve">At 2 year follow-up 50% (n=17) relapsed, of whom 64,7% did so within the first 6 months, another 23.5% during second half of the firs year follow-up and 11,8% (n=2) during the second year follow-up. Psychotic features, higher severity of depression and no medication resistance were associated with a more favourable outcome. </t>
  </si>
  <si>
    <t>50% ; 18 weeks</t>
  </si>
  <si>
    <t>Al-Wandi (2024)</t>
  </si>
  <si>
    <t xml:space="preserve">MDD </t>
  </si>
  <si>
    <t>Readmission, suicide attempt or suicide</t>
  </si>
  <si>
    <t>HR 0,79 and 0,8</t>
  </si>
  <si>
    <t>Increase in morbidity severe enough to warrant admision to ward or day-hospital</t>
  </si>
  <si>
    <t>HRS</t>
  </si>
  <si>
    <t>Return of five or more DSM-IV symptoms of MDD and HRSD &gt;/= 16</t>
  </si>
  <si>
    <t>HRSD-17</t>
  </si>
  <si>
    <t>Mean HDRS score ≥ 16 over 2 consecutive visits</t>
  </si>
  <si>
    <t xml:space="preserve">C-ECT </t>
  </si>
  <si>
    <t xml:space="preserve">NR </t>
  </si>
  <si>
    <t xml:space="preserve">S </t>
  </si>
  <si>
    <t xml:space="preserve">NS </t>
  </si>
  <si>
    <t xml:space="preserve">HRS </t>
  </si>
  <si>
    <t>Hamilton Rating Scale</t>
  </si>
  <si>
    <t xml:space="preserve">HDRS </t>
  </si>
  <si>
    <t>Hamilton Depression Rating Scale</t>
  </si>
  <si>
    <t>Continuation ECT</t>
  </si>
  <si>
    <t>Maintenance ECT</t>
  </si>
  <si>
    <t>Montgomery Åsberg Depression Rating Scale</t>
  </si>
  <si>
    <t>Clinical Global Impression-Improvement,</t>
  </si>
  <si>
    <t>Unilateral electrodeplacement, most right-unilateral</t>
  </si>
  <si>
    <t>Bilateral electrodeplacemt</t>
  </si>
  <si>
    <t>Legend</t>
  </si>
  <si>
    <t xml:space="preserve">Lithium was associated with lower likelihood of relapse in unipolar depression HR = 0.21, 95% CI [0.05–0.84], p = 0.027 with lower lithium blood levels (M = 0.50, SD = 0.24) than in bipolar depression (M = 0.77, SD  =  0.15). </t>
  </si>
  <si>
    <t xml:space="preserve">Valproate maintenance pharmacotherapy was associated with a lower risk of relapse compared to patient without valproate treatment (HR: 0.091; P=0.022). Lithium treatement tended to lower the risk of relapse  (hazard ratio: 0.378; P=0.060). </t>
  </si>
  <si>
    <t>High risk of bias</t>
  </si>
  <si>
    <t>Not reported</t>
  </si>
  <si>
    <t>Statistcally significant</t>
  </si>
  <si>
    <t>Statistically non-significant</t>
  </si>
  <si>
    <t>3/5</t>
  </si>
  <si>
    <t>4/5</t>
  </si>
  <si>
    <t>2/5</t>
  </si>
  <si>
    <t>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</si>
</sst>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0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BE6B-0A01-4FB5-A835-440044921A26}">
  <dimension ref="A1:R47"/>
  <sheetViews>
    <sheetView tabSelected="1" topLeftCell="G1" zoomScale="85" zoomScaleNormal="85" workbookViewId="0">
      <selection activeCell="Q1" sqref="Q1:R1048576"/>
    </sheetView>
  </sheetViews>
  <sheetFormatPr defaultColWidth="36.85546875" defaultRowHeight="15" x14ac:dyDescent="0.25"/>
  <cols>
    <col min="1" max="1" width="36.85546875" style="1"/>
    <col min="2" max="2" width="36.85546875" style="1" customWidth="1"/>
    <col min="3" max="3" width="7.42578125" style="1" customWidth="1"/>
    <col min="4" max="4" width="36.85546875" style="1" customWidth="1"/>
    <col min="5" max="5" width="12.7109375" style="1" customWidth="1"/>
    <col min="6" max="6" width="14.5703125" style="1" customWidth="1"/>
    <col min="7" max="7" width="36.85546875" style="1" customWidth="1"/>
    <col min="8" max="8" width="17.7109375" style="1" customWidth="1"/>
    <col min="9" max="9" width="29.5703125" style="1" customWidth="1"/>
    <col min="10" max="10" width="43.42578125" style="1" customWidth="1"/>
    <col min="11" max="16" width="36.85546875" style="1" customWidth="1"/>
    <col min="17" max="17" width="36.85546875" style="7"/>
    <col min="18" max="16384" width="36.85546875" style="1"/>
  </cols>
  <sheetData>
    <row r="1" spans="1:1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3" t="s">
        <v>13</v>
      </c>
      <c r="G1" s="3" t="s">
        <v>22</v>
      </c>
      <c r="H1" s="3" t="s">
        <v>26</v>
      </c>
      <c r="I1" s="3" t="s">
        <v>29</v>
      </c>
      <c r="J1" s="3" t="s">
        <v>35</v>
      </c>
      <c r="K1" s="3" t="s">
        <v>4</v>
      </c>
      <c r="L1" s="3" t="s">
        <v>5</v>
      </c>
      <c r="M1" s="3" t="s">
        <v>30</v>
      </c>
      <c r="N1" s="3" t="s">
        <v>31</v>
      </c>
      <c r="O1" s="3" t="s">
        <v>36</v>
      </c>
      <c r="P1" s="3" t="s">
        <v>7</v>
      </c>
      <c r="Q1" s="6" t="s">
        <v>6</v>
      </c>
      <c r="R1" s="3" t="s">
        <v>20</v>
      </c>
    </row>
    <row r="2" spans="1:18" x14ac:dyDescent="0.25">
      <c r="A2" s="5" t="s">
        <v>125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/>
      <c r="R2" s="3"/>
    </row>
    <row r="3" spans="1:18" x14ac:dyDescent="0.25">
      <c r="A3" s="1" t="s">
        <v>8</v>
      </c>
      <c r="B3" s="1" t="s">
        <v>9</v>
      </c>
      <c r="C3" s="1">
        <v>38</v>
      </c>
      <c r="D3" s="1" t="s">
        <v>10</v>
      </c>
      <c r="E3" s="1">
        <v>55.1</v>
      </c>
      <c r="F3" s="2">
        <v>0.64</v>
      </c>
      <c r="G3" s="1" t="s">
        <v>59</v>
      </c>
      <c r="H3" s="1" t="s">
        <v>181</v>
      </c>
      <c r="I3" s="1">
        <v>52</v>
      </c>
      <c r="J3" s="1" t="s">
        <v>180</v>
      </c>
      <c r="K3" s="1" t="s">
        <v>14</v>
      </c>
      <c r="L3" s="1" t="s">
        <v>11</v>
      </c>
      <c r="M3" s="1" t="s">
        <v>59</v>
      </c>
      <c r="N3" s="1" t="s">
        <v>59</v>
      </c>
      <c r="O3" s="1" t="s">
        <v>23</v>
      </c>
      <c r="P3" s="1" t="s">
        <v>105</v>
      </c>
      <c r="Q3" s="7" t="s">
        <v>207</v>
      </c>
      <c r="R3" s="1" t="s">
        <v>21</v>
      </c>
    </row>
    <row r="4" spans="1:18" x14ac:dyDescent="0.25">
      <c r="A4" s="1" t="s">
        <v>15</v>
      </c>
      <c r="B4" s="1" t="s">
        <v>9</v>
      </c>
      <c r="C4" s="1">
        <v>35</v>
      </c>
      <c r="D4" s="1" t="s">
        <v>16</v>
      </c>
      <c r="E4" s="1">
        <v>60.4</v>
      </c>
      <c r="F4" s="2">
        <v>0.63</v>
      </c>
      <c r="G4" s="1" t="s">
        <v>163</v>
      </c>
      <c r="H4" s="1" t="s">
        <v>183</v>
      </c>
      <c r="I4" s="1">
        <v>52</v>
      </c>
      <c r="J4" s="1" t="s">
        <v>182</v>
      </c>
      <c r="K4" s="1" t="s">
        <v>17</v>
      </c>
      <c r="L4" s="1" t="s">
        <v>18</v>
      </c>
      <c r="M4" s="2">
        <v>0.25</v>
      </c>
      <c r="N4" s="2">
        <v>0.33</v>
      </c>
      <c r="P4" s="1" t="s">
        <v>19</v>
      </c>
      <c r="Q4" s="7" t="s">
        <v>207</v>
      </c>
      <c r="R4" s="1" t="s">
        <v>21</v>
      </c>
    </row>
    <row r="5" spans="1:18" x14ac:dyDescent="0.25">
      <c r="A5" s="1" t="s">
        <v>24</v>
      </c>
      <c r="B5" s="1" t="s">
        <v>9</v>
      </c>
      <c r="C5" s="1">
        <f>29+27+28</f>
        <v>84</v>
      </c>
      <c r="D5" s="1" t="s">
        <v>25</v>
      </c>
      <c r="E5" s="1">
        <v>57.4</v>
      </c>
      <c r="F5" s="2">
        <v>0.67</v>
      </c>
      <c r="G5" s="1" t="s">
        <v>163</v>
      </c>
      <c r="H5" s="1" t="s">
        <v>28</v>
      </c>
      <c r="I5" s="1">
        <v>24</v>
      </c>
      <c r="J5" s="1" t="s">
        <v>184</v>
      </c>
      <c r="K5" s="1" t="s">
        <v>27</v>
      </c>
      <c r="L5" s="1" t="s">
        <v>11</v>
      </c>
      <c r="M5" s="1" t="s">
        <v>32</v>
      </c>
      <c r="N5" s="2">
        <v>0.84</v>
      </c>
      <c r="O5" s="1" t="s">
        <v>33</v>
      </c>
      <c r="Q5" s="7" t="s">
        <v>209</v>
      </c>
      <c r="R5" s="1" t="s">
        <v>34</v>
      </c>
    </row>
    <row r="6" spans="1:18" x14ac:dyDescent="0.25">
      <c r="A6" s="1" t="s">
        <v>37</v>
      </c>
      <c r="B6" s="1" t="s">
        <v>9</v>
      </c>
      <c r="C6" s="1">
        <v>27</v>
      </c>
      <c r="D6" s="1" t="s">
        <v>16</v>
      </c>
      <c r="E6" s="1">
        <f>(51.5+51.3)/2</f>
        <v>51.4</v>
      </c>
      <c r="F6" s="2">
        <v>0.77</v>
      </c>
      <c r="G6" s="1" t="s">
        <v>120</v>
      </c>
      <c r="H6" s="1" t="s">
        <v>42</v>
      </c>
      <c r="I6" s="1">
        <v>24</v>
      </c>
      <c r="J6" s="1" t="s">
        <v>40</v>
      </c>
      <c r="K6" s="1" t="s">
        <v>38</v>
      </c>
      <c r="L6" s="1" t="s">
        <v>11</v>
      </c>
      <c r="M6" s="2">
        <v>0.18</v>
      </c>
      <c r="N6" s="2">
        <v>0.8</v>
      </c>
      <c r="O6" t="s">
        <v>41</v>
      </c>
      <c r="P6" s="1" t="s">
        <v>105</v>
      </c>
      <c r="Q6" s="8" t="s">
        <v>207</v>
      </c>
      <c r="R6" s="1" t="s">
        <v>34</v>
      </c>
    </row>
    <row r="7" spans="1:18" x14ac:dyDescent="0.25">
      <c r="A7" s="1" t="s">
        <v>43</v>
      </c>
      <c r="B7" s="1" t="s">
        <v>9</v>
      </c>
      <c r="C7" s="1">
        <f>8+18+6</f>
        <v>32</v>
      </c>
      <c r="D7" s="1" t="s">
        <v>16</v>
      </c>
      <c r="E7" s="1">
        <v>44.2</v>
      </c>
      <c r="F7" s="2">
        <v>0.63</v>
      </c>
      <c r="G7" s="1" t="s">
        <v>50</v>
      </c>
      <c r="H7" s="1" t="s">
        <v>45</v>
      </c>
      <c r="I7" s="1">
        <v>18</v>
      </c>
      <c r="J7" t="s">
        <v>44</v>
      </c>
      <c r="K7" s="1" t="s">
        <v>46</v>
      </c>
      <c r="L7" s="1" t="s">
        <v>11</v>
      </c>
      <c r="M7" s="1" t="s">
        <v>48</v>
      </c>
      <c r="N7" s="4" t="s">
        <v>47</v>
      </c>
      <c r="O7" t="s">
        <v>49</v>
      </c>
      <c r="Q7" s="7" t="s">
        <v>208</v>
      </c>
      <c r="R7" s="1" t="s">
        <v>21</v>
      </c>
    </row>
    <row r="8" spans="1:18" x14ac:dyDescent="0.25">
      <c r="A8" s="1" t="s">
        <v>51</v>
      </c>
      <c r="B8" s="1" t="s">
        <v>9</v>
      </c>
      <c r="C8" s="1">
        <v>47</v>
      </c>
      <c r="D8" s="1" t="s">
        <v>25</v>
      </c>
      <c r="E8" s="1">
        <v>55.3</v>
      </c>
      <c r="F8" s="2">
        <v>0.59</v>
      </c>
      <c r="G8" s="1" t="s">
        <v>59</v>
      </c>
      <c r="H8" s="1" t="s">
        <v>39</v>
      </c>
      <c r="I8" s="1">
        <v>25</v>
      </c>
      <c r="J8" t="s">
        <v>54</v>
      </c>
      <c r="K8" s="1" t="s">
        <v>52</v>
      </c>
      <c r="L8" s="1" t="s">
        <v>53</v>
      </c>
      <c r="M8" s="1" t="s">
        <v>56</v>
      </c>
      <c r="N8" s="4">
        <v>0.14000000000000001</v>
      </c>
      <c r="O8" s="1" t="s">
        <v>55</v>
      </c>
      <c r="P8" s="1" t="s">
        <v>19</v>
      </c>
      <c r="Q8" s="7" t="s">
        <v>208</v>
      </c>
      <c r="R8" s="1" t="s">
        <v>202</v>
      </c>
    </row>
    <row r="9" spans="1:18" x14ac:dyDescent="0.25">
      <c r="A9" s="1" t="s">
        <v>57</v>
      </c>
      <c r="B9" s="1" t="s">
        <v>58</v>
      </c>
      <c r="C9" s="1">
        <v>37</v>
      </c>
      <c r="D9" s="1" t="s">
        <v>16</v>
      </c>
      <c r="E9" s="1" t="s">
        <v>59</v>
      </c>
      <c r="F9" s="1" t="s">
        <v>59</v>
      </c>
      <c r="G9" s="1" t="s">
        <v>121</v>
      </c>
      <c r="H9" s="1" t="s">
        <v>62</v>
      </c>
      <c r="I9" s="1">
        <v>52</v>
      </c>
      <c r="J9" s="1" t="s">
        <v>72</v>
      </c>
      <c r="K9" s="1" t="s">
        <v>60</v>
      </c>
      <c r="L9" s="1" t="s">
        <v>61</v>
      </c>
      <c r="M9" s="1" t="s">
        <v>59</v>
      </c>
      <c r="N9" s="1" t="s">
        <v>64</v>
      </c>
      <c r="O9" s="1" t="s">
        <v>63</v>
      </c>
      <c r="P9" s="1" t="s">
        <v>105</v>
      </c>
      <c r="Q9" s="7" t="s">
        <v>209</v>
      </c>
      <c r="R9" s="1" t="s">
        <v>64</v>
      </c>
    </row>
    <row r="10" spans="1:18" x14ac:dyDescent="0.25">
      <c r="A10" s="1" t="s">
        <v>65</v>
      </c>
      <c r="B10" t="s">
        <v>58</v>
      </c>
      <c r="C10" s="1">
        <v>19</v>
      </c>
      <c r="D10" s="1" t="s">
        <v>16</v>
      </c>
      <c r="E10" s="1" t="s">
        <v>59</v>
      </c>
      <c r="F10" s="1" t="s">
        <v>59</v>
      </c>
      <c r="G10" s="1" t="s">
        <v>50</v>
      </c>
      <c r="H10" s="1" t="s">
        <v>62</v>
      </c>
      <c r="I10" s="1">
        <v>26</v>
      </c>
      <c r="J10" t="s">
        <v>66</v>
      </c>
      <c r="K10" s="1" t="s">
        <v>67</v>
      </c>
      <c r="L10" s="1" t="s">
        <v>61</v>
      </c>
      <c r="M10" s="2">
        <v>0.26</v>
      </c>
      <c r="N10" s="1" t="s">
        <v>64</v>
      </c>
      <c r="Q10" s="7" t="s">
        <v>207</v>
      </c>
      <c r="R10" s="1" t="s">
        <v>64</v>
      </c>
    </row>
    <row r="11" spans="1:18" x14ac:dyDescent="0.25">
      <c r="A11" s="1" t="s">
        <v>68</v>
      </c>
      <c r="B11" t="s">
        <v>58</v>
      </c>
      <c r="C11" s="1">
        <v>126</v>
      </c>
      <c r="D11" s="1" t="s">
        <v>16</v>
      </c>
      <c r="E11" s="1">
        <v>57.4</v>
      </c>
      <c r="F11" s="2">
        <v>0.72</v>
      </c>
      <c r="G11" s="1" t="s">
        <v>59</v>
      </c>
      <c r="H11" s="1" t="s">
        <v>73</v>
      </c>
      <c r="I11" s="1">
        <v>26</v>
      </c>
      <c r="J11" t="s">
        <v>71</v>
      </c>
      <c r="K11" s="1" t="s">
        <v>69</v>
      </c>
      <c r="L11" s="1" t="s">
        <v>70</v>
      </c>
      <c r="M11" s="2" t="s">
        <v>32</v>
      </c>
      <c r="N11" s="2">
        <v>0.51</v>
      </c>
      <c r="O11" s="1" t="s">
        <v>55</v>
      </c>
      <c r="P11" s="1" t="s">
        <v>19</v>
      </c>
      <c r="Q11" s="7" t="s">
        <v>206</v>
      </c>
      <c r="R11" s="1" t="s">
        <v>64</v>
      </c>
    </row>
    <row r="12" spans="1:18" x14ac:dyDescent="0.25">
      <c r="A12" s="1" t="s">
        <v>74</v>
      </c>
      <c r="B12" t="s">
        <v>58</v>
      </c>
      <c r="C12" s="1">
        <v>31</v>
      </c>
      <c r="D12" s="1" t="s">
        <v>25</v>
      </c>
      <c r="E12" s="1">
        <v>61.2</v>
      </c>
      <c r="F12" s="2">
        <v>0.53</v>
      </c>
      <c r="G12" s="1" t="s">
        <v>50</v>
      </c>
      <c r="H12" s="1" t="s">
        <v>78</v>
      </c>
      <c r="I12" s="1">
        <v>52</v>
      </c>
      <c r="J12" s="1" t="s">
        <v>77</v>
      </c>
      <c r="K12" s="1" t="s">
        <v>76</v>
      </c>
      <c r="L12" s="1" t="s">
        <v>75</v>
      </c>
      <c r="M12" s="4" t="s">
        <v>79</v>
      </c>
      <c r="N12" s="4" t="s">
        <v>80</v>
      </c>
      <c r="O12" s="1" t="s">
        <v>55</v>
      </c>
      <c r="P12" t="s">
        <v>19</v>
      </c>
      <c r="Q12" s="7" t="s">
        <v>206</v>
      </c>
      <c r="R12" s="1" t="s">
        <v>64</v>
      </c>
    </row>
    <row r="13" spans="1:18" x14ac:dyDescent="0.25">
      <c r="A13" s="1" t="s">
        <v>81</v>
      </c>
      <c r="B13" t="s">
        <v>58</v>
      </c>
      <c r="C13" s="1">
        <v>47</v>
      </c>
      <c r="D13" s="1" t="s">
        <v>25</v>
      </c>
      <c r="E13" s="1" t="s">
        <v>59</v>
      </c>
      <c r="F13" s="1" t="s">
        <v>59</v>
      </c>
      <c r="G13" s="1" t="s">
        <v>50</v>
      </c>
      <c r="H13" t="s">
        <v>83</v>
      </c>
      <c r="I13" s="1">
        <v>52</v>
      </c>
      <c r="J13" s="1" t="s">
        <v>82</v>
      </c>
      <c r="K13" s="1" t="s">
        <v>67</v>
      </c>
      <c r="L13" s="1" t="s">
        <v>61</v>
      </c>
      <c r="M13" s="1" t="s">
        <v>59</v>
      </c>
      <c r="N13" s="1" t="s">
        <v>59</v>
      </c>
      <c r="O13" s="1" t="s">
        <v>200</v>
      </c>
      <c r="P13" s="1" t="s">
        <v>105</v>
      </c>
      <c r="Q13" s="7" t="s">
        <v>206</v>
      </c>
      <c r="R13" s="1" t="s">
        <v>64</v>
      </c>
    </row>
    <row r="14" spans="1:18" x14ac:dyDescent="0.25">
      <c r="A14" s="1" t="s">
        <v>171</v>
      </c>
      <c r="B14" t="s">
        <v>58</v>
      </c>
      <c r="C14" s="1">
        <v>34</v>
      </c>
      <c r="D14" s="1" t="s">
        <v>25</v>
      </c>
      <c r="E14" s="1">
        <v>63</v>
      </c>
      <c r="F14" s="2">
        <v>0.56000000000000005</v>
      </c>
      <c r="G14" s="1" t="s">
        <v>50</v>
      </c>
      <c r="H14" s="1" t="s">
        <v>111</v>
      </c>
      <c r="I14" s="1">
        <f>24*4</f>
        <v>96</v>
      </c>
      <c r="J14" s="1" t="s">
        <v>172</v>
      </c>
      <c r="K14" s="1" t="s">
        <v>173</v>
      </c>
      <c r="L14" s="1" t="s">
        <v>61</v>
      </c>
      <c r="M14" s="2" t="s">
        <v>175</v>
      </c>
      <c r="N14" s="1" t="s">
        <v>64</v>
      </c>
      <c r="O14" s="1" t="s">
        <v>174</v>
      </c>
      <c r="P14" s="1" t="s">
        <v>64</v>
      </c>
      <c r="Q14" s="7" t="s">
        <v>209</v>
      </c>
      <c r="R14" s="1" t="s">
        <v>64</v>
      </c>
    </row>
    <row r="15" spans="1:18" x14ac:dyDescent="0.25">
      <c r="A15" s="1" t="s">
        <v>84</v>
      </c>
      <c r="B15" s="1" t="s">
        <v>85</v>
      </c>
      <c r="C15" s="1">
        <v>54</v>
      </c>
      <c r="D15" s="1" t="s">
        <v>86</v>
      </c>
      <c r="E15" s="1">
        <v>50.35</v>
      </c>
      <c r="F15" s="2">
        <v>0.56999999999999995</v>
      </c>
      <c r="G15" s="1" t="s">
        <v>59</v>
      </c>
      <c r="H15" s="1" t="s">
        <v>61</v>
      </c>
      <c r="I15" s="1">
        <v>26</v>
      </c>
      <c r="J15" s="1" t="s">
        <v>94</v>
      </c>
      <c r="K15" s="1" t="s">
        <v>87</v>
      </c>
      <c r="L15" s="1" t="s">
        <v>67</v>
      </c>
      <c r="M15" s="2">
        <v>0.21</v>
      </c>
      <c r="N15" s="2">
        <v>0.2</v>
      </c>
      <c r="O15" t="s">
        <v>88</v>
      </c>
      <c r="P15" s="1" t="s">
        <v>19</v>
      </c>
      <c r="Q15" s="7" t="s">
        <v>206</v>
      </c>
      <c r="R15" s="1" t="s">
        <v>64</v>
      </c>
    </row>
    <row r="16" spans="1:18" x14ac:dyDescent="0.25">
      <c r="A16" s="1" t="s">
        <v>89</v>
      </c>
      <c r="B16" s="1" t="s">
        <v>85</v>
      </c>
      <c r="C16" s="1">
        <v>28</v>
      </c>
      <c r="D16" s="1" t="s">
        <v>25</v>
      </c>
      <c r="E16" s="1">
        <v>55.5</v>
      </c>
      <c r="F16" s="2">
        <v>0.74</v>
      </c>
      <c r="G16" s="1" t="s">
        <v>59</v>
      </c>
      <c r="H16" s="1" t="s">
        <v>61</v>
      </c>
      <c r="I16" s="1">
        <v>52</v>
      </c>
      <c r="J16" s="1" t="s">
        <v>93</v>
      </c>
      <c r="K16" s="1" t="s">
        <v>90</v>
      </c>
      <c r="L16" s="1" t="s">
        <v>91</v>
      </c>
      <c r="M16" s="2">
        <v>0</v>
      </c>
      <c r="N16" s="2">
        <v>0.43</v>
      </c>
      <c r="O16" t="s">
        <v>92</v>
      </c>
      <c r="Q16" s="7" t="s">
        <v>207</v>
      </c>
      <c r="R16" s="1" t="s">
        <v>64</v>
      </c>
    </row>
    <row r="17" spans="1:18" x14ac:dyDescent="0.25">
      <c r="A17" s="1" t="s">
        <v>95</v>
      </c>
      <c r="B17" s="1" t="s">
        <v>85</v>
      </c>
      <c r="C17" s="1">
        <v>61</v>
      </c>
      <c r="D17" s="1" t="s">
        <v>16</v>
      </c>
      <c r="E17" s="1">
        <v>64.900000000000006</v>
      </c>
      <c r="F17" s="2">
        <v>0.62</v>
      </c>
      <c r="G17" s="1" t="s">
        <v>50</v>
      </c>
      <c r="H17" s="1" t="s">
        <v>97</v>
      </c>
      <c r="I17" s="1">
        <v>52</v>
      </c>
      <c r="J17" s="1" t="s">
        <v>98</v>
      </c>
      <c r="K17" s="1" t="s">
        <v>99</v>
      </c>
      <c r="L17" s="1" t="s">
        <v>61</v>
      </c>
      <c r="M17" s="4">
        <v>0.48899999999999999</v>
      </c>
      <c r="N17" s="1" t="s">
        <v>64</v>
      </c>
      <c r="O17" t="s">
        <v>201</v>
      </c>
      <c r="Q17" s="7" t="s">
        <v>207</v>
      </c>
      <c r="R17" s="1" t="s">
        <v>64</v>
      </c>
    </row>
    <row r="18" spans="1:18" x14ac:dyDescent="0.25">
      <c r="A18" s="1" t="s">
        <v>100</v>
      </c>
      <c r="B18" s="1" t="s">
        <v>85</v>
      </c>
      <c r="C18" s="1">
        <v>7350</v>
      </c>
      <c r="D18" s="1" t="s">
        <v>86</v>
      </c>
      <c r="E18" s="1" t="s">
        <v>59</v>
      </c>
      <c r="F18" s="2">
        <v>0.61</v>
      </c>
      <c r="G18" s="1" t="s">
        <v>122</v>
      </c>
      <c r="H18" s="1" t="s">
        <v>61</v>
      </c>
      <c r="I18" s="1">
        <v>73</v>
      </c>
      <c r="J18" t="s">
        <v>101</v>
      </c>
      <c r="K18" s="1" t="s">
        <v>67</v>
      </c>
      <c r="L18" s="1" t="s">
        <v>102</v>
      </c>
      <c r="M18" s="1" t="s">
        <v>103</v>
      </c>
      <c r="N18" s="1" t="s">
        <v>104</v>
      </c>
      <c r="O18" s="1" t="s">
        <v>106</v>
      </c>
      <c r="P18" s="1" t="s">
        <v>105</v>
      </c>
      <c r="Q18" s="7" t="s">
        <v>207</v>
      </c>
      <c r="R18" s="1" t="s">
        <v>64</v>
      </c>
    </row>
    <row r="19" spans="1:18" x14ac:dyDescent="0.25">
      <c r="A19" s="1" t="s">
        <v>107</v>
      </c>
      <c r="B19" s="1" t="s">
        <v>85</v>
      </c>
      <c r="C19" s="1">
        <v>487</v>
      </c>
      <c r="D19" s="1" t="s">
        <v>86</v>
      </c>
      <c r="E19" s="1">
        <v>55</v>
      </c>
      <c r="F19" s="2">
        <v>0.56999999999999995</v>
      </c>
      <c r="G19" s="1" t="s">
        <v>59</v>
      </c>
      <c r="H19" s="1" t="s">
        <v>61</v>
      </c>
      <c r="I19" s="1">
        <v>81</v>
      </c>
      <c r="J19" t="s">
        <v>101</v>
      </c>
      <c r="K19" s="1" t="s">
        <v>108</v>
      </c>
      <c r="L19" s="1" t="s">
        <v>61</v>
      </c>
      <c r="M19" s="2">
        <v>0.34</v>
      </c>
      <c r="N19" s="1" t="s">
        <v>64</v>
      </c>
      <c r="O19" s="1" t="s">
        <v>109</v>
      </c>
      <c r="P19" s="1" t="s">
        <v>64</v>
      </c>
      <c r="Q19" s="7" t="s">
        <v>207</v>
      </c>
      <c r="R19" s="1" t="s">
        <v>64</v>
      </c>
    </row>
    <row r="20" spans="1:18" x14ac:dyDescent="0.25">
      <c r="A20" s="5" t="s">
        <v>144</v>
      </c>
    </row>
    <row r="21" spans="1:18" x14ac:dyDescent="0.25">
      <c r="A21" s="1" t="s">
        <v>110</v>
      </c>
      <c r="B21" s="1" t="s">
        <v>9</v>
      </c>
      <c r="C21" s="1">
        <v>33</v>
      </c>
      <c r="D21" s="1" t="s">
        <v>25</v>
      </c>
      <c r="E21" s="1">
        <v>70.5</v>
      </c>
      <c r="F21" s="2">
        <v>0.64</v>
      </c>
      <c r="G21" s="1" t="s">
        <v>50</v>
      </c>
      <c r="H21" s="1" t="s">
        <v>111</v>
      </c>
      <c r="I21" s="1">
        <v>104</v>
      </c>
      <c r="J21" s="1" t="s">
        <v>112</v>
      </c>
      <c r="K21" s="1" t="s">
        <v>113</v>
      </c>
      <c r="L21" s="1" t="s">
        <v>114</v>
      </c>
      <c r="M21" s="4" t="s">
        <v>116</v>
      </c>
      <c r="N21" s="2" t="s">
        <v>115</v>
      </c>
      <c r="O21" t="s">
        <v>117</v>
      </c>
      <c r="P21" s="1" t="s">
        <v>105</v>
      </c>
      <c r="Q21" s="7" t="s">
        <v>207</v>
      </c>
      <c r="R21" s="1" t="s">
        <v>34</v>
      </c>
    </row>
    <row r="22" spans="1:18" ht="15.75" customHeight="1" x14ac:dyDescent="0.25">
      <c r="A22" s="1" t="s">
        <v>118</v>
      </c>
      <c r="B22" s="1" t="s">
        <v>9</v>
      </c>
      <c r="C22" s="1">
        <v>56</v>
      </c>
      <c r="D22" s="1" t="s">
        <v>16</v>
      </c>
      <c r="E22" s="1">
        <v>57</v>
      </c>
      <c r="F22" s="2">
        <v>0.5</v>
      </c>
      <c r="G22" s="1" t="s">
        <v>119</v>
      </c>
      <c r="H22" s="1" t="s">
        <v>45</v>
      </c>
      <c r="I22" s="1">
        <v>52</v>
      </c>
      <c r="J22" s="1" t="s">
        <v>123</v>
      </c>
      <c r="K22" s="1" t="s">
        <v>124</v>
      </c>
      <c r="L22" s="1" t="s">
        <v>125</v>
      </c>
      <c r="M22" s="2">
        <v>0.32</v>
      </c>
      <c r="N22" s="2">
        <v>0.61</v>
      </c>
      <c r="P22" s="1" t="s">
        <v>105</v>
      </c>
      <c r="Q22" s="7" t="s">
        <v>208</v>
      </c>
      <c r="R22" s="1" t="s">
        <v>21</v>
      </c>
    </row>
    <row r="23" spans="1:18" x14ac:dyDescent="0.25">
      <c r="A23" s="1" t="s">
        <v>126</v>
      </c>
      <c r="B23" s="1" t="s">
        <v>9</v>
      </c>
      <c r="C23" s="1">
        <v>120</v>
      </c>
      <c r="D23" s="1" t="s">
        <v>25</v>
      </c>
      <c r="E23" s="1">
        <v>70.599999999999994</v>
      </c>
      <c r="F23" s="4">
        <v>0.62</v>
      </c>
      <c r="G23" s="1" t="s">
        <v>119</v>
      </c>
      <c r="H23" s="1" t="s">
        <v>62</v>
      </c>
      <c r="I23" s="1">
        <v>24</v>
      </c>
      <c r="J23" t="s">
        <v>133</v>
      </c>
      <c r="K23" s="1" t="s">
        <v>134</v>
      </c>
      <c r="L23" s="1" t="s">
        <v>135</v>
      </c>
      <c r="M23" s="1" t="s">
        <v>136</v>
      </c>
      <c r="N23" s="1" t="s">
        <v>137</v>
      </c>
      <c r="P23" s="1" t="s">
        <v>105</v>
      </c>
      <c r="Q23" s="7" t="s">
        <v>209</v>
      </c>
      <c r="R23" s="1" t="s">
        <v>34</v>
      </c>
    </row>
    <row r="24" spans="1:18" x14ac:dyDescent="0.25">
      <c r="A24" s="1" t="s">
        <v>138</v>
      </c>
      <c r="B24" s="1" t="s">
        <v>9</v>
      </c>
      <c r="C24" s="1">
        <f>24+23</f>
        <v>47</v>
      </c>
      <c r="D24" s="1" t="s">
        <v>25</v>
      </c>
      <c r="E24" s="1" t="s">
        <v>59</v>
      </c>
      <c r="F24" s="1" t="s">
        <v>59</v>
      </c>
      <c r="G24" s="1" t="s">
        <v>50</v>
      </c>
      <c r="H24" s="1" t="s">
        <v>62</v>
      </c>
      <c r="I24" s="1">
        <v>12</v>
      </c>
      <c r="J24" s="1" t="s">
        <v>143</v>
      </c>
      <c r="K24" s="1" t="s">
        <v>139</v>
      </c>
      <c r="L24" s="1" t="s">
        <v>140</v>
      </c>
      <c r="M24" s="2" t="s">
        <v>141</v>
      </c>
      <c r="N24" s="4" t="s">
        <v>142</v>
      </c>
      <c r="P24" s="1" t="s">
        <v>19</v>
      </c>
      <c r="Q24" s="7" t="s">
        <v>207</v>
      </c>
      <c r="R24" s="1" t="s">
        <v>34</v>
      </c>
    </row>
    <row r="25" spans="1:18" x14ac:dyDescent="0.25">
      <c r="A25" s="1" t="s">
        <v>145</v>
      </c>
      <c r="B25" s="1" t="s">
        <v>9</v>
      </c>
      <c r="C25" s="1">
        <v>37</v>
      </c>
      <c r="D25" s="1" t="s">
        <v>25</v>
      </c>
      <c r="E25" s="1">
        <v>68</v>
      </c>
      <c r="F25" s="2">
        <v>0.67</v>
      </c>
      <c r="G25" s="1" t="s">
        <v>50</v>
      </c>
      <c r="H25" s="1" t="s">
        <v>96</v>
      </c>
      <c r="I25" s="1">
        <v>60</v>
      </c>
      <c r="J25" s="1" t="s">
        <v>150</v>
      </c>
      <c r="K25" s="1" t="s">
        <v>124</v>
      </c>
      <c r="L25" s="1" t="s">
        <v>125</v>
      </c>
      <c r="M25" s="1" t="s">
        <v>146</v>
      </c>
      <c r="N25" s="1" t="s">
        <v>147</v>
      </c>
      <c r="P25" s="1" t="s">
        <v>19</v>
      </c>
      <c r="Q25" s="7" t="s">
        <v>209</v>
      </c>
      <c r="R25" s="1" t="s">
        <v>34</v>
      </c>
    </row>
    <row r="26" spans="1:18" x14ac:dyDescent="0.25">
      <c r="A26" s="1" t="s">
        <v>148</v>
      </c>
      <c r="B26" t="s">
        <v>58</v>
      </c>
      <c r="C26" s="1">
        <v>127</v>
      </c>
      <c r="D26" s="1" t="s">
        <v>25</v>
      </c>
      <c r="E26" s="1">
        <v>64.599999999999994</v>
      </c>
      <c r="F26" s="2">
        <v>0.63</v>
      </c>
      <c r="G26" s="1" t="s">
        <v>50</v>
      </c>
      <c r="H26" s="1" t="s">
        <v>96</v>
      </c>
      <c r="I26" s="1">
        <v>104</v>
      </c>
      <c r="J26" s="1" t="s">
        <v>149</v>
      </c>
      <c r="K26" s="1" t="s">
        <v>151</v>
      </c>
      <c r="L26" s="1" t="s">
        <v>125</v>
      </c>
      <c r="M26" s="1" t="s">
        <v>153</v>
      </c>
      <c r="N26" s="1" t="s">
        <v>152</v>
      </c>
      <c r="P26" s="1" t="s">
        <v>59</v>
      </c>
      <c r="Q26" s="7" t="s">
        <v>209</v>
      </c>
      <c r="R26" s="1" t="s">
        <v>64</v>
      </c>
    </row>
    <row r="27" spans="1:18" x14ac:dyDescent="0.25">
      <c r="A27" s="5" t="s">
        <v>154</v>
      </c>
    </row>
    <row r="28" spans="1:18" x14ac:dyDescent="0.25">
      <c r="A28" s="1" t="s">
        <v>132</v>
      </c>
      <c r="B28" s="1" t="s">
        <v>9</v>
      </c>
      <c r="C28" s="1">
        <v>184</v>
      </c>
      <c r="D28" s="1" t="s">
        <v>25</v>
      </c>
      <c r="E28" s="1">
        <v>57.3</v>
      </c>
      <c r="F28" s="2">
        <v>0.68</v>
      </c>
      <c r="G28" s="1" t="s">
        <v>50</v>
      </c>
      <c r="H28" s="1" t="s">
        <v>83</v>
      </c>
      <c r="I28" s="1">
        <v>26</v>
      </c>
      <c r="J28" s="1" t="s">
        <v>127</v>
      </c>
      <c r="K28" s="1" t="s">
        <v>128</v>
      </c>
      <c r="L28" s="1" t="s">
        <v>129</v>
      </c>
      <c r="M28" s="4" t="s">
        <v>130</v>
      </c>
      <c r="N28" s="4" t="s">
        <v>131</v>
      </c>
      <c r="P28" s="1" t="s">
        <v>19</v>
      </c>
      <c r="Q28" s="7" t="s">
        <v>207</v>
      </c>
      <c r="R28" s="1" t="s">
        <v>21</v>
      </c>
    </row>
    <row r="29" spans="1:18" x14ac:dyDescent="0.25">
      <c r="A29" s="1" t="s">
        <v>155</v>
      </c>
      <c r="B29" s="1" t="s">
        <v>85</v>
      </c>
      <c r="C29" s="1">
        <v>38</v>
      </c>
      <c r="D29" s="1" t="s">
        <v>16</v>
      </c>
      <c r="E29" s="1">
        <v>70.599999999999994</v>
      </c>
      <c r="F29" s="2">
        <v>0.89</v>
      </c>
      <c r="G29" s="1" t="s">
        <v>156</v>
      </c>
      <c r="H29" s="1" t="s">
        <v>61</v>
      </c>
      <c r="I29" s="1">
        <v>208</v>
      </c>
      <c r="J29" s="1" t="s">
        <v>157</v>
      </c>
      <c r="K29" s="1" t="s">
        <v>158</v>
      </c>
      <c r="L29" s="1" t="s">
        <v>159</v>
      </c>
      <c r="M29" s="1" t="s">
        <v>59</v>
      </c>
      <c r="N29" s="1" t="s">
        <v>59</v>
      </c>
      <c r="O29" s="1" t="s">
        <v>160</v>
      </c>
      <c r="P29" s="1" t="s">
        <v>105</v>
      </c>
      <c r="Q29" s="7" t="s">
        <v>206</v>
      </c>
      <c r="R29" s="1" t="s">
        <v>64</v>
      </c>
    </row>
    <row r="30" spans="1:18" x14ac:dyDescent="0.25">
      <c r="A30" s="1" t="s">
        <v>176</v>
      </c>
      <c r="B30" s="1" t="s">
        <v>85</v>
      </c>
      <c r="C30" s="1">
        <v>1873</v>
      </c>
      <c r="D30" s="1" t="s">
        <v>177</v>
      </c>
      <c r="E30" s="1">
        <v>62</v>
      </c>
      <c r="F30" s="2">
        <v>0.57899999999999996</v>
      </c>
      <c r="G30" s="1" t="s">
        <v>59</v>
      </c>
      <c r="H30" s="1" t="s">
        <v>61</v>
      </c>
      <c r="I30" s="1">
        <v>104</v>
      </c>
      <c r="J30" s="1" t="s">
        <v>178</v>
      </c>
      <c r="K30" s="1" t="s">
        <v>158</v>
      </c>
      <c r="L30" s="1" t="s">
        <v>159</v>
      </c>
      <c r="M30" s="4">
        <v>0.35399999999999998</v>
      </c>
      <c r="N30" s="4">
        <v>0.41799999999999998</v>
      </c>
      <c r="O30" s="1" t="s">
        <v>179</v>
      </c>
      <c r="P30" s="1" t="s">
        <v>19</v>
      </c>
      <c r="Q30" s="7" t="s">
        <v>208</v>
      </c>
      <c r="R30" s="1" t="s">
        <v>64</v>
      </c>
    </row>
    <row r="31" spans="1:18" x14ac:dyDescent="0.25">
      <c r="A31" s="5" t="s">
        <v>161</v>
      </c>
    </row>
    <row r="32" spans="1:18" x14ac:dyDescent="0.25">
      <c r="A32" s="1" t="s">
        <v>162</v>
      </c>
      <c r="B32" s="1" t="s">
        <v>9</v>
      </c>
      <c r="C32" s="1">
        <v>60</v>
      </c>
      <c r="D32" s="1" t="s">
        <v>16</v>
      </c>
      <c r="E32" s="1">
        <v>61.3</v>
      </c>
      <c r="F32" s="2">
        <v>0.748</v>
      </c>
      <c r="G32" s="1" t="s">
        <v>163</v>
      </c>
      <c r="H32" s="1" t="s">
        <v>83</v>
      </c>
      <c r="I32" s="1">
        <v>52</v>
      </c>
      <c r="J32" s="1" t="s">
        <v>164</v>
      </c>
      <c r="K32" s="1" t="s">
        <v>165</v>
      </c>
      <c r="L32" s="1" t="s">
        <v>166</v>
      </c>
      <c r="M32" s="4">
        <v>0.3</v>
      </c>
      <c r="N32" s="2" t="s">
        <v>167</v>
      </c>
      <c r="P32" s="1" t="s">
        <v>105</v>
      </c>
      <c r="Q32" s="7" t="s">
        <v>207</v>
      </c>
      <c r="R32" s="1" t="s">
        <v>202</v>
      </c>
    </row>
    <row r="33" spans="1:18" x14ac:dyDescent="0.25">
      <c r="A33" s="1" t="s">
        <v>168</v>
      </c>
      <c r="B33" s="1" t="s">
        <v>58</v>
      </c>
      <c r="C33" s="1">
        <v>8</v>
      </c>
      <c r="D33" s="1" t="s">
        <v>16</v>
      </c>
      <c r="E33" s="1">
        <v>52.5</v>
      </c>
      <c r="F33" s="2">
        <v>0.63</v>
      </c>
      <c r="G33" s="1" t="s">
        <v>119</v>
      </c>
      <c r="H33" s="1" t="s">
        <v>45</v>
      </c>
      <c r="I33" s="1">
        <v>24</v>
      </c>
      <c r="J33" s="1" t="s">
        <v>59</v>
      </c>
      <c r="K33" s="1" t="s">
        <v>169</v>
      </c>
      <c r="L33" s="1" t="s">
        <v>61</v>
      </c>
      <c r="M33" s="1" t="s">
        <v>59</v>
      </c>
      <c r="N33" s="1" t="s">
        <v>59</v>
      </c>
      <c r="O33" s="1" t="s">
        <v>170</v>
      </c>
      <c r="P33" s="1" t="s">
        <v>64</v>
      </c>
      <c r="Q33" s="7" t="s">
        <v>208</v>
      </c>
      <c r="R33" s="1" t="s">
        <v>64</v>
      </c>
    </row>
    <row r="34" spans="1:18" x14ac:dyDescent="0.25">
      <c r="F34" s="2"/>
    </row>
    <row r="35" spans="1:18" x14ac:dyDescent="0.25">
      <c r="A35" s="5" t="s">
        <v>199</v>
      </c>
    </row>
    <row r="36" spans="1:18" x14ac:dyDescent="0.25">
      <c r="A36" s="1" t="s">
        <v>186</v>
      </c>
      <c r="B36" s="1" t="s">
        <v>203</v>
      </c>
    </row>
    <row r="37" spans="1:18" x14ac:dyDescent="0.25">
      <c r="A37" s="1" t="s">
        <v>119</v>
      </c>
      <c r="B37" s="1" t="s">
        <v>197</v>
      </c>
    </row>
    <row r="38" spans="1:18" x14ac:dyDescent="0.25">
      <c r="A38" s="1" t="s">
        <v>50</v>
      </c>
      <c r="B38" s="1" t="s">
        <v>198</v>
      </c>
    </row>
    <row r="39" spans="1:18" x14ac:dyDescent="0.25">
      <c r="A39" s="1" t="s">
        <v>189</v>
      </c>
      <c r="B39" s="1" t="s">
        <v>190</v>
      </c>
    </row>
    <row r="40" spans="1:18" x14ac:dyDescent="0.25">
      <c r="A40" s="1" t="s">
        <v>191</v>
      </c>
      <c r="B40" s="1" t="s">
        <v>192</v>
      </c>
    </row>
    <row r="41" spans="1:18" x14ac:dyDescent="0.25">
      <c r="A41" s="1" t="s">
        <v>62</v>
      </c>
      <c r="B41" s="1" t="s">
        <v>192</v>
      </c>
    </row>
    <row r="42" spans="1:18" x14ac:dyDescent="0.25">
      <c r="A42" s="1" t="s">
        <v>45</v>
      </c>
      <c r="B42" s="1" t="s">
        <v>195</v>
      </c>
    </row>
    <row r="43" spans="1:18" x14ac:dyDescent="0.25">
      <c r="A43" s="1" t="s">
        <v>97</v>
      </c>
      <c r="B43" s="1" t="s">
        <v>196</v>
      </c>
    </row>
    <row r="44" spans="1:18" x14ac:dyDescent="0.25">
      <c r="A44" s="1" t="s">
        <v>185</v>
      </c>
      <c r="B44" s="1" t="s">
        <v>193</v>
      </c>
    </row>
    <row r="45" spans="1:18" x14ac:dyDescent="0.25">
      <c r="A45" s="1" t="s">
        <v>158</v>
      </c>
      <c r="B45" s="1" t="s">
        <v>194</v>
      </c>
    </row>
    <row r="46" spans="1:18" x14ac:dyDescent="0.25">
      <c r="A46" s="1" t="s">
        <v>187</v>
      </c>
      <c r="B46" s="1" t="s">
        <v>204</v>
      </c>
    </row>
    <row r="47" spans="1:18" x14ac:dyDescent="0.25">
      <c r="A47" s="1" t="s">
        <v>188</v>
      </c>
      <c r="B47" s="1" t="s">
        <v>205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RaboudUMC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Rovers, Jordy</dc:creator>
  <cp:lastModifiedBy>Rovers, Jordy</cp:lastModifiedBy>
  <cp:lastPrinted>2025-07-22T09:56:47Z</cp:lastPrinted>
  <dcterms:created xsi:type="dcterms:W3CDTF">2025-04-15T12:38:34Z</dcterms:created>
  <dcterms:modified xsi:type="dcterms:W3CDTF">2025-08-20T19:39:39Z</dcterms:modified>
</cp:coreProperties>
</file>