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dgebusinessschool-my.sharepoint.com/personal/tp430_jbs_cam_ac_uk/Documents/Research/CYP MH inequalities/"/>
    </mc:Choice>
  </mc:AlternateContent>
  <xr:revisionPtr revIDLastSave="462" documentId="8_{E1E633F7-A1A5-4319-8100-92268E5BF4CD}" xr6:coauthVersionLast="47" xr6:coauthVersionMax="47" xr10:uidLastSave="{7EDB376D-5A46-4C86-8149-0907F3FD6966}"/>
  <bookViews>
    <workbookView xWindow="-120" yWindow="-120" windowWidth="29040" windowHeight="15720" xr2:uid="{00000000-000D-0000-FFFF-FFFF00000000}"/>
  </bookViews>
  <sheets>
    <sheet name="MSHDS script (SQL)" sheetId="15" r:id="rId1"/>
    <sheet name="In contact" sheetId="18" state="hidden" r:id="rId2"/>
    <sheet name="Open referral" sheetId="17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7" l="1"/>
  <c r="F48" i="17"/>
  <c r="G48" i="17"/>
  <c r="H48" i="17"/>
  <c r="I48" i="17"/>
  <c r="J48" i="17"/>
  <c r="K48" i="17"/>
  <c r="L48" i="17"/>
  <c r="M48" i="17"/>
  <c r="D48" i="17"/>
  <c r="AC3" i="18"/>
  <c r="C3" i="18"/>
  <c r="E98" i="17"/>
  <c r="F98" i="17"/>
  <c r="G98" i="17"/>
  <c r="H98" i="17"/>
  <c r="I98" i="17"/>
  <c r="J98" i="17"/>
  <c r="K98" i="17"/>
  <c r="L98" i="17"/>
  <c r="M98" i="17"/>
  <c r="D98" i="17"/>
  <c r="AE45" i="18"/>
  <c r="AC45" i="18"/>
  <c r="W45" i="18"/>
  <c r="P45" i="18"/>
  <c r="J45" i="18"/>
  <c r="AE44" i="18"/>
  <c r="AC44" i="18"/>
  <c r="W44" i="18"/>
  <c r="P44" i="18"/>
  <c r="J44" i="18"/>
  <c r="AE43" i="18"/>
  <c r="AC43" i="18"/>
  <c r="W43" i="18"/>
  <c r="P43" i="18"/>
  <c r="J43" i="18"/>
  <c r="AE42" i="18"/>
  <c r="AC42" i="18"/>
  <c r="W42" i="18"/>
  <c r="P42" i="18"/>
  <c r="J42" i="18"/>
  <c r="AE41" i="18"/>
  <c r="AC41" i="18"/>
  <c r="W41" i="18"/>
  <c r="P41" i="18"/>
  <c r="J41" i="18"/>
  <c r="AE40" i="18"/>
  <c r="AC40" i="18"/>
  <c r="W40" i="18"/>
  <c r="P40" i="18"/>
  <c r="J40" i="18"/>
  <c r="AE39" i="18"/>
  <c r="AC39" i="18"/>
  <c r="W39" i="18"/>
  <c r="P39" i="18"/>
  <c r="J39" i="18"/>
  <c r="AE38" i="18"/>
  <c r="AC38" i="18"/>
  <c r="W38" i="18"/>
  <c r="P38" i="18"/>
  <c r="J38" i="18"/>
  <c r="AE37" i="18"/>
  <c r="AC37" i="18"/>
  <c r="W37" i="18"/>
  <c r="P37" i="18"/>
  <c r="J37" i="18"/>
  <c r="AE36" i="18"/>
  <c r="AC36" i="18"/>
  <c r="W36" i="18"/>
  <c r="P36" i="18"/>
  <c r="J36" i="18"/>
  <c r="AE35" i="18"/>
  <c r="AC35" i="18"/>
  <c r="W35" i="18"/>
  <c r="P35" i="18"/>
  <c r="J35" i="18"/>
  <c r="AE34" i="18"/>
  <c r="AC34" i="18"/>
  <c r="W34" i="18"/>
  <c r="P34" i="18"/>
  <c r="J34" i="18"/>
  <c r="AE33" i="18"/>
  <c r="AC33" i="18"/>
  <c r="W33" i="18"/>
  <c r="P33" i="18"/>
  <c r="J33" i="18"/>
  <c r="AE32" i="18"/>
  <c r="AC32" i="18"/>
  <c r="W32" i="18"/>
  <c r="P32" i="18"/>
  <c r="J32" i="18"/>
  <c r="AE31" i="18"/>
  <c r="AC31" i="18"/>
  <c r="W31" i="18"/>
  <c r="P31" i="18"/>
  <c r="J31" i="18"/>
  <c r="AE30" i="18"/>
  <c r="AC30" i="18"/>
  <c r="W30" i="18"/>
  <c r="P30" i="18"/>
  <c r="J30" i="18"/>
  <c r="AE29" i="18"/>
  <c r="AC29" i="18"/>
  <c r="W29" i="18"/>
  <c r="P29" i="18"/>
  <c r="J29" i="18"/>
  <c r="AE28" i="18"/>
  <c r="AC28" i="18"/>
  <c r="W28" i="18"/>
  <c r="P28" i="18"/>
  <c r="J28" i="18"/>
  <c r="AE27" i="18"/>
  <c r="AC27" i="18"/>
  <c r="W27" i="18"/>
  <c r="P27" i="18"/>
  <c r="J27" i="18"/>
  <c r="AE26" i="18"/>
  <c r="AC26" i="18"/>
  <c r="W26" i="18"/>
  <c r="P26" i="18"/>
  <c r="J26" i="18"/>
  <c r="AE25" i="18"/>
  <c r="AC25" i="18"/>
  <c r="W25" i="18"/>
  <c r="P25" i="18"/>
  <c r="J25" i="18"/>
  <c r="AE24" i="18"/>
  <c r="AC24" i="18"/>
  <c r="W24" i="18"/>
  <c r="P24" i="18"/>
  <c r="J24" i="18"/>
  <c r="AE23" i="18"/>
  <c r="AC23" i="18"/>
  <c r="W23" i="18"/>
  <c r="P23" i="18"/>
  <c r="J23" i="18"/>
  <c r="AE22" i="18"/>
  <c r="AC22" i="18"/>
  <c r="W22" i="18"/>
  <c r="P22" i="18"/>
  <c r="J22" i="18"/>
  <c r="AE21" i="18"/>
  <c r="AC21" i="18"/>
  <c r="W21" i="18"/>
  <c r="P21" i="18"/>
  <c r="J21" i="18"/>
  <c r="AE20" i="18"/>
  <c r="AC20" i="18"/>
  <c r="W20" i="18"/>
  <c r="P20" i="18"/>
  <c r="J20" i="18"/>
  <c r="AE19" i="18"/>
  <c r="AC19" i="18"/>
  <c r="W19" i="18"/>
  <c r="P19" i="18"/>
  <c r="J19" i="18"/>
  <c r="AE18" i="18"/>
  <c r="AC18" i="18"/>
  <c r="W18" i="18"/>
  <c r="P18" i="18"/>
  <c r="J18" i="18"/>
  <c r="AE17" i="18"/>
  <c r="AC17" i="18"/>
  <c r="W17" i="18"/>
  <c r="P17" i="18"/>
  <c r="J17" i="18"/>
  <c r="AE16" i="18"/>
  <c r="AC16" i="18"/>
  <c r="W16" i="18"/>
  <c r="P16" i="18"/>
  <c r="J16" i="18"/>
  <c r="AE15" i="18"/>
  <c r="AC15" i="18"/>
  <c r="W15" i="18"/>
  <c r="P15" i="18"/>
  <c r="J15" i="18"/>
  <c r="AE14" i="18"/>
  <c r="AC14" i="18"/>
  <c r="W14" i="18"/>
  <c r="P14" i="18"/>
  <c r="J14" i="18"/>
  <c r="AE13" i="18"/>
  <c r="AC13" i="18"/>
  <c r="W13" i="18"/>
  <c r="P13" i="18"/>
  <c r="J13" i="18"/>
  <c r="AE12" i="18"/>
  <c r="AC12" i="18"/>
  <c r="W12" i="18"/>
  <c r="P12" i="18"/>
  <c r="J12" i="18"/>
  <c r="AE11" i="18"/>
  <c r="AC11" i="18"/>
  <c r="W11" i="18"/>
  <c r="P11" i="18"/>
  <c r="J11" i="18"/>
  <c r="AE10" i="18"/>
  <c r="AC10" i="18"/>
  <c r="W10" i="18"/>
  <c r="P10" i="18"/>
  <c r="J10" i="18"/>
  <c r="AE9" i="18"/>
  <c r="AC9" i="18"/>
  <c r="W9" i="18"/>
  <c r="P9" i="18"/>
  <c r="J9" i="18"/>
  <c r="AE8" i="18"/>
  <c r="AC8" i="18"/>
  <c r="W8" i="18"/>
  <c r="P8" i="18"/>
  <c r="J8" i="18"/>
  <c r="AE7" i="18"/>
  <c r="AC7" i="18"/>
  <c r="W7" i="18"/>
  <c r="P7" i="18"/>
  <c r="J7" i="18"/>
  <c r="AE6" i="18"/>
  <c r="AC6" i="18"/>
  <c r="W6" i="18"/>
  <c r="P6" i="18"/>
  <c r="J6" i="18"/>
  <c r="AE5" i="18"/>
  <c r="AC5" i="18"/>
  <c r="W5" i="18"/>
  <c r="P5" i="18"/>
  <c r="J5" i="18"/>
  <c r="AE4" i="18"/>
  <c r="AC4" i="18"/>
  <c r="W4" i="18"/>
  <c r="P4" i="18"/>
  <c r="J4" i="18"/>
  <c r="AE3" i="18"/>
  <c r="Z3" i="18"/>
  <c r="Y3" i="18"/>
  <c r="S3" i="18"/>
  <c r="R3" i="18"/>
  <c r="M3" i="18"/>
  <c r="P3" i="18" s="1"/>
  <c r="L3" i="18"/>
  <c r="G3" i="18"/>
  <c r="J3" i="18" s="1"/>
  <c r="F3" i="18"/>
  <c r="AE45" i="17"/>
  <c r="AC45" i="17"/>
  <c r="W45" i="17"/>
  <c r="P45" i="17"/>
  <c r="J45" i="17"/>
  <c r="AE44" i="17"/>
  <c r="AC44" i="17"/>
  <c r="W44" i="17"/>
  <c r="P44" i="17"/>
  <c r="J44" i="17"/>
  <c r="AE43" i="17"/>
  <c r="AC43" i="17"/>
  <c r="W43" i="17"/>
  <c r="P43" i="17"/>
  <c r="J43" i="17"/>
  <c r="AE42" i="17"/>
  <c r="AC42" i="17"/>
  <c r="W42" i="17"/>
  <c r="P42" i="17"/>
  <c r="J42" i="17"/>
  <c r="AE41" i="17"/>
  <c r="AC41" i="17"/>
  <c r="W41" i="17"/>
  <c r="P41" i="17"/>
  <c r="J41" i="17"/>
  <c r="AE40" i="17"/>
  <c r="AC40" i="17"/>
  <c r="W40" i="17"/>
  <c r="P40" i="17"/>
  <c r="J40" i="17"/>
  <c r="AE39" i="17"/>
  <c r="AC39" i="17"/>
  <c r="W39" i="17"/>
  <c r="P39" i="17"/>
  <c r="J39" i="17"/>
  <c r="AE38" i="17"/>
  <c r="AC38" i="17"/>
  <c r="W38" i="17"/>
  <c r="P38" i="17"/>
  <c r="J38" i="17"/>
  <c r="AE37" i="17"/>
  <c r="AC37" i="17"/>
  <c r="W37" i="17"/>
  <c r="P37" i="17"/>
  <c r="J37" i="17"/>
  <c r="AE36" i="17"/>
  <c r="AC36" i="17"/>
  <c r="W36" i="17"/>
  <c r="P36" i="17"/>
  <c r="J36" i="17"/>
  <c r="AE35" i="17"/>
  <c r="AC35" i="17"/>
  <c r="W35" i="17"/>
  <c r="P35" i="17"/>
  <c r="J35" i="17"/>
  <c r="AE34" i="17"/>
  <c r="AC34" i="17"/>
  <c r="W34" i="17"/>
  <c r="P34" i="17"/>
  <c r="J34" i="17"/>
  <c r="AE33" i="17"/>
  <c r="AC33" i="17"/>
  <c r="W33" i="17"/>
  <c r="P33" i="17"/>
  <c r="J33" i="17"/>
  <c r="AE32" i="17"/>
  <c r="AC32" i="17"/>
  <c r="W32" i="17"/>
  <c r="P32" i="17"/>
  <c r="J32" i="17"/>
  <c r="AE31" i="17"/>
  <c r="AC31" i="17"/>
  <c r="W31" i="17"/>
  <c r="P31" i="17"/>
  <c r="J31" i="17"/>
  <c r="AE30" i="17"/>
  <c r="AC30" i="17"/>
  <c r="W30" i="17"/>
  <c r="P30" i="17"/>
  <c r="J30" i="17"/>
  <c r="AE29" i="17"/>
  <c r="AC29" i="17"/>
  <c r="W29" i="17"/>
  <c r="P29" i="17"/>
  <c r="J29" i="17"/>
  <c r="AE28" i="17"/>
  <c r="AC28" i="17"/>
  <c r="W28" i="17"/>
  <c r="P28" i="17"/>
  <c r="J28" i="17"/>
  <c r="AE27" i="17"/>
  <c r="AC27" i="17"/>
  <c r="W27" i="17"/>
  <c r="P27" i="17"/>
  <c r="J27" i="17"/>
  <c r="AE26" i="17"/>
  <c r="AC26" i="17"/>
  <c r="W26" i="17"/>
  <c r="P26" i="17"/>
  <c r="J26" i="17"/>
  <c r="AE25" i="17"/>
  <c r="AC25" i="17"/>
  <c r="W25" i="17"/>
  <c r="P25" i="17"/>
  <c r="J25" i="17"/>
  <c r="AE24" i="17"/>
  <c r="AC24" i="17"/>
  <c r="W24" i="17"/>
  <c r="P24" i="17"/>
  <c r="J24" i="17"/>
  <c r="AE23" i="17"/>
  <c r="AC23" i="17"/>
  <c r="W23" i="17"/>
  <c r="P23" i="17"/>
  <c r="J23" i="17"/>
  <c r="AE22" i="17"/>
  <c r="AC22" i="17"/>
  <c r="W22" i="17"/>
  <c r="P22" i="17"/>
  <c r="J22" i="17"/>
  <c r="AE21" i="17"/>
  <c r="AC21" i="17"/>
  <c r="W21" i="17"/>
  <c r="P21" i="17"/>
  <c r="J21" i="17"/>
  <c r="AE20" i="17"/>
  <c r="AC20" i="17"/>
  <c r="W20" i="17"/>
  <c r="P20" i="17"/>
  <c r="J20" i="17"/>
  <c r="AE19" i="17"/>
  <c r="AC19" i="17"/>
  <c r="W19" i="17"/>
  <c r="P19" i="17"/>
  <c r="J19" i="17"/>
  <c r="AE18" i="17"/>
  <c r="AC18" i="17"/>
  <c r="W18" i="17"/>
  <c r="P18" i="17"/>
  <c r="J18" i="17"/>
  <c r="AE17" i="17"/>
  <c r="AC17" i="17"/>
  <c r="W17" i="17"/>
  <c r="P17" i="17"/>
  <c r="J17" i="17"/>
  <c r="AE16" i="17"/>
  <c r="AC16" i="17"/>
  <c r="W16" i="17"/>
  <c r="P16" i="17"/>
  <c r="J16" i="17"/>
  <c r="AE15" i="17"/>
  <c r="AC15" i="17"/>
  <c r="W15" i="17"/>
  <c r="P15" i="17"/>
  <c r="J15" i="17"/>
  <c r="AE14" i="17"/>
  <c r="AC14" i="17"/>
  <c r="W14" i="17"/>
  <c r="P14" i="17"/>
  <c r="J14" i="17"/>
  <c r="AE13" i="17"/>
  <c r="AC13" i="17"/>
  <c r="W13" i="17"/>
  <c r="P13" i="17"/>
  <c r="J13" i="17"/>
  <c r="AE12" i="17"/>
  <c r="AC12" i="17"/>
  <c r="W12" i="17"/>
  <c r="P12" i="17"/>
  <c r="J12" i="17"/>
  <c r="AE11" i="17"/>
  <c r="AC11" i="17"/>
  <c r="W11" i="17"/>
  <c r="P11" i="17"/>
  <c r="J11" i="17"/>
  <c r="AE10" i="17"/>
  <c r="AC10" i="17"/>
  <c r="W10" i="17"/>
  <c r="P10" i="17"/>
  <c r="J10" i="17"/>
  <c r="AE9" i="17"/>
  <c r="AC9" i="17"/>
  <c r="W9" i="17"/>
  <c r="P9" i="17"/>
  <c r="J9" i="17"/>
  <c r="AE8" i="17"/>
  <c r="AC8" i="17"/>
  <c r="W8" i="17"/>
  <c r="P8" i="17"/>
  <c r="J8" i="17"/>
  <c r="AE7" i="17"/>
  <c r="AC7" i="17"/>
  <c r="W7" i="17"/>
  <c r="P7" i="17"/>
  <c r="J7" i="17"/>
  <c r="AE6" i="17"/>
  <c r="AC6" i="17"/>
  <c r="W6" i="17"/>
  <c r="P6" i="17"/>
  <c r="J6" i="17"/>
  <c r="AE5" i="17"/>
  <c r="AC5" i="17"/>
  <c r="W5" i="17"/>
  <c r="P5" i="17"/>
  <c r="J5" i="17"/>
  <c r="AE4" i="17"/>
  <c r="AC4" i="17"/>
  <c r="W4" i="17"/>
  <c r="P4" i="17"/>
  <c r="J4" i="17"/>
  <c r="AE3" i="17"/>
  <c r="Z3" i="17"/>
  <c r="Y3" i="17"/>
  <c r="AC3" i="17" s="1"/>
  <c r="S3" i="17"/>
  <c r="R3" i="17"/>
  <c r="W3" i="17" s="1"/>
  <c r="M3" i="17"/>
  <c r="L3" i="17"/>
  <c r="P3" i="17" s="1"/>
  <c r="G3" i="17"/>
  <c r="F3" i="17"/>
  <c r="J3" i="17" s="1"/>
  <c r="C3" i="17"/>
  <c r="W3" i="18" l="1"/>
</calcChain>
</file>

<file path=xl/sharedStrings.xml><?xml version="1.0" encoding="utf-8"?>
<sst xmlns="http://schemas.openxmlformats.org/spreadsheetml/2006/main" count="749" uniqueCount="463">
  <si>
    <t>Total</t>
  </si>
  <si>
    <r>
      <t xml:space="preserve">Age </t>
    </r>
    <r>
      <rPr>
        <sz val="18"/>
        <color theme="1"/>
        <rFont val="Calibri"/>
        <family val="2"/>
        <scheme val="minor"/>
      </rPr>
      <t>(17.67% vs 17.11%)</t>
    </r>
  </si>
  <si>
    <r>
      <t xml:space="preserve">IMD </t>
    </r>
    <r>
      <rPr>
        <sz val="18"/>
        <color theme="1"/>
        <rFont val="Calibri"/>
        <family val="2"/>
        <scheme val="minor"/>
      </rPr>
      <t>(20.76% vs 14.02%)</t>
    </r>
  </si>
  <si>
    <r>
      <t>Ethnicity</t>
    </r>
    <r>
      <rPr>
        <sz val="18"/>
        <color theme="1"/>
        <rFont val="Calibri"/>
        <family val="2"/>
        <scheme val="minor"/>
      </rPr>
      <t xml:space="preserve"> (18.80% vs 7.50%)</t>
    </r>
  </si>
  <si>
    <r>
      <t xml:space="preserve">Gender </t>
    </r>
    <r>
      <rPr>
        <sz val="18"/>
        <color theme="1"/>
        <rFont val="Calibri"/>
        <family val="2"/>
        <scheme val="minor"/>
      </rPr>
      <t>(18.56% vs 16.20%)</t>
    </r>
  </si>
  <si>
    <t>ICS</t>
  </si>
  <si>
    <t>Population</t>
  </si>
  <si>
    <t>Patients</t>
  </si>
  <si>
    <t>Population 11-16</t>
  </si>
  <si>
    <t>Population 6-10</t>
  </si>
  <si>
    <t>Patients 11-16</t>
  </si>
  <si>
    <t>Patients 6-10</t>
  </si>
  <si>
    <t>Inequity</t>
  </si>
  <si>
    <t>Population IMD 1</t>
  </si>
  <si>
    <t>Population IMD 5</t>
  </si>
  <si>
    <t>Patients IMD 1</t>
  </si>
  <si>
    <t>Patients IMD 5</t>
  </si>
  <si>
    <t>Population White</t>
  </si>
  <si>
    <t>Population non-White minority</t>
  </si>
  <si>
    <t>Patients White</t>
  </si>
  <si>
    <t>Patients non-White minority</t>
  </si>
  <si>
    <t>Patients with unknown ethnicity</t>
  </si>
  <si>
    <t>Population boys</t>
  </si>
  <si>
    <t>Population girls</t>
  </si>
  <si>
    <t>Patients boys</t>
  </si>
  <si>
    <t>Patients girls</t>
  </si>
  <si>
    <t>England</t>
  </si>
  <si>
    <t>Bath and North East Somerset, Swindon and Wiltshire</t>
  </si>
  <si>
    <t>Bedfordshire, Luton and Milton Keynes</t>
  </si>
  <si>
    <t>Birmingham and Solihull</t>
  </si>
  <si>
    <t>Bristol, North Somerset and South Gloucestershire</t>
  </si>
  <si>
    <t>Buckinghamshire, Oxfordshire and Berkshire West</t>
  </si>
  <si>
    <t>Cambridgeshire and Peterborough</t>
  </si>
  <si>
    <t>Cheshire and Merseyside</t>
  </si>
  <si>
    <t>Cornwall and the Isles of Scilly Health and Social Care Partnership</t>
  </si>
  <si>
    <t>Coventry and Warwickshire</t>
  </si>
  <si>
    <t>Cumbria and North East</t>
  </si>
  <si>
    <t>Devon</t>
  </si>
  <si>
    <t>Dorset</t>
  </si>
  <si>
    <t>East London Health and Care Partnership</t>
  </si>
  <si>
    <t>Frimley Health and Care ICS</t>
  </si>
  <si>
    <t>Gloucestershire</t>
  </si>
  <si>
    <t>Greater Manchester Health and Social Care Partnership</t>
  </si>
  <si>
    <t>Hampshire and the Isle of Wight</t>
  </si>
  <si>
    <t>Healthier Lancashire and South Cumbria</t>
  </si>
  <si>
    <t>Herefordshire and Worcestershire</t>
  </si>
  <si>
    <t>Hertfordshire and West Essex</t>
  </si>
  <si>
    <t>Humber, Coast and Vale</t>
  </si>
  <si>
    <t>Joined Up Care Derbyshire</t>
  </si>
  <si>
    <t>Kent and Medway</t>
  </si>
  <si>
    <t>Leicester, Leicestershire and Rutland</t>
  </si>
  <si>
    <t>Lincolnshire</t>
  </si>
  <si>
    <t>Mid and South Essex</t>
  </si>
  <si>
    <t>Norfolk and Waveney Health and Care Partnership</t>
  </si>
  <si>
    <t>North London Partners in Health and Care</t>
  </si>
  <si>
    <t>North West London Health and Care Partnership</t>
  </si>
  <si>
    <t>Northamptonshire</t>
  </si>
  <si>
    <t>Nottingham and Nottinghamshire Health and Care</t>
  </si>
  <si>
    <t>Our Healthier South East London</t>
  </si>
  <si>
    <t>Shropshire and Telford and Wrekin</t>
  </si>
  <si>
    <t>Somerset</t>
  </si>
  <si>
    <t>South West London Health and Care Partnership</t>
  </si>
  <si>
    <t>South Yorkshire and Bassetlaw</t>
  </si>
  <si>
    <t>Staffordshire and Stoke on Trent</t>
  </si>
  <si>
    <t>Suffolk and North East Essex</t>
  </si>
  <si>
    <t>Surrey Heartlands Health and Care Partnership</t>
  </si>
  <si>
    <t>Sussex and East Surrey Health and Care Partnership</t>
  </si>
  <si>
    <t>The Black Country and West Birmingham</t>
  </si>
  <si>
    <t>West Yorkshire and Harrogate (Health and Care Partnership)</t>
  </si>
  <si>
    <t>SQL script for MHSDS on NCDR</t>
  </si>
  <si>
    <t>Remarks</t>
  </si>
  <si>
    <t>1. The code was written for MHSDS on NCDR, which differs from the PHE Data Lake version primarily by having a pseudo NHS number to identify patients with more than</t>
  </si>
  <si>
    <t xml:space="preserve">     one Unique MHSDS number (of which there are quite a few)</t>
  </si>
  <si>
    <t>2. The sequential order of running the three table-generating scripts are as follows:</t>
  </si>
  <si>
    <t xml:space="preserve">   </t>
  </si>
  <si>
    <t>(a) Run MHSDS_Patients.sql, which creates the file MHSDS_Patients (all ages)</t>
  </si>
  <si>
    <t>(b) Run then MHSDS_Referrals.sql, which creates the file MHSDS_Referrals (all ages)</t>
  </si>
  <si>
    <t>(c) Run then MHSDS_Contacts.sql, which creates the file MHSDS_Contacts (currently filtered by Age &lt;= 20 as analysis was for CAHMNS 5-16 yrs old)</t>
  </si>
  <si>
    <t>MHSDS_Patients.sql</t>
  </si>
  <si>
    <t>/* === REMAKRS ===</t>
  </si>
  <si>
    <t>(1) Creates a table with a unique row for each Der_Person_ID containing the following fields:</t>
  </si>
  <si>
    <t xml:space="preserve">    (PatientID, NHSNumber, Gender,  NonWhite, ICS based on LSOA, IMDQuintile) </t>
  </si>
  <si>
    <t xml:space="preserve">(2) Patients may have more than one row as providers may create a new MPI for each newly registers patient, we therefore pick the  </t>
  </si>
  <si>
    <t xml:space="preserve">    entry from the most month (UniqMonthID) which is not null. The not null requirment is added compared to the MHSDS standard definition. </t>
  </si>
  <si>
    <t>Note that we espeically regularly obverve that the same patient may have different ethnicities recorded by different providers</t>
  </si>
  <si>
    <t>(3) Ethnity definition follow  www.ethnicity-facts-figures.service.gov.uk/style-guide/writing-about-ethnicity</t>
  </si>
  <si>
    <t>(6) The IMD and ICS assignment of the patient's LSOA are taken from the table dbo.LOSA in the Healthcare_Public_Health sandbox, which</t>
  </si>
  <si>
    <t xml:space="preserve">    in turn were imported from the PHE/OHID Data Lake tables LookupsShared.dbo.vLKP_LSOA11 and LookupsShared.dbo.vSocioDemog_LSOA11. </t>
  </si>
  <si>
    <t xml:space="preserve">(7) Due to capacity constraints on the NCDR server, queries are extensively split into smaller executions with intermediate results saved in </t>
  </si>
  <si>
    <t xml:space="preserve">    temp tables</t>
  </si>
  <si>
    <t>*/</t>
  </si>
  <si>
    <t>DROP TABLE IF EXISTS NHSE_Sandbox_Healthcare_Public_Health.dbo.MHSDS_Patients;</t>
  </si>
  <si>
    <t>------------------------------------------------------</t>
  </si>
  <si>
    <t>--- 1. Save simplified MPI file in Temp_AllRecords ---</t>
  </si>
  <si>
    <t>--REMARK-- The new table only transforms data fields frmo MPI but doesn't involve any filtering yet</t>
  </si>
  <si>
    <t>DROP TABLE IF EXISTS NHSE_Sandbox_Healthcare_Public_Health.dbo.Temp_AllRecords;</t>
  </si>
  <si>
    <t>SELECT Der_Person_ID AS PatientID</t>
  </si>
  <si>
    <t xml:space="preserve">   , Der_Pseudo_NHS_Number AS NHSNumber</t>
  </si>
  <si>
    <t xml:space="preserve">   , CASE WHEN Gender IN ('1', 'M') THEN 'Male'</t>
  </si>
  <si>
    <t xml:space="preserve">  WHEN Gender IN ('2', 'F') THEN 'Female'</t>
  </si>
  <si>
    <t xml:space="preserve">  ELSE NULL END </t>
  </si>
  <si>
    <t xml:space="preserve">  AS Gender</t>
  </si>
  <si>
    <t xml:space="preserve">  , CASE WHEN EthnicCategory IN ('A', 'B', 'C') THEN 0</t>
  </si>
  <si>
    <t xml:space="preserve"> WHEN EthnicCategory IN ('D', 'E', 'F', 'G', 'H', 'J', 'K', 'L', 'M', 'N', 'P', 'R', 'S') THEN 1</t>
  </si>
  <si>
    <t xml:space="preserve"> ELSE NULL END </t>
  </si>
  <si>
    <t xml:space="preserve"> AS NonWhite</t>
  </si>
  <si>
    <t xml:space="preserve">  , LSOA2011 AS LSOA</t>
  </si>
  <si>
    <t xml:space="preserve">  , DATEADD(MONTH, UniqMonthID, '1900-03-01 00:00:00.000') AS RecordDate</t>
  </si>
  <si>
    <t>INTO NHSE_Sandbox_Healthcare_Public_Health.dbo.Temp_AllRecords</t>
  </si>
  <si>
    <t>FROM NHSE_MHSDS.dbo.MHS001MPI Patients;</t>
  </si>
  <si>
    <t xml:space="preserve">GO </t>
  </si>
  <si>
    <t>--- 2. Create Structure of MHSDS_Patients table ---</t>
  </si>
  <si>
    <t xml:space="preserve">    --REMARK-- The new table MHSDS_Patients contains one row for each distinct PatientID (Der_Person_ID) with the additional columns remaining blank for now</t>
  </si>
  <si>
    <t>-- Create PatientID column</t>
  </si>
  <si>
    <t xml:space="preserve">SELECT DISTINCT PatientID </t>
  </si>
  <si>
    <t>INTO NHSE_Sandbox_Healthcare_Public_Health.dbo.MHSDS_Patients</t>
  </si>
  <si>
    <t>FROM NHSE_Sandbox_Healthcare_Public_Health.dbo.Temp_AllRecords</t>
  </si>
  <si>
    <t>ORDER BY PatientID;</t>
  </si>
  <si>
    <t>GO</t>
  </si>
  <si>
    <t xml:space="preserve">-- Add all other colums to MHSDS_Patients table structure </t>
  </si>
  <si>
    <t xml:space="preserve">ALTER TABLE NHSE_Sandbox_Healthcare_Public_Health.dbo.MHSDS_Patients </t>
  </si>
  <si>
    <t>ADD NHSNumber bigint</t>
  </si>
  <si>
    <t>, Gender varchar(6)</t>
  </si>
  <si>
    <t>, Ethnicity varchar(6)</t>
  </si>
  <si>
    <t>, NonWhite int</t>
  </si>
  <si>
    <t>, LSOA varchar(10)</t>
  </si>
  <si>
    <t>-------------------------------------</t>
  </si>
  <si>
    <t>--- 3. Add most recent NHS number ---</t>
  </si>
  <si>
    <t>--REMARK-- Steps 3 to 6 do all the same thing: get the latest non-null entry for each field (partitioned by PatientID) and then add them to the master table MHSDS_Patients</t>
  </si>
  <si>
    <t>-- Create Temp table with latest NHS number for each PatientID</t>
  </si>
  <si>
    <t xml:space="preserve">SELECT PatientID, NHSNumber </t>
  </si>
  <si>
    <t>INTO NHSE_Sandbox_Healthcare_Public_Health.dbo.Temp</t>
  </si>
  <si>
    <t xml:space="preserve">FROM (SELECT PatientID, NHSNumber, ROW_NUMBER() over (partition by PatientID order by RecordDate DESC) As DuplicationRank FROM NHSE_Sandbox_Healthcare_Public_Health.dbo.Temp_AllRecords WHERE NHSNumber Is NOT NULL) AS NHSNumberAux </t>
  </si>
  <si>
    <t>WHERE DuplicationRank = 1;</t>
  </si>
  <si>
    <t xml:space="preserve">-- Add latest number to </t>
  </si>
  <si>
    <t>update NHSE_Sandbox_Healthcare_Public_Health.dbo.MHSDS_Patients</t>
  </si>
  <si>
    <t xml:space="preserve">set NHSNumber = Temp.NHSNumber </t>
  </si>
  <si>
    <t>FROM NHSE_Sandbox_Healthcare_Public_Health.dbo.MHSDS_Patients Patients</t>
  </si>
  <si>
    <t xml:space="preserve"> LEFT JOIN NHSE_Sandbox_Healthcare_Public_Health.dbo.Temp Temp on Patients.PatientID = Temp.PatientID;</t>
  </si>
  <si>
    <t>-- Drop temp table</t>
  </si>
  <si>
    <t>DROP TABLE IF EXISTS NHSE_Sandbox_Healthcare_Public_Health.dbo.Temp;</t>
  </si>
  <si>
    <t>---------------------------------</t>
  </si>
  <si>
    <t>--- 4. Add most recent gender ---</t>
  </si>
  <si>
    <t>-- Create Temp table with latest gender for each PatientID</t>
  </si>
  <si>
    <t xml:space="preserve">SELECT PatientID, Gender </t>
  </si>
  <si>
    <t>FROM (SELECT PatientID, Gender, ROW_NUMBER() over (partition by PatientID order by RecordDate DESC) As DuplicationRank FROM NHSE_Sandbox_Healthcare_Public_Health.dbo.Temp_AllRecords WHERE Gender Is NOT NULL) AS GenderAux</t>
  </si>
  <si>
    <t xml:space="preserve">set Gender = Temp.Gender </t>
  </si>
  <si>
    <t>-----------------------------------</t>
  </si>
  <si>
    <t>--- 5. Add most recent NonWhite ---</t>
  </si>
  <si>
    <t>SELECT PatientID, NonWhite</t>
  </si>
  <si>
    <t>FROM (SELECT PatientID, NonWhite, ROW_NUMBER() over (partition by PatientID order by RecordDate DESC) As DuplicationRank FROM NHSE_Sandbox_Healthcare_Public_Health.dbo.Temp_AllRecords WHERE NonWhite IS NOT NULL) AS EthnicityAux</t>
  </si>
  <si>
    <t>set NonWhite = Temp.NonWhite</t>
  </si>
  <si>
    <t>-------------------------------</t>
  </si>
  <si>
    <t>--- 6. Add most recent LSOA ---</t>
  </si>
  <si>
    <t xml:space="preserve">SELECT PatientID, LSOA </t>
  </si>
  <si>
    <t>FROM (SELECT PatientID, LSOA, ROW_NUMBER() over (partition by PatientID order by RecordDate DESC) As DuplicationRank FROM NHSE_Sandbox_Healthcare_Public_Health.dbo.Temp_AllRecords WHERE LSOA Is NOT NULL) AS LSOAAux</t>
  </si>
  <si>
    <t xml:space="preserve">set LSOA = Temp.LSOA </t>
  </si>
  <si>
    <t>--- 7. Drop Temp_AllRecords table ---</t>
  </si>
  <si>
    <t>--- 8. Add ICS, region and IMD ---</t>
  </si>
  <si>
    <t>ALTER TABLE NHSE_Sandbox_Healthcare_Public_Health.dbo.MHSDS_Patients</t>
  </si>
  <si>
    <t>ADD ICS VARCHAR(255)</t>
  </si>
  <si>
    <t>, Region VARCHAR(120)</t>
  </si>
  <si>
    <t>, IMDQuintile VARCHAR(50);</t>
  </si>
  <si>
    <t>UPDATE NHSE_Sandbox_Healthcare_Public_Health.dbo.MHSDS_Patients</t>
  </si>
  <si>
    <t xml:space="preserve">set ICS = LSOA.ICS </t>
  </si>
  <si>
    <t xml:space="preserve">    , Region = LSOA.Region </t>
  </si>
  <si>
    <t xml:space="preserve">, IMDQuintile = LSOA.IMDQuintile </t>
  </si>
  <si>
    <t xml:space="preserve"> LEFT JOIN NHSE_Sandbox_Healthcare_Public_Health.dbo.LSOA LSOA on Patients.LSOA = LSOA.LSOA;</t>
  </si>
  <si>
    <t>MHSDS_Referrals.sql</t>
  </si>
  <si>
    <t>(1) The table contains the following data fields from MHS101Reerrals (limited to patients referred under 18)</t>
  </si>
  <si>
    <t xml:space="preserve">       (ReferralID, PatientID, ReferralDate, CommissionerID, AgeAtReferral, ReferralReason)</t>
  </si>
  <si>
    <t>(2) On average, each ReferralID has 10 rows. This probably is the result of one new row added for an active referral in each new reporting period.</t>
  </si>
  <si>
    <t xml:space="preserve">    Therefore only the latest non-null entry is used as alredy for MHSDS_Patients</t>
  </si>
  <si>
    <t>(3) For legacy reasons, the command is written mostly as a long list of CTE commands, but can be run at night in one go on NCDR</t>
  </si>
  <si>
    <t>(4) We use the Reference database in NCDR to identify they ICS based on the commissioner codes (mostly CCGs) in step 2</t>
  </si>
  <si>
    <t>DROP TABLE IF EXISTS NHSE_Sandbox_Healthcare_Public_Health.dbo.MHSDS_Referrals;</t>
  </si>
  <si>
    <t>--- 1. CREATE REFERRALS TABLE ---</t>
  </si>
  <si>
    <t>WITH</t>
  </si>
  <si>
    <t>-- Get referral table "AllRecords"</t>
  </si>
  <si>
    <t>AllRecords AS(</t>
  </si>
  <si>
    <t>SELECT UniqServReqID AS ReferralID</t>
  </si>
  <si>
    <t xml:space="preserve">   , Der_Person_ID AS PatientID</t>
  </si>
  <si>
    <t xml:space="preserve">   , ReferralRequestReceivedDate AS ReferralDate</t>
  </si>
  <si>
    <t xml:space="preserve">   , OrgIDComm AS CommissionerID</t>
  </si>
  <si>
    <t xml:space="preserve">   , AgeServReferRecDate As AgeAtReferral</t>
  </si>
  <si>
    <t xml:space="preserve">   , PrimReasonReferralMH as ReferralReason</t>
  </si>
  <si>
    <t xml:space="preserve">   , DATEADD(MONTH, UniqMonthID, '1900-03-01 00:00:00.000') AS RecordDate</t>
  </si>
  <si>
    <t>FROM NHSE_MHSDS.dbo.MHS101Referral Referrals</t>
  </si>
  <si>
    <t>WHERE AgeServReferRecDate IS NULL OR AgeServReferRecDate &lt; 18),</t>
  </si>
  <si>
    <t>-- Take most recent non-null entry for each ReferralID (except for PatientID, where we use the largest number)</t>
  </si>
  <si>
    <t>ReferralID AS (SELECT DISTINCT ReferralID FROM AllRecords),</t>
  </si>
  <si>
    <t>PatientID AS (SELECT ReferralID, max(PatientID) OVER(partition by ReferralID) AS PatientID FROM AllRecords WHERE PatientID Is NOT NULL),</t>
  </si>
  <si>
    <t>ReferralDate AS (SELECT ReferralID, ReferralDate FROM (SELECT ReferralID, ReferralDate, ROW_NUMBER() over (partition by ReferralID order by RecordDate DESC) As DuplicationRank FROM AllRecords WHERE ReferralDate Is NOT NULL) AS ReferralDateAux WHERE DuplicationRank = 1),</t>
  </si>
  <si>
    <t>CommissionerID AS (SELECT ReferralID, CommissionerID FROM (SELECT ReferralID, CommissionerID, ROW_NUMBER() over (partition by ReferralID order by RecordDate DESC) As DuplicationRank FROM AllRecords WHERE CommissionerID Is NOT NULL) AS CommissionerIDAux WHERE DuplicationRank = 1),</t>
  </si>
  <si>
    <t>AgeAtReferral AS (SELECT ReferralID, AgeAtReferral FROM (SELECT ReferralID, AgeAtReferral, ROW_NUMBER() over (partition by ReferralID order by RecordDate DESC) As DuplicationRank FROM AllRecords WHERE AgeAtReferral Is NOT NULL) AS MH_AgeAtReferralAux WHERE DuplicationRank = 1),</t>
  </si>
  <si>
    <t>ReferralReason AS (SELECT ReferralID, ReferralReason FROM (SELECT ReferralID, ReferralReason, ROW_NUMBER() over (partition by ReferralID order by RecordDate DESC) As DuplicationRank FROM AllRecords WHERE ReferralReason Is NOT NULL) AS ReferralReasonAux WHERE DuplicationRank = 1)</t>
  </si>
  <si>
    <t>-- Create one unique row for each referral by joining the above 2-column tables by ReferralID</t>
  </si>
  <si>
    <t>SELECT ReferralID.ReferralID, PatientID, ReferralDate, CommissionerID, AgeAtReferral, ReferralReason</t>
  </si>
  <si>
    <t>INTO NHSE_Sandbox_Healthcare_Public_Health.dbo.MHSDS_Referrals</t>
  </si>
  <si>
    <t xml:space="preserve">FROM ReferralID </t>
  </si>
  <si>
    <t xml:space="preserve"> LEFT JOIN PatientID ON ReferralID.ReferralID = PatientID.ReferralID</t>
  </si>
  <si>
    <t xml:space="preserve"> LEFT JOIN ReferralDate ON ReferralID.ReferralID = ReferralDate.ReferralID</t>
  </si>
  <si>
    <t xml:space="preserve"> LEFT JOIN CommissionerID ON ReferralID.ReferralID = CommissionerID.ReferralID</t>
  </si>
  <si>
    <t xml:space="preserve"> Left JOIN AgeAtReferral ON ReferralID.ReferralID = AgeAtReferral.ReferralID</t>
  </si>
  <si>
    <t xml:space="preserve"> LEFT JOIN ReferralReason ON ReferralID.ReferralID = ReferralReason.ReferralID;</t>
  </si>
  <si>
    <t>------------------</t>
  </si>
  <si>
    <t>--- 2. Add ICS ---</t>
  </si>
  <si>
    <t>ALTER TABLE NHSE_Sandbox_Healthcare_Public_Health.dbo.MHSDS_Referrals</t>
  </si>
  <si>
    <t>ADD</t>
  </si>
  <si>
    <t>ICS VARCHAR (255);</t>
  </si>
  <si>
    <t>-- Rename STP to make their names identical to those in Patients.LSOA_ICS, and save the CCG to ICS and Region mapping in Temp file</t>
  </si>
  <si>
    <t xml:space="preserve">DROP TABLE IF EXISTS NHSE_Sandbox_Healthcare_Public_Health.dbo.Temp; </t>
  </si>
  <si>
    <t>SELECT CommissionerID = Organisation_Code,</t>
  </si>
  <si>
    <t xml:space="preserve">       ICS = CASE WHEN STP_Name = 'BATH AND NORTH EAST SOMERSET, SWINDON AND WILTSHIRE STP' THEN 'Bath and North East Somerset, Swindon and Wiltshire'</t>
  </si>
  <si>
    <t xml:space="preserve">              WHEN STP_Name = 'BEDFORDSHIRE, LUTON AND MILTON KEYNES STP' THEN 'Bedfordshire, Luton and Milton Keynes'</t>
  </si>
  <si>
    <t xml:space="preserve">  WHEN STP_Name = 'BIRMINGHAM AND SOLIHULL STP' THEN 'Birmingham and Solihull'</t>
  </si>
  <si>
    <t xml:space="preserve">  WHEN STP_Name = 'BRISTOL, NORTH SOMERSET AND SOUTH GLOUCESTERSHIRE STP' THEN 'Bristol, North Somerset and South Gloucestershire'</t>
  </si>
  <si>
    <t xml:space="preserve">  WHEN STP_Name = 'BUCKINGHAMSHIRE, OXFORDSHIRE AND BERKSHIRE WEST STP' THEN 'Buckinghamshire, Oxfordshire and Berkshire West'</t>
  </si>
  <si>
    <t xml:space="preserve">  WHEN STP_Name = 'CAMBRIDGESHIRE AND PETERBOROUGH STP' THEN 'Cambridgeshire and Peterborough'</t>
  </si>
  <si>
    <t xml:space="preserve">  WHEN STP_Name = 'CHESHIRE AND MERSEYSIDE STP' THEN 'Cheshire and Merseyside'</t>
  </si>
  <si>
    <t xml:space="preserve">  WHEN STP_Name = 'CORNWALL AND THE ISLES OF SCILLY HEALTH &amp; SOCIAL CARE PARTNERSHIP (STP)' THEN 'Cornwall and the Isles of Scilly Health and Social Care Partnership'</t>
  </si>
  <si>
    <t xml:space="preserve">  WHEN STP_Name = 'COVENTRY AND WARWICKSHIRE STP' THEN 'Coventry and Warwickshire'</t>
  </si>
  <si>
    <t xml:space="preserve">  WHEN STP_Name = 'CUMBRIA AND NORTH EAST STP' THEN 'Cumbria and North East'</t>
  </si>
  <si>
    <t xml:space="preserve">  WHEN STP_Name = 'DEVON STP' THEN 'Devon'</t>
  </si>
  <si>
    <t xml:space="preserve">  WHEN STP_Name = 'DORSET STP' THEN 'Dorset'</t>
  </si>
  <si>
    <t xml:space="preserve">  WHEN STP_Name = 'EAST LONDON HEALTH &amp; CARE PARTNERSHIP (STP)' THEN 'East London Health and Care Partnership'</t>
  </si>
  <si>
    <t xml:space="preserve">  WHEN STP_Name = 'FRIMLEY HEALTH &amp; CARE (STP)' THEN 'Frimley Health and Care ICS'</t>
  </si>
  <si>
    <t xml:space="preserve">  WHEN STP_Name = 'GLOUCESTERSHIRE STP' THEN 'Gloucestershire'</t>
  </si>
  <si>
    <t xml:space="preserve">  WHEN STP_Name = 'GREATER MANCHESTER HEALTH &amp; SOCIAL CARE PARTNERSHIP' THEN 'Greater Manchester Health and Social Care Partnership'</t>
  </si>
  <si>
    <t xml:space="preserve">  WHEN STP_Name = 'HAMPSHIRE AND THE ISLE OF WIGHT STP' THEN 'Hampshire and the Isle of Wight'</t>
  </si>
  <si>
    <t xml:space="preserve">  WHEN STP_Name = 'LANCASHIRE AND SOUTH CUMBRIA ICS' THEN 'Healthier Lancashire and South Cumbria'</t>
  </si>
  <si>
    <t xml:space="preserve">  WHEN STP_Name = 'HEREFORDSHIRE AND WORCESTERSHIRE STP' THEN 'Herefordshire and Worcestershire'</t>
  </si>
  <si>
    <t xml:space="preserve">  WHEN STP_Name = 'HERTFORDSHIRE AND WEST ESSEX STP' THEN 'Hertfordshire and West Essex'</t>
  </si>
  <si>
    <t xml:space="preserve">  WHEN STP_Name = 'HUMBER, COAST AND VALE STP' THEN 'Humber, Coast and Vale'</t>
  </si>
  <si>
    <t xml:space="preserve">  WHEN STP_Name = 'JOINED UP CARE DERBYSHIRE STP' THEN 'Joined Up Care Derbyshire'</t>
  </si>
  <si>
    <t xml:space="preserve">  WHEN STP_Name = 'KENT AND MEDWAY STP' THEN 'Kent and Medway'</t>
  </si>
  <si>
    <t xml:space="preserve">  WHEN STP_Name = 'LEICESTER, LEICESTERSHIRE AND RUTLAND STP' THEN 'Leicester, Leicestershire and Rutland'</t>
  </si>
  <si>
    <t xml:space="preserve">  WHEN STP_Name = 'LINCOLNSHIRE STP' THEN 'Lincolnshire'</t>
  </si>
  <si>
    <t xml:space="preserve">  WHEN STP_Name = 'MID AND SOUTH ESSEX STP' THEN 'Mid and South Essex'</t>
  </si>
  <si>
    <t xml:space="preserve">  WHEN STP_Name = 'NORFOLK AND WAVENEY HEALTH &amp; CARE PARTNERSHIP (STP)' THEN 'Norfolk and Waveney Health and Care Partnership'</t>
  </si>
  <si>
    <t xml:space="preserve">  WHEN STP_Name = 'NORTH LONDON PARTNERS IN HEALTH &amp; CARE (STP)' THEN 'North London Partners in Health and Care'</t>
  </si>
  <si>
    <t xml:space="preserve">  WHEN STP_Name = 'NORTH WEST LONDON HEALTH &amp; CARE PARTNERSHIP (STP)' THEN 'North West London Health and Care Partnership'</t>
  </si>
  <si>
    <t xml:space="preserve">  WHEN STP_Name = 'NORTHAMPTONSHIRE STP' THEN 'Northamptonshire'</t>
  </si>
  <si>
    <t xml:space="preserve">  WHEN STP_Name = 'NOTTINGHAM AND NOTTINGHAMSHIRE HEALTH AND CARE STP' THEN 'Nottingham and Nottinghamshire Health and Care'</t>
  </si>
  <si>
    <t xml:space="preserve">  WHEN STP_Name = 'OUR HEALTHIER SOUTH EAST LONDON STP' THEN 'Our Healthier South East London'</t>
  </si>
  <si>
    <t xml:space="preserve">  WHEN STP_Name = 'SHROPSHIRE AND TELFORD AND WREKIN STP' THEN 'Shropshire and Telford and Wrekin'</t>
  </si>
  <si>
    <t xml:space="preserve">  WHEN STP_Name = 'SOMERSET STP' THEN 'Somerset'</t>
  </si>
  <si>
    <t xml:space="preserve">  WHEN STP_Name = 'SOUTH WEST LONDON HEALTH &amp; CARE PARTNERSHIP (STP)' THEN 'South West London Health and Care Partnership'</t>
  </si>
  <si>
    <t xml:space="preserve">  WHEN STP_Name = 'SOUTH YORKSHIRE AND BASSETLAW STP' THEN 'South Yorkshire and Bassetlaw'</t>
  </si>
  <si>
    <t xml:space="preserve">  WHEN STP_Name = 'STAFFORDSHIRE &amp; STOKE ON TRENT STP' THEN 'Staffordshire and Stoke on Trent'</t>
  </si>
  <si>
    <t xml:space="preserve">  WHEN STP_Name = 'SUFFOLK AND NORTH EAST ESSEX ICS' THEN 'Suffolk and North East Essex'</t>
  </si>
  <si>
    <t xml:space="preserve">  WHEN STP_Name = 'SURREY HEARTLANDS HEALTH &amp; CARE PARTNERSHIP (STP)' THEN 'Surrey Heartlands Health and Care Partnership'</t>
  </si>
  <si>
    <t xml:space="preserve">  WHEN STP_Name = 'SUSSEX HEALTH AND CARE PARTNERSHIP' THEN 'Sussex and East Surrey Health and Care Partnership'</t>
  </si>
  <si>
    <t xml:space="preserve">  WHEN STP_Name = 'THE BLACK COUNTRY AND WEST BIRMINGHAM STP' THEN 'The Black Country and West Birmingham'</t>
  </si>
  <si>
    <t xml:space="preserve">  WHEN STP_Name = 'WEST YORKSHIRE AND HARROGATE HEALTH &amp; CARE PARTNERSHIP (STP)' THEN 'West Yorkshire and Harrogate (Health and Care Partnership)'</t>
  </si>
  <si>
    <t xml:space="preserve">  ELSE STP_NAME</t>
  </si>
  <si>
    <t xml:space="preserve">         END</t>
  </si>
  <si>
    <t>FROM NHSE_Reference.dbo.tbl_Ref_ODS_Commissioner_Hierarchies;</t>
  </si>
  <si>
    <t>-- Add ICS names, split into batches for performance resons</t>
  </si>
  <si>
    <t>USE NHSE_Sandbox_Healthcare_Public_Health</t>
  </si>
  <si>
    <t>DROP PROCEDURE IF EXISTS dbo.AddICS;</t>
  </si>
  <si>
    <t>CREATE PROCEDURE dbo.AddICS</t>
  </si>
  <si>
    <t>@Age int</t>
  </si>
  <si>
    <t xml:space="preserve">AS   </t>
  </si>
  <si>
    <t>UPDATE NHSE_Sandbox_Healthcare_Public_Health.dbo.MHSDS_Referrals</t>
  </si>
  <si>
    <t>set  ICS = Temp.ICS</t>
  </si>
  <si>
    <t>FROM NHSE_Sandbox_Healthcare_Public_Health.dbo.MHSDS_Referrals Referrals</t>
  </si>
  <si>
    <t xml:space="preserve"> LEFT JOIN NHSE_Sandbox_Healthcare_Public_Health.dbo.Temp Temp on Referrals.CommissionerID = Temp.CommissionerID</t>
  </si>
  <si>
    <t>WHERE AgeAtReferral = @Age</t>
  </si>
  <si>
    <t>EXECUTE dbo.AddICS 0;</t>
  </si>
  <si>
    <t>EXECUTE dbo.AddICS 1;</t>
  </si>
  <si>
    <t>EXECUTE dbo.AddICS 2;</t>
  </si>
  <si>
    <t>EXECUTE dbo.AddICS 3;</t>
  </si>
  <si>
    <t>EXECUTE dbo.AddICS 4;</t>
  </si>
  <si>
    <t>EXECUTE dbo.AddICS 5;</t>
  </si>
  <si>
    <t>EXECUTE dbo.AddICS 6;</t>
  </si>
  <si>
    <t>EXECUTE dbo.AddICS 7;</t>
  </si>
  <si>
    <t>EXECUTE dbo.AddICS 8;</t>
  </si>
  <si>
    <t>EXECUTE dbo.AddICS 9;</t>
  </si>
  <si>
    <t>EXECUTE dbo.AddICS 10;</t>
  </si>
  <si>
    <t>EXECUTE dbo.AddICS 11;</t>
  </si>
  <si>
    <t>EXECUTE dbo.AddICS 12;</t>
  </si>
  <si>
    <t>EXECUTE dbo.AddICS 13;</t>
  </si>
  <si>
    <t>EXECUTE dbo.AddICS 14;</t>
  </si>
  <si>
    <t>EXECUTE dbo.AddICS 15;</t>
  </si>
  <si>
    <t>EXECUTE dbo.AddICS 16;</t>
  </si>
  <si>
    <t>EXECUTE dbo.AddICS 17;</t>
  </si>
  <si>
    <t>MHSDS_Contacts.sql</t>
  </si>
  <si>
    <t>(1) The MHSDS_Contact table contains the followign copied or constructed fields from MHSDS201Contacts:</t>
  </si>
  <si>
    <t xml:space="preserve">       (PatientID, ReferralID, ConsultationID, ConsultationDate, FinancialYear, ConsultationNr)</t>
  </si>
  <si>
    <t>The table also contains the followng fields joint from MHSDS_Patients and MHSDS_Referrals:</t>
  </si>
  <si>
    <t xml:space="preserve">       (NHSNumber, Gender, Ethnicity, NonWhite, IMDQuintile, ICS, LSOA_ICS, ReferralReason)</t>
  </si>
  <si>
    <t>(2) To improve performance, it is recommended to select only the data fields from contact that are really needed and possibly also limit the age range.</t>
  </si>
  <si>
    <t xml:space="preserve">(2) Note that one ConsultationID often has more than on row (presumably created when patient notes for a consultation are altered by </t>
  </si>
  <si>
    <t xml:space="preserve">    the therapist at a later point again). For this reason, we club together all contacts attended at the same date and time under one ReferralID as only a single </t>
  </si>
  <si>
    <t>consultation.</t>
  </si>
  <si>
    <t>(3) The official NHS definition does not count via email/SMS or contacts with no-shows or cancellations, and we therefor exclude them from this table</t>
  </si>
  <si>
    <t xml:space="preserve">    straight away.</t>
  </si>
  <si>
    <t>(4) Some non-NHS providers mapped multiple patients (Der_Person_ID, Person_ID) against the same referral (UniqServReqID). Looking up these patients, they typcially</t>
  </si>
  <si>
    <t xml:space="preserve">    have exactly the same socio-demographic background and routinely are also treated at exactly the same time for the same period of time. To address this </t>
  </si>
  <si>
    <t>duplication issue, we always assign the largest patient ID number to each unique referral.</t>
  </si>
  <si>
    <t>--- 1. Create first cut version ---</t>
  </si>
  <si>
    <t>----------------------------------</t>
  </si>
  <si>
    <t>SELECT MAX(Der_Person_ID) OVER (PARTITION BY UniqServReqID) AS PatientID,    -- Each ReferralID should have only one PatientID</t>
  </si>
  <si>
    <t xml:space="preserve">   UniqServReqID AS ReferralID,</t>
  </si>
  <si>
    <t xml:space="preserve">   UniqCareContID AS ConsultationID,</t>
  </si>
  <si>
    <t xml:space="preserve">   CareContDate AS ConsultationDate,</t>
  </si>
  <si>
    <t xml:space="preserve">   CONVERT(DATETIME, CONVERT(CHAR(8), CareContDate, 112) + ' ' + CONVERT(CHAR(8), CareContTime, 108)) As ConsultationDateTime,</t>
  </si>
  <si>
    <t xml:space="preserve">   CASE WHEN MONTH(CareContDate) &lt;= 3 THEN YEAR(CareContDate) - 1 ELSE YEAR(CareContDate) END AS FinancialYear,</t>
  </si>
  <si>
    <t xml:space="preserve">   AgeCareContDate AS Age,</t>
  </si>
  <si>
    <t xml:space="preserve">   min(AgeCareContDate) OVER (PARTITION by UniqServReqID) AS AgeFirstContact</t>
  </si>
  <si>
    <t>FROM NHSE_MHSDS.dbo.MHS201CareContact</t>
  </si>
  <si>
    <t>WHERE AgeCareContDate &lt; 18                                                  -- Ignore patients above 18</t>
  </si>
  <si>
    <t xml:space="preserve">      AND (AttendOrDNACode in ('5', '6') OR AttendOrDNACode IS NULL)        -- Ignore cancelled appointments and no shows</t>
  </si>
  <si>
    <t xml:space="preserve">  AND (ConsMechanismMH NOT IN ('05', '06') OR ConsMechanismMH IS NULL); -- Ignore email/SMS contacts</t>
  </si>
  <si>
    <t>---------------------------------------------------------</t>
  </si>
  <si>
    <t>--- 2. Remove duplicate contacts and create ContactNr ---</t>
  </si>
  <si>
    <t xml:space="preserve">-- Take only one row for each (PatientID, ReferralID, ConsultationDateTime) tuple. Note that the min/max functions automatically disregard null values. </t>
  </si>
  <si>
    <t>-- The results are temporary saved</t>
  </si>
  <si>
    <t>DROP TABLE IF EXISTS NHSE_Sandbox_Healthcare_Public_Health.dbo.Temp2;</t>
  </si>
  <si>
    <t>SELECT PatientID AS PatientID</t>
  </si>
  <si>
    <t xml:space="preserve">  ,ReferralID</t>
  </si>
  <si>
    <t xml:space="preserve">  ,max(ConsultationID) AS ConsultationID</t>
  </si>
  <si>
    <t xml:space="preserve">  ,max(ConsultationDate) AS ConsultationDate</t>
  </si>
  <si>
    <t xml:space="preserve">  ,min(FinancialYear) AS FinancialYear</t>
  </si>
  <si>
    <t xml:space="preserve">  ,min(Age) AS Age</t>
  </si>
  <si>
    <t xml:space="preserve">  ,min(AgeFirstContact) AS AgeFirstContact</t>
  </si>
  <si>
    <t>INTO NHSE_Sandbox_Healthcare_Public_Health.dbo.Temp2</t>
  </si>
  <si>
    <t>FROM NHSE_Sandbox_Healthcare_Public_Health.dbo.Temp</t>
  </si>
  <si>
    <t>GROUP BY PatientID, ReferralID, ConsultationDateTime;</t>
  </si>
  <si>
    <t>-- Create consultationNr (using and order by date partition) and save final contact list as MHSDS_Contacts</t>
  </si>
  <si>
    <t>DROP TABLE IF EXISTS NHSE_Sandbox_Healthcare_Public_Health.dbo.MHSDS_Contacts;</t>
  </si>
  <si>
    <t>SELECT PatientID</t>
  </si>
  <si>
    <t xml:space="preserve">  ,ConsultationID</t>
  </si>
  <si>
    <t xml:space="preserve">  ,ConsultationDate</t>
  </si>
  <si>
    <t xml:space="preserve">  ,FinancialYear</t>
  </si>
  <si>
    <t xml:space="preserve">  ,Age</t>
  </si>
  <si>
    <t xml:space="preserve">  ,AgeFirstContact</t>
  </si>
  <si>
    <t xml:space="preserve">  ,row_number() OVER (PARTITION by ReferralID ORDER BY ConsultationDate ASC) AS ConsultationNr</t>
  </si>
  <si>
    <t>INTO NHSE_Sandbox_Healthcare_Public_Health.dbo.MHSDS_Contacts</t>
  </si>
  <si>
    <t>FROM NHSE_Sandbox_Healthcare_Public_Health.dbo.Temp2;</t>
  </si>
  <si>
    <t>-----------------------------------------------</t>
  </si>
  <si>
    <t>--- 4. Add demographics from MHSDS_Patients ---</t>
  </si>
  <si>
    <t>ALTER TABLE NHSE_Sandbox_Healthcare_Public_Health.dbo.MHSDS_Contacts</t>
  </si>
  <si>
    <t>, IMDQuintile VARCHAR(50)</t>
  </si>
  <si>
    <t>, LSOA_ICS VARCHAR(255);</t>
  </si>
  <si>
    <t>-- Execute in batches due to performance considerations</t>
  </si>
  <si>
    <t>DROP PROCEDURE IF EXISTS dbo.AddPatientCharactersitcs;</t>
  </si>
  <si>
    <t>CREATE PROCEDURE dbo.AddPatientCharactersitcs</t>
  </si>
  <si>
    <t>UPDATE NHSE_Sandbox_Healthcare_Public_Health.dbo.MHSDS_Contacts</t>
  </si>
  <si>
    <t xml:space="preserve">set NHSNumber = Patients.NHSNumber </t>
  </si>
  <si>
    <t xml:space="preserve">, Gender = Patients.Gender </t>
  </si>
  <si>
    <t xml:space="preserve">, NonWhite = Patients.NonWhite </t>
  </si>
  <si>
    <t xml:space="preserve">, IMDQuintile = Patients.IMDQuintile </t>
  </si>
  <si>
    <t xml:space="preserve">, LSOA_ICS = Patients.ICS </t>
  </si>
  <si>
    <t>FROM NHSE_Sandbox_Healthcare_Public_Health.dbo.MHSDS_Contacts Contacts</t>
  </si>
  <si>
    <t xml:space="preserve"> LEFT JOIN NHSE_Sandbox_Healthcare_Public_Health.dbo.MHSDS_Patients Patients on Contacts.PatientID = Patients.PatientID</t>
  </si>
  <si>
    <t>WHERE AgeFirstContact = @Age;</t>
  </si>
  <si>
    <t>EXECUTE dbo.AddPatientCharactersitcs 0;</t>
  </si>
  <si>
    <t>EXECUTE dbo.AddPatientCharactersitcs 1;</t>
  </si>
  <si>
    <t>EXECUTE dbo.AddPatientCharactersitcs 2;</t>
  </si>
  <si>
    <t>EXECUTE dbo.AddPatientCharactersitcs 3;</t>
  </si>
  <si>
    <t>EXECUTE dbo.AddPatientCharactersitcs 4;</t>
  </si>
  <si>
    <t>EXECUTE dbo.AddPatientCharactersitcs 5;</t>
  </si>
  <si>
    <t>EXECUTE dbo.AddPatientCharactersitcs 6;</t>
  </si>
  <si>
    <t>EXECUTE dbo.AddPatientCharactersitcs 7;</t>
  </si>
  <si>
    <t>EXECUTE dbo.AddPatientCharactersitcs 8;</t>
  </si>
  <si>
    <t>EXECUTE dbo.AddPatientCharactersitcs 9;</t>
  </si>
  <si>
    <t>EXECUTE dbo.AddPatientCharactersitcs 10;</t>
  </si>
  <si>
    <t>EXECUTE dbo.AddPatientCharactersitcs 11;</t>
  </si>
  <si>
    <t>EXECUTE dbo.AddPatientCharactersitcs 12;</t>
  </si>
  <si>
    <t>EXECUTE dbo.AddPatientCharactersitcs 13 ;</t>
  </si>
  <si>
    <t>EXECUTE dbo.AddPatientCharactersitcs 14 ;</t>
  </si>
  <si>
    <t>EXECUTE dbo.AddPatientCharactersitcs 15 ;</t>
  </si>
  <si>
    <t>EXECUTE dbo.AddPatientCharactersitcs 16 ;</t>
  </si>
  <si>
    <t>EXECUTE dbo.AddPatientCharactersitcs 17 ;</t>
  </si>
  <si>
    <t>----------------------------</t>
  </si>
  <si>
    <t>--- 5. Add referral data ---</t>
  </si>
  <si>
    <t>ADD ICS VARCHAR (255)</t>
  </si>
  <si>
    <t>, ReferralReason varchar(2);</t>
  </si>
  <si>
    <t>DROP PROCEDURE IF EXISTS dbo.AddReferralData;</t>
  </si>
  <si>
    <t>CREATE PROCEDURE dbo.AddReferralData</t>
  </si>
  <si>
    <t>set ICS = Referrals.ICS</t>
  </si>
  <si>
    <t>, ReferralReason = Referrals.ReferralReason</t>
  </si>
  <si>
    <t xml:space="preserve"> LEFT JOIN NHSE_Sandbox_Healthcare_Public_Health.dbo.MHSDS_Referrals Referrals on Contacts.ReferralID = Referrals.ReferralID</t>
  </si>
  <si>
    <t>EXECUTE dbo.AddReferralData 0;</t>
  </si>
  <si>
    <t>EXECUTE dbo.AddReferralData 1;</t>
  </si>
  <si>
    <t>EXECUTE dbo.AddReferralData 2;</t>
  </si>
  <si>
    <t>EXECUTE dbo.AddReferralData 3;</t>
  </si>
  <si>
    <t>EXECUTE dbo.AddReferralData 4;</t>
  </si>
  <si>
    <t>EXECUTE dbo.AddReferralData 5;</t>
  </si>
  <si>
    <t>EXECUTE dbo.AddReferralData 6;</t>
  </si>
  <si>
    <t>EXECUTE dbo.AddReferralData 7;</t>
  </si>
  <si>
    <t>EXECUTE dbo.AddReferralData 8;</t>
  </si>
  <si>
    <t>EXECUTE dbo.AddReferralData 9;</t>
  </si>
  <si>
    <t>EXECUTE dbo.AddReferralData 10;</t>
  </si>
  <si>
    <t>EXECUTE dbo.AddReferralData 11;</t>
  </si>
  <si>
    <t>EXECUTE dbo.AddReferralData 12;</t>
  </si>
  <si>
    <t>EXECUTE dbo.AddReferralData 13;</t>
  </si>
  <si>
    <t>EXECUTE dbo.AddReferralData 14;</t>
  </si>
  <si>
    <t>EXECUTE dbo.AddReferralData 15;</t>
  </si>
  <si>
    <t>EXECUTE dbo.AddReferralData 16;</t>
  </si>
  <si>
    <t>EXECUTE dbo.AddReferralData 17;</t>
  </si>
  <si>
    <t>MHSDS_AccessRate.sql</t>
  </si>
  <si>
    <t>/* === REMARK ===</t>
  </si>
  <si>
    <t>(1) We count patients and not referrals, explanning why the we initially create a Temp table by NHSNumber.</t>
  </si>
  <si>
    <t>(2) We use the MHSDS PatientID for patients with no NHSNumber or the number '0', possibly leadigng to an overcount as one person may have more</t>
  </si>
  <si>
    <t xml:space="preserve">    than one PatientID as discussed in MHSDS_Patients.sql</t>
  </si>
  <si>
    <t xml:space="preserve">(3) Note that MHSDS contains both mental health and learning disability. Whilst there are the CAMHS, AdultMH and LD flags, they don’t really work </t>
  </si>
  <si>
    <t xml:space="preserve">    (for instance, far too few LD patients instance in 2020/21). What I ended up doing is to write the line: WHERE (ReferralReason NOT IN </t>
  </si>
  <si>
    <t xml:space="preserve">('24', '25', '26') OR ReferralReason IS NULL). Note that the second part ReferralReason IS NULL appears redundant, but SQL does something strange. </t>
  </si>
  <si>
    <t>If you type the filter WHERE 3 NOT IN (1, NULL, 3), it will give you an empty table despite 3 is clearly not 1, NULL or 3.</t>
  </si>
  <si>
    <t>(4)</t>
  </si>
  <si>
    <t>As default, we determine a referrals ICS based on the commissioning CCG (Referral.ICS). However if this is NULL, NHS England or not an ICS, we use</t>
  </si>
  <si>
    <t>the ICS based on the patient's LSOA instead (Pateint.LSOA_ICS)</t>
  </si>
  <si>
    <t>-- Get number of young patients having started treatment by inequality dimension</t>
  </si>
  <si>
    <t>SELECT CASE WHEN NHSNumber IS NULL OR NHSNumber = 0 THEN PatientID ELSE CAST(NHSNumber AS VARCHAR(30)) END AS NHSNumber,</t>
  </si>
  <si>
    <t xml:space="preserve">   1.0 AS Patient,</t>
  </si>
  <si>
    <t xml:space="preserve">   MAX(CASE WHEN Gender = 'Male'        THEN 1.0 ELSE 0.0 END) AS Boy,</t>
  </si>
  <si>
    <t xml:space="preserve">   MAX(CASE WHEN Gender = 'Female'      THEN 1.0 ELSE 0.0 END) AS Girl,</t>
  </si>
  <si>
    <t xml:space="preserve">   MAX(CASE WHEN NonWhite = '0'         THEN 1.0 ELSE 0.0 END) AS White,</t>
  </si>
  <si>
    <t xml:space="preserve">   MAX(CASE WHEN NonWhite = '1'         THEN 1.0 ELSE 0.0 END) AS NonWhite,</t>
  </si>
  <si>
    <t xml:space="preserve">   MAX(CASE WHEN NonWhite IS NULL      THEN 1.0 ELSE 0.0 END) AS UnknownEthnicity,</t>
  </si>
  <si>
    <t xml:space="preserve">   MAX(CASE WHEN AgeFirstContact &lt;= 10  THEN 1.0 ELSE 0.0 END) AS Age5To10,</t>
  </si>
  <si>
    <t xml:space="preserve">   MAX(CASE WHEN AgeFirstContact &gt;  10  THEN 1.0 ELSE 0.0 END) AS Age11To16,</t>
  </si>
  <si>
    <t xml:space="preserve">   MAX(CASE WHEN IMDQuintile = '1'      THEN 1.0 ELSE 0.0 END) AS IMD1To2,</t>
  </si>
  <si>
    <t xml:space="preserve">   MAX(CASE WHEN IMDQuintile = '5'      THEN 1.0 ELSE 0.0 END) AS IMD9To10,</t>
  </si>
  <si>
    <t xml:space="preserve">   MIN(ICS) AS ICS,</t>
  </si>
  <si>
    <t xml:space="preserve">   MIN(LSOA_ICS) AS LSOA_ICS</t>
  </si>
  <si>
    <t>FROM NHSE_Sandbox_Healthcare_Public_Health.dbo.MHSDS_Contacts Consultations</t>
  </si>
  <si>
    <t>WHERE (ReferralReason NOT IN ('24', '25', '26') OR ReferralReason IS NULL) AND</t>
  </si>
  <si>
    <t xml:space="preserve">  ConsultationNr &gt;= 2 AND</t>
  </si>
  <si>
    <t xml:space="preserve">  5 &lt;= Age AND AgeFirstContact &lt;= 16</t>
  </si>
  <si>
    <t xml:space="preserve">  AND FinancialYear = 2021</t>
  </si>
  <si>
    <t>GROUP BY CASE WHEN NHSNumber IS NULL OR NHSNumber = 0 THEN PatientID ELSE CAST(NHSNumber AS VARCHAR(30)) END</t>
  </si>
  <si>
    <t>-- Aggregate</t>
  </si>
  <si>
    <t>SELECT CASE WHEN ICS IS NULL OR ICS IN ('NHS_ENGLAND', 'NonSTP (England Region)', 'NonSTP (Wales Region)') THEN LSOA_ICS ELSE ICS END,</t>
  </si>
  <si>
    <t xml:space="preserve">   CAST(ROUND(SUM(Patient),0) AS INT) AS Patients,</t>
  </si>
  <si>
    <t xml:space="preserve">   SUM(Boy) AS Boys, </t>
  </si>
  <si>
    <t xml:space="preserve">   SUM(Girl) AS Girls,</t>
  </si>
  <si>
    <t xml:space="preserve">   SUM(White) AS Whites,</t>
  </si>
  <si>
    <t xml:space="preserve">   SUM(NonWhite) AS NonWhiteMinorities,</t>
  </si>
  <si>
    <t xml:space="preserve">   SUM(UnknownEthnicity) AS UnknownEthnicity,</t>
  </si>
  <si>
    <t xml:space="preserve">   SUM(Age11To16) AS Age11To16,</t>
  </si>
  <si>
    <t xml:space="preserve">   SUM(Age5To10)  AS Age5To10,</t>
  </si>
  <si>
    <t xml:space="preserve">   SUM(IMD1To2)  AS IMD1To2,</t>
  </si>
  <si>
    <t xml:space="preserve">   SUM(IMD9To10) AS IMD9To10</t>
  </si>
  <si>
    <t>GROUP BY CASE WHEN ICS IS NULL OR ICS IN ('NHS_ENGLAND', 'NonSTP (England Region)', 'NonSTP (Wales Region)') THEN LSOA_ICS ELSE ICS END</t>
  </si>
  <si>
    <t>ORDER BY CASE WHEN ICS IS NULL OR ICS IN ('NHS_ENGLAND', 'NonSTP (England Region)', 'NonSTP (Wales Region)') THEN LSOA_ICS ELSE ICS END;</t>
  </si>
  <si>
    <t>(No column name)</t>
  </si>
  <si>
    <t>Boys</t>
  </si>
  <si>
    <t>Girls</t>
  </si>
  <si>
    <t>Whites</t>
  </si>
  <si>
    <t>NonWhiteMinorities</t>
  </si>
  <si>
    <t>UnknownEthnicity</t>
  </si>
  <si>
    <t>Age11To16</t>
  </si>
  <si>
    <t>Age5To10</t>
  </si>
  <si>
    <t>IMD1To2</t>
  </si>
  <si>
    <t>IMD9To10</t>
  </si>
  <si>
    <t>NULL</t>
  </si>
  <si>
    <t xml:space="preserve">      The three tables are stored on sandbox_Healthcare_Public Health, with the latest creation date being 31st January 2023 is stored on sandbox_Healthcare_Public Health</t>
  </si>
  <si>
    <t xml:space="preserve">3. The file AccessRates.sql relies on the three above mentioned tables to run, with more details to be found in the annotation. </t>
  </si>
  <si>
    <t>(5) To calculate the number of people starting treatment, change the WHERE clause "ConsultationNr &gt;= 2" to "ConsultationNr =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</si>
</sst>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ourier New"/>
      <family val="3"/>
    </font>
    <font>
      <b/>
      <sz val="26"/>
      <color rgb="FF005EB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rgb="FF00448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8"/>
      <name val="Tahoma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  <xf numFmtId="0" fontId="6" fillId="0" borderId="0"/>
    <xf numFmtId="0" fontId="13" fillId="0" borderId="0"/>
    <xf numFmtId="9" fontId="1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4" borderId="1" applyNumberFormat="0" applyFont="0" applyAlignment="0" applyProtection="0"/>
    <xf numFmtId="0" fontId="19" fillId="6" borderId="2" applyNumberFormat="0" applyFont="0" applyAlignment="0" applyProtection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0" fontId="14" fillId="0" borderId="0"/>
    <xf numFmtId="0" fontId="6" fillId="0" borderId="0"/>
    <xf numFmtId="0" fontId="7" fillId="3" borderId="0" applyNumberFormat="0" applyBorder="0" applyAlignment="0" applyProtection="0"/>
    <xf numFmtId="0" fontId="2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6" borderId="2" applyNumberFormat="0" applyFont="0" applyAlignment="0" applyProtection="0"/>
    <xf numFmtId="9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6" borderId="2" applyNumberFormat="0" applyFont="0" applyAlignment="0" applyProtection="0"/>
    <xf numFmtId="43" fontId="14" fillId="0" borderId="0" applyFont="0" applyFill="0" applyBorder="0" applyAlignment="0" applyProtection="0"/>
    <xf numFmtId="0" fontId="19" fillId="6" borderId="2" applyNumberFormat="0" applyFont="0" applyAlignment="0" applyProtection="0"/>
    <xf numFmtId="0" fontId="19" fillId="6" borderId="2" applyNumberFormat="0" applyFont="0" applyAlignment="0" applyProtection="0"/>
    <xf numFmtId="0" fontId="19" fillId="6" borderId="2" applyNumberFormat="0" applyFont="0" applyAlignment="0" applyProtection="0"/>
    <xf numFmtId="0" fontId="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6" borderId="2" applyNumberFormat="0" applyFont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6" borderId="2" applyNumberFormat="0" applyFon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6" borderId="2" applyNumberFormat="0" applyFont="0" applyAlignment="0" applyProtection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/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top"/>
    </xf>
    <xf numFmtId="10" fontId="0" fillId="5" borderId="0" xfId="0" applyNumberFormat="1" applyFill="1" applyAlignment="1">
      <alignment horizontal="center" vertical="top"/>
    </xf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5" borderId="0" xfId="0" applyFont="1" applyFill="1" applyAlignment="1">
      <alignment horizontal="left"/>
    </xf>
    <xf numFmtId="0" fontId="1" fillId="0" borderId="0" xfId="0" applyFont="1" applyAlignment="1">
      <alignment horizontal="center" vertical="top"/>
    </xf>
    <xf numFmtId="10" fontId="1" fillId="5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 vertical="top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top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/>
    <xf numFmtId="49" fontId="25" fillId="0" borderId="0" xfId="0" applyNumberFormat="1" applyFont="1"/>
    <xf numFmtId="1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</cellXfs>
  <cellStyles count="91">
    <cellStyle name="Comma 2" xfId="11" xr:uid="{C33532E6-6C7A-4BB4-AF40-5AE1F3EC715E}"/>
    <cellStyle name="Comma 2 2" xfId="45" xr:uid="{725F353C-BE82-4DF6-832A-710DC88EAADA}"/>
    <cellStyle name="Comma 2 2 2" xfId="70" xr:uid="{737D59BC-46B8-4B81-B083-3A4A988E2476}"/>
    <cellStyle name="Comma 2 2 2 2" xfId="88" xr:uid="{DEB6A1BA-923F-4996-84F7-AD006888FABE}"/>
    <cellStyle name="Comma 2 2 3" xfId="82" xr:uid="{5B446A99-F304-4FB2-BA87-3589D91E283D}"/>
    <cellStyle name="Comma 2 3" xfId="27" xr:uid="{A5D61438-B403-4ABD-B3E9-81D7A21512D6}"/>
    <cellStyle name="Comma 2 3 2" xfId="67" xr:uid="{4BAFA11F-F1CF-4200-A7EC-B8F353DFFD49}"/>
    <cellStyle name="Comma 2 3 2 2" xfId="86" xr:uid="{DFAA5993-09B1-4CE3-9A07-81FC18BFD26C}"/>
    <cellStyle name="Comma 2 3 3" xfId="79" xr:uid="{6022F61E-9D0B-45F8-A817-35F6A052AE46}"/>
    <cellStyle name="Comma 2 4" xfId="64" xr:uid="{40DEB063-2821-4FC9-B013-67108210FFFA}"/>
    <cellStyle name="Comma 2 4 2" xfId="83" xr:uid="{702CED06-7D4B-44AE-920C-9647A7A064D8}"/>
    <cellStyle name="Comma 2 5" xfId="75" xr:uid="{94A88CD6-F01B-46E1-A2AE-C02D77939098}"/>
    <cellStyle name="Comma 3" xfId="12" xr:uid="{89BCE65F-2638-4A06-A2A0-41CF213DE21F}"/>
    <cellStyle name="Comma 3 2" xfId="41" xr:uid="{FC7E961C-0755-46EA-A1E6-730F08D26012}"/>
    <cellStyle name="Comma 3 2 2" xfId="68" xr:uid="{5CE4E700-5D83-4AF0-9350-0DC1BED63BCA}"/>
    <cellStyle name="Comma 3 2 2 2" xfId="87" xr:uid="{E3E2EF9F-FB06-438B-96D5-0B42CCD6C0BB}"/>
    <cellStyle name="Comma 3 2 3" xfId="81" xr:uid="{E3BA1A73-FB15-412C-8B12-74EEC684EAC9}"/>
    <cellStyle name="Comma 3 3" xfId="65" xr:uid="{FD30A562-D8D5-48E0-B430-1233F46D6EE8}"/>
    <cellStyle name="Comma 3 3 2" xfId="84" xr:uid="{55C72D9A-BB11-4C29-9CBC-DD3E008612A4}"/>
    <cellStyle name="Comma 3 4" xfId="76" xr:uid="{522315B2-8F88-4E7D-85D2-B3B727B4F898}"/>
    <cellStyle name="Comma 4" xfId="66" xr:uid="{A1BD6ADB-7BCB-4128-9638-74C7610D14EF}"/>
    <cellStyle name="Comma 4 2" xfId="85" xr:uid="{580F6789-9B4F-41FC-8718-BD01D29B12C3}"/>
    <cellStyle name="Comma 5" xfId="25" xr:uid="{27B871EB-2EBB-4D38-BE3D-088E072C6481}"/>
    <cellStyle name="Comma 6" xfId="78" xr:uid="{C34921DE-E5AA-4CE3-B16D-F8017A5F6015}"/>
    <cellStyle name="Comma 7" xfId="1" xr:uid="{BB22EB30-0D3B-4689-B195-541AD17252A4}"/>
    <cellStyle name="Followed Hyperlink 2" xfId="3" xr:uid="{A26C7421-833B-4AFC-A062-CED974C3650D}"/>
    <cellStyle name="Good 2" xfId="31" xr:uid="{40936EF4-400C-41FA-AF52-5F3C5B463932}"/>
    <cellStyle name="Hyperlink 2" xfId="2" xr:uid="{7DBC6EB8-8C20-475E-B353-9C6DF5436AAA}"/>
    <cellStyle name="Hyperlink 2 2" xfId="40" xr:uid="{93C57DBF-24C8-40BA-8B1B-86EEA61304F5}"/>
    <cellStyle name="Hyperlink 2 2 2" xfId="8" xr:uid="{FE1EDF3A-B99F-415D-8BF8-684F83306A32}"/>
    <cellStyle name="Hyperlink 2 3" xfId="46" xr:uid="{8459DA75-4571-4579-AB21-1440E5598ADA}"/>
    <cellStyle name="Hyperlink 2 4" xfId="34" xr:uid="{6C2D9BCA-FBEB-4AF0-921E-D4E4CDC63471}"/>
    <cellStyle name="Hyperlink 2 5" xfId="13" xr:uid="{30F1E14D-BDAA-4132-A391-FE9B19D146A2}"/>
    <cellStyle name="Hyperlink 3" xfId="22" xr:uid="{3461C12E-9976-4202-BAC3-F0AE429BB364}"/>
    <cellStyle name="Hyperlink 3 2" xfId="49" xr:uid="{A6A2088B-13C9-4E14-84ED-8C78C9622CC8}"/>
    <cellStyle name="Hyperlink 3 3" xfId="33" xr:uid="{2514D072-005C-42A9-BD34-BF79A11364F2}"/>
    <cellStyle name="Hyperlink 4" xfId="26" xr:uid="{EBB9EBCB-AC46-42DA-AB7B-7546082614B1}"/>
    <cellStyle name="Hyperlink 4 2" xfId="9" xr:uid="{24599432-4E08-4A3A-BE5B-4BDDAFB0F21F}"/>
    <cellStyle name="Hyperlink 4 2 2" xfId="44" xr:uid="{69BA42EC-74F1-48A6-900E-DCBB356854DE}"/>
    <cellStyle name="Normal" xfId="0" builtinId="0"/>
    <cellStyle name="Normal 13" xfId="37" xr:uid="{12948775-3268-4FB6-BB0D-6F295D88E57C}"/>
    <cellStyle name="Normal 2" xfId="4" xr:uid="{BCBD8665-E1A6-49DB-9038-8932500324D6}"/>
    <cellStyle name="Normal 2 2" xfId="14" xr:uid="{A3DE7F0C-C71C-434E-BBFF-66B3C2A684BA}"/>
    <cellStyle name="Normal 2 2 2" xfId="39" xr:uid="{189B72A2-EA1D-4779-9945-2C3BC3FAAD4D}"/>
    <cellStyle name="Normal 2 2 2 2" xfId="50" xr:uid="{4BBD857E-1738-44B1-A6FA-CE1C186EFAF3}"/>
    <cellStyle name="Normal 2 3" xfId="28" xr:uid="{9A989E03-ECA6-4FFC-9E03-1E1B92E4C567}"/>
    <cellStyle name="Normal 2 3 2" xfId="5" xr:uid="{547280F7-E1E6-4F14-9E7E-28EAB1D0E987}"/>
    <cellStyle name="Normal 2 6" xfId="38" xr:uid="{D5FD410C-6545-453C-A038-D44A83538793}"/>
    <cellStyle name="Normal 3" xfId="6" xr:uid="{FEB2AF34-1735-4FA0-BA8B-8017C73EB651}"/>
    <cellStyle name="Normal 3 2" xfId="15" xr:uid="{939089B3-1B17-4425-A464-904D302270C5}"/>
    <cellStyle name="Normal 3 2 2" xfId="48" xr:uid="{572CEC9F-EEEA-4B03-96D0-59E0104DB784}"/>
    <cellStyle name="Normal 3 2 3" xfId="30" xr:uid="{AEB97224-9D82-41F0-B0F1-702C16001212}"/>
    <cellStyle name="Normal 3 3" xfId="29" xr:uid="{C0E164BD-FA04-42D7-BC13-57B8F09FAF9B}"/>
    <cellStyle name="Normal 3 4" xfId="36" xr:uid="{436D2A23-CF7E-4FD8-802F-B98357FF1687}"/>
    <cellStyle name="Normal 3 5" xfId="35" xr:uid="{1F9678F7-3396-4004-AB66-76CB19D6C25A}"/>
    <cellStyle name="Normal 3 6" xfId="47" xr:uid="{77382CC0-F110-486D-9813-089086AE062B}"/>
    <cellStyle name="Normal 4" xfId="16" xr:uid="{9D63FCA5-6226-42CE-ABE5-E08E47B81470}"/>
    <cellStyle name="Normal 4 2" xfId="51" xr:uid="{DE5EE6EE-E7CD-4798-BD69-8CE24802262D}"/>
    <cellStyle name="Normal 5" xfId="52" xr:uid="{445AE590-A9F7-429B-B872-36927F550410}"/>
    <cellStyle name="Normal 5 2" xfId="53" xr:uid="{1458D45D-EDBC-451A-8517-06EDFAE6D4D2}"/>
    <cellStyle name="Normal 6" xfId="32" xr:uid="{A96DD347-0379-4A3B-84F9-CB2B85B18B94}"/>
    <cellStyle name="Normal 7" xfId="10" xr:uid="{7FA779D5-674A-4395-86BB-5DBF3084ECDB}"/>
    <cellStyle name="Note 2" xfId="23" xr:uid="{60B2EEC2-2E43-4CD0-A6D8-5DEB0B19ABBC}"/>
    <cellStyle name="Note 3" xfId="24" xr:uid="{A175318B-D2DD-4404-9DF0-AE5BBA97E282}"/>
    <cellStyle name="Note 3 2" xfId="42" xr:uid="{B5C8213C-5A4B-49BF-914A-D36EC079D12E}"/>
    <cellStyle name="Note 3 2 2" xfId="69" xr:uid="{147B55E1-86A2-44E9-A240-2943B6D3CC78}"/>
    <cellStyle name="Note 3 2 2 2" xfId="72" xr:uid="{2A51EADD-4700-4217-A9FD-4A6F3E54FCD8}"/>
    <cellStyle name="Note 3 2 2 3" xfId="89" xr:uid="{12A5EB89-D2D4-4098-9343-B20EFC416625}"/>
    <cellStyle name="Note 3 2 3" xfId="73" xr:uid="{6B4BC19C-2D96-4F12-8F40-61E852815656}"/>
    <cellStyle name="Note 3 2 4" xfId="80" xr:uid="{37AE73F9-9125-4538-95FF-396E71FCD34A}"/>
    <cellStyle name="Note 3 3" xfId="71" xr:uid="{F7A038A3-80D9-4AA7-B13F-E39E80A95DB3}"/>
    <cellStyle name="Note 3 4" xfId="77" xr:uid="{E3BA1E1B-D232-4705-A85D-3E0A18A9C09D}"/>
    <cellStyle name="Percent 2" xfId="7" xr:uid="{C7BEA050-8845-4E5B-AF63-2B700267BE9F}"/>
    <cellStyle name="Percent 3" xfId="17" xr:uid="{782FC6A3-F033-41FB-9288-A0ABE03A59F3}"/>
    <cellStyle name="Percent 3 2" xfId="18" xr:uid="{174007B2-CF95-400A-9B5D-0F7F0EABAD61}"/>
    <cellStyle name="Percent 3 2 2" xfId="19" xr:uid="{900656DE-5A3C-4796-9514-54C75A194F0C}"/>
    <cellStyle name="Percent 4" xfId="20" xr:uid="{DC168DD5-74A4-42C8-A747-49EB8A08C288}"/>
    <cellStyle name="Percent 5" xfId="21" xr:uid="{695CB884-A7D5-4CA0-88AF-46B4BE6FD876}"/>
    <cellStyle name="Percent 6" xfId="43" xr:uid="{CB9A3BD0-43D6-4243-8D0F-CEAE48FA4EB5}"/>
    <cellStyle name="style1501081169478" xfId="54" xr:uid="{21F6183C-29DA-468B-9C00-82C8D0CBD13D}"/>
    <cellStyle name="style1501081169529" xfId="55" xr:uid="{9A5C0841-1B94-4C1C-8CCF-8AF79C6E144D}"/>
    <cellStyle name="style1501081169578" xfId="56" xr:uid="{3D707629-D1E4-4F01-8CAD-2E418451B5F6}"/>
    <cellStyle name="style1501081169633" xfId="57" xr:uid="{C3FE7CF9-5E95-45E0-88DE-F28B0A52A2B9}"/>
    <cellStyle name="style1501083511362" xfId="58" xr:uid="{6632722F-9FB6-40C7-97E5-233039FE4920}"/>
    <cellStyle name="style1501083511471" xfId="59" xr:uid="{15E3AF63-600C-4214-8178-58AE6CE792AC}"/>
    <cellStyle name="style1501083511580" xfId="60" xr:uid="{BF9CBE5C-CCDB-4E32-92D3-32F8A71D8058}"/>
    <cellStyle name="style1501086507456" xfId="61" xr:uid="{40CB43F1-B940-4C59-B61D-D656FB4060DD}"/>
    <cellStyle name="style1504000920354" xfId="62" xr:uid="{29A3B4ED-00B3-4CD3-A07B-4AD8A144CBC4}"/>
    <cellStyle name="style1504000920455" xfId="63" xr:uid="{0A99D8AF-40B1-4952-8FF8-700800A3F532}"/>
    <cellStyle name="style1603888029118" xfId="90" xr:uid="{5392473D-8BD9-4F26-85BD-C46CA67A597A}"/>
    <cellStyle name="style1603888029198" xfId="74" xr:uid="{D433CD5E-E2A9-43B2-AB82-54CBB6A74317}"/>
  </cellStyles>
  <dxfs count="0"/>
  <tableStyles count="0" defaultTableStyle="TableStyleMedium2" defaultPivotStyle="PivotStyleMedium9"/>
  <colors>
    <mruColors>
      <color rgb="FF005EB8"/>
      <color rgb="FF198FB9"/>
      <color rgb="FFFF8FB2"/>
      <color rgb="FF98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E365-66B0-4256-8E79-EFA2F0C1F89B}">
  <dimension ref="A1:J606"/>
  <sheetViews>
    <sheetView showGridLines="0" tabSelected="1" workbookViewId="0">
      <selection activeCell="H22" sqref="H22"/>
    </sheetView>
  </sheetViews>
  <sheetFormatPr defaultColWidth="9.140625" defaultRowHeight="15" x14ac:dyDescent="0.25"/>
  <cols>
    <col min="1" max="1" width="9.140625" style="9" customWidth="1"/>
    <col min="2" max="16384" width="9.140625" style="9"/>
  </cols>
  <sheetData>
    <row r="1" spans="1:2" ht="33.75" x14ac:dyDescent="0.5">
      <c r="A1" s="8" t="s">
        <v>69</v>
      </c>
    </row>
    <row r="3" spans="1:2" s="11" customFormat="1" ht="30" customHeight="1" x14ac:dyDescent="0.25">
      <c r="A3" s="10" t="s">
        <v>70</v>
      </c>
    </row>
    <row r="4" spans="1:2" x14ac:dyDescent="0.25">
      <c r="A4" s="9" t="s">
        <v>71</v>
      </c>
    </row>
    <row r="5" spans="1:2" x14ac:dyDescent="0.25">
      <c r="A5" s="9" t="s">
        <v>72</v>
      </c>
    </row>
    <row r="6" spans="1:2" x14ac:dyDescent="0.25">
      <c r="A6" s="9" t="s">
        <v>73</v>
      </c>
    </row>
    <row r="7" spans="1:2" x14ac:dyDescent="0.25">
      <c r="A7" s="9" t="s">
        <v>74</v>
      </c>
      <c r="B7" s="9" t="s">
        <v>75</v>
      </c>
    </row>
    <row r="8" spans="1:2" x14ac:dyDescent="0.25">
      <c r="A8" s="9" t="s">
        <v>74</v>
      </c>
      <c r="B8" s="9" t="s">
        <v>76</v>
      </c>
    </row>
    <row r="9" spans="1:2" x14ac:dyDescent="0.25">
      <c r="B9" s="9" t="s">
        <v>77</v>
      </c>
    </row>
    <row r="10" spans="1:2" x14ac:dyDescent="0.25">
      <c r="A10" s="9" t="s">
        <v>460</v>
      </c>
    </row>
    <row r="11" spans="1:2" x14ac:dyDescent="0.25">
      <c r="A11" s="9" t="s">
        <v>461</v>
      </c>
    </row>
    <row r="14" spans="1:2" ht="30" customHeight="1" x14ac:dyDescent="0.25">
      <c r="A14" s="10" t="s">
        <v>78</v>
      </c>
    </row>
    <row r="15" spans="1:2" s="12" customFormat="1" ht="13.5" x14ac:dyDescent="0.25">
      <c r="A15" s="12" t="s">
        <v>79</v>
      </c>
    </row>
    <row r="16" spans="1:2" s="12" customFormat="1" ht="13.5" x14ac:dyDescent="0.25"/>
    <row r="17" spans="1:2" s="12" customFormat="1" ht="13.5" x14ac:dyDescent="0.25">
      <c r="A17" s="12" t="s">
        <v>80</v>
      </c>
    </row>
    <row r="18" spans="1:2" s="12" customFormat="1" ht="13.5" x14ac:dyDescent="0.25">
      <c r="A18" s="12" t="s">
        <v>81</v>
      </c>
    </row>
    <row r="19" spans="1:2" s="12" customFormat="1" ht="13.5" x14ac:dyDescent="0.25">
      <c r="A19" s="12" t="s">
        <v>82</v>
      </c>
    </row>
    <row r="20" spans="1:2" s="12" customFormat="1" ht="13.5" x14ac:dyDescent="0.25">
      <c r="A20" s="12" t="s">
        <v>83</v>
      </c>
    </row>
    <row r="21" spans="1:2" s="12" customFormat="1" ht="13.5" x14ac:dyDescent="0.25">
      <c r="B21" s="12" t="s">
        <v>84</v>
      </c>
    </row>
    <row r="22" spans="1:2" s="12" customFormat="1" ht="13.5" x14ac:dyDescent="0.25">
      <c r="A22" s="12" t="s">
        <v>85</v>
      </c>
    </row>
    <row r="23" spans="1:2" s="12" customFormat="1" ht="13.5" x14ac:dyDescent="0.25">
      <c r="A23" s="12" t="s">
        <v>86</v>
      </c>
    </row>
    <row r="24" spans="1:2" s="12" customFormat="1" ht="13.5" x14ac:dyDescent="0.25">
      <c r="A24" s="12" t="s">
        <v>87</v>
      </c>
    </row>
    <row r="25" spans="1:2" s="12" customFormat="1" ht="13.5" x14ac:dyDescent="0.25">
      <c r="A25" s="12" t="s">
        <v>88</v>
      </c>
    </row>
    <row r="26" spans="1:2" s="12" customFormat="1" ht="13.5" x14ac:dyDescent="0.25">
      <c r="A26" s="12" t="s">
        <v>89</v>
      </c>
    </row>
    <row r="27" spans="1:2" s="12" customFormat="1" ht="13.5" x14ac:dyDescent="0.25">
      <c r="A27" s="12" t="s">
        <v>90</v>
      </c>
    </row>
    <row r="28" spans="1:2" s="12" customFormat="1" ht="13.5" x14ac:dyDescent="0.25"/>
    <row r="29" spans="1:2" s="12" customFormat="1" ht="13.5" x14ac:dyDescent="0.25"/>
    <row r="30" spans="1:2" s="12" customFormat="1" ht="13.5" x14ac:dyDescent="0.25">
      <c r="A30" s="12" t="s">
        <v>91</v>
      </c>
    </row>
    <row r="31" spans="1:2" s="12" customFormat="1" ht="13.5" x14ac:dyDescent="0.25"/>
    <row r="32" spans="1:2" s="12" customFormat="1" ht="13.5" x14ac:dyDescent="0.25">
      <c r="A32" s="12" t="s">
        <v>92</v>
      </c>
    </row>
    <row r="33" spans="1:5" s="12" customFormat="1" ht="13.5" x14ac:dyDescent="0.25">
      <c r="A33" s="12" t="s">
        <v>93</v>
      </c>
    </row>
    <row r="34" spans="1:5" s="12" customFormat="1" ht="13.5" x14ac:dyDescent="0.25">
      <c r="A34" s="12" t="s">
        <v>92</v>
      </c>
    </row>
    <row r="35" spans="1:5" s="12" customFormat="1" ht="13.5" x14ac:dyDescent="0.25">
      <c r="B35" s="12" t="s">
        <v>94</v>
      </c>
    </row>
    <row r="36" spans="1:5" s="12" customFormat="1" ht="13.5" x14ac:dyDescent="0.25">
      <c r="B36" s="12" t="s">
        <v>95</v>
      </c>
    </row>
    <row r="37" spans="1:5" s="12" customFormat="1" ht="13.5" x14ac:dyDescent="0.25">
      <c r="B37" s="12" t="s">
        <v>96</v>
      </c>
    </row>
    <row r="38" spans="1:5" s="12" customFormat="1" ht="13.5" x14ac:dyDescent="0.25">
      <c r="C38" s="12" t="s">
        <v>97</v>
      </c>
    </row>
    <row r="39" spans="1:5" s="12" customFormat="1" ht="13.5" x14ac:dyDescent="0.25">
      <c r="C39" s="12" t="s">
        <v>98</v>
      </c>
    </row>
    <row r="40" spans="1:5" s="12" customFormat="1" ht="13.5" x14ac:dyDescent="0.25">
      <c r="A40" s="12" t="s">
        <v>74</v>
      </c>
      <c r="E40" s="12" t="s">
        <v>99</v>
      </c>
    </row>
    <row r="41" spans="1:5" s="12" customFormat="1" ht="13.5" x14ac:dyDescent="0.25">
      <c r="E41" s="12" t="s">
        <v>100</v>
      </c>
    </row>
    <row r="42" spans="1:5" s="12" customFormat="1" ht="13.5" x14ac:dyDescent="0.25">
      <c r="E42" s="12" t="s">
        <v>101</v>
      </c>
    </row>
    <row r="43" spans="1:5" s="12" customFormat="1" ht="13.5" x14ac:dyDescent="0.25">
      <c r="C43" s="12" t="s">
        <v>102</v>
      </c>
    </row>
    <row r="44" spans="1:5" s="12" customFormat="1" ht="13.5" x14ac:dyDescent="0.25">
      <c r="E44" s="12" t="s">
        <v>103</v>
      </c>
    </row>
    <row r="45" spans="1:5" s="12" customFormat="1" ht="13.5" x14ac:dyDescent="0.25">
      <c r="E45" s="12" t="s">
        <v>104</v>
      </c>
    </row>
    <row r="46" spans="1:5" s="12" customFormat="1" ht="13.5" x14ac:dyDescent="0.25">
      <c r="A46" s="12" t="s">
        <v>74</v>
      </c>
      <c r="E46" s="12" t="s">
        <v>105</v>
      </c>
    </row>
    <row r="47" spans="1:5" s="12" customFormat="1" ht="13.5" x14ac:dyDescent="0.25">
      <c r="C47" s="12" t="s">
        <v>106</v>
      </c>
    </row>
    <row r="48" spans="1:5" s="12" customFormat="1" ht="13.5" x14ac:dyDescent="0.25">
      <c r="C48" s="12" t="s">
        <v>107</v>
      </c>
    </row>
    <row r="49" spans="1:2" s="12" customFormat="1" ht="13.5" x14ac:dyDescent="0.25">
      <c r="B49" s="12" t="s">
        <v>108</v>
      </c>
    </row>
    <row r="50" spans="1:2" s="12" customFormat="1" ht="13.5" x14ac:dyDescent="0.25">
      <c r="B50" s="12" t="s">
        <v>109</v>
      </c>
    </row>
    <row r="51" spans="1:2" s="12" customFormat="1" ht="13.5" x14ac:dyDescent="0.25">
      <c r="B51" s="12" t="s">
        <v>110</v>
      </c>
    </row>
    <row r="52" spans="1:2" s="12" customFormat="1" ht="13.5" x14ac:dyDescent="0.25">
      <c r="A52" s="12" t="s">
        <v>92</v>
      </c>
    </row>
    <row r="53" spans="1:2" s="12" customFormat="1" ht="13.5" x14ac:dyDescent="0.25">
      <c r="A53" s="12" t="s">
        <v>111</v>
      </c>
    </row>
    <row r="54" spans="1:2" s="12" customFormat="1" ht="13.5" x14ac:dyDescent="0.25">
      <c r="A54" s="12" t="s">
        <v>92</v>
      </c>
    </row>
    <row r="55" spans="1:2" s="12" customFormat="1" ht="13.5" x14ac:dyDescent="0.25">
      <c r="A55" s="12" t="s">
        <v>112</v>
      </c>
    </row>
    <row r="56" spans="1:2" s="12" customFormat="1" ht="13.5" x14ac:dyDescent="0.25"/>
    <row r="57" spans="1:2" s="12" customFormat="1" ht="13.5" x14ac:dyDescent="0.25">
      <c r="B57" s="12" t="s">
        <v>113</v>
      </c>
    </row>
    <row r="58" spans="1:2" s="12" customFormat="1" ht="13.5" x14ac:dyDescent="0.25">
      <c r="B58" s="12" t="s">
        <v>114</v>
      </c>
    </row>
    <row r="59" spans="1:2" s="12" customFormat="1" ht="13.5" x14ac:dyDescent="0.25">
      <c r="B59" s="12" t="s">
        <v>115</v>
      </c>
    </row>
    <row r="60" spans="1:2" s="12" customFormat="1" ht="13.5" x14ac:dyDescent="0.25">
      <c r="B60" s="12" t="s">
        <v>116</v>
      </c>
    </row>
    <row r="61" spans="1:2" s="12" customFormat="1" ht="13.5" x14ac:dyDescent="0.25">
      <c r="B61" s="12" t="s">
        <v>117</v>
      </c>
    </row>
    <row r="62" spans="1:2" s="12" customFormat="1" ht="13.5" x14ac:dyDescent="0.25">
      <c r="B62" s="12" t="s">
        <v>118</v>
      </c>
    </row>
    <row r="63" spans="1:2" s="12" customFormat="1" ht="13.5" x14ac:dyDescent="0.25"/>
    <row r="64" spans="1:2" s="12" customFormat="1" ht="13.5" x14ac:dyDescent="0.25">
      <c r="B64" s="12" t="s">
        <v>119</v>
      </c>
    </row>
    <row r="65" spans="1:3" s="12" customFormat="1" ht="13.5" x14ac:dyDescent="0.25">
      <c r="B65" s="12" t="s">
        <v>120</v>
      </c>
    </row>
    <row r="66" spans="1:3" s="12" customFormat="1" ht="13.5" x14ac:dyDescent="0.25">
      <c r="B66" s="12" t="s">
        <v>121</v>
      </c>
    </row>
    <row r="67" spans="1:3" s="12" customFormat="1" ht="13.5" x14ac:dyDescent="0.25">
      <c r="C67" s="12" t="s">
        <v>122</v>
      </c>
    </row>
    <row r="68" spans="1:3" s="12" customFormat="1" ht="13.5" x14ac:dyDescent="0.25">
      <c r="C68" s="12" t="s">
        <v>123</v>
      </c>
    </row>
    <row r="69" spans="1:3" s="12" customFormat="1" ht="13.5" x14ac:dyDescent="0.25">
      <c r="C69" s="12" t="s">
        <v>124</v>
      </c>
    </row>
    <row r="70" spans="1:3" s="12" customFormat="1" ht="13.5" x14ac:dyDescent="0.25">
      <c r="C70" s="12" t="s">
        <v>125</v>
      </c>
    </row>
    <row r="71" spans="1:3" s="12" customFormat="1" ht="13.5" x14ac:dyDescent="0.25">
      <c r="B71" s="12" t="s">
        <v>118</v>
      </c>
    </row>
    <row r="72" spans="1:3" s="12" customFormat="1" ht="13.5" x14ac:dyDescent="0.25">
      <c r="A72" s="12" t="s">
        <v>126</v>
      </c>
    </row>
    <row r="73" spans="1:3" s="12" customFormat="1" ht="13.5" x14ac:dyDescent="0.25">
      <c r="A73" s="12" t="s">
        <v>127</v>
      </c>
    </row>
    <row r="74" spans="1:3" s="12" customFormat="1" ht="13.5" x14ac:dyDescent="0.25">
      <c r="A74" s="12" t="s">
        <v>126</v>
      </c>
    </row>
    <row r="75" spans="1:3" s="12" customFormat="1" ht="13.5" x14ac:dyDescent="0.25">
      <c r="B75" s="12" t="s">
        <v>128</v>
      </c>
    </row>
    <row r="76" spans="1:3" s="12" customFormat="1" ht="13.5" x14ac:dyDescent="0.25"/>
    <row r="77" spans="1:3" s="12" customFormat="1" ht="13.5" x14ac:dyDescent="0.25">
      <c r="B77" s="12" t="s">
        <v>129</v>
      </c>
    </row>
    <row r="78" spans="1:3" s="12" customFormat="1" ht="13.5" x14ac:dyDescent="0.25">
      <c r="B78" s="12" t="s">
        <v>130</v>
      </c>
    </row>
    <row r="79" spans="1:3" s="12" customFormat="1" ht="13.5" x14ac:dyDescent="0.25">
      <c r="B79" s="12" t="s">
        <v>131</v>
      </c>
    </row>
    <row r="80" spans="1:3" s="12" customFormat="1" ht="13.5" x14ac:dyDescent="0.25">
      <c r="B80" s="12" t="s">
        <v>132</v>
      </c>
    </row>
    <row r="81" spans="1:3" s="12" customFormat="1" ht="13.5" x14ac:dyDescent="0.25">
      <c r="B81" s="12" t="s">
        <v>133</v>
      </c>
    </row>
    <row r="82" spans="1:3" s="12" customFormat="1" ht="13.5" x14ac:dyDescent="0.25">
      <c r="B82" s="12" t="s">
        <v>118</v>
      </c>
    </row>
    <row r="83" spans="1:3" s="12" customFormat="1" ht="13.5" x14ac:dyDescent="0.25"/>
    <row r="84" spans="1:3" s="12" customFormat="1" ht="13.5" x14ac:dyDescent="0.25">
      <c r="B84" s="12" t="s">
        <v>134</v>
      </c>
    </row>
    <row r="85" spans="1:3" s="12" customFormat="1" ht="13.5" x14ac:dyDescent="0.25">
      <c r="B85" s="12" t="s">
        <v>135</v>
      </c>
    </row>
    <row r="86" spans="1:3" s="12" customFormat="1" ht="13.5" x14ac:dyDescent="0.25">
      <c r="B86" s="12" t="s">
        <v>136</v>
      </c>
    </row>
    <row r="87" spans="1:3" s="12" customFormat="1" ht="13.5" x14ac:dyDescent="0.25">
      <c r="B87" s="12" t="s">
        <v>137</v>
      </c>
    </row>
    <row r="88" spans="1:3" s="12" customFormat="1" ht="13.5" x14ac:dyDescent="0.25">
      <c r="C88" s="12" t="s">
        <v>138</v>
      </c>
    </row>
    <row r="89" spans="1:3" s="12" customFormat="1" ht="13.5" x14ac:dyDescent="0.25">
      <c r="B89" s="12" t="s">
        <v>118</v>
      </c>
    </row>
    <row r="90" spans="1:3" s="12" customFormat="1" ht="13.5" x14ac:dyDescent="0.25"/>
    <row r="91" spans="1:3" s="12" customFormat="1" ht="13.5" x14ac:dyDescent="0.25">
      <c r="B91" s="12" t="s">
        <v>139</v>
      </c>
    </row>
    <row r="92" spans="1:3" s="12" customFormat="1" ht="13.5" x14ac:dyDescent="0.25">
      <c r="B92" s="12" t="s">
        <v>140</v>
      </c>
    </row>
    <row r="93" spans="1:3" s="12" customFormat="1" ht="13.5" x14ac:dyDescent="0.25">
      <c r="B93" s="12" t="s">
        <v>118</v>
      </c>
    </row>
    <row r="94" spans="1:3" s="12" customFormat="1" ht="13.5" x14ac:dyDescent="0.25">
      <c r="A94" s="12" t="s">
        <v>141</v>
      </c>
    </row>
    <row r="95" spans="1:3" s="12" customFormat="1" ht="13.5" x14ac:dyDescent="0.25">
      <c r="A95" s="12" t="s">
        <v>142</v>
      </c>
    </row>
    <row r="96" spans="1:3" s="12" customFormat="1" ht="13.5" x14ac:dyDescent="0.25">
      <c r="A96" s="12" t="s">
        <v>141</v>
      </c>
    </row>
    <row r="97" spans="2:3" s="12" customFormat="1" ht="13.5" x14ac:dyDescent="0.25"/>
    <row r="98" spans="2:3" s="12" customFormat="1" ht="13.5" x14ac:dyDescent="0.25">
      <c r="B98" s="12" t="s">
        <v>143</v>
      </c>
    </row>
    <row r="99" spans="2:3" s="12" customFormat="1" ht="13.5" x14ac:dyDescent="0.25">
      <c r="B99" s="12" t="s">
        <v>144</v>
      </c>
    </row>
    <row r="100" spans="2:3" s="12" customFormat="1" ht="13.5" x14ac:dyDescent="0.25">
      <c r="B100" s="12" t="s">
        <v>131</v>
      </c>
    </row>
    <row r="101" spans="2:3" s="12" customFormat="1" ht="13.5" x14ac:dyDescent="0.25">
      <c r="B101" s="12" t="s">
        <v>145</v>
      </c>
    </row>
    <row r="102" spans="2:3" s="12" customFormat="1" ht="13.5" x14ac:dyDescent="0.25">
      <c r="B102" s="12" t="s">
        <v>133</v>
      </c>
    </row>
    <row r="103" spans="2:3" s="12" customFormat="1" ht="13.5" x14ac:dyDescent="0.25">
      <c r="B103" s="12" t="s">
        <v>118</v>
      </c>
    </row>
    <row r="104" spans="2:3" s="12" customFormat="1" ht="13.5" x14ac:dyDescent="0.25"/>
    <row r="105" spans="2:3" s="12" customFormat="1" ht="13.5" x14ac:dyDescent="0.25">
      <c r="B105" s="12" t="s">
        <v>134</v>
      </c>
    </row>
    <row r="106" spans="2:3" s="12" customFormat="1" ht="13.5" x14ac:dyDescent="0.25">
      <c r="B106" s="12" t="s">
        <v>135</v>
      </c>
    </row>
    <row r="107" spans="2:3" s="12" customFormat="1" ht="13.5" x14ac:dyDescent="0.25">
      <c r="B107" s="12" t="s">
        <v>146</v>
      </c>
    </row>
    <row r="108" spans="2:3" s="12" customFormat="1" ht="13.5" x14ac:dyDescent="0.25">
      <c r="B108" s="12" t="s">
        <v>137</v>
      </c>
    </row>
    <row r="109" spans="2:3" s="12" customFormat="1" ht="13.5" x14ac:dyDescent="0.25">
      <c r="C109" s="12" t="s">
        <v>138</v>
      </c>
    </row>
    <row r="110" spans="2:3" s="12" customFormat="1" ht="13.5" x14ac:dyDescent="0.25">
      <c r="B110" s="12" t="s">
        <v>118</v>
      </c>
    </row>
    <row r="111" spans="2:3" s="12" customFormat="1" ht="13.5" x14ac:dyDescent="0.25"/>
    <row r="112" spans="2:3" s="12" customFormat="1" ht="13.5" x14ac:dyDescent="0.25">
      <c r="B112" s="12" t="s">
        <v>139</v>
      </c>
    </row>
    <row r="113" spans="1:2" s="12" customFormat="1" ht="13.5" x14ac:dyDescent="0.25">
      <c r="B113" s="12" t="s">
        <v>140</v>
      </c>
    </row>
    <row r="114" spans="1:2" s="12" customFormat="1" ht="13.5" x14ac:dyDescent="0.25">
      <c r="B114" s="12" t="s">
        <v>118</v>
      </c>
    </row>
    <row r="115" spans="1:2" s="12" customFormat="1" ht="13.5" x14ac:dyDescent="0.25">
      <c r="A115" s="12" t="s">
        <v>147</v>
      </c>
    </row>
    <row r="116" spans="1:2" s="12" customFormat="1" ht="13.5" x14ac:dyDescent="0.25">
      <c r="A116" s="12" t="s">
        <v>148</v>
      </c>
    </row>
    <row r="117" spans="1:2" s="12" customFormat="1" ht="13.5" x14ac:dyDescent="0.25">
      <c r="A117" s="12" t="s">
        <v>147</v>
      </c>
    </row>
    <row r="118" spans="1:2" s="12" customFormat="1" ht="13.5" x14ac:dyDescent="0.25">
      <c r="B118" s="12" t="s">
        <v>143</v>
      </c>
    </row>
    <row r="119" spans="1:2" s="12" customFormat="1" ht="13.5" x14ac:dyDescent="0.25">
      <c r="B119" s="12" t="s">
        <v>149</v>
      </c>
    </row>
    <row r="120" spans="1:2" s="12" customFormat="1" ht="13.5" x14ac:dyDescent="0.25">
      <c r="B120" s="12" t="s">
        <v>131</v>
      </c>
    </row>
    <row r="121" spans="1:2" s="12" customFormat="1" ht="13.5" x14ac:dyDescent="0.25">
      <c r="B121" s="12" t="s">
        <v>150</v>
      </c>
    </row>
    <row r="122" spans="1:2" s="12" customFormat="1" ht="13.5" x14ac:dyDescent="0.25">
      <c r="B122" s="12" t="s">
        <v>133</v>
      </c>
    </row>
    <row r="123" spans="1:2" s="12" customFormat="1" ht="13.5" x14ac:dyDescent="0.25">
      <c r="B123" s="12" t="s">
        <v>118</v>
      </c>
    </row>
    <row r="124" spans="1:2" s="12" customFormat="1" ht="13.5" x14ac:dyDescent="0.25"/>
    <row r="125" spans="1:2" s="12" customFormat="1" ht="13.5" x14ac:dyDescent="0.25">
      <c r="B125" s="12" t="s">
        <v>134</v>
      </c>
    </row>
    <row r="126" spans="1:2" s="12" customFormat="1" ht="13.5" x14ac:dyDescent="0.25">
      <c r="B126" s="12" t="s">
        <v>135</v>
      </c>
    </row>
    <row r="127" spans="1:2" s="12" customFormat="1" ht="13.5" x14ac:dyDescent="0.25">
      <c r="B127" s="12" t="s">
        <v>151</v>
      </c>
    </row>
    <row r="128" spans="1:2" s="12" customFormat="1" ht="13.5" x14ac:dyDescent="0.25">
      <c r="B128" s="12" t="s">
        <v>137</v>
      </c>
    </row>
    <row r="129" spans="1:3" s="12" customFormat="1" ht="13.5" x14ac:dyDescent="0.25">
      <c r="C129" s="12" t="s">
        <v>138</v>
      </c>
    </row>
    <row r="130" spans="1:3" s="12" customFormat="1" ht="13.5" x14ac:dyDescent="0.25">
      <c r="B130" s="12" t="s">
        <v>118</v>
      </c>
    </row>
    <row r="131" spans="1:3" s="12" customFormat="1" ht="13.5" x14ac:dyDescent="0.25"/>
    <row r="132" spans="1:3" s="12" customFormat="1" ht="13.5" x14ac:dyDescent="0.25">
      <c r="B132" s="12" t="s">
        <v>139</v>
      </c>
    </row>
    <row r="133" spans="1:3" s="12" customFormat="1" ht="13.5" x14ac:dyDescent="0.25">
      <c r="B133" s="12" t="s">
        <v>140</v>
      </c>
    </row>
    <row r="134" spans="1:3" s="12" customFormat="1" ht="13.5" x14ac:dyDescent="0.25">
      <c r="B134" s="12" t="s">
        <v>118</v>
      </c>
    </row>
    <row r="135" spans="1:3" s="12" customFormat="1" ht="13.5" x14ac:dyDescent="0.25">
      <c r="A135" s="12" t="s">
        <v>152</v>
      </c>
    </row>
    <row r="136" spans="1:3" s="12" customFormat="1" ht="13.5" x14ac:dyDescent="0.25">
      <c r="A136" s="12" t="s">
        <v>153</v>
      </c>
    </row>
    <row r="137" spans="1:3" s="12" customFormat="1" ht="13.5" x14ac:dyDescent="0.25">
      <c r="A137" s="12" t="s">
        <v>152</v>
      </c>
    </row>
    <row r="138" spans="1:3" s="12" customFormat="1" ht="13.5" x14ac:dyDescent="0.25"/>
    <row r="139" spans="1:3" s="12" customFormat="1" ht="13.5" x14ac:dyDescent="0.25">
      <c r="B139" s="12" t="s">
        <v>143</v>
      </c>
    </row>
    <row r="140" spans="1:3" s="12" customFormat="1" ht="13.5" x14ac:dyDescent="0.25">
      <c r="B140" s="12" t="s">
        <v>154</v>
      </c>
    </row>
    <row r="141" spans="1:3" s="12" customFormat="1" ht="13.5" x14ac:dyDescent="0.25">
      <c r="B141" s="12" t="s">
        <v>131</v>
      </c>
    </row>
    <row r="142" spans="1:3" s="12" customFormat="1" ht="13.5" x14ac:dyDescent="0.25">
      <c r="B142" s="12" t="s">
        <v>155</v>
      </c>
    </row>
    <row r="143" spans="1:3" s="12" customFormat="1" ht="13.5" x14ac:dyDescent="0.25">
      <c r="B143" s="12" t="s">
        <v>133</v>
      </c>
    </row>
    <row r="144" spans="1:3" s="12" customFormat="1" ht="13.5" x14ac:dyDescent="0.25">
      <c r="B144" s="12" t="s">
        <v>118</v>
      </c>
    </row>
    <row r="145" spans="1:3" s="12" customFormat="1" ht="13.5" x14ac:dyDescent="0.25"/>
    <row r="146" spans="1:3" s="12" customFormat="1" ht="13.5" x14ac:dyDescent="0.25">
      <c r="B146" s="12" t="s">
        <v>134</v>
      </c>
    </row>
    <row r="147" spans="1:3" s="12" customFormat="1" ht="13.5" x14ac:dyDescent="0.25">
      <c r="B147" s="12" t="s">
        <v>135</v>
      </c>
    </row>
    <row r="148" spans="1:3" s="12" customFormat="1" ht="13.5" x14ac:dyDescent="0.25">
      <c r="B148" s="12" t="s">
        <v>156</v>
      </c>
    </row>
    <row r="149" spans="1:3" s="12" customFormat="1" ht="13.5" x14ac:dyDescent="0.25">
      <c r="B149" s="12" t="s">
        <v>137</v>
      </c>
    </row>
    <row r="150" spans="1:3" s="12" customFormat="1" ht="13.5" x14ac:dyDescent="0.25">
      <c r="C150" s="12" t="s">
        <v>138</v>
      </c>
    </row>
    <row r="151" spans="1:3" s="12" customFormat="1" ht="13.5" x14ac:dyDescent="0.25">
      <c r="B151" s="12" t="s">
        <v>118</v>
      </c>
    </row>
    <row r="152" spans="1:3" s="12" customFormat="1" ht="13.5" x14ac:dyDescent="0.25"/>
    <row r="153" spans="1:3" s="12" customFormat="1" ht="13.5" x14ac:dyDescent="0.25">
      <c r="B153" s="12" t="s">
        <v>139</v>
      </c>
    </row>
    <row r="154" spans="1:3" s="12" customFormat="1" ht="13.5" x14ac:dyDescent="0.25">
      <c r="B154" s="12" t="s">
        <v>140</v>
      </c>
    </row>
    <row r="155" spans="1:3" s="12" customFormat="1" ht="13.5" x14ac:dyDescent="0.25">
      <c r="B155" s="12" t="s">
        <v>118</v>
      </c>
    </row>
    <row r="156" spans="1:3" s="12" customFormat="1" ht="13.5" x14ac:dyDescent="0.25">
      <c r="A156" s="12" t="s">
        <v>126</v>
      </c>
    </row>
    <row r="157" spans="1:3" s="12" customFormat="1" ht="13.5" x14ac:dyDescent="0.25">
      <c r="A157" s="12" t="s">
        <v>157</v>
      </c>
    </row>
    <row r="158" spans="1:3" s="12" customFormat="1" ht="13.5" x14ac:dyDescent="0.25">
      <c r="A158" s="12" t="s">
        <v>126</v>
      </c>
    </row>
    <row r="159" spans="1:3" s="12" customFormat="1" ht="13.5" x14ac:dyDescent="0.25"/>
    <row r="160" spans="1:3" s="12" customFormat="1" ht="13.5" x14ac:dyDescent="0.25">
      <c r="B160" s="12" t="s">
        <v>95</v>
      </c>
    </row>
    <row r="161" spans="1:3" s="12" customFormat="1" ht="13.5" x14ac:dyDescent="0.25">
      <c r="B161" s="12" t="s">
        <v>118</v>
      </c>
    </row>
    <row r="162" spans="1:3" s="12" customFormat="1" ht="13.5" x14ac:dyDescent="0.25">
      <c r="A162" s="12" t="s">
        <v>147</v>
      </c>
    </row>
    <row r="163" spans="1:3" s="12" customFormat="1" ht="13.5" x14ac:dyDescent="0.25">
      <c r="A163" s="12" t="s">
        <v>158</v>
      </c>
    </row>
    <row r="164" spans="1:3" s="12" customFormat="1" ht="13.5" x14ac:dyDescent="0.25">
      <c r="A164" s="12" t="s">
        <v>147</v>
      </c>
    </row>
    <row r="165" spans="1:3" s="12" customFormat="1" ht="13.5" x14ac:dyDescent="0.25"/>
    <row r="166" spans="1:3" s="12" customFormat="1" ht="13.5" x14ac:dyDescent="0.25">
      <c r="B166" s="12" t="s">
        <v>159</v>
      </c>
    </row>
    <row r="167" spans="1:3" s="12" customFormat="1" ht="13.5" x14ac:dyDescent="0.25">
      <c r="B167" s="12" t="s">
        <v>160</v>
      </c>
    </row>
    <row r="168" spans="1:3" s="12" customFormat="1" ht="13.5" x14ac:dyDescent="0.25">
      <c r="C168" s="12" t="s">
        <v>161</v>
      </c>
    </row>
    <row r="169" spans="1:3" s="12" customFormat="1" ht="13.5" x14ac:dyDescent="0.25">
      <c r="C169" s="12" t="s">
        <v>162</v>
      </c>
    </row>
    <row r="170" spans="1:3" s="12" customFormat="1" ht="13.5" x14ac:dyDescent="0.25">
      <c r="B170" s="12" t="s">
        <v>118</v>
      </c>
    </row>
    <row r="171" spans="1:3" s="12" customFormat="1" ht="13.5" x14ac:dyDescent="0.25"/>
    <row r="172" spans="1:3" s="12" customFormat="1" ht="13.5" x14ac:dyDescent="0.25">
      <c r="B172" s="12" t="s">
        <v>163</v>
      </c>
    </row>
    <row r="173" spans="1:3" s="12" customFormat="1" ht="13.5" x14ac:dyDescent="0.25">
      <c r="B173" s="12" t="s">
        <v>164</v>
      </c>
    </row>
    <row r="174" spans="1:3" s="12" customFormat="1" ht="13.5" x14ac:dyDescent="0.25">
      <c r="B174" s="12" t="s">
        <v>165</v>
      </c>
    </row>
    <row r="175" spans="1:3" s="12" customFormat="1" ht="13.5" x14ac:dyDescent="0.25">
      <c r="C175" s="12" t="s">
        <v>166</v>
      </c>
    </row>
    <row r="176" spans="1:3" s="12" customFormat="1" ht="13.5" x14ac:dyDescent="0.25">
      <c r="B176" s="12" t="s">
        <v>137</v>
      </c>
    </row>
    <row r="177" spans="1:6" s="12" customFormat="1" ht="13.5" x14ac:dyDescent="0.25">
      <c r="C177" s="12" t="s">
        <v>167</v>
      </c>
    </row>
    <row r="178" spans="1:6" s="12" customFormat="1" ht="13.5" x14ac:dyDescent="0.25">
      <c r="B178" s="12" t="s">
        <v>118</v>
      </c>
    </row>
    <row r="181" spans="1:6" ht="30" customHeight="1" x14ac:dyDescent="0.25">
      <c r="A181" s="10" t="s">
        <v>168</v>
      </c>
    </row>
    <row r="182" spans="1:6" x14ac:dyDescent="0.25">
      <c r="A182" s="12" t="s">
        <v>79</v>
      </c>
      <c r="B182" s="12"/>
      <c r="C182" s="12"/>
      <c r="D182" s="12"/>
      <c r="E182" s="12"/>
      <c r="F182" s="12"/>
    </row>
    <row r="183" spans="1:6" x14ac:dyDescent="0.25">
      <c r="A183" s="12"/>
      <c r="B183" s="12"/>
      <c r="C183" s="12"/>
      <c r="D183" s="12"/>
      <c r="E183" s="12"/>
      <c r="F183" s="12"/>
    </row>
    <row r="184" spans="1:6" x14ac:dyDescent="0.25">
      <c r="A184" s="12" t="s">
        <v>169</v>
      </c>
      <c r="B184" s="12"/>
      <c r="C184" s="12"/>
      <c r="D184" s="12"/>
      <c r="E184" s="12"/>
      <c r="F184" s="12"/>
    </row>
    <row r="185" spans="1:6" x14ac:dyDescent="0.25">
      <c r="A185" s="12" t="s">
        <v>170</v>
      </c>
      <c r="B185" s="12"/>
      <c r="C185" s="12"/>
      <c r="D185" s="12"/>
      <c r="E185" s="12"/>
      <c r="F185" s="12"/>
    </row>
    <row r="186" spans="1:6" x14ac:dyDescent="0.25">
      <c r="A186" s="12" t="s">
        <v>171</v>
      </c>
      <c r="B186" s="12"/>
      <c r="C186" s="12"/>
      <c r="D186" s="12"/>
      <c r="E186" s="12"/>
      <c r="F186" s="12"/>
    </row>
    <row r="187" spans="1:6" x14ac:dyDescent="0.25">
      <c r="A187" s="12" t="s">
        <v>172</v>
      </c>
      <c r="B187" s="12"/>
      <c r="C187" s="12"/>
      <c r="D187" s="12"/>
      <c r="E187" s="12"/>
      <c r="F187" s="12"/>
    </row>
    <row r="188" spans="1:6" x14ac:dyDescent="0.25">
      <c r="A188" s="12" t="s">
        <v>173</v>
      </c>
      <c r="B188" s="12"/>
      <c r="C188" s="12"/>
      <c r="D188" s="12"/>
      <c r="E188" s="12"/>
      <c r="F188" s="12"/>
    </row>
    <row r="189" spans="1:6" x14ac:dyDescent="0.25">
      <c r="A189" s="12" t="s">
        <v>174</v>
      </c>
      <c r="B189" s="12"/>
      <c r="C189" s="12"/>
      <c r="D189" s="12"/>
      <c r="E189" s="12"/>
      <c r="F189" s="12"/>
    </row>
    <row r="190" spans="1:6" x14ac:dyDescent="0.25">
      <c r="A190" s="12"/>
      <c r="B190" s="12"/>
      <c r="C190" s="12"/>
      <c r="D190" s="12"/>
      <c r="E190" s="12"/>
      <c r="F190" s="12"/>
    </row>
    <row r="191" spans="1:6" x14ac:dyDescent="0.25">
      <c r="A191" s="12" t="s">
        <v>90</v>
      </c>
      <c r="B191" s="12"/>
      <c r="C191" s="12"/>
      <c r="D191" s="12"/>
      <c r="E191" s="12"/>
      <c r="F191" s="12"/>
    </row>
    <row r="192" spans="1:6" x14ac:dyDescent="0.25">
      <c r="A192" s="12"/>
      <c r="B192" s="12"/>
      <c r="C192" s="12"/>
      <c r="D192" s="12"/>
      <c r="E192" s="12"/>
      <c r="F192" s="12"/>
    </row>
    <row r="193" spans="1:6" x14ac:dyDescent="0.25">
      <c r="A193" s="12" t="s">
        <v>175</v>
      </c>
      <c r="B193" s="12"/>
      <c r="C193" s="12"/>
      <c r="D193" s="12"/>
      <c r="E193" s="12"/>
      <c r="F193" s="12"/>
    </row>
    <row r="194" spans="1:6" x14ac:dyDescent="0.25">
      <c r="A194" s="12"/>
      <c r="B194" s="12"/>
      <c r="C194" s="12"/>
      <c r="D194" s="12"/>
      <c r="E194" s="12"/>
      <c r="F194" s="12"/>
    </row>
    <row r="195" spans="1:6" x14ac:dyDescent="0.25">
      <c r="A195" s="12" t="s">
        <v>141</v>
      </c>
      <c r="B195" s="12"/>
      <c r="C195" s="12"/>
      <c r="D195" s="12"/>
      <c r="E195" s="12"/>
      <c r="F195" s="12"/>
    </row>
    <row r="196" spans="1:6" x14ac:dyDescent="0.25">
      <c r="A196" s="12" t="s">
        <v>176</v>
      </c>
      <c r="B196" s="12"/>
      <c r="C196" s="12"/>
      <c r="D196" s="12"/>
      <c r="E196" s="12"/>
      <c r="F196" s="12"/>
    </row>
    <row r="197" spans="1:6" x14ac:dyDescent="0.25">
      <c r="A197" s="12" t="s">
        <v>141</v>
      </c>
      <c r="B197" s="12"/>
      <c r="C197" s="12"/>
      <c r="D197" s="12"/>
      <c r="E197" s="12"/>
      <c r="F197" s="12"/>
    </row>
    <row r="198" spans="1:6" x14ac:dyDescent="0.25">
      <c r="A198" s="12"/>
      <c r="B198" s="12"/>
      <c r="C198" s="12"/>
      <c r="D198" s="12"/>
      <c r="E198" s="12"/>
      <c r="F198" s="12"/>
    </row>
    <row r="199" spans="1:6" x14ac:dyDescent="0.25">
      <c r="A199" s="12" t="s">
        <v>177</v>
      </c>
      <c r="B199" s="12"/>
      <c r="C199" s="12"/>
      <c r="D199" s="12"/>
      <c r="E199" s="12"/>
      <c r="F199" s="12"/>
    </row>
    <row r="200" spans="1:6" x14ac:dyDescent="0.25">
      <c r="A200" s="12"/>
      <c r="B200" s="12"/>
      <c r="C200" s="12"/>
      <c r="D200" s="12"/>
      <c r="E200" s="12"/>
      <c r="F200" s="12"/>
    </row>
    <row r="201" spans="1:6" x14ac:dyDescent="0.25">
      <c r="A201" s="12"/>
      <c r="B201" s="12" t="s">
        <v>178</v>
      </c>
      <c r="C201" s="12"/>
      <c r="D201" s="12"/>
      <c r="E201" s="12"/>
      <c r="F201" s="12"/>
    </row>
    <row r="202" spans="1:6" x14ac:dyDescent="0.25">
      <c r="A202" s="12"/>
      <c r="B202" s="12" t="s">
        <v>179</v>
      </c>
      <c r="C202" s="12"/>
      <c r="D202" s="12"/>
      <c r="E202" s="12"/>
      <c r="F202" s="12"/>
    </row>
    <row r="203" spans="1:6" x14ac:dyDescent="0.25">
      <c r="A203" s="12"/>
      <c r="B203" s="12" t="s">
        <v>180</v>
      </c>
      <c r="C203" s="12"/>
      <c r="D203" s="12"/>
      <c r="E203" s="12"/>
      <c r="F203" s="12"/>
    </row>
    <row r="204" spans="1:6" x14ac:dyDescent="0.25">
      <c r="A204" s="12"/>
      <c r="B204" s="12"/>
      <c r="C204" s="12" t="s">
        <v>181</v>
      </c>
      <c r="D204" s="12"/>
      <c r="E204" s="12"/>
      <c r="F204" s="12"/>
    </row>
    <row r="205" spans="1:6" x14ac:dyDescent="0.25">
      <c r="A205" s="12"/>
      <c r="B205" s="12"/>
      <c r="C205" s="12" t="s">
        <v>182</v>
      </c>
      <c r="D205" s="12"/>
      <c r="E205" s="12"/>
      <c r="F205" s="12"/>
    </row>
    <row r="206" spans="1:6" x14ac:dyDescent="0.25">
      <c r="A206" s="12"/>
      <c r="B206" s="12"/>
      <c r="C206" s="12" t="s">
        <v>183</v>
      </c>
      <c r="D206" s="12"/>
      <c r="E206" s="12"/>
      <c r="F206" s="12"/>
    </row>
    <row r="207" spans="1:6" x14ac:dyDescent="0.25">
      <c r="A207" s="12"/>
      <c r="B207" s="12"/>
      <c r="C207" s="12" t="s">
        <v>184</v>
      </c>
      <c r="D207" s="12"/>
      <c r="E207" s="12"/>
      <c r="F207" s="12"/>
    </row>
    <row r="208" spans="1:6" x14ac:dyDescent="0.25">
      <c r="A208" s="12"/>
      <c r="B208" s="12"/>
      <c r="C208" s="12" t="s">
        <v>185</v>
      </c>
      <c r="D208" s="12"/>
      <c r="E208" s="12"/>
      <c r="F208" s="12"/>
    </row>
    <row r="209" spans="1:6" x14ac:dyDescent="0.25">
      <c r="A209" s="12"/>
      <c r="B209" s="12"/>
      <c r="C209" s="12" t="s">
        <v>186</v>
      </c>
      <c r="D209" s="12"/>
      <c r="E209" s="12"/>
      <c r="F209" s="12"/>
    </row>
    <row r="210" spans="1:6" x14ac:dyDescent="0.25">
      <c r="A210" s="12"/>
      <c r="B210" s="12" t="s">
        <v>187</v>
      </c>
      <c r="C210" s="12"/>
      <c r="D210" s="12"/>
      <c r="E210" s="12"/>
      <c r="F210" s="12"/>
    </row>
    <row r="211" spans="1:6" x14ac:dyDescent="0.25">
      <c r="A211" s="12"/>
      <c r="B211" s="12" t="s">
        <v>188</v>
      </c>
      <c r="C211" s="12"/>
      <c r="D211" s="12"/>
      <c r="E211" s="12"/>
      <c r="F211" s="12"/>
    </row>
    <row r="212" spans="1:6" x14ac:dyDescent="0.25">
      <c r="A212" s="12"/>
      <c r="B212" s="12"/>
      <c r="C212" s="12"/>
      <c r="D212" s="12"/>
      <c r="E212" s="12"/>
      <c r="F212" s="12"/>
    </row>
    <row r="213" spans="1:6" x14ac:dyDescent="0.25">
      <c r="A213" s="12"/>
      <c r="B213" s="12" t="s">
        <v>189</v>
      </c>
      <c r="C213" s="12"/>
      <c r="D213" s="12"/>
      <c r="E213" s="12"/>
      <c r="F213" s="12"/>
    </row>
    <row r="214" spans="1:6" x14ac:dyDescent="0.25">
      <c r="A214" s="12"/>
      <c r="B214" s="12" t="s">
        <v>190</v>
      </c>
      <c r="C214" s="12"/>
      <c r="D214" s="12"/>
      <c r="E214" s="12"/>
      <c r="F214" s="12"/>
    </row>
    <row r="215" spans="1:6" x14ac:dyDescent="0.25">
      <c r="A215" s="12"/>
      <c r="B215" s="12" t="s">
        <v>191</v>
      </c>
      <c r="C215" s="12"/>
      <c r="D215" s="12"/>
      <c r="E215" s="12"/>
      <c r="F215" s="12"/>
    </row>
    <row r="216" spans="1:6" x14ac:dyDescent="0.25">
      <c r="A216" s="12"/>
      <c r="B216" s="12" t="s">
        <v>192</v>
      </c>
      <c r="C216" s="12"/>
      <c r="D216" s="12"/>
      <c r="E216" s="12"/>
      <c r="F216" s="12"/>
    </row>
    <row r="217" spans="1:6" x14ac:dyDescent="0.25">
      <c r="A217" s="12"/>
      <c r="B217" s="12" t="s">
        <v>193</v>
      </c>
      <c r="C217" s="12"/>
      <c r="D217" s="12"/>
      <c r="E217" s="12"/>
      <c r="F217" s="12"/>
    </row>
    <row r="218" spans="1:6" x14ac:dyDescent="0.25">
      <c r="A218" s="12"/>
      <c r="B218" s="12" t="s">
        <v>194</v>
      </c>
      <c r="C218" s="12"/>
      <c r="D218" s="12"/>
      <c r="E218" s="12"/>
      <c r="F218" s="12"/>
    </row>
    <row r="219" spans="1:6" x14ac:dyDescent="0.25">
      <c r="A219" s="12"/>
      <c r="B219" s="12" t="s">
        <v>195</v>
      </c>
      <c r="C219" s="12"/>
      <c r="D219" s="12"/>
      <c r="E219" s="12"/>
      <c r="F219" s="12"/>
    </row>
    <row r="220" spans="1:6" x14ac:dyDescent="0.25">
      <c r="A220" s="12"/>
      <c r="B220" s="12"/>
      <c r="C220" s="12"/>
      <c r="D220" s="12"/>
      <c r="E220" s="12"/>
      <c r="F220" s="12"/>
    </row>
    <row r="221" spans="1:6" x14ac:dyDescent="0.25">
      <c r="A221" s="12"/>
      <c r="B221" s="12" t="s">
        <v>196</v>
      </c>
      <c r="C221" s="12"/>
      <c r="D221" s="12"/>
      <c r="E221" s="12"/>
      <c r="F221" s="12"/>
    </row>
    <row r="222" spans="1:6" x14ac:dyDescent="0.25">
      <c r="A222" s="12"/>
      <c r="B222" s="12" t="s">
        <v>197</v>
      </c>
      <c r="C222" s="12"/>
      <c r="D222" s="12"/>
      <c r="E222" s="12"/>
      <c r="F222" s="12"/>
    </row>
    <row r="223" spans="1:6" x14ac:dyDescent="0.25">
      <c r="A223" s="12"/>
      <c r="B223" s="12" t="s">
        <v>198</v>
      </c>
      <c r="C223" s="12"/>
      <c r="D223" s="12"/>
      <c r="E223" s="12"/>
      <c r="F223" s="12"/>
    </row>
    <row r="224" spans="1:6" x14ac:dyDescent="0.25">
      <c r="A224" s="12"/>
      <c r="B224" s="12" t="s">
        <v>199</v>
      </c>
      <c r="C224" s="12"/>
      <c r="D224" s="12"/>
      <c r="E224" s="12"/>
      <c r="F224" s="12"/>
    </row>
    <row r="225" spans="1:6" x14ac:dyDescent="0.25">
      <c r="A225" s="12"/>
      <c r="B225" s="12"/>
      <c r="C225" s="12" t="s">
        <v>200</v>
      </c>
      <c r="D225" s="12"/>
      <c r="E225" s="12"/>
      <c r="F225" s="12"/>
    </row>
    <row r="226" spans="1:6" x14ac:dyDescent="0.25">
      <c r="A226" s="12"/>
      <c r="B226" s="12"/>
      <c r="C226" s="12" t="s">
        <v>201</v>
      </c>
      <c r="D226" s="12"/>
      <c r="E226" s="12"/>
      <c r="F226" s="12"/>
    </row>
    <row r="227" spans="1:6" x14ac:dyDescent="0.25">
      <c r="A227" s="12"/>
      <c r="B227" s="12"/>
      <c r="C227" s="12" t="s">
        <v>202</v>
      </c>
      <c r="D227" s="12"/>
      <c r="E227" s="12"/>
      <c r="F227" s="12"/>
    </row>
    <row r="228" spans="1:6" x14ac:dyDescent="0.25">
      <c r="A228" s="12"/>
      <c r="B228" s="12"/>
      <c r="C228" s="12" t="s">
        <v>203</v>
      </c>
      <c r="D228" s="12"/>
      <c r="E228" s="12"/>
      <c r="F228" s="12"/>
    </row>
    <row r="229" spans="1:6" x14ac:dyDescent="0.25">
      <c r="A229" s="12"/>
      <c r="B229" s="12"/>
      <c r="C229" s="12" t="s">
        <v>204</v>
      </c>
      <c r="D229" s="12"/>
      <c r="E229" s="12"/>
      <c r="F229" s="12"/>
    </row>
    <row r="230" spans="1:6" x14ac:dyDescent="0.25">
      <c r="A230" s="12"/>
      <c r="B230" s="12" t="s">
        <v>118</v>
      </c>
      <c r="C230" s="12"/>
      <c r="D230" s="12"/>
      <c r="E230" s="12"/>
      <c r="F230" s="12"/>
    </row>
    <row r="231" spans="1:6" x14ac:dyDescent="0.25">
      <c r="A231" s="12"/>
      <c r="B231" s="12"/>
      <c r="C231" s="12"/>
      <c r="D231" s="12"/>
      <c r="E231" s="12"/>
      <c r="F231" s="12"/>
    </row>
    <row r="232" spans="1:6" x14ac:dyDescent="0.25">
      <c r="A232" s="12" t="s">
        <v>205</v>
      </c>
      <c r="B232" s="12"/>
      <c r="C232" s="12"/>
      <c r="D232" s="12"/>
      <c r="E232" s="12"/>
      <c r="F232" s="12"/>
    </row>
    <row r="233" spans="1:6" x14ac:dyDescent="0.25">
      <c r="A233" s="12" t="s">
        <v>206</v>
      </c>
      <c r="B233" s="12"/>
      <c r="C233" s="12"/>
      <c r="D233" s="12"/>
      <c r="E233" s="12"/>
      <c r="F233" s="12"/>
    </row>
    <row r="234" spans="1:6" x14ac:dyDescent="0.25">
      <c r="A234" s="12" t="s">
        <v>205</v>
      </c>
      <c r="B234" s="12"/>
      <c r="C234" s="12"/>
      <c r="D234" s="12"/>
      <c r="E234" s="12"/>
      <c r="F234" s="12"/>
    </row>
    <row r="235" spans="1:6" x14ac:dyDescent="0.25">
      <c r="A235" s="12"/>
      <c r="B235" s="12"/>
      <c r="C235" s="12"/>
      <c r="D235" s="12"/>
      <c r="E235" s="12"/>
      <c r="F235" s="12"/>
    </row>
    <row r="236" spans="1:6" x14ac:dyDescent="0.25">
      <c r="A236" s="12"/>
      <c r="B236" s="12" t="s">
        <v>207</v>
      </c>
      <c r="C236" s="12"/>
      <c r="D236" s="12"/>
      <c r="E236" s="12"/>
      <c r="F236" s="12"/>
    </row>
    <row r="237" spans="1:6" x14ac:dyDescent="0.25">
      <c r="A237" s="12"/>
      <c r="B237" s="12"/>
      <c r="C237" s="12" t="s">
        <v>208</v>
      </c>
      <c r="D237" s="12" t="s">
        <v>209</v>
      </c>
      <c r="E237" s="12"/>
      <c r="F237" s="12"/>
    </row>
    <row r="238" spans="1:6" x14ac:dyDescent="0.25">
      <c r="A238" s="12"/>
      <c r="B238" s="12" t="s">
        <v>118</v>
      </c>
      <c r="C238" s="12"/>
      <c r="D238" s="12"/>
      <c r="E238" s="12"/>
      <c r="F238" s="12"/>
    </row>
    <row r="239" spans="1:6" x14ac:dyDescent="0.25">
      <c r="A239" s="12"/>
      <c r="B239" s="12"/>
      <c r="C239" s="12"/>
      <c r="D239" s="12"/>
      <c r="E239" s="12"/>
      <c r="F239" s="12"/>
    </row>
    <row r="240" spans="1:6" x14ac:dyDescent="0.25">
      <c r="A240" s="12"/>
      <c r="B240" s="12" t="s">
        <v>210</v>
      </c>
      <c r="C240" s="12"/>
      <c r="D240" s="12"/>
      <c r="E240" s="12"/>
      <c r="F240" s="12"/>
    </row>
    <row r="241" spans="1:6" x14ac:dyDescent="0.25">
      <c r="A241" s="12"/>
      <c r="B241" s="12" t="s">
        <v>211</v>
      </c>
      <c r="C241" s="12"/>
      <c r="D241" s="12"/>
      <c r="E241" s="12"/>
      <c r="F241" s="12"/>
    </row>
    <row r="242" spans="1:6" x14ac:dyDescent="0.25">
      <c r="A242" s="12"/>
      <c r="B242" s="12" t="s">
        <v>118</v>
      </c>
      <c r="C242" s="12"/>
      <c r="D242" s="12"/>
      <c r="E242" s="12"/>
      <c r="F242" s="12"/>
    </row>
    <row r="243" spans="1:6" x14ac:dyDescent="0.25">
      <c r="A243" s="12"/>
      <c r="B243" s="12" t="s">
        <v>212</v>
      </c>
      <c r="C243" s="12"/>
      <c r="D243" s="12"/>
      <c r="E243" s="12"/>
      <c r="F243" s="12"/>
    </row>
    <row r="244" spans="1:6" x14ac:dyDescent="0.25">
      <c r="A244" s="12"/>
      <c r="B244" s="12" t="s">
        <v>213</v>
      </c>
      <c r="C244" s="12"/>
      <c r="D244" s="12"/>
      <c r="E244" s="12"/>
      <c r="F244" s="12"/>
    </row>
    <row r="245" spans="1:6" x14ac:dyDescent="0.25">
      <c r="A245" s="12"/>
      <c r="B245" s="12"/>
      <c r="C245" s="12" t="s">
        <v>214</v>
      </c>
      <c r="D245" s="12"/>
      <c r="E245" s="12"/>
      <c r="F245" s="12"/>
    </row>
    <row r="246" spans="1:6" x14ac:dyDescent="0.25">
      <c r="A246" s="12"/>
      <c r="B246" s="12"/>
      <c r="C246" s="12"/>
      <c r="D246" s="12"/>
      <c r="E246" s="12"/>
      <c r="F246" s="12" t="s">
        <v>215</v>
      </c>
    </row>
    <row r="247" spans="1:6" x14ac:dyDescent="0.25">
      <c r="A247" s="12"/>
      <c r="B247" s="12"/>
      <c r="C247" s="12"/>
      <c r="D247" s="12"/>
      <c r="E247" s="12"/>
      <c r="F247" s="12" t="s">
        <v>216</v>
      </c>
    </row>
    <row r="248" spans="1:6" x14ac:dyDescent="0.25">
      <c r="A248" s="12"/>
      <c r="B248" s="12"/>
      <c r="C248" s="12"/>
      <c r="D248" s="12"/>
      <c r="E248" s="12"/>
      <c r="F248" s="12" t="s">
        <v>217</v>
      </c>
    </row>
    <row r="249" spans="1:6" x14ac:dyDescent="0.25">
      <c r="A249" s="12"/>
      <c r="B249" s="12"/>
      <c r="C249" s="12"/>
      <c r="D249" s="12"/>
      <c r="E249" s="12"/>
      <c r="F249" s="12" t="s">
        <v>218</v>
      </c>
    </row>
    <row r="250" spans="1:6" x14ac:dyDescent="0.25">
      <c r="A250" s="12"/>
      <c r="B250" s="12"/>
      <c r="C250" s="12"/>
      <c r="D250" s="12"/>
      <c r="E250" s="12"/>
      <c r="F250" s="12" t="s">
        <v>219</v>
      </c>
    </row>
    <row r="251" spans="1:6" x14ac:dyDescent="0.25">
      <c r="A251" s="12"/>
      <c r="B251" s="12"/>
      <c r="C251" s="12"/>
      <c r="D251" s="12"/>
      <c r="E251" s="12"/>
      <c r="F251" s="12" t="s">
        <v>220</v>
      </c>
    </row>
    <row r="252" spans="1:6" x14ac:dyDescent="0.25">
      <c r="A252" s="12"/>
      <c r="B252" s="12"/>
      <c r="C252" s="12"/>
      <c r="D252" s="12"/>
      <c r="E252" s="12"/>
      <c r="F252" s="12" t="s">
        <v>221</v>
      </c>
    </row>
    <row r="253" spans="1:6" x14ac:dyDescent="0.25">
      <c r="A253" s="12"/>
      <c r="B253" s="12"/>
      <c r="C253" s="12"/>
      <c r="D253" s="12"/>
      <c r="E253" s="12"/>
      <c r="F253" s="12" t="s">
        <v>222</v>
      </c>
    </row>
    <row r="254" spans="1:6" x14ac:dyDescent="0.25">
      <c r="A254" s="12"/>
      <c r="B254" s="12"/>
      <c r="C254" s="12"/>
      <c r="D254" s="12"/>
      <c r="E254" s="12"/>
      <c r="F254" s="12" t="s">
        <v>223</v>
      </c>
    </row>
    <row r="255" spans="1:6" x14ac:dyDescent="0.25">
      <c r="A255" s="12"/>
      <c r="B255" s="12"/>
      <c r="C255" s="12"/>
      <c r="D255" s="12"/>
      <c r="E255" s="12"/>
      <c r="F255" s="12" t="s">
        <v>224</v>
      </c>
    </row>
    <row r="256" spans="1:6" x14ac:dyDescent="0.25">
      <c r="A256" s="12"/>
      <c r="B256" s="12"/>
      <c r="C256" s="12"/>
      <c r="D256" s="12"/>
      <c r="E256" s="12"/>
      <c r="F256" s="12" t="s">
        <v>225</v>
      </c>
    </row>
    <row r="257" spans="1:6" x14ac:dyDescent="0.25">
      <c r="A257" s="12"/>
      <c r="B257" s="12"/>
      <c r="C257" s="12"/>
      <c r="D257" s="12"/>
      <c r="E257" s="12"/>
      <c r="F257" s="12" t="s">
        <v>226</v>
      </c>
    </row>
    <row r="258" spans="1:6" x14ac:dyDescent="0.25">
      <c r="A258" s="12"/>
      <c r="B258" s="12"/>
      <c r="C258" s="12"/>
      <c r="D258" s="12"/>
      <c r="E258" s="12"/>
      <c r="F258" s="12" t="s">
        <v>227</v>
      </c>
    </row>
    <row r="259" spans="1:6" x14ac:dyDescent="0.25">
      <c r="A259" s="12"/>
      <c r="B259" s="12"/>
      <c r="C259" s="12"/>
      <c r="D259" s="12"/>
      <c r="E259" s="12"/>
      <c r="F259" s="12" t="s">
        <v>228</v>
      </c>
    </row>
    <row r="260" spans="1:6" x14ac:dyDescent="0.25">
      <c r="A260" s="12"/>
      <c r="B260" s="12"/>
      <c r="C260" s="12"/>
      <c r="D260" s="12"/>
      <c r="E260" s="12"/>
      <c r="F260" s="12" t="s">
        <v>229</v>
      </c>
    </row>
    <row r="261" spans="1:6" x14ac:dyDescent="0.25">
      <c r="A261" s="12"/>
      <c r="B261" s="12"/>
      <c r="C261" s="12"/>
      <c r="D261" s="12"/>
      <c r="E261" s="12"/>
      <c r="F261" s="12" t="s">
        <v>230</v>
      </c>
    </row>
    <row r="262" spans="1:6" x14ac:dyDescent="0.25">
      <c r="A262" s="12"/>
      <c r="B262" s="12"/>
      <c r="C262" s="12"/>
      <c r="D262" s="12"/>
      <c r="E262" s="12"/>
      <c r="F262" s="12" t="s">
        <v>231</v>
      </c>
    </row>
    <row r="263" spans="1:6" x14ac:dyDescent="0.25">
      <c r="A263" s="12"/>
      <c r="B263" s="12"/>
      <c r="C263" s="12"/>
      <c r="D263" s="12"/>
      <c r="E263" s="12"/>
      <c r="F263" s="12" t="s">
        <v>232</v>
      </c>
    </row>
    <row r="264" spans="1:6" x14ac:dyDescent="0.25">
      <c r="A264" s="12"/>
      <c r="B264" s="12"/>
      <c r="C264" s="12"/>
      <c r="D264" s="12"/>
      <c r="E264" s="12"/>
      <c r="F264" s="12" t="s">
        <v>233</v>
      </c>
    </row>
    <row r="265" spans="1:6" x14ac:dyDescent="0.25">
      <c r="A265" s="12"/>
      <c r="B265" s="12"/>
      <c r="C265" s="12"/>
      <c r="D265" s="12"/>
      <c r="E265" s="12"/>
      <c r="F265" s="12" t="s">
        <v>234</v>
      </c>
    </row>
    <row r="266" spans="1:6" x14ac:dyDescent="0.25">
      <c r="A266" s="12"/>
      <c r="B266" s="12"/>
      <c r="C266" s="12"/>
      <c r="D266" s="12"/>
      <c r="E266" s="12"/>
      <c r="F266" s="12" t="s">
        <v>235</v>
      </c>
    </row>
    <row r="267" spans="1:6" x14ac:dyDescent="0.25">
      <c r="A267" s="12"/>
      <c r="B267" s="12"/>
      <c r="C267" s="12"/>
      <c r="D267" s="12"/>
      <c r="E267" s="12"/>
      <c r="F267" s="12" t="s">
        <v>236</v>
      </c>
    </row>
    <row r="268" spans="1:6" x14ac:dyDescent="0.25">
      <c r="A268" s="12"/>
      <c r="B268" s="12"/>
      <c r="C268" s="12"/>
      <c r="D268" s="12"/>
      <c r="E268" s="12"/>
      <c r="F268" s="12" t="s">
        <v>237</v>
      </c>
    </row>
    <row r="269" spans="1:6" x14ac:dyDescent="0.25">
      <c r="A269" s="12"/>
      <c r="B269" s="12"/>
      <c r="C269" s="12"/>
      <c r="D269" s="12"/>
      <c r="E269" s="12"/>
      <c r="F269" s="12" t="s">
        <v>238</v>
      </c>
    </row>
    <row r="270" spans="1:6" x14ac:dyDescent="0.25">
      <c r="A270" s="12"/>
      <c r="B270" s="12"/>
      <c r="C270" s="12"/>
      <c r="D270" s="12"/>
      <c r="E270" s="12"/>
      <c r="F270" s="12" t="s">
        <v>239</v>
      </c>
    </row>
    <row r="271" spans="1:6" x14ac:dyDescent="0.25">
      <c r="A271" s="12"/>
      <c r="B271" s="12"/>
      <c r="C271" s="12"/>
      <c r="D271" s="12"/>
      <c r="E271" s="12"/>
      <c r="F271" s="12" t="s">
        <v>240</v>
      </c>
    </row>
    <row r="272" spans="1:6" x14ac:dyDescent="0.25">
      <c r="A272" s="12"/>
      <c r="B272" s="12"/>
      <c r="C272" s="12"/>
      <c r="D272" s="12"/>
      <c r="E272" s="12"/>
      <c r="F272" s="12" t="s">
        <v>241</v>
      </c>
    </row>
    <row r="273" spans="1:6" x14ac:dyDescent="0.25">
      <c r="A273" s="12"/>
      <c r="B273" s="12"/>
      <c r="C273" s="12"/>
      <c r="D273" s="12"/>
      <c r="E273" s="12"/>
      <c r="F273" s="12" t="s">
        <v>242</v>
      </c>
    </row>
    <row r="274" spans="1:6" x14ac:dyDescent="0.25">
      <c r="A274" s="12"/>
      <c r="B274" s="12"/>
      <c r="C274" s="12"/>
      <c r="D274" s="12"/>
      <c r="E274" s="12"/>
      <c r="F274" s="12" t="s">
        <v>243</v>
      </c>
    </row>
    <row r="275" spans="1:6" x14ac:dyDescent="0.25">
      <c r="A275" s="12"/>
      <c r="B275" s="12"/>
      <c r="C275" s="12"/>
      <c r="D275" s="12"/>
      <c r="E275" s="12"/>
      <c r="F275" s="12" t="s">
        <v>244</v>
      </c>
    </row>
    <row r="276" spans="1:6" x14ac:dyDescent="0.25">
      <c r="A276" s="12"/>
      <c r="B276" s="12"/>
      <c r="C276" s="12"/>
      <c r="D276" s="12"/>
      <c r="E276" s="12"/>
      <c r="F276" s="12" t="s">
        <v>245</v>
      </c>
    </row>
    <row r="277" spans="1:6" x14ac:dyDescent="0.25">
      <c r="A277" s="12"/>
      <c r="B277" s="12"/>
      <c r="C277" s="12"/>
      <c r="D277" s="12"/>
      <c r="E277" s="12"/>
      <c r="F277" s="12" t="s">
        <v>246</v>
      </c>
    </row>
    <row r="278" spans="1:6" x14ac:dyDescent="0.25">
      <c r="A278" s="12"/>
      <c r="B278" s="12"/>
      <c r="C278" s="12"/>
      <c r="D278" s="12"/>
      <c r="E278" s="12"/>
      <c r="F278" s="12" t="s">
        <v>247</v>
      </c>
    </row>
    <row r="279" spans="1:6" x14ac:dyDescent="0.25">
      <c r="A279" s="12"/>
      <c r="B279" s="12"/>
      <c r="C279" s="12"/>
      <c r="D279" s="12"/>
      <c r="E279" s="12"/>
      <c r="F279" s="12" t="s">
        <v>248</v>
      </c>
    </row>
    <row r="280" spans="1:6" x14ac:dyDescent="0.25">
      <c r="A280" s="12"/>
      <c r="B280" s="12"/>
      <c r="C280" s="12"/>
      <c r="D280" s="12"/>
      <c r="E280" s="12"/>
      <c r="F280" s="12" t="s">
        <v>249</v>
      </c>
    </row>
    <row r="281" spans="1:6" x14ac:dyDescent="0.25">
      <c r="A281" s="12"/>
      <c r="B281" s="12"/>
      <c r="C281" s="12"/>
      <c r="D281" s="12"/>
      <c r="E281" s="12"/>
      <c r="F281" s="12" t="s">
        <v>250</v>
      </c>
    </row>
    <row r="282" spans="1:6" x14ac:dyDescent="0.25">
      <c r="A282" s="12"/>
      <c r="B282" s="12"/>
      <c r="C282" s="12"/>
      <c r="D282" s="12"/>
      <c r="E282" s="12"/>
      <c r="F282" s="12" t="s">
        <v>251</v>
      </c>
    </row>
    <row r="283" spans="1:6" x14ac:dyDescent="0.25">
      <c r="A283" s="12"/>
      <c r="B283" s="12"/>
      <c r="C283" s="12"/>
      <c r="D283" s="12"/>
      <c r="E283" s="12"/>
      <c r="F283" s="12" t="s">
        <v>252</v>
      </c>
    </row>
    <row r="284" spans="1:6" x14ac:dyDescent="0.25">
      <c r="A284" s="12"/>
      <c r="B284" s="12"/>
      <c r="C284" s="12"/>
      <c r="D284" s="12"/>
      <c r="E284" s="12"/>
      <c r="F284" s="12" t="s">
        <v>253</v>
      </c>
    </row>
    <row r="285" spans="1:6" x14ac:dyDescent="0.25">
      <c r="A285" s="12"/>
      <c r="B285" s="12"/>
      <c r="C285" s="12"/>
      <c r="D285" s="12"/>
      <c r="E285" s="12"/>
      <c r="F285" s="12" t="s">
        <v>254</v>
      </c>
    </row>
    <row r="286" spans="1:6" x14ac:dyDescent="0.25">
      <c r="A286" s="12"/>
      <c r="B286" s="12"/>
      <c r="C286" s="12"/>
      <c r="D286" s="12"/>
      <c r="E286" s="12"/>
      <c r="F286" s="12" t="s">
        <v>255</v>
      </c>
    </row>
    <row r="287" spans="1:6" x14ac:dyDescent="0.25">
      <c r="A287" s="12"/>
      <c r="B287" s="12"/>
      <c r="C287" s="12" t="s">
        <v>256</v>
      </c>
      <c r="D287" s="12"/>
      <c r="E287" s="12"/>
      <c r="F287" s="12"/>
    </row>
    <row r="288" spans="1:6" x14ac:dyDescent="0.25">
      <c r="A288" s="12"/>
      <c r="B288" s="12" t="s">
        <v>131</v>
      </c>
      <c r="C288" s="12"/>
      <c r="D288" s="12"/>
      <c r="E288" s="12"/>
      <c r="F288" s="12"/>
    </row>
    <row r="289" spans="1:6" x14ac:dyDescent="0.25">
      <c r="A289" s="12"/>
      <c r="B289" s="12" t="s">
        <v>257</v>
      </c>
      <c r="C289" s="12"/>
      <c r="D289" s="12"/>
      <c r="E289" s="12"/>
      <c r="F289" s="12"/>
    </row>
    <row r="290" spans="1:6" x14ac:dyDescent="0.25">
      <c r="A290" s="12"/>
      <c r="B290" s="12" t="s">
        <v>118</v>
      </c>
      <c r="C290" s="12"/>
      <c r="D290" s="12"/>
      <c r="E290" s="12"/>
      <c r="F290" s="12"/>
    </row>
    <row r="291" spans="1:6" x14ac:dyDescent="0.25">
      <c r="A291" s="12"/>
      <c r="B291" s="12" t="s">
        <v>258</v>
      </c>
      <c r="C291" s="12"/>
      <c r="D291" s="12"/>
      <c r="E291" s="12"/>
      <c r="F291" s="12"/>
    </row>
    <row r="292" spans="1:6" x14ac:dyDescent="0.25">
      <c r="A292" s="12"/>
      <c r="B292" s="12" t="s">
        <v>259</v>
      </c>
      <c r="C292" s="12"/>
      <c r="D292" s="12"/>
      <c r="E292" s="12"/>
      <c r="F292" s="12"/>
    </row>
    <row r="293" spans="1:6" x14ac:dyDescent="0.25">
      <c r="A293" s="12"/>
      <c r="B293" s="12" t="s">
        <v>118</v>
      </c>
      <c r="C293" s="12"/>
      <c r="D293" s="12"/>
      <c r="E293" s="12"/>
      <c r="F293" s="12"/>
    </row>
    <row r="294" spans="1:6" x14ac:dyDescent="0.25">
      <c r="A294" s="12"/>
      <c r="B294" s="12" t="s">
        <v>260</v>
      </c>
      <c r="C294" s="12"/>
      <c r="D294" s="12"/>
      <c r="E294" s="12"/>
      <c r="F294" s="12"/>
    </row>
    <row r="295" spans="1:6" x14ac:dyDescent="0.25">
      <c r="A295" s="12"/>
      <c r="B295" s="12" t="s">
        <v>118</v>
      </c>
      <c r="C295" s="12"/>
      <c r="D295" s="12"/>
      <c r="E295" s="12"/>
      <c r="F295" s="12"/>
    </row>
    <row r="296" spans="1:6" x14ac:dyDescent="0.25">
      <c r="A296" s="12"/>
      <c r="B296" s="12" t="s">
        <v>261</v>
      </c>
      <c r="C296" s="12"/>
      <c r="D296" s="12"/>
      <c r="E296" s="12"/>
      <c r="F296" s="12"/>
    </row>
    <row r="297" spans="1:6" x14ac:dyDescent="0.25">
      <c r="A297" s="12"/>
      <c r="B297" s="12"/>
      <c r="C297" s="12" t="s">
        <v>262</v>
      </c>
      <c r="D297" s="12"/>
      <c r="E297" s="12"/>
      <c r="F297" s="12"/>
    </row>
    <row r="298" spans="1:6" x14ac:dyDescent="0.25">
      <c r="A298" s="12"/>
      <c r="B298" s="12" t="s">
        <v>263</v>
      </c>
      <c r="C298" s="12"/>
      <c r="D298" s="12"/>
      <c r="E298" s="12"/>
      <c r="F298" s="12"/>
    </row>
    <row r="299" spans="1:6" x14ac:dyDescent="0.25">
      <c r="A299" s="12"/>
      <c r="B299" s="12"/>
      <c r="C299" s="12" t="s">
        <v>264</v>
      </c>
      <c r="D299" s="12"/>
      <c r="E299" s="12"/>
      <c r="F299" s="12"/>
    </row>
    <row r="300" spans="1:6" x14ac:dyDescent="0.25">
      <c r="A300" s="12"/>
      <c r="B300" s="12"/>
      <c r="C300" s="12" t="s">
        <v>265</v>
      </c>
      <c r="D300" s="12"/>
      <c r="E300" s="12"/>
      <c r="F300" s="12"/>
    </row>
    <row r="301" spans="1:6" x14ac:dyDescent="0.25">
      <c r="A301" s="12"/>
      <c r="B301" s="12"/>
      <c r="C301" s="12" t="s">
        <v>266</v>
      </c>
      <c r="D301" s="12"/>
      <c r="E301" s="12"/>
      <c r="F301" s="12"/>
    </row>
    <row r="302" spans="1:6" x14ac:dyDescent="0.25">
      <c r="A302" s="12"/>
      <c r="B302" s="12"/>
      <c r="C302" s="12"/>
      <c r="D302" s="12" t="s">
        <v>267</v>
      </c>
      <c r="E302" s="12"/>
      <c r="F302" s="12"/>
    </row>
    <row r="303" spans="1:6" x14ac:dyDescent="0.25">
      <c r="A303" s="12"/>
      <c r="B303" s="12"/>
      <c r="C303" s="12" t="s">
        <v>268</v>
      </c>
      <c r="D303" s="12"/>
      <c r="E303" s="12"/>
      <c r="F303" s="12"/>
    </row>
    <row r="304" spans="1:6" x14ac:dyDescent="0.25">
      <c r="A304" s="12"/>
      <c r="B304" s="12" t="s">
        <v>118</v>
      </c>
      <c r="C304" s="12"/>
      <c r="D304" s="12"/>
      <c r="E304" s="12"/>
      <c r="F304" s="12"/>
    </row>
    <row r="305" spans="1:6" x14ac:dyDescent="0.25">
      <c r="A305" s="12"/>
      <c r="B305" s="12" t="s">
        <v>269</v>
      </c>
      <c r="C305" s="12"/>
      <c r="D305" s="12"/>
      <c r="E305" s="12"/>
      <c r="F305" s="12"/>
    </row>
    <row r="306" spans="1:6" x14ac:dyDescent="0.25">
      <c r="A306" s="12"/>
      <c r="B306" s="12" t="s">
        <v>118</v>
      </c>
      <c r="C306" s="12"/>
      <c r="D306" s="12"/>
      <c r="E306" s="12"/>
      <c r="F306" s="12"/>
    </row>
    <row r="307" spans="1:6" x14ac:dyDescent="0.25">
      <c r="A307" s="12"/>
      <c r="B307" s="12" t="s">
        <v>270</v>
      </c>
      <c r="C307" s="12"/>
      <c r="D307" s="12"/>
      <c r="E307" s="12"/>
      <c r="F307" s="12"/>
    </row>
    <row r="308" spans="1:6" x14ac:dyDescent="0.25">
      <c r="A308" s="12"/>
      <c r="B308" s="12" t="s">
        <v>118</v>
      </c>
      <c r="C308" s="12"/>
      <c r="D308" s="12"/>
      <c r="E308" s="12"/>
      <c r="F308" s="12"/>
    </row>
    <row r="309" spans="1:6" x14ac:dyDescent="0.25">
      <c r="A309" s="12"/>
      <c r="B309" s="12" t="s">
        <v>271</v>
      </c>
      <c r="C309" s="12"/>
      <c r="D309" s="12"/>
      <c r="E309" s="12"/>
      <c r="F309" s="12"/>
    </row>
    <row r="310" spans="1:6" x14ac:dyDescent="0.25">
      <c r="A310" s="12"/>
      <c r="B310" s="12" t="s">
        <v>118</v>
      </c>
      <c r="C310" s="12"/>
      <c r="D310" s="12"/>
      <c r="E310" s="12"/>
      <c r="F310" s="12"/>
    </row>
    <row r="311" spans="1:6" x14ac:dyDescent="0.25">
      <c r="A311" s="12"/>
      <c r="B311" s="12" t="s">
        <v>272</v>
      </c>
      <c r="C311" s="12"/>
      <c r="D311" s="12"/>
      <c r="E311" s="12"/>
      <c r="F311" s="12"/>
    </row>
    <row r="312" spans="1:6" x14ac:dyDescent="0.25">
      <c r="A312" s="12"/>
      <c r="B312" s="12" t="s">
        <v>118</v>
      </c>
      <c r="C312" s="12"/>
      <c r="D312" s="12"/>
      <c r="E312" s="12"/>
      <c r="F312" s="12"/>
    </row>
    <row r="313" spans="1:6" x14ac:dyDescent="0.25">
      <c r="A313" s="12"/>
      <c r="B313" s="12" t="s">
        <v>273</v>
      </c>
      <c r="C313" s="12"/>
      <c r="D313" s="12"/>
      <c r="E313" s="12"/>
      <c r="F313" s="12"/>
    </row>
    <row r="314" spans="1:6" x14ac:dyDescent="0.25">
      <c r="A314" s="12"/>
      <c r="B314" s="12" t="s">
        <v>118</v>
      </c>
      <c r="C314" s="12"/>
      <c r="D314" s="12"/>
      <c r="E314" s="12"/>
      <c r="F314" s="12"/>
    </row>
    <row r="315" spans="1:6" x14ac:dyDescent="0.25">
      <c r="A315" s="12"/>
      <c r="B315" s="12" t="s">
        <v>274</v>
      </c>
      <c r="C315" s="12"/>
      <c r="D315" s="12"/>
      <c r="E315" s="12"/>
      <c r="F315" s="12"/>
    </row>
    <row r="316" spans="1:6" x14ac:dyDescent="0.25">
      <c r="A316" s="12"/>
      <c r="B316" s="12" t="s">
        <v>118</v>
      </c>
      <c r="C316" s="12"/>
      <c r="D316" s="12"/>
      <c r="E316" s="12"/>
      <c r="F316" s="12"/>
    </row>
    <row r="317" spans="1:6" x14ac:dyDescent="0.25">
      <c r="A317" s="12"/>
      <c r="B317" s="12" t="s">
        <v>275</v>
      </c>
      <c r="C317" s="12"/>
      <c r="D317" s="12"/>
      <c r="E317" s="12"/>
      <c r="F317" s="12"/>
    </row>
    <row r="318" spans="1:6" x14ac:dyDescent="0.25">
      <c r="A318" s="12"/>
      <c r="B318" s="12" t="s">
        <v>118</v>
      </c>
      <c r="C318" s="12"/>
      <c r="D318" s="12"/>
      <c r="E318" s="12"/>
      <c r="F318" s="12"/>
    </row>
    <row r="319" spans="1:6" x14ac:dyDescent="0.25">
      <c r="A319" s="12"/>
      <c r="B319" s="12" t="s">
        <v>276</v>
      </c>
      <c r="C319" s="12"/>
      <c r="D319" s="12"/>
      <c r="E319" s="12"/>
      <c r="F319" s="12"/>
    </row>
    <row r="320" spans="1:6" x14ac:dyDescent="0.25">
      <c r="A320" s="12"/>
      <c r="B320" s="12" t="s">
        <v>118</v>
      </c>
      <c r="C320" s="12"/>
      <c r="D320" s="12"/>
      <c r="E320" s="12"/>
      <c r="F320" s="12"/>
    </row>
    <row r="321" spans="1:6" x14ac:dyDescent="0.25">
      <c r="A321" s="12"/>
      <c r="B321" s="12" t="s">
        <v>277</v>
      </c>
      <c r="C321" s="12"/>
      <c r="D321" s="12"/>
      <c r="E321" s="12"/>
      <c r="F321" s="12"/>
    </row>
    <row r="322" spans="1:6" x14ac:dyDescent="0.25">
      <c r="A322" s="12"/>
      <c r="B322" s="12" t="s">
        <v>118</v>
      </c>
      <c r="C322" s="12"/>
      <c r="D322" s="12"/>
      <c r="E322" s="12"/>
      <c r="F322" s="12"/>
    </row>
    <row r="323" spans="1:6" x14ac:dyDescent="0.25">
      <c r="A323" s="12"/>
      <c r="B323" s="12" t="s">
        <v>278</v>
      </c>
      <c r="C323" s="12"/>
      <c r="D323" s="12"/>
      <c r="E323" s="12"/>
      <c r="F323" s="12"/>
    </row>
    <row r="324" spans="1:6" x14ac:dyDescent="0.25">
      <c r="A324" s="12"/>
      <c r="B324" s="12" t="s">
        <v>118</v>
      </c>
      <c r="C324" s="12"/>
      <c r="D324" s="12"/>
      <c r="E324" s="12"/>
      <c r="F324" s="12"/>
    </row>
    <row r="325" spans="1:6" x14ac:dyDescent="0.25">
      <c r="A325" s="12"/>
      <c r="B325" s="12" t="s">
        <v>279</v>
      </c>
      <c r="C325" s="12"/>
      <c r="D325" s="12"/>
      <c r="E325" s="12"/>
      <c r="F325" s="12"/>
    </row>
    <row r="326" spans="1:6" x14ac:dyDescent="0.25">
      <c r="A326" s="12"/>
      <c r="B326" s="12" t="s">
        <v>118</v>
      </c>
      <c r="C326" s="12"/>
      <c r="D326" s="12"/>
      <c r="E326" s="12"/>
      <c r="F326" s="12"/>
    </row>
    <row r="327" spans="1:6" x14ac:dyDescent="0.25">
      <c r="A327" s="12"/>
      <c r="B327" s="12" t="s">
        <v>280</v>
      </c>
      <c r="C327" s="12"/>
      <c r="D327" s="12"/>
      <c r="E327" s="12"/>
      <c r="F327" s="12"/>
    </row>
    <row r="328" spans="1:6" x14ac:dyDescent="0.25">
      <c r="A328" s="12"/>
      <c r="B328" s="12" t="s">
        <v>118</v>
      </c>
      <c r="C328" s="12"/>
      <c r="D328" s="12"/>
      <c r="E328" s="12"/>
      <c r="F328" s="12"/>
    </row>
    <row r="329" spans="1:6" x14ac:dyDescent="0.25">
      <c r="A329" s="12"/>
      <c r="B329" s="12" t="s">
        <v>281</v>
      </c>
      <c r="C329" s="12"/>
      <c r="D329" s="12"/>
      <c r="E329" s="12"/>
      <c r="F329" s="12"/>
    </row>
    <row r="330" spans="1:6" x14ac:dyDescent="0.25">
      <c r="A330" s="12"/>
      <c r="B330" s="12" t="s">
        <v>118</v>
      </c>
      <c r="C330" s="12"/>
      <c r="D330" s="12"/>
      <c r="E330" s="12"/>
      <c r="F330" s="12"/>
    </row>
    <row r="331" spans="1:6" x14ac:dyDescent="0.25">
      <c r="A331" s="12"/>
      <c r="B331" s="12" t="s">
        <v>282</v>
      </c>
      <c r="C331" s="12"/>
      <c r="D331" s="12"/>
      <c r="E331" s="12"/>
      <c r="F331" s="12"/>
    </row>
    <row r="332" spans="1:6" x14ac:dyDescent="0.25">
      <c r="A332" s="12"/>
      <c r="B332" s="12" t="s">
        <v>118</v>
      </c>
      <c r="C332" s="12"/>
      <c r="D332" s="12"/>
      <c r="E332" s="12"/>
      <c r="F332" s="12"/>
    </row>
    <row r="333" spans="1:6" x14ac:dyDescent="0.25">
      <c r="A333" s="12"/>
      <c r="B333" s="12" t="s">
        <v>283</v>
      </c>
      <c r="C333" s="12"/>
      <c r="D333" s="12"/>
      <c r="E333" s="12"/>
      <c r="F333" s="12"/>
    </row>
    <row r="334" spans="1:6" x14ac:dyDescent="0.25">
      <c r="A334" s="12"/>
      <c r="B334" s="12" t="s">
        <v>118</v>
      </c>
      <c r="C334" s="12"/>
      <c r="D334" s="12"/>
      <c r="E334" s="12"/>
      <c r="F334" s="12"/>
    </row>
    <row r="335" spans="1:6" x14ac:dyDescent="0.25">
      <c r="A335" s="12"/>
      <c r="B335" s="12" t="s">
        <v>284</v>
      </c>
      <c r="C335" s="12"/>
      <c r="D335" s="12"/>
      <c r="E335" s="12"/>
      <c r="F335" s="12"/>
    </row>
    <row r="336" spans="1:6" x14ac:dyDescent="0.25">
      <c r="A336" s="12"/>
      <c r="B336" s="12" t="s">
        <v>118</v>
      </c>
      <c r="C336" s="12"/>
      <c r="D336" s="12"/>
      <c r="E336" s="12"/>
      <c r="F336" s="12"/>
    </row>
    <row r="337" spans="1:10" x14ac:dyDescent="0.25">
      <c r="A337" s="12"/>
      <c r="B337" s="12" t="s">
        <v>285</v>
      </c>
      <c r="C337" s="12"/>
      <c r="D337" s="12"/>
      <c r="E337" s="12"/>
      <c r="F337" s="12"/>
    </row>
    <row r="338" spans="1:10" x14ac:dyDescent="0.25">
      <c r="A338" s="12"/>
      <c r="B338" s="12" t="s">
        <v>118</v>
      </c>
      <c r="C338" s="12"/>
      <c r="D338" s="12"/>
      <c r="E338" s="12"/>
      <c r="F338" s="12"/>
    </row>
    <row r="339" spans="1:10" x14ac:dyDescent="0.25">
      <c r="A339" s="12"/>
      <c r="B339" s="12" t="s">
        <v>286</v>
      </c>
      <c r="C339" s="12"/>
      <c r="D339" s="12"/>
      <c r="E339" s="12"/>
      <c r="F339" s="12"/>
    </row>
    <row r="340" spans="1:10" x14ac:dyDescent="0.25">
      <c r="A340" s="12"/>
      <c r="B340" s="12" t="s">
        <v>118</v>
      </c>
      <c r="C340" s="12"/>
      <c r="D340" s="12"/>
      <c r="E340" s="12"/>
      <c r="F340" s="12"/>
    </row>
    <row r="341" spans="1:10" x14ac:dyDescent="0.25">
      <c r="A341" s="12"/>
      <c r="B341" s="12"/>
      <c r="C341" s="12"/>
      <c r="D341" s="12"/>
      <c r="E341" s="12"/>
      <c r="F341" s="12"/>
    </row>
    <row r="342" spans="1:10" x14ac:dyDescent="0.25">
      <c r="A342" s="12"/>
      <c r="B342" s="12"/>
      <c r="C342" s="12"/>
      <c r="D342" s="12"/>
      <c r="E342" s="12"/>
      <c r="F342" s="12"/>
    </row>
    <row r="343" spans="1:10" ht="30" customHeight="1" x14ac:dyDescent="0.25">
      <c r="A343" s="10" t="s">
        <v>287</v>
      </c>
      <c r="B343" s="12"/>
      <c r="C343" s="12"/>
      <c r="D343" s="12"/>
      <c r="E343" s="12"/>
      <c r="F343" s="12"/>
      <c r="G343" s="12"/>
      <c r="H343" s="12"/>
      <c r="I343" s="12"/>
      <c r="J343" s="12"/>
    </row>
    <row r="344" spans="1:10" x14ac:dyDescent="0.25">
      <c r="A344" s="12" t="s">
        <v>79</v>
      </c>
      <c r="B344" s="12"/>
      <c r="C344" s="12"/>
      <c r="D344" s="12"/>
      <c r="E344" s="12"/>
      <c r="F344" s="12"/>
      <c r="G344" s="12"/>
      <c r="H344" s="12"/>
      <c r="I344" s="12"/>
      <c r="J344" s="12"/>
    </row>
    <row r="345" spans="1:10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</row>
    <row r="346" spans="1:10" x14ac:dyDescent="0.25">
      <c r="A346" s="12" t="s">
        <v>288</v>
      </c>
      <c r="B346" s="12"/>
      <c r="C346" s="12"/>
      <c r="D346" s="12"/>
      <c r="E346" s="12"/>
      <c r="F346" s="12"/>
      <c r="G346" s="12"/>
      <c r="H346" s="12"/>
      <c r="I346" s="12"/>
      <c r="J346" s="12"/>
    </row>
    <row r="347" spans="1:10" x14ac:dyDescent="0.25">
      <c r="A347" s="12" t="s">
        <v>289</v>
      </c>
      <c r="B347" s="12"/>
      <c r="C347" s="12"/>
      <c r="D347" s="12"/>
      <c r="E347" s="12"/>
      <c r="F347" s="12"/>
      <c r="G347" s="12"/>
      <c r="H347" s="12"/>
      <c r="I347" s="12"/>
      <c r="J347" s="12"/>
    </row>
    <row r="348" spans="1:10" x14ac:dyDescent="0.25">
      <c r="A348" s="12"/>
      <c r="B348" s="12" t="s">
        <v>290</v>
      </c>
      <c r="C348" s="12"/>
      <c r="D348" s="12"/>
      <c r="E348" s="12"/>
      <c r="F348" s="12"/>
      <c r="G348" s="12"/>
      <c r="H348" s="12"/>
      <c r="I348" s="12"/>
      <c r="J348" s="12"/>
    </row>
    <row r="349" spans="1:10" x14ac:dyDescent="0.25">
      <c r="A349" s="12" t="s">
        <v>291</v>
      </c>
      <c r="B349" s="12"/>
      <c r="C349" s="12"/>
      <c r="D349" s="12"/>
      <c r="E349" s="12"/>
      <c r="F349" s="12"/>
      <c r="G349" s="12"/>
      <c r="H349" s="12"/>
      <c r="I349" s="12"/>
      <c r="J349" s="12"/>
    </row>
    <row r="350" spans="1:10" x14ac:dyDescent="0.25">
      <c r="A350" s="12" t="s">
        <v>292</v>
      </c>
      <c r="B350" s="12"/>
      <c r="C350" s="12"/>
      <c r="D350" s="12"/>
      <c r="E350" s="12"/>
      <c r="F350" s="12"/>
      <c r="G350" s="12"/>
      <c r="H350" s="12"/>
      <c r="I350" s="12"/>
      <c r="J350" s="12"/>
    </row>
    <row r="351" spans="1:10" x14ac:dyDescent="0.25">
      <c r="A351" s="12" t="s">
        <v>293</v>
      </c>
      <c r="B351" s="12"/>
      <c r="C351" s="12"/>
      <c r="D351" s="12"/>
      <c r="E351" s="12"/>
      <c r="F351" s="12"/>
      <c r="G351" s="12"/>
      <c r="H351" s="12"/>
      <c r="I351" s="12"/>
      <c r="J351" s="12"/>
    </row>
    <row r="352" spans="1:10" x14ac:dyDescent="0.25">
      <c r="A352" s="12" t="s">
        <v>294</v>
      </c>
      <c r="B352" s="12"/>
      <c r="C352" s="12"/>
      <c r="D352" s="12"/>
      <c r="E352" s="12"/>
      <c r="F352" s="12"/>
      <c r="G352" s="12"/>
      <c r="H352" s="12"/>
      <c r="I352" s="12"/>
      <c r="J352" s="12"/>
    </row>
    <row r="353" spans="1:10" x14ac:dyDescent="0.25">
      <c r="A353" s="12"/>
      <c r="B353" s="12" t="s">
        <v>295</v>
      </c>
      <c r="C353" s="12"/>
      <c r="D353" s="12"/>
      <c r="E353" s="12"/>
      <c r="F353" s="12"/>
      <c r="G353" s="12"/>
      <c r="H353" s="12"/>
      <c r="I353" s="12"/>
      <c r="J353" s="12"/>
    </row>
    <row r="354" spans="1:10" x14ac:dyDescent="0.25">
      <c r="A354" s="12" t="s">
        <v>296</v>
      </c>
      <c r="B354" s="12"/>
      <c r="C354" s="12"/>
      <c r="D354" s="12"/>
      <c r="E354" s="12"/>
      <c r="F354" s="12"/>
      <c r="G354" s="12"/>
      <c r="H354" s="12"/>
      <c r="I354" s="12"/>
      <c r="J354" s="12"/>
    </row>
    <row r="355" spans="1:10" x14ac:dyDescent="0.25">
      <c r="A355" s="12" t="s">
        <v>297</v>
      </c>
      <c r="B355" s="12"/>
      <c r="C355" s="12"/>
      <c r="D355" s="12"/>
      <c r="E355" s="12"/>
      <c r="F355" s="12"/>
      <c r="G355" s="12"/>
      <c r="H355" s="12"/>
      <c r="I355" s="12"/>
      <c r="J355" s="12"/>
    </row>
    <row r="356" spans="1:10" x14ac:dyDescent="0.25">
      <c r="A356" s="12" t="s">
        <v>298</v>
      </c>
      <c r="B356" s="12"/>
      <c r="C356" s="12"/>
      <c r="D356" s="12"/>
      <c r="E356" s="12"/>
      <c r="F356" s="12"/>
      <c r="G356" s="12"/>
      <c r="H356" s="12"/>
      <c r="I356" s="12"/>
      <c r="J356" s="12"/>
    </row>
    <row r="357" spans="1:10" x14ac:dyDescent="0.25">
      <c r="A357" s="12" t="s">
        <v>299</v>
      </c>
      <c r="B357" s="12"/>
      <c r="C357" s="12"/>
      <c r="D357" s="12"/>
      <c r="E357" s="12"/>
      <c r="F357" s="12"/>
      <c r="G357" s="12"/>
      <c r="H357" s="12"/>
      <c r="I357" s="12"/>
      <c r="J357" s="12"/>
    </row>
    <row r="358" spans="1:10" x14ac:dyDescent="0.25">
      <c r="A358" s="12"/>
      <c r="B358" s="12" t="s">
        <v>300</v>
      </c>
      <c r="C358" s="12"/>
      <c r="D358" s="12"/>
      <c r="E358" s="12"/>
      <c r="F358" s="12"/>
      <c r="G358" s="12"/>
      <c r="H358" s="12"/>
      <c r="I358" s="12"/>
      <c r="J358" s="12"/>
    </row>
    <row r="359" spans="1:10" x14ac:dyDescent="0.25">
      <c r="A359" s="12"/>
      <c r="B359" s="12"/>
      <c r="C359" s="12"/>
      <c r="D359" s="12"/>
    </row>
    <row r="360" spans="1:10" x14ac:dyDescent="0.25">
      <c r="A360" s="12" t="s">
        <v>90</v>
      </c>
      <c r="B360" s="12"/>
      <c r="C360" s="12"/>
      <c r="D360" s="12"/>
    </row>
    <row r="361" spans="1:10" x14ac:dyDescent="0.25">
      <c r="A361" s="12"/>
      <c r="B361" s="12"/>
      <c r="C361" s="12"/>
      <c r="D361" s="12"/>
    </row>
    <row r="362" spans="1:10" x14ac:dyDescent="0.25">
      <c r="A362" s="12" t="s">
        <v>147</v>
      </c>
      <c r="B362" s="12"/>
      <c r="C362" s="12"/>
      <c r="D362" s="12"/>
    </row>
    <row r="363" spans="1:10" x14ac:dyDescent="0.25">
      <c r="A363" s="12" t="s">
        <v>301</v>
      </c>
      <c r="B363" s="12"/>
      <c r="C363" s="12"/>
      <c r="D363" s="12"/>
    </row>
    <row r="364" spans="1:10" x14ac:dyDescent="0.25">
      <c r="A364" s="12" t="s">
        <v>302</v>
      </c>
      <c r="B364" s="12"/>
      <c r="C364" s="12"/>
      <c r="D364" s="12"/>
    </row>
    <row r="365" spans="1:10" x14ac:dyDescent="0.25">
      <c r="A365" s="12"/>
      <c r="B365" s="12"/>
      <c r="C365" s="12"/>
      <c r="D365" s="12"/>
    </row>
    <row r="366" spans="1:10" x14ac:dyDescent="0.25">
      <c r="A366" s="12"/>
      <c r="B366" s="12" t="s">
        <v>211</v>
      </c>
      <c r="C366" s="12"/>
      <c r="D366" s="12"/>
    </row>
    <row r="367" spans="1:10" x14ac:dyDescent="0.25">
      <c r="A367" s="12"/>
      <c r="B367" s="12" t="s">
        <v>118</v>
      </c>
      <c r="C367" s="12"/>
      <c r="D367" s="12"/>
    </row>
    <row r="368" spans="1:10" x14ac:dyDescent="0.25">
      <c r="A368" s="12"/>
      <c r="B368" s="12" t="s">
        <v>303</v>
      </c>
      <c r="C368" s="12"/>
      <c r="D368" s="12"/>
    </row>
    <row r="369" spans="1:4" x14ac:dyDescent="0.25">
      <c r="A369" s="12"/>
      <c r="B369" s="12"/>
      <c r="C369" s="12" t="s">
        <v>304</v>
      </c>
      <c r="D369" s="12"/>
    </row>
    <row r="370" spans="1:4" x14ac:dyDescent="0.25">
      <c r="A370" s="12"/>
      <c r="B370" s="12"/>
      <c r="C370" s="12" t="s">
        <v>305</v>
      </c>
      <c r="D370" s="12"/>
    </row>
    <row r="371" spans="1:4" x14ac:dyDescent="0.25">
      <c r="A371" s="12"/>
      <c r="B371" s="12"/>
      <c r="C371" s="12" t="s">
        <v>306</v>
      </c>
      <c r="D371" s="12"/>
    </row>
    <row r="372" spans="1:4" x14ac:dyDescent="0.25">
      <c r="A372" s="12"/>
      <c r="B372" s="12"/>
      <c r="C372" s="12" t="s">
        <v>307</v>
      </c>
      <c r="D372" s="12"/>
    </row>
    <row r="373" spans="1:4" x14ac:dyDescent="0.25">
      <c r="A373" s="12"/>
      <c r="B373" s="12"/>
      <c r="C373" s="12" t="s">
        <v>308</v>
      </c>
      <c r="D373" s="12"/>
    </row>
    <row r="374" spans="1:4" x14ac:dyDescent="0.25">
      <c r="A374" s="12"/>
      <c r="B374" s="12"/>
      <c r="C374" s="12" t="s">
        <v>309</v>
      </c>
      <c r="D374" s="12"/>
    </row>
    <row r="375" spans="1:4" x14ac:dyDescent="0.25">
      <c r="A375" s="12"/>
      <c r="B375" s="12"/>
      <c r="C375" s="12" t="s">
        <v>310</v>
      </c>
      <c r="D375" s="12"/>
    </row>
    <row r="376" spans="1:4" x14ac:dyDescent="0.25">
      <c r="A376" s="12"/>
      <c r="B376" s="12" t="s">
        <v>131</v>
      </c>
      <c r="C376" s="12"/>
      <c r="D376" s="12"/>
    </row>
    <row r="377" spans="1:4" x14ac:dyDescent="0.25">
      <c r="A377" s="12"/>
      <c r="B377" s="12" t="s">
        <v>311</v>
      </c>
      <c r="C377" s="12"/>
      <c r="D377" s="12"/>
    </row>
    <row r="378" spans="1:4" x14ac:dyDescent="0.25">
      <c r="A378" s="12"/>
      <c r="B378" s="12" t="s">
        <v>312</v>
      </c>
      <c r="C378" s="12"/>
      <c r="D378" s="12"/>
    </row>
    <row r="379" spans="1:4" x14ac:dyDescent="0.25">
      <c r="A379" s="12"/>
      <c r="B379" s="12" t="s">
        <v>313</v>
      </c>
      <c r="C379" s="12"/>
      <c r="D379" s="12"/>
    </row>
    <row r="380" spans="1:4" x14ac:dyDescent="0.25">
      <c r="A380" s="12"/>
      <c r="B380" s="12"/>
      <c r="C380" s="12" t="s">
        <v>314</v>
      </c>
      <c r="D380" s="12"/>
    </row>
    <row r="381" spans="1:4" x14ac:dyDescent="0.25">
      <c r="A381" s="12"/>
      <c r="B381" s="12" t="s">
        <v>118</v>
      </c>
      <c r="C381" s="12"/>
      <c r="D381" s="12"/>
    </row>
    <row r="382" spans="1:4" x14ac:dyDescent="0.25">
      <c r="A382" s="12"/>
      <c r="B382" s="12"/>
      <c r="C382" s="12"/>
      <c r="D382" s="12"/>
    </row>
    <row r="383" spans="1:4" x14ac:dyDescent="0.25">
      <c r="A383" s="12" t="s">
        <v>315</v>
      </c>
      <c r="B383" s="12"/>
      <c r="C383" s="12"/>
      <c r="D383" s="12"/>
    </row>
    <row r="384" spans="1:4" x14ac:dyDescent="0.25">
      <c r="A384" s="12" t="s">
        <v>316</v>
      </c>
      <c r="B384" s="12"/>
      <c r="C384" s="12"/>
      <c r="D384" s="12"/>
    </row>
    <row r="385" spans="1:4" x14ac:dyDescent="0.25">
      <c r="A385" s="12" t="s">
        <v>315</v>
      </c>
      <c r="B385" s="12"/>
      <c r="C385" s="12"/>
      <c r="D385" s="12"/>
    </row>
    <row r="386" spans="1:4" x14ac:dyDescent="0.25">
      <c r="A386" s="12"/>
      <c r="B386" s="12"/>
      <c r="C386" s="12"/>
      <c r="D386" s="12"/>
    </row>
    <row r="387" spans="1:4" x14ac:dyDescent="0.25">
      <c r="A387" s="12"/>
      <c r="B387" s="12" t="s">
        <v>317</v>
      </c>
      <c r="C387" s="12"/>
      <c r="D387" s="12"/>
    </row>
    <row r="388" spans="1:4" x14ac:dyDescent="0.25">
      <c r="A388" s="12"/>
      <c r="B388" s="12" t="s">
        <v>318</v>
      </c>
      <c r="C388" s="12"/>
      <c r="D388" s="12"/>
    </row>
    <row r="389" spans="1:4" x14ac:dyDescent="0.25">
      <c r="A389" s="12"/>
      <c r="B389" s="12" t="s">
        <v>319</v>
      </c>
      <c r="C389" s="12"/>
      <c r="D389" s="12"/>
    </row>
    <row r="390" spans="1:4" x14ac:dyDescent="0.25">
      <c r="A390" s="12"/>
      <c r="B390" s="12" t="s">
        <v>118</v>
      </c>
      <c r="C390" s="12"/>
      <c r="D390" s="12"/>
    </row>
    <row r="391" spans="1:4" x14ac:dyDescent="0.25">
      <c r="A391" s="12"/>
      <c r="B391" s="12" t="s">
        <v>320</v>
      </c>
      <c r="C391" s="12"/>
      <c r="D391" s="12"/>
    </row>
    <row r="392" spans="1:4" x14ac:dyDescent="0.25">
      <c r="A392" s="12"/>
      <c r="B392" s="12"/>
      <c r="C392" s="12" t="s">
        <v>321</v>
      </c>
      <c r="D392" s="12"/>
    </row>
    <row r="393" spans="1:4" x14ac:dyDescent="0.25">
      <c r="A393" s="12"/>
      <c r="B393" s="12"/>
      <c r="C393" s="12" t="s">
        <v>322</v>
      </c>
      <c r="D393" s="12"/>
    </row>
    <row r="394" spans="1:4" x14ac:dyDescent="0.25">
      <c r="A394" s="12"/>
      <c r="B394" s="12"/>
      <c r="C394" s="12" t="s">
        <v>323</v>
      </c>
      <c r="D394" s="12"/>
    </row>
    <row r="395" spans="1:4" x14ac:dyDescent="0.25">
      <c r="A395" s="12"/>
      <c r="B395" s="12"/>
      <c r="C395" s="12" t="s">
        <v>324</v>
      </c>
      <c r="D395" s="12"/>
    </row>
    <row r="396" spans="1:4" x14ac:dyDescent="0.25">
      <c r="A396" s="12"/>
      <c r="B396" s="12"/>
      <c r="C396" s="12" t="s">
        <v>325</v>
      </c>
      <c r="D396" s="12"/>
    </row>
    <row r="397" spans="1:4" x14ac:dyDescent="0.25">
      <c r="A397" s="12"/>
      <c r="B397" s="12"/>
      <c r="C397" s="12" t="s">
        <v>326</v>
      </c>
      <c r="D397" s="12"/>
    </row>
    <row r="398" spans="1:4" x14ac:dyDescent="0.25">
      <c r="A398" s="12"/>
      <c r="B398" s="12" t="s">
        <v>327</v>
      </c>
      <c r="C398" s="12"/>
      <c r="D398" s="12"/>
    </row>
    <row r="399" spans="1:4" x14ac:dyDescent="0.25">
      <c r="A399" s="12"/>
      <c r="B399" s="12" t="s">
        <v>328</v>
      </c>
      <c r="C399" s="12"/>
      <c r="D399" s="12"/>
    </row>
    <row r="400" spans="1:4" x14ac:dyDescent="0.25">
      <c r="A400" s="12"/>
      <c r="B400" s="12" t="s">
        <v>329</v>
      </c>
      <c r="C400" s="12"/>
      <c r="D400" s="12"/>
    </row>
    <row r="401" spans="1:4" x14ac:dyDescent="0.25">
      <c r="A401" s="12"/>
      <c r="B401" s="12" t="s">
        <v>118</v>
      </c>
      <c r="C401" s="12"/>
      <c r="D401" s="12"/>
    </row>
    <row r="402" spans="1:4" x14ac:dyDescent="0.25">
      <c r="A402" s="12"/>
      <c r="B402" s="12"/>
      <c r="C402" s="12"/>
      <c r="D402" s="12"/>
    </row>
    <row r="403" spans="1:4" x14ac:dyDescent="0.25">
      <c r="A403" s="12"/>
      <c r="B403" s="12" t="s">
        <v>330</v>
      </c>
      <c r="C403" s="12"/>
      <c r="D403" s="12"/>
    </row>
    <row r="404" spans="1:4" x14ac:dyDescent="0.25">
      <c r="A404" s="12"/>
      <c r="B404" s="12" t="s">
        <v>331</v>
      </c>
      <c r="C404" s="12"/>
      <c r="D404" s="12"/>
    </row>
    <row r="405" spans="1:4" x14ac:dyDescent="0.25">
      <c r="A405" s="12"/>
      <c r="B405" s="12" t="s">
        <v>118</v>
      </c>
      <c r="C405" s="12"/>
      <c r="D405" s="12"/>
    </row>
    <row r="406" spans="1:4" x14ac:dyDescent="0.25">
      <c r="A406" s="12"/>
      <c r="B406" s="12" t="s">
        <v>332</v>
      </c>
      <c r="C406" s="12"/>
      <c r="D406" s="12"/>
    </row>
    <row r="407" spans="1:4" x14ac:dyDescent="0.25">
      <c r="A407" s="12"/>
      <c r="B407" s="12"/>
      <c r="C407" s="12" t="s">
        <v>321</v>
      </c>
      <c r="D407" s="12"/>
    </row>
    <row r="408" spans="1:4" x14ac:dyDescent="0.25">
      <c r="A408" s="12"/>
      <c r="B408" s="12"/>
      <c r="C408" s="12" t="s">
        <v>333</v>
      </c>
      <c r="D408" s="12"/>
    </row>
    <row r="409" spans="1:4" x14ac:dyDescent="0.25">
      <c r="A409" s="12"/>
      <c r="B409" s="12"/>
      <c r="C409" s="12" t="s">
        <v>334</v>
      </c>
      <c r="D409" s="12"/>
    </row>
    <row r="410" spans="1:4" x14ac:dyDescent="0.25">
      <c r="A410" s="12"/>
      <c r="B410" s="12"/>
      <c r="C410" s="12" t="s">
        <v>335</v>
      </c>
      <c r="D410" s="12"/>
    </row>
    <row r="411" spans="1:4" x14ac:dyDescent="0.25">
      <c r="A411" s="12"/>
      <c r="B411" s="12"/>
      <c r="C411" s="12" t="s">
        <v>336</v>
      </c>
      <c r="D411" s="12"/>
    </row>
    <row r="412" spans="1:4" x14ac:dyDescent="0.25">
      <c r="A412" s="12"/>
      <c r="B412" s="12"/>
      <c r="C412" s="12" t="s">
        <v>337</v>
      </c>
      <c r="D412" s="12"/>
    </row>
    <row r="413" spans="1:4" x14ac:dyDescent="0.25">
      <c r="A413" s="12"/>
      <c r="B413" s="12"/>
      <c r="C413" s="12" t="s">
        <v>338</v>
      </c>
      <c r="D413" s="12"/>
    </row>
    <row r="414" spans="1:4" x14ac:dyDescent="0.25">
      <c r="A414" s="12"/>
      <c r="B414" s="12" t="s">
        <v>339</v>
      </c>
      <c r="C414" s="12"/>
      <c r="D414" s="12"/>
    </row>
    <row r="415" spans="1:4" x14ac:dyDescent="0.25">
      <c r="A415" s="12"/>
      <c r="B415" s="12" t="s">
        <v>340</v>
      </c>
      <c r="C415" s="12"/>
      <c r="D415" s="12"/>
    </row>
    <row r="416" spans="1:4" x14ac:dyDescent="0.25">
      <c r="A416" s="12"/>
      <c r="B416" s="12" t="s">
        <v>118</v>
      </c>
      <c r="C416" s="12"/>
      <c r="D416" s="12"/>
    </row>
    <row r="417" spans="1:4" x14ac:dyDescent="0.25">
      <c r="A417" s="12"/>
      <c r="B417" s="12"/>
      <c r="C417" s="12"/>
      <c r="D417" s="12"/>
    </row>
    <row r="418" spans="1:4" x14ac:dyDescent="0.25">
      <c r="A418" s="12" t="s">
        <v>341</v>
      </c>
      <c r="B418" s="12"/>
      <c r="C418" s="12"/>
      <c r="D418" s="12"/>
    </row>
    <row r="419" spans="1:4" x14ac:dyDescent="0.25">
      <c r="A419" s="12" t="s">
        <v>342</v>
      </c>
      <c r="B419" s="12"/>
      <c r="C419" s="12"/>
      <c r="D419" s="12"/>
    </row>
    <row r="420" spans="1:4" x14ac:dyDescent="0.25">
      <c r="A420" s="12" t="s">
        <v>341</v>
      </c>
      <c r="B420" s="12"/>
      <c r="C420" s="12"/>
      <c r="D420" s="12"/>
    </row>
    <row r="421" spans="1:4" x14ac:dyDescent="0.25">
      <c r="A421" s="12"/>
      <c r="B421" s="12"/>
      <c r="C421" s="12"/>
      <c r="D421" s="12"/>
    </row>
    <row r="422" spans="1:4" x14ac:dyDescent="0.25">
      <c r="A422" s="12"/>
      <c r="B422" s="12" t="s">
        <v>343</v>
      </c>
      <c r="C422" s="12"/>
      <c r="D422" s="12"/>
    </row>
    <row r="423" spans="1:4" x14ac:dyDescent="0.25">
      <c r="A423" s="12"/>
      <c r="B423" s="12" t="s">
        <v>121</v>
      </c>
      <c r="C423" s="12"/>
      <c r="D423" s="12"/>
    </row>
    <row r="424" spans="1:4" x14ac:dyDescent="0.25">
      <c r="A424" s="12"/>
      <c r="B424" s="12"/>
      <c r="C424" s="12" t="s">
        <v>122</v>
      </c>
      <c r="D424" s="12"/>
    </row>
    <row r="425" spans="1:4" x14ac:dyDescent="0.25">
      <c r="A425" s="12"/>
      <c r="B425" s="12"/>
      <c r="C425" s="12" t="s">
        <v>124</v>
      </c>
      <c r="D425" s="12"/>
    </row>
    <row r="426" spans="1:4" x14ac:dyDescent="0.25">
      <c r="A426" s="12"/>
      <c r="B426" s="12"/>
      <c r="C426" s="12" t="s">
        <v>344</v>
      </c>
      <c r="D426" s="12"/>
    </row>
    <row r="427" spans="1:4" x14ac:dyDescent="0.25">
      <c r="A427" s="12"/>
      <c r="B427" s="12"/>
      <c r="C427" s="12" t="s">
        <v>345</v>
      </c>
      <c r="D427" s="12"/>
    </row>
    <row r="428" spans="1:4" x14ac:dyDescent="0.25">
      <c r="A428" s="12"/>
      <c r="B428" s="12" t="s">
        <v>118</v>
      </c>
      <c r="C428" s="12"/>
      <c r="D428" s="12"/>
    </row>
    <row r="429" spans="1:4" x14ac:dyDescent="0.25">
      <c r="A429" s="12"/>
      <c r="B429" s="12"/>
      <c r="C429" s="12"/>
      <c r="D429" s="12"/>
    </row>
    <row r="430" spans="1:4" x14ac:dyDescent="0.25">
      <c r="A430" s="12"/>
      <c r="B430" s="12" t="s">
        <v>346</v>
      </c>
      <c r="C430" s="12"/>
      <c r="D430" s="12"/>
    </row>
    <row r="431" spans="1:4" x14ac:dyDescent="0.25">
      <c r="A431" s="12"/>
      <c r="B431" s="12" t="s">
        <v>259</v>
      </c>
      <c r="C431" s="12"/>
      <c r="D431" s="12"/>
    </row>
    <row r="432" spans="1:4" x14ac:dyDescent="0.25">
      <c r="A432" s="12"/>
      <c r="B432" s="12" t="s">
        <v>118</v>
      </c>
      <c r="C432" s="12"/>
      <c r="D432" s="12"/>
    </row>
    <row r="433" spans="1:4" x14ac:dyDescent="0.25">
      <c r="A433" s="12"/>
      <c r="B433" s="12" t="s">
        <v>347</v>
      </c>
      <c r="C433" s="12"/>
      <c r="D433" s="12"/>
    </row>
    <row r="434" spans="1:4" x14ac:dyDescent="0.25">
      <c r="A434" s="12"/>
      <c r="B434" s="12" t="s">
        <v>118</v>
      </c>
      <c r="C434" s="12"/>
      <c r="D434" s="12"/>
    </row>
    <row r="435" spans="1:4" x14ac:dyDescent="0.25">
      <c r="A435" s="12"/>
      <c r="B435" s="12" t="s">
        <v>348</v>
      </c>
      <c r="C435" s="12"/>
      <c r="D435" s="12"/>
    </row>
    <row r="436" spans="1:4" x14ac:dyDescent="0.25">
      <c r="A436" s="12"/>
      <c r="B436" s="12"/>
      <c r="C436" s="12" t="s">
        <v>262</v>
      </c>
      <c r="D436" s="12"/>
    </row>
    <row r="437" spans="1:4" x14ac:dyDescent="0.25">
      <c r="A437" s="12"/>
      <c r="B437" s="12" t="s">
        <v>263</v>
      </c>
      <c r="C437" s="12"/>
      <c r="D437" s="12"/>
    </row>
    <row r="438" spans="1:4" x14ac:dyDescent="0.25">
      <c r="A438" s="12"/>
      <c r="B438" s="12"/>
      <c r="C438" s="12" t="s">
        <v>349</v>
      </c>
      <c r="D438" s="12"/>
    </row>
    <row r="439" spans="1:4" x14ac:dyDescent="0.25">
      <c r="A439" s="12"/>
      <c r="B439" s="12"/>
      <c r="C439" s="12" t="s">
        <v>350</v>
      </c>
      <c r="D439" s="12"/>
    </row>
    <row r="440" spans="1:4" x14ac:dyDescent="0.25">
      <c r="A440" s="12"/>
      <c r="B440" s="12"/>
      <c r="C440" s="12"/>
      <c r="D440" s="12" t="s">
        <v>351</v>
      </c>
    </row>
    <row r="441" spans="1:4" x14ac:dyDescent="0.25">
      <c r="A441" s="12"/>
      <c r="B441" s="12"/>
      <c r="C441" s="12"/>
      <c r="D441" s="12" t="s">
        <v>352</v>
      </c>
    </row>
    <row r="442" spans="1:4" x14ac:dyDescent="0.25">
      <c r="A442" s="12"/>
      <c r="B442" s="12"/>
      <c r="C442" s="12"/>
      <c r="D442" s="12" t="s">
        <v>353</v>
      </c>
    </row>
    <row r="443" spans="1:4" x14ac:dyDescent="0.25">
      <c r="A443" s="12"/>
      <c r="B443" s="12"/>
      <c r="C443" s="12"/>
      <c r="D443" s="12" t="s">
        <v>354</v>
      </c>
    </row>
    <row r="444" spans="1:4" x14ac:dyDescent="0.25">
      <c r="A444" s="12"/>
      <c r="B444" s="12"/>
      <c r="C444" s="12" t="s">
        <v>355</v>
      </c>
      <c r="D444" s="12"/>
    </row>
    <row r="445" spans="1:4" x14ac:dyDescent="0.25">
      <c r="A445" s="12"/>
      <c r="B445" s="12"/>
      <c r="C445" s="12"/>
      <c r="D445" s="12" t="s">
        <v>356</v>
      </c>
    </row>
    <row r="446" spans="1:4" x14ac:dyDescent="0.25">
      <c r="A446" s="12"/>
      <c r="B446" s="12"/>
      <c r="C446" s="12" t="s">
        <v>357</v>
      </c>
      <c r="D446" s="12"/>
    </row>
    <row r="447" spans="1:4" x14ac:dyDescent="0.25">
      <c r="A447" s="12"/>
      <c r="B447" s="12" t="s">
        <v>118</v>
      </c>
      <c r="C447" s="12"/>
      <c r="D447" s="12"/>
    </row>
    <row r="448" spans="1:4" x14ac:dyDescent="0.25">
      <c r="A448" s="12"/>
      <c r="B448" s="12" t="s">
        <v>358</v>
      </c>
      <c r="C448" s="12"/>
      <c r="D448" s="12"/>
    </row>
    <row r="449" spans="1:4" x14ac:dyDescent="0.25">
      <c r="A449" s="12"/>
      <c r="B449" s="12" t="s">
        <v>118</v>
      </c>
      <c r="C449" s="12"/>
      <c r="D449" s="12"/>
    </row>
    <row r="450" spans="1:4" x14ac:dyDescent="0.25">
      <c r="A450" s="12"/>
      <c r="B450" s="12" t="s">
        <v>359</v>
      </c>
      <c r="C450" s="12"/>
      <c r="D450" s="12"/>
    </row>
    <row r="451" spans="1:4" x14ac:dyDescent="0.25">
      <c r="A451" s="12"/>
      <c r="B451" s="12" t="s">
        <v>118</v>
      </c>
      <c r="C451" s="12"/>
      <c r="D451" s="12"/>
    </row>
    <row r="452" spans="1:4" x14ac:dyDescent="0.25">
      <c r="A452" s="12"/>
      <c r="B452" s="12" t="s">
        <v>360</v>
      </c>
      <c r="C452" s="12"/>
      <c r="D452" s="12"/>
    </row>
    <row r="453" spans="1:4" x14ac:dyDescent="0.25">
      <c r="A453" s="12"/>
      <c r="B453" s="12" t="s">
        <v>118</v>
      </c>
      <c r="C453" s="12"/>
      <c r="D453" s="12"/>
    </row>
    <row r="454" spans="1:4" x14ac:dyDescent="0.25">
      <c r="A454" s="12"/>
      <c r="B454" s="12" t="s">
        <v>361</v>
      </c>
      <c r="C454" s="12"/>
      <c r="D454" s="12"/>
    </row>
    <row r="455" spans="1:4" x14ac:dyDescent="0.25">
      <c r="A455" s="12"/>
      <c r="B455" s="12" t="s">
        <v>118</v>
      </c>
      <c r="C455" s="12"/>
      <c r="D455" s="12"/>
    </row>
    <row r="456" spans="1:4" x14ac:dyDescent="0.25">
      <c r="A456" s="12"/>
      <c r="B456" s="12" t="s">
        <v>362</v>
      </c>
      <c r="C456" s="12"/>
      <c r="D456" s="12"/>
    </row>
    <row r="457" spans="1:4" x14ac:dyDescent="0.25">
      <c r="A457" s="12"/>
      <c r="B457" s="12" t="s">
        <v>118</v>
      </c>
      <c r="C457" s="12"/>
      <c r="D457" s="12"/>
    </row>
    <row r="458" spans="1:4" x14ac:dyDescent="0.25">
      <c r="A458" s="12"/>
      <c r="B458" s="12" t="s">
        <v>363</v>
      </c>
      <c r="C458" s="12"/>
      <c r="D458" s="12"/>
    </row>
    <row r="459" spans="1:4" x14ac:dyDescent="0.25">
      <c r="A459" s="12"/>
      <c r="B459" s="12" t="s">
        <v>118</v>
      </c>
      <c r="C459" s="12"/>
      <c r="D459" s="12"/>
    </row>
    <row r="460" spans="1:4" x14ac:dyDescent="0.25">
      <c r="A460" s="12"/>
      <c r="B460" s="12" t="s">
        <v>364</v>
      </c>
      <c r="C460" s="12"/>
      <c r="D460" s="12"/>
    </row>
    <row r="461" spans="1:4" x14ac:dyDescent="0.25">
      <c r="A461" s="12"/>
      <c r="B461" s="12" t="s">
        <v>118</v>
      </c>
      <c r="C461" s="12"/>
      <c r="D461" s="12"/>
    </row>
    <row r="462" spans="1:4" x14ac:dyDescent="0.25">
      <c r="A462" s="12"/>
      <c r="B462" s="12" t="s">
        <v>365</v>
      </c>
      <c r="C462" s="12"/>
      <c r="D462" s="12"/>
    </row>
    <row r="463" spans="1:4" x14ac:dyDescent="0.25">
      <c r="A463" s="12"/>
      <c r="B463" s="12" t="s">
        <v>118</v>
      </c>
      <c r="C463" s="12"/>
      <c r="D463" s="12"/>
    </row>
    <row r="464" spans="1:4" x14ac:dyDescent="0.25">
      <c r="A464" s="12"/>
      <c r="B464" s="12" t="s">
        <v>366</v>
      </c>
      <c r="C464" s="12"/>
      <c r="D464" s="12"/>
    </row>
    <row r="465" spans="1:4" x14ac:dyDescent="0.25">
      <c r="A465" s="12"/>
      <c r="B465" s="12" t="s">
        <v>118</v>
      </c>
      <c r="C465" s="12"/>
      <c r="D465" s="12"/>
    </row>
    <row r="466" spans="1:4" x14ac:dyDescent="0.25">
      <c r="A466" s="12"/>
      <c r="B466" s="12" t="s">
        <v>367</v>
      </c>
      <c r="C466" s="12"/>
      <c r="D466" s="12"/>
    </row>
    <row r="467" spans="1:4" x14ac:dyDescent="0.25">
      <c r="A467" s="12"/>
      <c r="B467" s="12" t="s">
        <v>118</v>
      </c>
      <c r="C467" s="12"/>
      <c r="D467" s="12"/>
    </row>
    <row r="468" spans="1:4" x14ac:dyDescent="0.25">
      <c r="A468" s="12"/>
      <c r="B468" s="12" t="s">
        <v>368</v>
      </c>
      <c r="C468" s="12"/>
      <c r="D468" s="12"/>
    </row>
    <row r="469" spans="1:4" x14ac:dyDescent="0.25">
      <c r="A469" s="12"/>
      <c r="B469" s="12" t="s">
        <v>118</v>
      </c>
      <c r="C469" s="12"/>
      <c r="D469" s="12"/>
    </row>
    <row r="470" spans="1:4" x14ac:dyDescent="0.25">
      <c r="A470" s="12"/>
      <c r="B470" s="12" t="s">
        <v>369</v>
      </c>
      <c r="C470" s="12"/>
      <c r="D470" s="12"/>
    </row>
    <row r="471" spans="1:4" x14ac:dyDescent="0.25">
      <c r="A471" s="12"/>
      <c r="B471" s="12" t="s">
        <v>118</v>
      </c>
      <c r="C471" s="12"/>
      <c r="D471" s="12"/>
    </row>
    <row r="472" spans="1:4" x14ac:dyDescent="0.25">
      <c r="A472" s="12"/>
      <c r="B472" s="12" t="s">
        <v>370</v>
      </c>
      <c r="C472" s="12"/>
      <c r="D472" s="12"/>
    </row>
    <row r="473" spans="1:4" x14ac:dyDescent="0.25">
      <c r="A473" s="12"/>
      <c r="B473" s="12" t="s">
        <v>118</v>
      </c>
      <c r="C473" s="12"/>
      <c r="D473" s="12"/>
    </row>
    <row r="474" spans="1:4" x14ac:dyDescent="0.25">
      <c r="A474" s="12"/>
      <c r="B474" s="12" t="s">
        <v>371</v>
      </c>
      <c r="C474" s="12"/>
      <c r="D474" s="12"/>
    </row>
    <row r="475" spans="1:4" x14ac:dyDescent="0.25">
      <c r="A475" s="12"/>
      <c r="B475" s="12" t="s">
        <v>118</v>
      </c>
      <c r="C475" s="12"/>
      <c r="D475" s="12"/>
    </row>
    <row r="476" spans="1:4" x14ac:dyDescent="0.25">
      <c r="A476" s="12"/>
      <c r="B476" s="12" t="s">
        <v>372</v>
      </c>
      <c r="C476" s="12"/>
      <c r="D476" s="12"/>
    </row>
    <row r="477" spans="1:4" x14ac:dyDescent="0.25">
      <c r="A477" s="12"/>
      <c r="B477" s="12" t="s">
        <v>118</v>
      </c>
      <c r="C477" s="12"/>
      <c r="D477" s="12"/>
    </row>
    <row r="478" spans="1:4" x14ac:dyDescent="0.25">
      <c r="A478" s="12"/>
      <c r="B478" s="12" t="s">
        <v>373</v>
      </c>
      <c r="C478" s="12"/>
      <c r="D478" s="12"/>
    </row>
    <row r="479" spans="1:4" x14ac:dyDescent="0.25">
      <c r="B479" s="12" t="s">
        <v>118</v>
      </c>
    </row>
    <row r="480" spans="1:4" s="11" customFormat="1" ht="14.45" customHeight="1" x14ac:dyDescent="0.25">
      <c r="A480" s="10"/>
      <c r="B480" s="12" t="s">
        <v>374</v>
      </c>
    </row>
    <row r="481" spans="1:3" s="12" customFormat="1" ht="13.5" x14ac:dyDescent="0.25">
      <c r="B481" s="12" t="s">
        <v>118</v>
      </c>
    </row>
    <row r="482" spans="1:3" s="12" customFormat="1" ht="13.5" x14ac:dyDescent="0.25">
      <c r="B482" s="12" t="s">
        <v>375</v>
      </c>
    </row>
    <row r="483" spans="1:3" s="12" customFormat="1" ht="13.5" x14ac:dyDescent="0.25">
      <c r="B483" s="12" t="s">
        <v>118</v>
      </c>
    </row>
    <row r="484" spans="1:3" s="12" customFormat="1" ht="13.5" x14ac:dyDescent="0.25"/>
    <row r="485" spans="1:3" s="12" customFormat="1" ht="13.5" x14ac:dyDescent="0.25">
      <c r="A485" s="12" t="s">
        <v>376</v>
      </c>
    </row>
    <row r="486" spans="1:3" s="12" customFormat="1" ht="13.5" x14ac:dyDescent="0.25">
      <c r="A486" s="12" t="s">
        <v>377</v>
      </c>
    </row>
    <row r="487" spans="1:3" s="12" customFormat="1" ht="13.5" x14ac:dyDescent="0.25">
      <c r="A487" s="12" t="s">
        <v>376</v>
      </c>
    </row>
    <row r="488" spans="1:3" s="12" customFormat="1" ht="13.5" x14ac:dyDescent="0.25"/>
    <row r="489" spans="1:3" s="12" customFormat="1" ht="13.5" x14ac:dyDescent="0.25">
      <c r="B489" s="12" t="s">
        <v>343</v>
      </c>
    </row>
    <row r="490" spans="1:3" s="12" customFormat="1" ht="13.5" x14ac:dyDescent="0.25">
      <c r="B490" s="12" t="s">
        <v>378</v>
      </c>
    </row>
    <row r="491" spans="1:3" s="12" customFormat="1" ht="13.5" x14ac:dyDescent="0.25">
      <c r="C491" s="12" t="s">
        <v>379</v>
      </c>
    </row>
    <row r="492" spans="1:3" s="12" customFormat="1" ht="13.5" x14ac:dyDescent="0.25">
      <c r="B492" s="12" t="s">
        <v>118</v>
      </c>
    </row>
    <row r="493" spans="1:3" s="12" customFormat="1" ht="13.5" x14ac:dyDescent="0.25"/>
    <row r="494" spans="1:3" s="12" customFormat="1" ht="13.5" x14ac:dyDescent="0.25">
      <c r="B494" s="12" t="s">
        <v>346</v>
      </c>
    </row>
    <row r="495" spans="1:3" s="12" customFormat="1" ht="13.5" x14ac:dyDescent="0.25">
      <c r="B495" s="12" t="s">
        <v>259</v>
      </c>
    </row>
    <row r="496" spans="1:3" s="12" customFormat="1" ht="13.5" x14ac:dyDescent="0.25">
      <c r="B496" s="12" t="s">
        <v>118</v>
      </c>
    </row>
    <row r="497" spans="2:4" s="12" customFormat="1" ht="13.5" x14ac:dyDescent="0.25">
      <c r="B497" s="12" t="s">
        <v>380</v>
      </c>
    </row>
    <row r="498" spans="2:4" s="12" customFormat="1" ht="13.5" x14ac:dyDescent="0.25">
      <c r="B498" s="12" t="s">
        <v>118</v>
      </c>
    </row>
    <row r="499" spans="2:4" s="12" customFormat="1" ht="13.5" x14ac:dyDescent="0.25">
      <c r="B499" s="12" t="s">
        <v>381</v>
      </c>
    </row>
    <row r="500" spans="2:4" s="12" customFormat="1" ht="13.5" x14ac:dyDescent="0.25">
      <c r="C500" s="12" t="s">
        <v>262</v>
      </c>
    </row>
    <row r="501" spans="2:4" s="12" customFormat="1" ht="13.5" x14ac:dyDescent="0.25">
      <c r="B501" s="12" t="s">
        <v>263</v>
      </c>
    </row>
    <row r="502" spans="2:4" s="12" customFormat="1" ht="13.5" x14ac:dyDescent="0.25">
      <c r="C502" s="12" t="s">
        <v>349</v>
      </c>
    </row>
    <row r="503" spans="2:4" s="12" customFormat="1" ht="13.5" x14ac:dyDescent="0.25">
      <c r="C503" s="12" t="s">
        <v>382</v>
      </c>
    </row>
    <row r="504" spans="2:4" s="12" customFormat="1" ht="13.5" x14ac:dyDescent="0.25">
      <c r="D504" s="12" t="s">
        <v>383</v>
      </c>
    </row>
    <row r="505" spans="2:4" s="12" customFormat="1" ht="13.5" x14ac:dyDescent="0.25">
      <c r="C505" s="12" t="s">
        <v>355</v>
      </c>
    </row>
    <row r="506" spans="2:4" s="12" customFormat="1" ht="13.5" x14ac:dyDescent="0.25">
      <c r="D506" s="12" t="s">
        <v>384</v>
      </c>
    </row>
    <row r="507" spans="2:4" s="12" customFormat="1" ht="13.5" x14ac:dyDescent="0.25">
      <c r="C507" s="12" t="s">
        <v>357</v>
      </c>
    </row>
    <row r="508" spans="2:4" s="12" customFormat="1" ht="13.5" x14ac:dyDescent="0.25">
      <c r="B508" s="12" t="s">
        <v>118</v>
      </c>
    </row>
    <row r="509" spans="2:4" s="12" customFormat="1" ht="13.5" x14ac:dyDescent="0.25">
      <c r="B509" s="12" t="s">
        <v>385</v>
      </c>
    </row>
    <row r="510" spans="2:4" s="12" customFormat="1" ht="13.5" x14ac:dyDescent="0.25">
      <c r="B510" s="12" t="s">
        <v>118</v>
      </c>
    </row>
    <row r="511" spans="2:4" s="12" customFormat="1" ht="13.5" x14ac:dyDescent="0.25">
      <c r="B511" s="12" t="s">
        <v>386</v>
      </c>
    </row>
    <row r="512" spans="2:4" s="12" customFormat="1" ht="13.5" x14ac:dyDescent="0.25">
      <c r="B512" s="12" t="s">
        <v>118</v>
      </c>
    </row>
    <row r="513" spans="1:3" s="12" customFormat="1" ht="13.5" x14ac:dyDescent="0.25">
      <c r="B513" s="12" t="s">
        <v>387</v>
      </c>
    </row>
    <row r="514" spans="1:3" s="12" customFormat="1" ht="13.5" x14ac:dyDescent="0.25">
      <c r="B514" s="12" t="s">
        <v>118</v>
      </c>
    </row>
    <row r="515" spans="1:3" s="12" customFormat="1" ht="13.5" x14ac:dyDescent="0.25">
      <c r="B515" s="12" t="s">
        <v>388</v>
      </c>
    </row>
    <row r="516" spans="1:3" s="12" customFormat="1" ht="13.5" x14ac:dyDescent="0.25">
      <c r="B516" s="12" t="s">
        <v>118</v>
      </c>
    </row>
    <row r="517" spans="1:3" s="12" customFormat="1" ht="13.5" x14ac:dyDescent="0.25">
      <c r="B517" s="12" t="s">
        <v>389</v>
      </c>
    </row>
    <row r="518" spans="1:3" s="12" customFormat="1" ht="13.5" x14ac:dyDescent="0.25">
      <c r="B518" s="12" t="s">
        <v>118</v>
      </c>
    </row>
    <row r="519" spans="1:3" s="12" customFormat="1" ht="13.5" x14ac:dyDescent="0.25">
      <c r="B519" s="12" t="s">
        <v>390</v>
      </c>
    </row>
    <row r="520" spans="1:3" s="12" customFormat="1" ht="13.5" x14ac:dyDescent="0.25">
      <c r="B520" s="12" t="s">
        <v>118</v>
      </c>
    </row>
    <row r="521" spans="1:3" s="12" customFormat="1" ht="13.5" x14ac:dyDescent="0.25">
      <c r="B521" s="12" t="s">
        <v>391</v>
      </c>
    </row>
    <row r="522" spans="1:3" x14ac:dyDescent="0.25">
      <c r="B522" s="12" t="s">
        <v>118</v>
      </c>
    </row>
    <row r="523" spans="1:3" x14ac:dyDescent="0.25">
      <c r="B523" s="12" t="s">
        <v>392</v>
      </c>
    </row>
    <row r="524" spans="1:3" ht="14.45" customHeight="1" x14ac:dyDescent="0.25">
      <c r="A524" s="10"/>
      <c r="B524" s="12" t="s">
        <v>118</v>
      </c>
    </row>
    <row r="525" spans="1:3" x14ac:dyDescent="0.25">
      <c r="A525" s="12"/>
      <c r="B525" s="12" t="s">
        <v>393</v>
      </c>
      <c r="C525" s="12"/>
    </row>
    <row r="526" spans="1:3" x14ac:dyDescent="0.25">
      <c r="A526" s="12"/>
      <c r="B526" s="12" t="s">
        <v>118</v>
      </c>
      <c r="C526" s="12"/>
    </row>
    <row r="527" spans="1:3" x14ac:dyDescent="0.25">
      <c r="A527" s="12"/>
      <c r="B527" s="12" t="s">
        <v>394</v>
      </c>
      <c r="C527" s="12"/>
    </row>
    <row r="528" spans="1:3" x14ac:dyDescent="0.25">
      <c r="A528" s="12"/>
      <c r="B528" s="12" t="s">
        <v>118</v>
      </c>
      <c r="C528" s="12"/>
    </row>
    <row r="529" spans="1:3" x14ac:dyDescent="0.25">
      <c r="A529" s="12"/>
      <c r="B529" s="12" t="s">
        <v>395</v>
      </c>
      <c r="C529" s="12"/>
    </row>
    <row r="530" spans="1:3" x14ac:dyDescent="0.25">
      <c r="A530" s="12"/>
      <c r="B530" s="12" t="s">
        <v>118</v>
      </c>
      <c r="C530" s="12"/>
    </row>
    <row r="531" spans="1:3" x14ac:dyDescent="0.25">
      <c r="A531" s="12"/>
      <c r="B531" s="12" t="s">
        <v>396</v>
      </c>
      <c r="C531" s="12"/>
    </row>
    <row r="532" spans="1:3" x14ac:dyDescent="0.25">
      <c r="A532" s="12"/>
      <c r="B532" s="12" t="s">
        <v>118</v>
      </c>
      <c r="C532" s="12"/>
    </row>
    <row r="533" spans="1:3" x14ac:dyDescent="0.25">
      <c r="A533" s="12"/>
      <c r="B533" s="12" t="s">
        <v>397</v>
      </c>
      <c r="C533" s="12"/>
    </row>
    <row r="534" spans="1:3" x14ac:dyDescent="0.25">
      <c r="A534" s="12"/>
      <c r="B534" s="12" t="s">
        <v>118</v>
      </c>
      <c r="C534" s="12"/>
    </row>
    <row r="535" spans="1:3" x14ac:dyDescent="0.25">
      <c r="B535" s="12" t="s">
        <v>398</v>
      </c>
    </row>
    <row r="536" spans="1:3" x14ac:dyDescent="0.25">
      <c r="B536" s="12" t="s">
        <v>118</v>
      </c>
    </row>
    <row r="537" spans="1:3" x14ac:dyDescent="0.25">
      <c r="B537" s="12" t="s">
        <v>399</v>
      </c>
    </row>
    <row r="538" spans="1:3" x14ac:dyDescent="0.25">
      <c r="B538" s="12" t="s">
        <v>118</v>
      </c>
    </row>
    <row r="539" spans="1:3" x14ac:dyDescent="0.25">
      <c r="B539" s="12" t="s">
        <v>400</v>
      </c>
    </row>
    <row r="540" spans="1:3" x14ac:dyDescent="0.25">
      <c r="B540" s="12" t="s">
        <v>118</v>
      </c>
    </row>
    <row r="541" spans="1:3" x14ac:dyDescent="0.25">
      <c r="B541" s="12" t="s">
        <v>401</v>
      </c>
    </row>
    <row r="542" spans="1:3" x14ac:dyDescent="0.25">
      <c r="B542" s="12" t="s">
        <v>118</v>
      </c>
    </row>
    <row r="543" spans="1:3" x14ac:dyDescent="0.25">
      <c r="B543" s="12" t="s">
        <v>402</v>
      </c>
    </row>
    <row r="544" spans="1:3" x14ac:dyDescent="0.25">
      <c r="B544" s="12" t="s">
        <v>118</v>
      </c>
    </row>
    <row r="546" spans="1:2" ht="21" x14ac:dyDescent="0.25">
      <c r="A546" s="10" t="s">
        <v>403</v>
      </c>
    </row>
    <row r="547" spans="1:2" s="33" customFormat="1" ht="13.5" x14ac:dyDescent="0.25">
      <c r="A547" s="12" t="s">
        <v>404</v>
      </c>
      <c r="B547" s="12"/>
    </row>
    <row r="548" spans="1:2" s="33" customFormat="1" ht="13.5" x14ac:dyDescent="0.25">
      <c r="A548" s="12"/>
      <c r="B548" s="12"/>
    </row>
    <row r="549" spans="1:2" s="33" customFormat="1" ht="13.5" x14ac:dyDescent="0.25">
      <c r="A549" s="12" t="s">
        <v>405</v>
      </c>
      <c r="B549" s="12"/>
    </row>
    <row r="550" spans="1:2" s="33" customFormat="1" ht="13.5" x14ac:dyDescent="0.25">
      <c r="A550" s="12" t="s">
        <v>406</v>
      </c>
      <c r="B550" s="12"/>
    </row>
    <row r="551" spans="1:2" s="33" customFormat="1" ht="13.5" x14ac:dyDescent="0.25">
      <c r="A551" s="12" t="s">
        <v>407</v>
      </c>
      <c r="B551" s="12"/>
    </row>
    <row r="552" spans="1:2" s="33" customFormat="1" ht="13.5" x14ac:dyDescent="0.25">
      <c r="A552" s="12" t="s">
        <v>408</v>
      </c>
      <c r="B552" s="12"/>
    </row>
    <row r="553" spans="1:2" s="33" customFormat="1" ht="13.5" x14ac:dyDescent="0.25">
      <c r="A553" s="12" t="s">
        <v>409</v>
      </c>
      <c r="B553" s="12"/>
    </row>
    <row r="554" spans="1:2" s="33" customFormat="1" ht="13.5" x14ac:dyDescent="0.25">
      <c r="A554" s="12"/>
      <c r="B554" s="12" t="s">
        <v>410</v>
      </c>
    </row>
    <row r="555" spans="1:2" s="33" customFormat="1" ht="13.5" x14ac:dyDescent="0.25">
      <c r="A555" s="12"/>
      <c r="B555" s="12" t="s">
        <v>411</v>
      </c>
    </row>
    <row r="556" spans="1:2" s="33" customFormat="1" ht="13.5" x14ac:dyDescent="0.25">
      <c r="A556" s="12" t="s">
        <v>412</v>
      </c>
      <c r="B556" s="12" t="s">
        <v>413</v>
      </c>
    </row>
    <row r="557" spans="1:2" s="33" customFormat="1" ht="13.5" x14ac:dyDescent="0.25">
      <c r="A557" s="12"/>
      <c r="B557" s="12" t="s">
        <v>414</v>
      </c>
    </row>
    <row r="558" spans="1:2" s="33" customFormat="1" ht="13.5" x14ac:dyDescent="0.25">
      <c r="A558" s="12" t="s">
        <v>462</v>
      </c>
      <c r="B558" s="12"/>
    </row>
    <row r="559" spans="1:2" s="33" customFormat="1" ht="13.5" x14ac:dyDescent="0.25">
      <c r="A559" s="12"/>
      <c r="B559" s="12"/>
    </row>
    <row r="560" spans="1:2" s="33" customFormat="1" ht="13.5" x14ac:dyDescent="0.25">
      <c r="A560" s="12" t="s">
        <v>90</v>
      </c>
      <c r="B560" s="12"/>
    </row>
    <row r="561" spans="1:2" s="33" customFormat="1" ht="13.5" x14ac:dyDescent="0.25">
      <c r="A561" s="12"/>
      <c r="B561" s="12"/>
    </row>
    <row r="562" spans="1:2" s="33" customFormat="1" ht="13.5" x14ac:dyDescent="0.25">
      <c r="A562" s="12"/>
      <c r="B562" s="12"/>
    </row>
    <row r="563" spans="1:2" s="33" customFormat="1" ht="13.5" x14ac:dyDescent="0.25">
      <c r="A563" s="12" t="s">
        <v>415</v>
      </c>
      <c r="B563" s="12"/>
    </row>
    <row r="564" spans="1:2" s="33" customFormat="1" ht="13.5" x14ac:dyDescent="0.25">
      <c r="A564" s="12" t="s">
        <v>140</v>
      </c>
      <c r="B564" s="12"/>
    </row>
    <row r="565" spans="1:2" s="33" customFormat="1" ht="13.5" x14ac:dyDescent="0.25">
      <c r="A565" s="12" t="s">
        <v>118</v>
      </c>
      <c r="B565" s="12"/>
    </row>
    <row r="566" spans="1:2" s="33" customFormat="1" ht="13.5" x14ac:dyDescent="0.25">
      <c r="A566" s="12" t="s">
        <v>416</v>
      </c>
      <c r="B566" s="12"/>
    </row>
    <row r="567" spans="1:2" s="33" customFormat="1" ht="13.5" x14ac:dyDescent="0.25">
      <c r="A567" s="12"/>
      <c r="B567" s="12" t="s">
        <v>417</v>
      </c>
    </row>
    <row r="568" spans="1:2" s="33" customFormat="1" ht="13.5" x14ac:dyDescent="0.25">
      <c r="A568" s="12"/>
      <c r="B568" s="12" t="s">
        <v>418</v>
      </c>
    </row>
    <row r="569" spans="1:2" s="33" customFormat="1" ht="13.5" x14ac:dyDescent="0.25">
      <c r="A569" s="12"/>
      <c r="B569" s="12" t="s">
        <v>419</v>
      </c>
    </row>
    <row r="570" spans="1:2" s="33" customFormat="1" ht="13.5" x14ac:dyDescent="0.25">
      <c r="A570" s="12"/>
      <c r="B570" s="12" t="s">
        <v>420</v>
      </c>
    </row>
    <row r="571" spans="1:2" s="33" customFormat="1" ht="13.5" x14ac:dyDescent="0.25">
      <c r="A571" s="12"/>
      <c r="B571" s="12" t="s">
        <v>421</v>
      </c>
    </row>
    <row r="572" spans="1:2" s="33" customFormat="1" ht="13.5" x14ac:dyDescent="0.25">
      <c r="A572" s="12"/>
      <c r="B572" s="12" t="s">
        <v>422</v>
      </c>
    </row>
    <row r="573" spans="1:2" s="33" customFormat="1" ht="13.5" x14ac:dyDescent="0.25">
      <c r="A573" s="12"/>
      <c r="B573" s="12" t="s">
        <v>423</v>
      </c>
    </row>
    <row r="574" spans="1:2" s="33" customFormat="1" ht="13.5" x14ac:dyDescent="0.25">
      <c r="A574" s="12"/>
      <c r="B574" s="12" t="s">
        <v>424</v>
      </c>
    </row>
    <row r="575" spans="1:2" s="33" customFormat="1" ht="13.5" x14ac:dyDescent="0.25">
      <c r="A575" s="12"/>
      <c r="B575" s="12" t="s">
        <v>425</v>
      </c>
    </row>
    <row r="576" spans="1:2" s="33" customFormat="1" ht="13.5" x14ac:dyDescent="0.25">
      <c r="A576" s="12"/>
      <c r="B576" s="12" t="s">
        <v>426</v>
      </c>
    </row>
    <row r="577" spans="1:2" s="33" customFormat="1" ht="13.5" x14ac:dyDescent="0.25">
      <c r="A577" s="12"/>
      <c r="B577" s="12" t="s">
        <v>427</v>
      </c>
    </row>
    <row r="578" spans="1:2" s="33" customFormat="1" ht="13.5" x14ac:dyDescent="0.25">
      <c r="A578" s="12"/>
      <c r="B578" s="12" t="s">
        <v>428</v>
      </c>
    </row>
    <row r="579" spans="1:2" s="33" customFormat="1" ht="13.5" x14ac:dyDescent="0.25">
      <c r="A579" s="12" t="s">
        <v>131</v>
      </c>
      <c r="B579" s="12"/>
    </row>
    <row r="580" spans="1:2" s="33" customFormat="1" ht="13.5" x14ac:dyDescent="0.25">
      <c r="A580" s="12" t="s">
        <v>429</v>
      </c>
      <c r="B580" s="12"/>
    </row>
    <row r="581" spans="1:2" s="33" customFormat="1" ht="13.5" x14ac:dyDescent="0.25">
      <c r="A581" s="12" t="s">
        <v>430</v>
      </c>
      <c r="B581" s="12"/>
    </row>
    <row r="582" spans="1:2" s="33" customFormat="1" ht="13.5" x14ac:dyDescent="0.25">
      <c r="A582" s="12"/>
      <c r="B582" s="12" t="s">
        <v>431</v>
      </c>
    </row>
    <row r="583" spans="1:2" s="33" customFormat="1" ht="13.5" x14ac:dyDescent="0.25">
      <c r="A583" s="12"/>
      <c r="B583" s="12" t="s">
        <v>432</v>
      </c>
    </row>
    <row r="584" spans="1:2" s="33" customFormat="1" ht="13.5" x14ac:dyDescent="0.25">
      <c r="A584" s="12"/>
      <c r="B584" s="12" t="s">
        <v>433</v>
      </c>
    </row>
    <row r="585" spans="1:2" s="33" customFormat="1" ht="13.5" x14ac:dyDescent="0.25">
      <c r="A585" s="12" t="s">
        <v>434</v>
      </c>
      <c r="B585" s="12"/>
    </row>
    <row r="586" spans="1:2" s="33" customFormat="1" ht="13.5" x14ac:dyDescent="0.25">
      <c r="A586" s="12" t="s">
        <v>118</v>
      </c>
      <c r="B586" s="12"/>
    </row>
    <row r="587" spans="1:2" s="33" customFormat="1" ht="13.5" x14ac:dyDescent="0.25">
      <c r="A587" s="12"/>
      <c r="B587" s="12"/>
    </row>
    <row r="588" spans="1:2" s="33" customFormat="1" ht="13.5" x14ac:dyDescent="0.25">
      <c r="A588" s="12" t="s">
        <v>435</v>
      </c>
      <c r="B588" s="12"/>
    </row>
    <row r="589" spans="1:2" s="33" customFormat="1" ht="13.5" x14ac:dyDescent="0.25">
      <c r="A589" s="12" t="s">
        <v>436</v>
      </c>
      <c r="B589" s="12"/>
    </row>
    <row r="590" spans="1:2" s="33" customFormat="1" ht="13.5" x14ac:dyDescent="0.25">
      <c r="A590" s="12"/>
      <c r="B590" s="12" t="s">
        <v>437</v>
      </c>
    </row>
    <row r="591" spans="1:2" s="33" customFormat="1" ht="13.5" x14ac:dyDescent="0.25">
      <c r="A591" s="12"/>
      <c r="B591" s="12" t="s">
        <v>438</v>
      </c>
    </row>
    <row r="592" spans="1:2" s="33" customFormat="1" ht="13.5" x14ac:dyDescent="0.25">
      <c r="A592" s="12"/>
      <c r="B592" s="12" t="s">
        <v>439</v>
      </c>
    </row>
    <row r="593" spans="1:2" s="33" customFormat="1" ht="13.5" x14ac:dyDescent="0.25">
      <c r="A593" s="12"/>
      <c r="B593" s="12" t="s">
        <v>440</v>
      </c>
    </row>
    <row r="594" spans="1:2" s="33" customFormat="1" ht="13.5" x14ac:dyDescent="0.25">
      <c r="A594" s="12"/>
      <c r="B594" s="12" t="s">
        <v>441</v>
      </c>
    </row>
    <row r="595" spans="1:2" s="33" customFormat="1" ht="13.5" x14ac:dyDescent="0.25">
      <c r="A595" s="12"/>
      <c r="B595" s="12" t="s">
        <v>442</v>
      </c>
    </row>
    <row r="596" spans="1:2" s="33" customFormat="1" ht="13.5" x14ac:dyDescent="0.25">
      <c r="A596" s="12"/>
      <c r="B596" s="12" t="s">
        <v>443</v>
      </c>
    </row>
    <row r="597" spans="1:2" s="33" customFormat="1" ht="13.5" x14ac:dyDescent="0.25">
      <c r="A597" s="12"/>
      <c r="B597" s="12" t="s">
        <v>444</v>
      </c>
    </row>
    <row r="598" spans="1:2" s="33" customFormat="1" ht="13.5" x14ac:dyDescent="0.25">
      <c r="A598" s="12"/>
      <c r="B598" s="12" t="s">
        <v>445</v>
      </c>
    </row>
    <row r="599" spans="1:2" s="33" customFormat="1" ht="13.5" x14ac:dyDescent="0.25">
      <c r="A599" s="12"/>
      <c r="B599" s="12" t="s">
        <v>446</v>
      </c>
    </row>
    <row r="600" spans="1:2" s="33" customFormat="1" ht="13.5" x14ac:dyDescent="0.25">
      <c r="A600" s="12" t="s">
        <v>328</v>
      </c>
      <c r="B600" s="12"/>
    </row>
    <row r="601" spans="1:2" s="33" customFormat="1" ht="13.5" x14ac:dyDescent="0.25">
      <c r="A601" s="12" t="s">
        <v>447</v>
      </c>
      <c r="B601" s="12"/>
    </row>
    <row r="602" spans="1:2" s="33" customFormat="1" ht="13.5" x14ac:dyDescent="0.25">
      <c r="A602" s="12" t="s">
        <v>448</v>
      </c>
      <c r="B602" s="12"/>
    </row>
    <row r="603" spans="1:2" s="33" customFormat="1" ht="12.75" x14ac:dyDescent="0.2"/>
    <row r="604" spans="1:2" s="33" customFormat="1" ht="12.75" x14ac:dyDescent="0.2"/>
    <row r="605" spans="1:2" s="33" customFormat="1" ht="12.75" x14ac:dyDescent="0.2"/>
    <row r="606" spans="1:2" s="33" customFormat="1" ht="12.75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F8C2-9412-4352-8380-3573983F7101}">
  <sheetPr>
    <tabColor rgb="FF005EB8"/>
  </sheetPr>
  <dimension ref="A1:AE9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9" defaultRowHeight="15" x14ac:dyDescent="0.25"/>
  <cols>
    <col min="1" max="1" width="56" style="2" bestFit="1" customWidth="1"/>
    <col min="2" max="2" width="4.5703125" style="2" customWidth="1"/>
    <col min="3" max="4" width="20.5703125" style="1" customWidth="1"/>
    <col min="5" max="5" width="4.5703125" style="2" customWidth="1"/>
    <col min="6" max="10" width="20.5703125" style="3" customWidth="1"/>
    <col min="11" max="11" width="4.5703125" style="3" customWidth="1"/>
    <col min="12" max="16" width="20.5703125" style="3" customWidth="1"/>
    <col min="17" max="17" width="4.5703125" style="3" customWidth="1"/>
    <col min="18" max="18" width="24.5703125" style="3" customWidth="1"/>
    <col min="19" max="19" width="24.5703125" style="1" customWidth="1"/>
    <col min="20" max="23" width="24.5703125" style="3" customWidth="1"/>
    <col min="24" max="24" width="4.5703125" style="3" customWidth="1"/>
    <col min="25" max="26" width="24.5703125" style="3" customWidth="1"/>
    <col min="27" max="29" width="20.5703125" customWidth="1"/>
    <col min="30" max="30" width="10.85546875" customWidth="1"/>
    <col min="31" max="31" width="9" style="30"/>
  </cols>
  <sheetData>
    <row r="1" spans="1:31" ht="23.25" x14ac:dyDescent="0.25">
      <c r="B1" s="16"/>
      <c r="C1" s="37" t="s">
        <v>0</v>
      </c>
      <c r="D1" s="37"/>
      <c r="E1" s="16"/>
      <c r="F1" s="36" t="s">
        <v>1</v>
      </c>
      <c r="G1" s="36"/>
      <c r="H1" s="36"/>
      <c r="I1" s="36"/>
      <c r="J1" s="36"/>
      <c r="K1" s="14"/>
      <c r="L1" s="36" t="s">
        <v>2</v>
      </c>
      <c r="M1" s="36"/>
      <c r="N1" s="36"/>
      <c r="O1" s="36"/>
      <c r="P1" s="36"/>
      <c r="Q1" s="14"/>
      <c r="R1" s="36" t="s">
        <v>3</v>
      </c>
      <c r="S1" s="36"/>
      <c r="T1" s="36"/>
      <c r="U1" s="36"/>
      <c r="V1" s="36"/>
      <c r="W1" s="36"/>
      <c r="X1" s="14"/>
      <c r="Y1" s="36" t="s">
        <v>4</v>
      </c>
      <c r="Z1" s="36"/>
      <c r="AA1" s="36"/>
      <c r="AB1" s="36"/>
      <c r="AC1" s="36"/>
      <c r="AD1" s="29"/>
    </row>
    <row r="2" spans="1:31" s="5" customFormat="1" ht="31.5" x14ac:dyDescent="0.25">
      <c r="A2" s="6" t="s">
        <v>5</v>
      </c>
      <c r="B2" s="17"/>
      <c r="C2" s="7" t="s">
        <v>6</v>
      </c>
      <c r="D2" s="7" t="s">
        <v>7</v>
      </c>
      <c r="E2" s="17"/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13"/>
      <c r="L2" s="7" t="s">
        <v>13</v>
      </c>
      <c r="M2" s="7" t="s">
        <v>14</v>
      </c>
      <c r="N2" s="7" t="s">
        <v>15</v>
      </c>
      <c r="O2" s="7" t="s">
        <v>16</v>
      </c>
      <c r="P2" s="7" t="s">
        <v>12</v>
      </c>
      <c r="Q2" s="13"/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12</v>
      </c>
      <c r="X2" s="13"/>
      <c r="Y2" s="7" t="s">
        <v>22</v>
      </c>
      <c r="Z2" s="7" t="s">
        <v>23</v>
      </c>
      <c r="AA2" s="7" t="s">
        <v>24</v>
      </c>
      <c r="AB2" s="7" t="s">
        <v>25</v>
      </c>
      <c r="AC2" s="7" t="s">
        <v>12</v>
      </c>
      <c r="AE2" s="31"/>
    </row>
    <row r="3" spans="1:31" s="24" customFormat="1" ht="15.75" x14ac:dyDescent="0.25">
      <c r="A3" s="19" t="s">
        <v>26</v>
      </c>
      <c r="B3" s="20"/>
      <c r="C3" s="25">
        <f>SUM(C4:C45)</f>
        <v>7551626</v>
      </c>
      <c r="D3" s="35">
        <v>500666</v>
      </c>
      <c r="E3" s="20"/>
      <c r="F3" s="25">
        <f>SUM(F4:F45)</f>
        <v>3998271</v>
      </c>
      <c r="G3" s="25">
        <f>SUM(G4:G45)</f>
        <v>3553355</v>
      </c>
      <c r="H3" s="25">
        <v>378436</v>
      </c>
      <c r="I3" s="25">
        <v>126857</v>
      </c>
      <c r="J3" s="34">
        <f>((F3*0.1767)/(G3*0.1711))/(H3/I3)-1</f>
        <v>-0.61046887774690983</v>
      </c>
      <c r="K3" s="13"/>
      <c r="L3" s="25">
        <f>SUM(L4:L45)</f>
        <v>1776096</v>
      </c>
      <c r="M3" s="25">
        <f>SUM(M4:M45)</f>
        <v>1447803</v>
      </c>
      <c r="N3" s="25">
        <v>128523</v>
      </c>
      <c r="O3" s="25">
        <v>69770</v>
      </c>
      <c r="P3" s="34">
        <f>((L3*0.2076)/(M3*0.1402))/(N3/O3)-1</f>
        <v>-1.3892712871947932E-2</v>
      </c>
      <c r="Q3" s="22"/>
      <c r="R3" s="25">
        <f>SUM(R4:R45)</f>
        <v>5730118.2296814304</v>
      </c>
      <c r="S3" s="25">
        <f>SUM(S4:S45)</f>
        <v>1821507.7703185696</v>
      </c>
      <c r="T3" s="25">
        <v>391654</v>
      </c>
      <c r="U3" s="25">
        <v>81178</v>
      </c>
      <c r="V3" s="21">
        <v>27861</v>
      </c>
      <c r="W3" s="34">
        <f>((R3*0.188)/(S3*0.075))/(T3/U3)-1</f>
        <v>0.63442471709823511</v>
      </c>
      <c r="X3" s="23"/>
      <c r="Y3" s="25">
        <f>SUM(Y4:Y45)</f>
        <v>3872074</v>
      </c>
      <c r="Z3" s="25">
        <f>SUM(Z4:Z45)</f>
        <v>3679552</v>
      </c>
      <c r="AA3" s="27">
        <v>200717</v>
      </c>
      <c r="AB3" s="27">
        <v>277250</v>
      </c>
      <c r="AC3" s="34">
        <f>((Y3*0.1856)/(Z3*0.162))/(AA3/AB3)-1</f>
        <v>0.66532521845782089</v>
      </c>
      <c r="AD3" s="34"/>
      <c r="AE3" s="32" t="str">
        <f t="shared" ref="AE3:AE24" si="0">_xlfn.CONCAT(CHAR(34),A3,CHAR(34),",")</f>
        <v>"England",</v>
      </c>
    </row>
    <row r="4" spans="1:31" ht="15.75" x14ac:dyDescent="0.25">
      <c r="A4" s="2" t="s">
        <v>27</v>
      </c>
      <c r="B4" s="16"/>
      <c r="C4" s="1">
        <v>124330</v>
      </c>
      <c r="D4" s="1">
        <v>7465</v>
      </c>
      <c r="E4" s="16"/>
      <c r="F4" s="26">
        <v>66254</v>
      </c>
      <c r="G4" s="26">
        <v>58076</v>
      </c>
      <c r="H4" s="26">
        <v>5880</v>
      </c>
      <c r="I4" s="26">
        <v>1634</v>
      </c>
      <c r="J4" s="4">
        <f t="shared" ref="J4:J45" si="1">((F4*0.1767)/(G4*0.1711))/(H4/I4)-1</f>
        <v>-0.67260150938234486</v>
      </c>
      <c r="K4" s="13"/>
      <c r="L4" s="26">
        <v>8820</v>
      </c>
      <c r="M4" s="26">
        <v>38941</v>
      </c>
      <c r="N4" s="26">
        <v>680</v>
      </c>
      <c r="O4" s="26">
        <v>1823</v>
      </c>
      <c r="P4" s="4">
        <f t="shared" ref="P4:P45" si="2">((L4*0.2076)/(M4*0.1402))/(N4/O4)-1</f>
        <v>-0.10087809850115093</v>
      </c>
      <c r="Q4" s="15"/>
      <c r="R4" s="26">
        <v>112730.0679529809</v>
      </c>
      <c r="S4" s="26">
        <v>11599.9320470191</v>
      </c>
      <c r="T4" s="26">
        <v>6373</v>
      </c>
      <c r="U4" s="26">
        <v>589</v>
      </c>
      <c r="V4" s="3">
        <v>503</v>
      </c>
      <c r="W4" s="4">
        <f>V4/(T4+U4)</f>
        <v>7.2249353634013219E-2</v>
      </c>
      <c r="X4" s="18"/>
      <c r="Y4" s="28">
        <v>63606</v>
      </c>
      <c r="Z4" s="28">
        <v>60724</v>
      </c>
      <c r="AA4" s="28">
        <v>4692</v>
      </c>
      <c r="AB4" s="28">
        <v>6373</v>
      </c>
      <c r="AC4" s="4">
        <f t="shared" ref="AC4:AC45" si="3">((Y4*0.1856)/(Z4*0.162))/(AA4/AB4)-1</f>
        <v>0.62999617649803197</v>
      </c>
      <c r="AD4" s="4"/>
      <c r="AE4" s="32" t="str">
        <f t="shared" si="0"/>
        <v>"Bath and North East Somerset, Swindon and Wiltshire",</v>
      </c>
    </row>
    <row r="5" spans="1:31" ht="15.75" x14ac:dyDescent="0.25">
      <c r="A5" s="2" t="s">
        <v>28</v>
      </c>
      <c r="B5" s="16"/>
      <c r="C5" s="1">
        <v>145018</v>
      </c>
      <c r="D5" s="1">
        <v>10192</v>
      </c>
      <c r="E5" s="16"/>
      <c r="F5" s="26">
        <v>75069</v>
      </c>
      <c r="G5" s="26">
        <v>69949</v>
      </c>
      <c r="H5" s="26">
        <v>7759</v>
      </c>
      <c r="I5" s="26">
        <v>2529</v>
      </c>
      <c r="J5" s="4">
        <f t="shared" si="1"/>
        <v>-0.63874926620258188</v>
      </c>
      <c r="K5" s="13"/>
      <c r="L5" s="26">
        <v>22129</v>
      </c>
      <c r="M5" s="26">
        <v>31081</v>
      </c>
      <c r="N5" s="26">
        <v>1435</v>
      </c>
      <c r="O5" s="26">
        <v>2060</v>
      </c>
      <c r="P5" s="4">
        <f t="shared" si="2"/>
        <v>0.51342693952036855</v>
      </c>
      <c r="Q5" s="15"/>
      <c r="R5" s="26">
        <v>92471.126532714217</v>
      </c>
      <c r="S5" s="26">
        <v>52546.873467285783</v>
      </c>
      <c r="T5" s="26">
        <v>7646</v>
      </c>
      <c r="U5" s="26">
        <v>2444</v>
      </c>
      <c r="V5" s="3">
        <v>103</v>
      </c>
      <c r="W5" s="4">
        <f t="shared" ref="W5:W45" si="4">V5/(T5+U5)</f>
        <v>1.020812685827552E-2</v>
      </c>
      <c r="X5" s="18"/>
      <c r="Y5" s="28">
        <v>74329</v>
      </c>
      <c r="Z5" s="28">
        <v>70689</v>
      </c>
      <c r="AA5" s="28">
        <v>6104</v>
      </c>
      <c r="AB5" s="28">
        <v>7646</v>
      </c>
      <c r="AC5" s="4">
        <f t="shared" si="3"/>
        <v>0.50899978563801085</v>
      </c>
      <c r="AD5" s="4"/>
      <c r="AE5" s="32" t="str">
        <f t="shared" si="0"/>
        <v>"Bedfordshire, Luton and Milton Keynes",</v>
      </c>
    </row>
    <row r="6" spans="1:31" ht="15.75" x14ac:dyDescent="0.25">
      <c r="A6" s="2" t="s">
        <v>29</v>
      </c>
      <c r="B6" s="16"/>
      <c r="C6" s="1">
        <v>178003</v>
      </c>
      <c r="D6" s="1">
        <v>12771</v>
      </c>
      <c r="E6" s="16"/>
      <c r="F6" s="26">
        <v>94591</v>
      </c>
      <c r="G6" s="26">
        <v>83412</v>
      </c>
      <c r="H6" s="3">
        <v>9234</v>
      </c>
      <c r="I6" s="26">
        <v>3848</v>
      </c>
      <c r="J6" s="4">
        <f t="shared" si="1"/>
        <v>-0.51196270050033521</v>
      </c>
      <c r="K6" s="13"/>
      <c r="L6" s="26">
        <v>101402</v>
      </c>
      <c r="M6" s="26">
        <v>16476</v>
      </c>
      <c r="N6" s="3">
        <v>6160</v>
      </c>
      <c r="O6" s="26">
        <v>968</v>
      </c>
      <c r="P6" s="4">
        <f t="shared" si="2"/>
        <v>0.43208474419542164</v>
      </c>
      <c r="Q6" s="15"/>
      <c r="R6" s="26">
        <v>87776.184914669982</v>
      </c>
      <c r="S6" s="26">
        <v>90226.815085330018</v>
      </c>
      <c r="T6" s="26">
        <v>8327</v>
      </c>
      <c r="U6" s="26">
        <v>4193</v>
      </c>
      <c r="V6" s="3">
        <v>253</v>
      </c>
      <c r="W6" s="4">
        <f t="shared" si="4"/>
        <v>2.0207667731629395E-2</v>
      </c>
      <c r="X6" s="18"/>
      <c r="Y6" s="28">
        <v>91951</v>
      </c>
      <c r="Z6" s="28">
        <v>86052</v>
      </c>
      <c r="AA6" s="28">
        <v>6472</v>
      </c>
      <c r="AB6" s="28">
        <v>8327</v>
      </c>
      <c r="AC6" s="4">
        <f t="shared" si="3"/>
        <v>0.57510134209636199</v>
      </c>
      <c r="AD6" s="4"/>
      <c r="AE6" s="32" t="str">
        <f t="shared" si="0"/>
        <v>"Birmingham and Solihull",</v>
      </c>
    </row>
    <row r="7" spans="1:31" ht="15.75" x14ac:dyDescent="0.25">
      <c r="A7" s="2" t="s">
        <v>30</v>
      </c>
      <c r="B7" s="16"/>
      <c r="C7" s="1">
        <v>122274</v>
      </c>
      <c r="D7" s="1">
        <v>6432</v>
      </c>
      <c r="E7" s="16"/>
      <c r="F7" s="26">
        <v>63760</v>
      </c>
      <c r="G7" s="26">
        <v>58514</v>
      </c>
      <c r="H7" s="26">
        <v>5493</v>
      </c>
      <c r="I7" s="26">
        <v>956</v>
      </c>
      <c r="J7" s="4">
        <f t="shared" si="1"/>
        <v>-0.80415009995339759</v>
      </c>
      <c r="K7" s="13"/>
      <c r="L7" s="26">
        <v>25373</v>
      </c>
      <c r="M7" s="26">
        <v>31988</v>
      </c>
      <c r="N7" s="26">
        <v>1221</v>
      </c>
      <c r="O7" s="26">
        <v>1128</v>
      </c>
      <c r="P7" s="4">
        <f t="shared" si="2"/>
        <v>8.5069368109887744E-2</v>
      </c>
      <c r="Q7" s="15"/>
      <c r="R7" s="26">
        <v>100299.96771999913</v>
      </c>
      <c r="S7" s="26">
        <v>21974.03228000088</v>
      </c>
      <c r="T7" s="26">
        <v>5382</v>
      </c>
      <c r="U7" s="26">
        <v>848</v>
      </c>
      <c r="V7" s="3">
        <v>202</v>
      </c>
      <c r="W7" s="4">
        <f t="shared" si="4"/>
        <v>3.2423756019261639E-2</v>
      </c>
      <c r="X7" s="18"/>
      <c r="Y7" s="28">
        <v>62572</v>
      </c>
      <c r="Z7" s="28">
        <v>59702</v>
      </c>
      <c r="AA7" s="28">
        <v>4070</v>
      </c>
      <c r="AB7" s="28">
        <v>5382</v>
      </c>
      <c r="AC7" s="4">
        <f t="shared" si="3"/>
        <v>0.58782778783180767</v>
      </c>
      <c r="AD7" s="4"/>
      <c r="AE7" s="32" t="str">
        <f t="shared" si="0"/>
        <v>"Bristol, North Somerset and South Gloucestershire",</v>
      </c>
    </row>
    <row r="8" spans="1:31" ht="15.75" x14ac:dyDescent="0.25">
      <c r="A8" s="2" t="s">
        <v>31</v>
      </c>
      <c r="B8" s="16"/>
      <c r="C8" s="1">
        <v>244724</v>
      </c>
      <c r="D8" s="1">
        <v>15454</v>
      </c>
      <c r="E8" s="16"/>
      <c r="F8" s="26">
        <v>130619</v>
      </c>
      <c r="G8" s="26">
        <v>114105</v>
      </c>
      <c r="H8" s="26">
        <v>11673</v>
      </c>
      <c r="I8" s="26">
        <v>3986</v>
      </c>
      <c r="J8" s="4">
        <f t="shared" si="1"/>
        <v>-0.59631461359345561</v>
      </c>
      <c r="K8" s="13"/>
      <c r="L8" s="26">
        <v>7802</v>
      </c>
      <c r="M8" s="26">
        <v>118301</v>
      </c>
      <c r="N8" s="26">
        <v>647</v>
      </c>
      <c r="O8" s="26">
        <v>6368</v>
      </c>
      <c r="P8" s="4">
        <f t="shared" si="2"/>
        <v>-3.8840108227446102E-2</v>
      </c>
      <c r="Q8" s="15"/>
      <c r="R8" s="26">
        <v>193218.73277661315</v>
      </c>
      <c r="S8" s="26">
        <v>51505.267223386858</v>
      </c>
      <c r="T8" s="26">
        <v>12217</v>
      </c>
      <c r="U8" s="26">
        <v>2668</v>
      </c>
      <c r="V8" s="3">
        <v>569</v>
      </c>
      <c r="W8" s="4">
        <f t="shared" si="4"/>
        <v>3.8226402418542159E-2</v>
      </c>
      <c r="X8" s="18"/>
      <c r="Y8" s="28">
        <v>125175</v>
      </c>
      <c r="Z8" s="28">
        <v>119549</v>
      </c>
      <c r="AA8" s="28">
        <v>8938</v>
      </c>
      <c r="AB8" s="28">
        <v>12217</v>
      </c>
      <c r="AC8" s="4">
        <f t="shared" si="3"/>
        <v>0.63967899525667216</v>
      </c>
      <c r="AD8" s="4"/>
      <c r="AE8" s="32" t="str">
        <f t="shared" si="0"/>
        <v>"Buckinghamshire, Oxfordshire and Berkshire West",</v>
      </c>
    </row>
    <row r="9" spans="1:31" ht="15.75" x14ac:dyDescent="0.25">
      <c r="A9" s="2" t="s">
        <v>32</v>
      </c>
      <c r="B9" s="16"/>
      <c r="C9" s="1">
        <v>123717</v>
      </c>
      <c r="D9" s="1">
        <v>7160</v>
      </c>
      <c r="E9" s="16"/>
      <c r="F9" s="26">
        <v>64492</v>
      </c>
      <c r="G9" s="26">
        <v>59225</v>
      </c>
      <c r="H9" s="26">
        <v>5315</v>
      </c>
      <c r="I9" s="26">
        <v>1893</v>
      </c>
      <c r="J9" s="4">
        <f t="shared" si="1"/>
        <v>-0.59947035934356108</v>
      </c>
      <c r="K9" s="13"/>
      <c r="L9" s="26">
        <v>18046</v>
      </c>
      <c r="M9" s="26">
        <v>34706</v>
      </c>
      <c r="N9" s="26">
        <v>1042</v>
      </c>
      <c r="O9" s="26">
        <v>1510</v>
      </c>
      <c r="P9" s="4">
        <f t="shared" si="2"/>
        <v>0.11574501323754371</v>
      </c>
      <c r="Q9" s="15"/>
      <c r="R9" s="26">
        <v>102998.03418451101</v>
      </c>
      <c r="S9" s="26">
        <v>20718.965815488991</v>
      </c>
      <c r="T9" s="26">
        <v>5041</v>
      </c>
      <c r="U9" s="26">
        <v>874</v>
      </c>
      <c r="V9" s="3">
        <v>1245</v>
      </c>
      <c r="W9" s="4">
        <f t="shared" si="4"/>
        <v>0.21048182586644126</v>
      </c>
      <c r="X9" s="18"/>
      <c r="Y9" s="28">
        <v>63892</v>
      </c>
      <c r="Z9" s="28">
        <v>59825</v>
      </c>
      <c r="AA9" s="28">
        <v>4244</v>
      </c>
      <c r="AB9" s="28">
        <v>5041</v>
      </c>
      <c r="AC9" s="4">
        <f t="shared" si="3"/>
        <v>0.45334277263160749</v>
      </c>
      <c r="AD9" s="4"/>
      <c r="AE9" s="32" t="str">
        <f t="shared" si="0"/>
        <v>"Cambridgeshire and Peterborough",</v>
      </c>
    </row>
    <row r="10" spans="1:31" ht="15.75" x14ac:dyDescent="0.25">
      <c r="A10" s="2" t="s">
        <v>33</v>
      </c>
      <c r="B10" s="16"/>
      <c r="C10" s="1">
        <v>318019</v>
      </c>
      <c r="D10" s="1">
        <v>21686</v>
      </c>
      <c r="E10" s="16"/>
      <c r="F10" s="26">
        <v>169061</v>
      </c>
      <c r="G10" s="26">
        <v>148958</v>
      </c>
      <c r="H10" s="26">
        <v>16806</v>
      </c>
      <c r="I10" s="26">
        <v>5098</v>
      </c>
      <c r="J10" s="4">
        <f t="shared" si="1"/>
        <v>-0.64444923874685967</v>
      </c>
      <c r="K10" s="13"/>
      <c r="L10" s="26">
        <v>123256</v>
      </c>
      <c r="M10" s="26">
        <v>54727</v>
      </c>
      <c r="N10" s="26">
        <v>9242</v>
      </c>
      <c r="O10" s="26">
        <v>2082</v>
      </c>
      <c r="P10" s="4">
        <f t="shared" si="2"/>
        <v>-0.24872225451887697</v>
      </c>
      <c r="Q10" s="15"/>
      <c r="R10" s="26">
        <v>293708.31037171709</v>
      </c>
      <c r="S10" s="26">
        <v>24310.689628282933</v>
      </c>
      <c r="T10" s="26">
        <v>18345</v>
      </c>
      <c r="U10" s="26">
        <v>1456</v>
      </c>
      <c r="V10" s="3">
        <v>1885</v>
      </c>
      <c r="W10" s="4">
        <f t="shared" si="4"/>
        <v>9.5197212262006975E-2</v>
      </c>
      <c r="X10" s="18"/>
      <c r="Y10" s="28">
        <v>163014</v>
      </c>
      <c r="Z10" s="28">
        <v>155005</v>
      </c>
      <c r="AA10" s="28">
        <v>12992</v>
      </c>
      <c r="AB10" s="28">
        <v>18345</v>
      </c>
      <c r="AC10" s="4">
        <f t="shared" si="3"/>
        <v>0.70131158083482159</v>
      </c>
      <c r="AD10" s="4"/>
      <c r="AE10" s="32" t="str">
        <f t="shared" si="0"/>
        <v>"Cheshire and Merseyside",</v>
      </c>
    </row>
    <row r="11" spans="1:31" ht="15.75" x14ac:dyDescent="0.25">
      <c r="A11" s="2" t="s">
        <v>34</v>
      </c>
      <c r="B11" s="16"/>
      <c r="C11" s="1">
        <v>70389</v>
      </c>
      <c r="D11" s="1">
        <v>3951</v>
      </c>
      <c r="E11" s="16"/>
      <c r="F11" s="26">
        <v>37630</v>
      </c>
      <c r="G11" s="26">
        <v>32759</v>
      </c>
      <c r="H11" s="26">
        <v>3007</v>
      </c>
      <c r="I11" s="26">
        <v>982</v>
      </c>
      <c r="J11" s="4">
        <f t="shared" si="1"/>
        <v>-0.61259235926560551</v>
      </c>
      <c r="K11" s="13"/>
      <c r="L11" s="26">
        <v>9912</v>
      </c>
      <c r="M11" s="26">
        <v>993</v>
      </c>
      <c r="N11" s="26">
        <v>583</v>
      </c>
      <c r="O11" s="26">
        <v>45</v>
      </c>
      <c r="P11" s="4">
        <f t="shared" si="2"/>
        <v>0.1408678439067923</v>
      </c>
      <c r="Q11" s="15"/>
      <c r="R11" s="26">
        <v>68369.02684834275</v>
      </c>
      <c r="S11" s="26">
        <v>2019.9731516572535</v>
      </c>
      <c r="T11" s="26">
        <v>3735</v>
      </c>
      <c r="U11" s="26">
        <v>89</v>
      </c>
      <c r="V11" s="3">
        <v>127</v>
      </c>
      <c r="W11" s="4">
        <f t="shared" si="4"/>
        <v>3.3211297071129707E-2</v>
      </c>
      <c r="X11" s="18"/>
      <c r="Y11" s="28">
        <v>35992</v>
      </c>
      <c r="Z11" s="28">
        <v>34397</v>
      </c>
      <c r="AA11" s="28">
        <v>2187</v>
      </c>
      <c r="AB11" s="28">
        <v>3735</v>
      </c>
      <c r="AC11" s="4">
        <f t="shared" si="3"/>
        <v>1.0473410495918993</v>
      </c>
      <c r="AD11" s="4"/>
      <c r="AE11" s="32" t="str">
        <f t="shared" si="0"/>
        <v>"Cornwall and the Isles of Scilly Health and Social Care Partnership",</v>
      </c>
    </row>
    <row r="12" spans="1:31" ht="15.75" x14ac:dyDescent="0.25">
      <c r="A12" s="2" t="s">
        <v>35</v>
      </c>
      <c r="B12" s="16"/>
      <c r="C12" s="1">
        <v>124385</v>
      </c>
      <c r="D12" s="1">
        <v>7361</v>
      </c>
      <c r="E12" s="16"/>
      <c r="F12" s="26">
        <v>65444</v>
      </c>
      <c r="G12" s="26">
        <v>58941</v>
      </c>
      <c r="H12" s="26">
        <v>5380</v>
      </c>
      <c r="I12" s="26">
        <v>2097</v>
      </c>
      <c r="J12" s="4">
        <f t="shared" si="1"/>
        <v>-0.55305402469039633</v>
      </c>
      <c r="K12" s="13"/>
      <c r="L12" s="26">
        <v>22425</v>
      </c>
      <c r="M12" s="26">
        <v>22682</v>
      </c>
      <c r="N12" s="26">
        <v>1242</v>
      </c>
      <c r="O12" s="26">
        <v>1229</v>
      </c>
      <c r="P12" s="4">
        <f t="shared" si="2"/>
        <v>0.44864085187317482</v>
      </c>
      <c r="Q12" s="15"/>
      <c r="R12" s="26">
        <v>95992.026880939797</v>
      </c>
      <c r="S12" s="26">
        <v>28392.973119060196</v>
      </c>
      <c r="T12" s="26">
        <v>6043</v>
      </c>
      <c r="U12" s="26">
        <v>1162</v>
      </c>
      <c r="V12" s="3">
        <v>157</v>
      </c>
      <c r="W12" s="4">
        <f t="shared" si="4"/>
        <v>2.1790423317140876E-2</v>
      </c>
      <c r="X12" s="18"/>
      <c r="Y12" s="28">
        <v>63715</v>
      </c>
      <c r="Z12" s="28">
        <v>60670</v>
      </c>
      <c r="AA12" s="28">
        <v>4257</v>
      </c>
      <c r="AB12" s="28">
        <v>6043</v>
      </c>
      <c r="AC12" s="4">
        <f t="shared" si="3"/>
        <v>0.70796746632035212</v>
      </c>
      <c r="AD12" s="4"/>
      <c r="AE12" s="32" t="str">
        <f t="shared" si="0"/>
        <v>"Coventry and Warwickshire",</v>
      </c>
    </row>
    <row r="13" spans="1:31" ht="15.75" x14ac:dyDescent="0.25">
      <c r="A13" s="2" t="s">
        <v>36</v>
      </c>
      <c r="B13" s="16"/>
      <c r="C13" s="1">
        <v>375923</v>
      </c>
      <c r="D13" s="1">
        <v>41298</v>
      </c>
      <c r="E13" s="16"/>
      <c r="F13" s="26">
        <v>200682</v>
      </c>
      <c r="G13" s="26">
        <v>175241</v>
      </c>
      <c r="H13" s="26">
        <v>26586</v>
      </c>
      <c r="I13" s="26">
        <v>15231</v>
      </c>
      <c r="J13" s="4">
        <f t="shared" si="1"/>
        <v>-0.32246044359299264</v>
      </c>
      <c r="K13" s="13"/>
      <c r="L13" s="26">
        <v>137501</v>
      </c>
      <c r="M13" s="26">
        <v>50844</v>
      </c>
      <c r="N13" s="26">
        <v>17313</v>
      </c>
      <c r="O13" s="26">
        <v>3464</v>
      </c>
      <c r="P13" s="4">
        <f t="shared" si="2"/>
        <v>-0.19878137463964296</v>
      </c>
      <c r="Q13" s="15"/>
      <c r="R13" s="26">
        <v>346639.82090118912</v>
      </c>
      <c r="S13" s="26">
        <v>29283.179098810906</v>
      </c>
      <c r="T13" s="26">
        <v>39090</v>
      </c>
      <c r="U13" s="26">
        <v>1793</v>
      </c>
      <c r="V13" s="3">
        <v>415</v>
      </c>
      <c r="W13" s="4">
        <f t="shared" si="4"/>
        <v>1.0150918474671623E-2</v>
      </c>
      <c r="X13" s="18"/>
      <c r="Y13" s="28">
        <v>193076</v>
      </c>
      <c r="Z13" s="28">
        <v>182847</v>
      </c>
      <c r="AA13" s="28">
        <v>20458</v>
      </c>
      <c r="AB13" s="28">
        <v>39090</v>
      </c>
      <c r="AC13" s="4">
        <f t="shared" si="3"/>
        <v>1.3115639199844566</v>
      </c>
      <c r="AD13" s="4"/>
      <c r="AE13" s="32" t="str">
        <f t="shared" si="0"/>
        <v>"Cumbria and North East",</v>
      </c>
    </row>
    <row r="14" spans="1:31" ht="15.75" x14ac:dyDescent="0.25">
      <c r="A14" s="2" t="s">
        <v>37</v>
      </c>
      <c r="B14" s="16"/>
      <c r="C14" s="1">
        <v>145391</v>
      </c>
      <c r="D14" s="1">
        <v>9556</v>
      </c>
      <c r="E14" s="16"/>
      <c r="F14" s="26">
        <v>77357</v>
      </c>
      <c r="G14" s="26">
        <v>68034</v>
      </c>
      <c r="H14" s="26">
        <v>8288</v>
      </c>
      <c r="I14" s="26">
        <v>1321</v>
      </c>
      <c r="J14" s="4">
        <f t="shared" si="1"/>
        <v>-0.81283991729792948</v>
      </c>
      <c r="K14" s="13"/>
      <c r="L14" s="26">
        <v>19427</v>
      </c>
      <c r="M14" s="26">
        <v>19847</v>
      </c>
      <c r="N14" s="26">
        <v>1606</v>
      </c>
      <c r="O14" s="26">
        <v>996</v>
      </c>
      <c r="P14" s="4">
        <f t="shared" si="2"/>
        <v>-0.10111526856914743</v>
      </c>
      <c r="Q14" s="15"/>
      <c r="R14" s="26">
        <v>137657.96129355591</v>
      </c>
      <c r="S14" s="26">
        <v>7733.038706444082</v>
      </c>
      <c r="T14" s="26">
        <v>8330</v>
      </c>
      <c r="U14" s="26">
        <v>373</v>
      </c>
      <c r="V14" s="3">
        <v>853</v>
      </c>
      <c r="W14" s="4">
        <f t="shared" si="4"/>
        <v>9.8012179708146616E-2</v>
      </c>
      <c r="X14" s="18"/>
      <c r="Y14" s="28">
        <v>74773</v>
      </c>
      <c r="Z14" s="28">
        <v>70618</v>
      </c>
      <c r="AA14" s="28">
        <v>6087</v>
      </c>
      <c r="AB14" s="28">
        <v>8330</v>
      </c>
      <c r="AC14" s="4">
        <f t="shared" si="3"/>
        <v>0.66009923304986073</v>
      </c>
      <c r="AD14" s="4"/>
      <c r="AE14" s="32" t="str">
        <f t="shared" si="0"/>
        <v>"Devon",</v>
      </c>
    </row>
    <row r="15" spans="1:31" ht="15.75" x14ac:dyDescent="0.25">
      <c r="A15" s="2" t="s">
        <v>38</v>
      </c>
      <c r="B15" s="16"/>
      <c r="C15" s="1">
        <v>92925</v>
      </c>
      <c r="D15" s="1">
        <v>5445</v>
      </c>
      <c r="E15" s="16"/>
      <c r="F15" s="26">
        <v>50465</v>
      </c>
      <c r="G15" s="26">
        <v>42460</v>
      </c>
      <c r="H15" s="26">
        <v>4640</v>
      </c>
      <c r="I15" s="26">
        <v>858</v>
      </c>
      <c r="J15" s="4">
        <f t="shared" si="1"/>
        <v>-0.77303121384692286</v>
      </c>
      <c r="K15" s="13"/>
      <c r="L15" s="26">
        <v>8373</v>
      </c>
      <c r="M15" s="26">
        <v>19418</v>
      </c>
      <c r="N15" s="26">
        <v>659</v>
      </c>
      <c r="O15" s="26">
        <v>785</v>
      </c>
      <c r="P15" s="4">
        <f t="shared" si="2"/>
        <v>-0.23942828182730402</v>
      </c>
      <c r="Q15" s="15"/>
      <c r="R15" s="26">
        <v>85462.644072234645</v>
      </c>
      <c r="S15" s="26">
        <v>7462.3559277653485</v>
      </c>
      <c r="T15" s="26">
        <v>5084</v>
      </c>
      <c r="U15" s="26">
        <v>295</v>
      </c>
      <c r="V15" s="3">
        <v>66</v>
      </c>
      <c r="W15" s="4">
        <f t="shared" si="4"/>
        <v>1.2269938650306749E-2</v>
      </c>
      <c r="X15" s="18"/>
      <c r="Y15" s="28">
        <v>47820</v>
      </c>
      <c r="Z15" s="28">
        <v>45105</v>
      </c>
      <c r="AA15" s="28">
        <v>3458</v>
      </c>
      <c r="AB15" s="28">
        <v>5084</v>
      </c>
      <c r="AC15" s="4">
        <f t="shared" si="3"/>
        <v>0.78578180994531155</v>
      </c>
      <c r="AD15" s="4"/>
      <c r="AE15" s="32" t="str">
        <f t="shared" si="0"/>
        <v>"Dorset",</v>
      </c>
    </row>
    <row r="16" spans="1:31" ht="15.75" x14ac:dyDescent="0.25">
      <c r="A16" s="2" t="s">
        <v>39</v>
      </c>
      <c r="B16" s="16"/>
      <c r="C16" s="1">
        <v>291427</v>
      </c>
      <c r="D16" s="1">
        <v>17095</v>
      </c>
      <c r="E16" s="16"/>
      <c r="F16" s="26">
        <v>149357</v>
      </c>
      <c r="G16" s="26">
        <v>142070</v>
      </c>
      <c r="H16" s="26">
        <v>11852</v>
      </c>
      <c r="I16" s="26">
        <v>5388</v>
      </c>
      <c r="J16" s="4">
        <f t="shared" si="1"/>
        <v>-0.50643348809180166</v>
      </c>
      <c r="K16" s="13"/>
      <c r="L16" s="26">
        <v>79623</v>
      </c>
      <c r="M16" s="26">
        <v>12384</v>
      </c>
      <c r="N16" s="26">
        <v>4895</v>
      </c>
      <c r="O16" s="26">
        <v>696</v>
      </c>
      <c r="P16" s="4">
        <f t="shared" si="2"/>
        <v>0.35367208271827355</v>
      </c>
      <c r="Q16" s="15"/>
      <c r="R16" s="26">
        <v>95164.459903230352</v>
      </c>
      <c r="S16" s="26">
        <v>196262.54009676963</v>
      </c>
      <c r="T16" s="26">
        <v>7211</v>
      </c>
      <c r="U16" s="26">
        <v>9269</v>
      </c>
      <c r="V16" s="3">
        <v>615</v>
      </c>
      <c r="W16" s="4">
        <f t="shared" si="4"/>
        <v>3.7317961165048541E-2</v>
      </c>
      <c r="X16" s="18"/>
      <c r="Y16" s="28">
        <v>149819</v>
      </c>
      <c r="Z16" s="28">
        <v>141608</v>
      </c>
      <c r="AA16" s="28">
        <v>8904</v>
      </c>
      <c r="AB16" s="28">
        <v>7211</v>
      </c>
      <c r="AC16" s="4">
        <f t="shared" si="3"/>
        <v>-1.8359639067733635E-2</v>
      </c>
      <c r="AD16" s="4"/>
      <c r="AE16" s="32" t="str">
        <f t="shared" si="0"/>
        <v>"East London Health and Care Partnership",</v>
      </c>
    </row>
    <row r="17" spans="1:31" ht="15.75" x14ac:dyDescent="0.25">
      <c r="A17" s="2" t="s">
        <v>40</v>
      </c>
      <c r="B17" s="16"/>
      <c r="C17" s="1">
        <v>111563</v>
      </c>
      <c r="D17" s="1">
        <v>6521</v>
      </c>
      <c r="E17" s="16"/>
      <c r="F17" s="26">
        <v>59975</v>
      </c>
      <c r="G17" s="26">
        <v>51588</v>
      </c>
      <c r="H17" s="26">
        <v>5096</v>
      </c>
      <c r="I17" s="26">
        <v>1497</v>
      </c>
      <c r="J17" s="4">
        <f t="shared" si="1"/>
        <v>-0.64730403882961951</v>
      </c>
      <c r="K17" s="13"/>
      <c r="L17" s="26">
        <v>3062</v>
      </c>
      <c r="M17" s="26">
        <v>48702</v>
      </c>
      <c r="N17" s="26">
        <v>136</v>
      </c>
      <c r="O17" s="26">
        <v>2276</v>
      </c>
      <c r="P17" s="4">
        <f t="shared" si="2"/>
        <v>0.55801299218696654</v>
      </c>
      <c r="Q17" s="15"/>
      <c r="R17" s="26">
        <v>77711.949615252714</v>
      </c>
      <c r="S17" s="26">
        <v>33851.050384747286</v>
      </c>
      <c r="T17" s="26">
        <v>5081</v>
      </c>
      <c r="U17" s="26">
        <v>1042</v>
      </c>
      <c r="V17" s="3">
        <v>398</v>
      </c>
      <c r="W17" s="4">
        <f t="shared" si="4"/>
        <v>6.5000816593173277E-2</v>
      </c>
      <c r="X17" s="18"/>
      <c r="Y17" s="28">
        <v>57461</v>
      </c>
      <c r="Z17" s="28">
        <v>54102</v>
      </c>
      <c r="AA17" s="28">
        <v>3844</v>
      </c>
      <c r="AB17" s="28">
        <v>5081</v>
      </c>
      <c r="AC17" s="4">
        <f t="shared" si="3"/>
        <v>0.60837988490799288</v>
      </c>
      <c r="AD17" s="4"/>
      <c r="AE17" s="32" t="str">
        <f t="shared" si="0"/>
        <v>"Frimley Health and Care ICS",</v>
      </c>
    </row>
    <row r="18" spans="1:31" ht="15.75" x14ac:dyDescent="0.25">
      <c r="A18" s="2" t="s">
        <v>41</v>
      </c>
      <c r="B18" s="16"/>
      <c r="C18" s="1">
        <v>81675</v>
      </c>
      <c r="D18" s="1">
        <v>6292</v>
      </c>
      <c r="E18" s="16"/>
      <c r="F18" s="26">
        <v>43822</v>
      </c>
      <c r="G18" s="26">
        <v>37853</v>
      </c>
      <c r="H18" s="26">
        <v>4951</v>
      </c>
      <c r="I18" s="26">
        <v>1380</v>
      </c>
      <c r="J18" s="4">
        <f t="shared" si="1"/>
        <v>-0.6667542727222121</v>
      </c>
      <c r="K18" s="13"/>
      <c r="L18" s="26">
        <v>7063</v>
      </c>
      <c r="M18" s="26">
        <v>25542</v>
      </c>
      <c r="N18" s="26">
        <v>586</v>
      </c>
      <c r="O18" s="26">
        <v>1582</v>
      </c>
      <c r="P18" s="4">
        <f t="shared" si="2"/>
        <v>0.10540774819306553</v>
      </c>
      <c r="Q18" s="15"/>
      <c r="R18" s="26">
        <v>74263.265001472377</v>
      </c>
      <c r="S18" s="26">
        <v>7411.7349985276169</v>
      </c>
      <c r="T18" s="26">
        <v>5757</v>
      </c>
      <c r="U18" s="26">
        <v>418</v>
      </c>
      <c r="V18" s="3">
        <v>117</v>
      </c>
      <c r="W18" s="4">
        <f t="shared" si="4"/>
        <v>1.8947368421052633E-2</v>
      </c>
      <c r="X18" s="18"/>
      <c r="Y18" s="28">
        <v>41500</v>
      </c>
      <c r="Z18" s="28">
        <v>40175</v>
      </c>
      <c r="AA18" s="28">
        <v>3782</v>
      </c>
      <c r="AB18" s="28">
        <v>5757</v>
      </c>
      <c r="AC18" s="4">
        <f t="shared" si="3"/>
        <v>0.80148177789117381</v>
      </c>
      <c r="AD18" s="4"/>
      <c r="AE18" s="32" t="str">
        <f t="shared" si="0"/>
        <v>"Gloucestershire",</v>
      </c>
    </row>
    <row r="19" spans="1:31" ht="15.75" x14ac:dyDescent="0.25">
      <c r="A19" s="2" t="s">
        <v>42</v>
      </c>
      <c r="B19" s="16"/>
      <c r="C19" s="1">
        <v>405176</v>
      </c>
      <c r="D19" s="1">
        <v>34303</v>
      </c>
      <c r="E19" s="16"/>
      <c r="F19" s="26">
        <v>213175</v>
      </c>
      <c r="G19" s="26">
        <v>192001</v>
      </c>
      <c r="H19" s="26">
        <v>25633</v>
      </c>
      <c r="I19" s="26">
        <v>9000</v>
      </c>
      <c r="J19" s="4">
        <f t="shared" si="1"/>
        <v>-0.59741054719155273</v>
      </c>
      <c r="K19" s="13"/>
      <c r="L19" s="26">
        <v>187874</v>
      </c>
      <c r="M19" s="26">
        <v>44996</v>
      </c>
      <c r="N19" s="26">
        <v>14877</v>
      </c>
      <c r="O19" s="26">
        <v>2413</v>
      </c>
      <c r="P19" s="4">
        <f t="shared" si="2"/>
        <v>2.7994066408754126E-3</v>
      </c>
      <c r="Q19" s="15"/>
      <c r="R19" s="26">
        <v>288895.79510567599</v>
      </c>
      <c r="S19" s="26">
        <v>116280.20489432398</v>
      </c>
      <c r="T19" s="26">
        <v>26312</v>
      </c>
      <c r="U19" s="26">
        <v>5406</v>
      </c>
      <c r="V19" s="3">
        <v>2586</v>
      </c>
      <c r="W19" s="4">
        <f t="shared" si="4"/>
        <v>8.1530991865817512E-2</v>
      </c>
      <c r="X19" s="18"/>
      <c r="Y19" s="28">
        <v>207823</v>
      </c>
      <c r="Z19" s="28">
        <v>197353</v>
      </c>
      <c r="AA19" s="28">
        <v>18480</v>
      </c>
      <c r="AB19" s="28">
        <v>26312</v>
      </c>
      <c r="AC19" s="4">
        <f t="shared" si="3"/>
        <v>0.7177688701737035</v>
      </c>
      <c r="AD19" s="4"/>
      <c r="AE19" s="32" t="str">
        <f t="shared" si="0"/>
        <v>"Greater Manchester Health and Social Care Partnership",</v>
      </c>
    </row>
    <row r="20" spans="1:31" ht="15.75" x14ac:dyDescent="0.25">
      <c r="A20" s="2" t="s">
        <v>43</v>
      </c>
      <c r="B20" s="16"/>
      <c r="C20" s="1">
        <v>233752</v>
      </c>
      <c r="D20" s="1">
        <v>16311</v>
      </c>
      <c r="E20" s="16"/>
      <c r="F20" s="26">
        <v>124467</v>
      </c>
      <c r="G20" s="26">
        <v>109285</v>
      </c>
      <c r="H20" s="26">
        <v>11442</v>
      </c>
      <c r="I20" s="26">
        <v>5011</v>
      </c>
      <c r="J20" s="4">
        <f t="shared" si="1"/>
        <v>-0.48488681703343017</v>
      </c>
      <c r="K20" s="13"/>
      <c r="L20" s="26">
        <v>32700</v>
      </c>
      <c r="M20" s="26">
        <v>67380</v>
      </c>
      <c r="N20" s="26">
        <v>3400</v>
      </c>
      <c r="O20" s="26">
        <v>3009</v>
      </c>
      <c r="P20" s="4">
        <f t="shared" si="2"/>
        <v>-0.36402601295947901</v>
      </c>
      <c r="Q20" s="15"/>
      <c r="R20" s="26">
        <v>206959.65065138912</v>
      </c>
      <c r="S20" s="26">
        <v>26792.349348610875</v>
      </c>
      <c r="T20" s="26">
        <v>13710</v>
      </c>
      <c r="U20" s="26">
        <v>1068</v>
      </c>
      <c r="V20" s="3">
        <v>1533</v>
      </c>
      <c r="W20" s="4">
        <f t="shared" si="4"/>
        <v>0.10373528217620788</v>
      </c>
      <c r="X20" s="18"/>
      <c r="Y20" s="28">
        <v>120256</v>
      </c>
      <c r="Z20" s="28">
        <v>113496</v>
      </c>
      <c r="AA20" s="28">
        <v>8470</v>
      </c>
      <c r="AB20" s="28">
        <v>13710</v>
      </c>
      <c r="AC20" s="4">
        <f t="shared" si="3"/>
        <v>0.96491243072428179</v>
      </c>
      <c r="AD20" s="4"/>
      <c r="AE20" s="32" t="str">
        <f t="shared" si="0"/>
        <v>"Hampshire and the Isle of Wight",</v>
      </c>
    </row>
    <row r="21" spans="1:31" ht="15.75" x14ac:dyDescent="0.25">
      <c r="A21" s="2" t="s">
        <v>44</v>
      </c>
      <c r="B21" s="16"/>
      <c r="C21" s="1">
        <v>223826</v>
      </c>
      <c r="D21" s="1">
        <v>17586</v>
      </c>
      <c r="E21" s="16"/>
      <c r="F21" s="26">
        <v>120989</v>
      </c>
      <c r="G21" s="26">
        <v>102837</v>
      </c>
      <c r="H21" s="26">
        <v>13588</v>
      </c>
      <c r="I21" s="26">
        <v>4139</v>
      </c>
      <c r="J21" s="4">
        <f t="shared" si="1"/>
        <v>-0.62989673480960739</v>
      </c>
      <c r="K21" s="13"/>
      <c r="L21" s="26">
        <v>76439</v>
      </c>
      <c r="M21" s="26">
        <v>30550</v>
      </c>
      <c r="N21" s="26">
        <v>6217</v>
      </c>
      <c r="O21" s="26">
        <v>1634</v>
      </c>
      <c r="P21" s="4">
        <f t="shared" si="2"/>
        <v>-2.6234681670262439E-2</v>
      </c>
      <c r="Q21" s="15"/>
      <c r="R21" s="26">
        <v>186237.03570423549</v>
      </c>
      <c r="S21" s="26">
        <v>37588.964295764526</v>
      </c>
      <c r="T21" s="26">
        <v>15034</v>
      </c>
      <c r="U21" s="26">
        <v>1369</v>
      </c>
      <c r="V21" s="3">
        <v>1183</v>
      </c>
      <c r="W21" s="4">
        <f t="shared" si="4"/>
        <v>7.2120953484118761E-2</v>
      </c>
      <c r="X21" s="18"/>
      <c r="Y21" s="28">
        <v>114888</v>
      </c>
      <c r="Z21" s="28">
        <v>108938</v>
      </c>
      <c r="AA21" s="28">
        <v>9279</v>
      </c>
      <c r="AB21" s="28">
        <v>15034</v>
      </c>
      <c r="AC21" s="4">
        <f t="shared" si="3"/>
        <v>0.95763445417774529</v>
      </c>
      <c r="AD21" s="4"/>
      <c r="AE21" s="32" t="str">
        <f t="shared" si="0"/>
        <v>"Healthier Lancashire and South Cumbria",</v>
      </c>
    </row>
    <row r="22" spans="1:31" ht="15.75" x14ac:dyDescent="0.25">
      <c r="A22" s="2" t="s">
        <v>45</v>
      </c>
      <c r="B22" s="16"/>
      <c r="C22" s="1">
        <v>99229</v>
      </c>
      <c r="D22" s="1">
        <v>6062</v>
      </c>
      <c r="E22" s="16"/>
      <c r="F22" s="26">
        <v>53321</v>
      </c>
      <c r="G22" s="26">
        <v>45908</v>
      </c>
      <c r="H22" s="26">
        <v>4711</v>
      </c>
      <c r="I22" s="26">
        <v>1374</v>
      </c>
      <c r="J22" s="4">
        <f t="shared" si="1"/>
        <v>-0.65015950308966808</v>
      </c>
      <c r="K22" s="13"/>
      <c r="L22" s="26">
        <v>14055</v>
      </c>
      <c r="M22" s="26">
        <v>19821</v>
      </c>
      <c r="N22" s="26">
        <v>927</v>
      </c>
      <c r="O22" s="26">
        <v>903</v>
      </c>
      <c r="P22" s="4">
        <f t="shared" si="2"/>
        <v>2.2804523598822568E-2</v>
      </c>
      <c r="Q22" s="15"/>
      <c r="R22" s="26">
        <v>91514.184211465908</v>
      </c>
      <c r="S22" s="26">
        <v>7714.8157885340961</v>
      </c>
      <c r="T22" s="26">
        <v>5470</v>
      </c>
      <c r="U22" s="26">
        <v>350</v>
      </c>
      <c r="V22" s="3">
        <v>242</v>
      </c>
      <c r="W22" s="4">
        <f t="shared" si="4"/>
        <v>4.1580756013745702E-2</v>
      </c>
      <c r="X22" s="18"/>
      <c r="Y22" s="28">
        <v>50890</v>
      </c>
      <c r="Z22" s="28">
        <v>48339</v>
      </c>
      <c r="AA22" s="28">
        <v>3476</v>
      </c>
      <c r="AB22" s="28">
        <v>5470</v>
      </c>
      <c r="AC22" s="4">
        <f t="shared" si="3"/>
        <v>0.8980397565012217</v>
      </c>
      <c r="AD22" s="4"/>
      <c r="AE22" s="32" t="str">
        <f t="shared" si="0"/>
        <v>"Herefordshire and Worcestershire",</v>
      </c>
    </row>
    <row r="23" spans="1:31" ht="15.75" x14ac:dyDescent="0.25">
      <c r="A23" s="2" t="s">
        <v>46</v>
      </c>
      <c r="B23" s="16"/>
      <c r="C23" s="1">
        <v>213560</v>
      </c>
      <c r="D23" s="1">
        <v>9554</v>
      </c>
      <c r="E23" s="16"/>
      <c r="F23" s="26">
        <v>112731</v>
      </c>
      <c r="G23" s="26">
        <v>100829</v>
      </c>
      <c r="H23" s="26">
        <v>7952</v>
      </c>
      <c r="I23" s="26">
        <v>1659</v>
      </c>
      <c r="J23" s="4">
        <f t="shared" si="1"/>
        <v>-0.75911239477136971</v>
      </c>
      <c r="K23" s="13"/>
      <c r="L23" s="26">
        <v>3917</v>
      </c>
      <c r="M23" s="26">
        <v>76202</v>
      </c>
      <c r="N23" s="26">
        <v>216</v>
      </c>
      <c r="O23" s="26">
        <v>2632</v>
      </c>
      <c r="P23" s="4">
        <f t="shared" si="2"/>
        <v>-7.2532562497948705E-2</v>
      </c>
      <c r="Q23" s="15"/>
      <c r="R23" s="26">
        <v>171383.75815936067</v>
      </c>
      <c r="S23" s="26">
        <v>42176.241840639334</v>
      </c>
      <c r="T23" s="26">
        <v>7377</v>
      </c>
      <c r="U23" s="26">
        <v>1908</v>
      </c>
      <c r="V23" s="3">
        <v>269</v>
      </c>
      <c r="W23" s="4">
        <f t="shared" si="4"/>
        <v>2.8971459343026387E-2</v>
      </c>
      <c r="X23" s="18"/>
      <c r="Y23" s="28">
        <v>109343</v>
      </c>
      <c r="Z23" s="28">
        <v>104217</v>
      </c>
      <c r="AA23" s="28">
        <v>5882</v>
      </c>
      <c r="AB23" s="28">
        <v>7377</v>
      </c>
      <c r="AC23" s="4">
        <f t="shared" si="3"/>
        <v>0.50754449287272374</v>
      </c>
      <c r="AD23" s="4"/>
      <c r="AE23" s="32" t="str">
        <f t="shared" si="0"/>
        <v>"Hertfordshire and West Essex",</v>
      </c>
    </row>
    <row r="24" spans="1:31" ht="15.75" x14ac:dyDescent="0.25">
      <c r="A24" s="2" t="s">
        <v>47</v>
      </c>
      <c r="B24" s="16"/>
      <c r="C24" s="1">
        <v>213346</v>
      </c>
      <c r="D24" s="1">
        <v>12655</v>
      </c>
      <c r="E24" s="16"/>
      <c r="F24" s="26">
        <v>115090</v>
      </c>
      <c r="G24" s="26">
        <v>98256</v>
      </c>
      <c r="H24" s="26">
        <v>10331</v>
      </c>
      <c r="I24" s="26">
        <v>2497</v>
      </c>
      <c r="J24" s="4">
        <f t="shared" si="1"/>
        <v>-0.70762432948717036</v>
      </c>
      <c r="K24" s="13"/>
      <c r="L24" s="26">
        <v>46594</v>
      </c>
      <c r="M24" s="26">
        <v>52960</v>
      </c>
      <c r="N24" s="26">
        <v>2984</v>
      </c>
      <c r="O24" s="26">
        <v>2560</v>
      </c>
      <c r="P24" s="4">
        <f t="shared" si="2"/>
        <v>0.11764145224978795</v>
      </c>
      <c r="Q24" s="15"/>
      <c r="R24" s="26">
        <v>198793.14602454993</v>
      </c>
      <c r="S24" s="26">
        <v>14552.853975450078</v>
      </c>
      <c r="T24" s="26">
        <v>11779</v>
      </c>
      <c r="U24" s="26">
        <v>449</v>
      </c>
      <c r="V24" s="3">
        <v>427</v>
      </c>
      <c r="W24" s="4">
        <f t="shared" si="4"/>
        <v>3.4919856068040565E-2</v>
      </c>
      <c r="X24" s="18"/>
      <c r="Y24" s="28">
        <v>109161</v>
      </c>
      <c r="Z24" s="28">
        <v>104185</v>
      </c>
      <c r="AA24" s="28">
        <v>7469</v>
      </c>
      <c r="AB24" s="28">
        <v>11779</v>
      </c>
      <c r="AC24" s="4">
        <f t="shared" si="3"/>
        <v>0.89308985931235463</v>
      </c>
      <c r="AD24" s="4"/>
      <c r="AE24" s="32" t="str">
        <f t="shared" si="0"/>
        <v>"Humber, Coast and Vale",</v>
      </c>
    </row>
    <row r="25" spans="1:31" ht="15.75" x14ac:dyDescent="0.25">
      <c r="A25" s="2" t="s">
        <v>48</v>
      </c>
      <c r="B25" s="16"/>
      <c r="C25" s="1">
        <v>131878</v>
      </c>
      <c r="D25" s="1">
        <v>10062</v>
      </c>
      <c r="E25" s="16"/>
      <c r="F25" s="26">
        <v>70861</v>
      </c>
      <c r="G25" s="26">
        <v>61017</v>
      </c>
      <c r="H25" s="26">
        <v>8244</v>
      </c>
      <c r="I25" s="26">
        <v>1863</v>
      </c>
      <c r="J25" s="4">
        <f t="shared" si="1"/>
        <v>-0.72896970513504344</v>
      </c>
      <c r="K25" s="13"/>
      <c r="L25" s="26">
        <v>30216</v>
      </c>
      <c r="M25" s="26">
        <v>27831</v>
      </c>
      <c r="N25" s="26">
        <v>2098</v>
      </c>
      <c r="O25" s="26">
        <v>1595</v>
      </c>
      <c r="P25" s="4">
        <f t="shared" si="2"/>
        <v>0.22220118253551324</v>
      </c>
      <c r="Q25" s="15"/>
      <c r="R25" s="26">
        <v>115050.91112521531</v>
      </c>
      <c r="S25" s="26">
        <v>16827.088874784688</v>
      </c>
      <c r="T25" s="26">
        <v>6429</v>
      </c>
      <c r="U25" s="26">
        <v>969</v>
      </c>
      <c r="V25" s="3">
        <v>2671</v>
      </c>
      <c r="W25" s="4">
        <f t="shared" si="4"/>
        <v>0.36104352527710193</v>
      </c>
      <c r="X25" s="18"/>
      <c r="Y25" s="28">
        <v>67305</v>
      </c>
      <c r="Z25" s="28">
        <v>64573</v>
      </c>
      <c r="AA25" s="28">
        <v>4703</v>
      </c>
      <c r="AB25" s="28">
        <v>6429</v>
      </c>
      <c r="AC25" s="4">
        <f t="shared" si="3"/>
        <v>0.63240444682512775</v>
      </c>
      <c r="AD25" s="4"/>
      <c r="AE25" s="32" t="str">
        <f t="shared" ref="AE25:AE44" si="5">_xlfn.CONCAT(CHAR(34),A25,CHAR(34),",")</f>
        <v>"Joined Up Care Derbyshire",</v>
      </c>
    </row>
    <row r="26" spans="1:31" ht="15.75" x14ac:dyDescent="0.25">
      <c r="A26" s="2" t="s">
        <v>49</v>
      </c>
      <c r="B26" s="16"/>
      <c r="C26" s="1">
        <v>259946</v>
      </c>
      <c r="D26" s="1">
        <v>20375</v>
      </c>
      <c r="E26" s="16"/>
      <c r="F26" s="26">
        <v>139132</v>
      </c>
      <c r="G26" s="26">
        <v>120814</v>
      </c>
      <c r="H26" s="26">
        <v>15843</v>
      </c>
      <c r="I26" s="26">
        <v>4784</v>
      </c>
      <c r="J26" s="4">
        <f t="shared" si="1"/>
        <v>-0.64087134971437443</v>
      </c>
      <c r="K26" s="13"/>
      <c r="L26" s="26">
        <v>48340</v>
      </c>
      <c r="M26" s="26">
        <v>44224</v>
      </c>
      <c r="N26" s="26">
        <v>4302</v>
      </c>
      <c r="O26" s="26">
        <v>2081</v>
      </c>
      <c r="P26" s="4">
        <f t="shared" si="2"/>
        <v>-0.21705792155205528</v>
      </c>
      <c r="Q26" s="15"/>
      <c r="R26" s="26">
        <v>227843.14854142439</v>
      </c>
      <c r="S26" s="26">
        <v>32102.851458575613</v>
      </c>
      <c r="T26" s="26">
        <v>17335</v>
      </c>
      <c r="U26" s="26">
        <v>1598</v>
      </c>
      <c r="V26" s="3">
        <v>1442</v>
      </c>
      <c r="W26" s="4">
        <f t="shared" si="4"/>
        <v>7.6163312734379124E-2</v>
      </c>
      <c r="X26" s="18"/>
      <c r="Y26" s="28">
        <v>133656</v>
      </c>
      <c r="Z26" s="28">
        <v>126290</v>
      </c>
      <c r="AA26" s="28">
        <v>10435</v>
      </c>
      <c r="AB26" s="28">
        <v>17335</v>
      </c>
      <c r="AC26" s="4">
        <f t="shared" si="3"/>
        <v>1.0142521982524717</v>
      </c>
      <c r="AD26" s="4"/>
      <c r="AE26" s="32" t="str">
        <f t="shared" si="5"/>
        <v>"Kent and Medway",</v>
      </c>
    </row>
    <row r="27" spans="1:31" ht="15.75" x14ac:dyDescent="0.25">
      <c r="A27" s="2" t="s">
        <v>50</v>
      </c>
      <c r="B27" s="16"/>
      <c r="C27" s="1">
        <v>147448</v>
      </c>
      <c r="D27" s="1">
        <v>10052</v>
      </c>
      <c r="E27" s="16"/>
      <c r="F27" s="26">
        <v>79149</v>
      </c>
      <c r="G27" s="26">
        <v>68299</v>
      </c>
      <c r="H27" s="26">
        <v>7412</v>
      </c>
      <c r="I27" s="26">
        <v>2678</v>
      </c>
      <c r="J27" s="4">
        <f t="shared" si="1"/>
        <v>-0.56759292703795805</v>
      </c>
      <c r="K27" s="13"/>
      <c r="L27" s="26">
        <v>23006</v>
      </c>
      <c r="M27" s="26">
        <v>38500</v>
      </c>
      <c r="N27" s="26">
        <v>2399</v>
      </c>
      <c r="O27" s="26">
        <v>1929</v>
      </c>
      <c r="P27" s="4">
        <f t="shared" si="2"/>
        <v>-0.2885216304170064</v>
      </c>
      <c r="Q27" s="15"/>
      <c r="R27" s="26">
        <v>101748.37806887024</v>
      </c>
      <c r="S27" s="26">
        <v>45699.621931129761</v>
      </c>
      <c r="T27" s="26">
        <v>7747</v>
      </c>
      <c r="U27" s="26">
        <v>1998</v>
      </c>
      <c r="V27" s="3">
        <v>307</v>
      </c>
      <c r="W27" s="4">
        <f t="shared" si="4"/>
        <v>3.1503335043612107E-2</v>
      </c>
      <c r="X27" s="18"/>
      <c r="Y27" s="28">
        <v>75495</v>
      </c>
      <c r="Z27" s="28">
        <v>71953</v>
      </c>
      <c r="AA27" s="28">
        <v>4561</v>
      </c>
      <c r="AB27" s="28">
        <v>7747</v>
      </c>
      <c r="AC27" s="4">
        <f t="shared" si="3"/>
        <v>1.0417648570398637</v>
      </c>
      <c r="AD27" s="4"/>
      <c r="AE27" s="32" t="str">
        <f t="shared" si="5"/>
        <v>"Leicester, Leicestershire and Rutland",</v>
      </c>
    </row>
    <row r="28" spans="1:31" ht="15.75" x14ac:dyDescent="0.25">
      <c r="A28" s="2" t="s">
        <v>51</v>
      </c>
      <c r="B28" s="16"/>
      <c r="C28" s="1">
        <v>93284</v>
      </c>
      <c r="D28" s="1">
        <v>6046</v>
      </c>
      <c r="E28" s="16"/>
      <c r="F28" s="26">
        <v>49347</v>
      </c>
      <c r="G28" s="26">
        <v>43937</v>
      </c>
      <c r="H28" s="26">
        <v>4953</v>
      </c>
      <c r="I28" s="26">
        <v>1111</v>
      </c>
      <c r="J28" s="4">
        <f t="shared" si="1"/>
        <v>-0.73982675956018717</v>
      </c>
      <c r="K28" s="13"/>
      <c r="L28" s="26">
        <v>14428</v>
      </c>
      <c r="M28" s="26">
        <v>18592</v>
      </c>
      <c r="N28" s="26">
        <v>1018</v>
      </c>
      <c r="O28" s="26">
        <v>922</v>
      </c>
      <c r="P28" s="4">
        <f t="shared" si="2"/>
        <v>4.0740610829027135E-2</v>
      </c>
      <c r="Q28" s="15"/>
      <c r="R28" s="26">
        <v>89260.528710188431</v>
      </c>
      <c r="S28" s="26">
        <v>4023.4712898115649</v>
      </c>
      <c r="T28" s="26">
        <v>5730</v>
      </c>
      <c r="U28" s="26">
        <v>259</v>
      </c>
      <c r="V28" s="3">
        <v>57</v>
      </c>
      <c r="W28" s="4">
        <f t="shared" si="4"/>
        <v>9.5174486558690929E-3</v>
      </c>
      <c r="X28" s="18"/>
      <c r="Y28" s="28">
        <v>47322</v>
      </c>
      <c r="Z28" s="28">
        <v>45962</v>
      </c>
      <c r="AA28" s="28">
        <v>3979</v>
      </c>
      <c r="AB28" s="28">
        <v>5730</v>
      </c>
      <c r="AC28" s="4">
        <f t="shared" si="3"/>
        <v>0.69866529127213672</v>
      </c>
      <c r="AD28" s="4"/>
      <c r="AE28" s="32" t="str">
        <f t="shared" si="5"/>
        <v>"Lincolnshire",</v>
      </c>
    </row>
    <row r="29" spans="1:31" ht="15.75" x14ac:dyDescent="0.25">
      <c r="A29" s="2" t="s">
        <v>52</v>
      </c>
      <c r="B29" s="16"/>
      <c r="C29" s="1">
        <v>164169</v>
      </c>
      <c r="D29" s="1">
        <v>8468</v>
      </c>
      <c r="E29" s="16"/>
      <c r="F29" s="26">
        <v>87734</v>
      </c>
      <c r="G29" s="26">
        <v>76435</v>
      </c>
      <c r="H29" s="26">
        <v>7084</v>
      </c>
      <c r="I29" s="26">
        <v>1439</v>
      </c>
      <c r="J29" s="4">
        <f t="shared" si="1"/>
        <v>-0.7592066760766174</v>
      </c>
      <c r="K29" s="13"/>
      <c r="L29" s="26">
        <v>19637</v>
      </c>
      <c r="M29" s="26">
        <v>42145</v>
      </c>
      <c r="N29" s="26">
        <v>1154</v>
      </c>
      <c r="O29" s="26">
        <v>1513</v>
      </c>
      <c r="P29" s="4">
        <f t="shared" si="2"/>
        <v>-9.5431340528466913E-2</v>
      </c>
      <c r="Q29" s="15"/>
      <c r="R29" s="26">
        <v>142164.4883999466</v>
      </c>
      <c r="S29" s="26">
        <v>22004.511600053404</v>
      </c>
      <c r="T29" s="26">
        <v>6778</v>
      </c>
      <c r="U29" s="26">
        <v>1480</v>
      </c>
      <c r="V29" s="3">
        <v>210</v>
      </c>
      <c r="W29" s="4">
        <f t="shared" si="4"/>
        <v>2.542988617098571E-2</v>
      </c>
      <c r="X29" s="18"/>
      <c r="Y29" s="28">
        <v>84103</v>
      </c>
      <c r="Z29" s="28">
        <v>80066</v>
      </c>
      <c r="AA29" s="28">
        <v>5381</v>
      </c>
      <c r="AB29" s="28">
        <v>6778</v>
      </c>
      <c r="AC29" s="4">
        <f t="shared" si="3"/>
        <v>0.51588021676542106</v>
      </c>
      <c r="AD29" s="4"/>
      <c r="AE29" s="32" t="str">
        <f t="shared" si="5"/>
        <v>"Mid and South Essex",</v>
      </c>
    </row>
    <row r="30" spans="1:31" ht="15.75" x14ac:dyDescent="0.25">
      <c r="A30" s="2" t="s">
        <v>53</v>
      </c>
      <c r="B30" s="16"/>
      <c r="C30" s="1">
        <v>123942</v>
      </c>
      <c r="D30" s="1">
        <v>8470</v>
      </c>
      <c r="E30" s="16"/>
      <c r="F30" s="26">
        <v>66122</v>
      </c>
      <c r="G30" s="26">
        <v>57820</v>
      </c>
      <c r="H30" s="26">
        <v>6410</v>
      </c>
      <c r="I30" s="26">
        <v>2108</v>
      </c>
      <c r="J30" s="4">
        <f t="shared" si="1"/>
        <v>-0.61161091983676208</v>
      </c>
      <c r="K30" s="13"/>
      <c r="L30" s="26">
        <v>23673</v>
      </c>
      <c r="M30" s="26">
        <v>15596</v>
      </c>
      <c r="N30" s="26">
        <v>1613</v>
      </c>
      <c r="O30" s="26">
        <v>585</v>
      </c>
      <c r="P30" s="4">
        <f t="shared" si="2"/>
        <v>-0.18484366912841055</v>
      </c>
      <c r="Q30" s="15"/>
      <c r="R30" s="26">
        <v>115291.67704532473</v>
      </c>
      <c r="S30" s="26">
        <v>8650.3229546752664</v>
      </c>
      <c r="T30" s="26">
        <v>7443</v>
      </c>
      <c r="U30" s="26">
        <v>415</v>
      </c>
      <c r="V30" s="3">
        <v>612</v>
      </c>
      <c r="W30" s="4">
        <f t="shared" si="4"/>
        <v>7.7882412827691525E-2</v>
      </c>
      <c r="X30" s="18"/>
      <c r="Y30" s="28">
        <v>63435</v>
      </c>
      <c r="Z30" s="28">
        <v>60507</v>
      </c>
      <c r="AA30" s="28">
        <v>5042</v>
      </c>
      <c r="AB30" s="28">
        <v>7443</v>
      </c>
      <c r="AC30" s="4">
        <f t="shared" si="3"/>
        <v>0.77309276828525619</v>
      </c>
      <c r="AD30" s="4"/>
      <c r="AE30" s="32" t="str">
        <f t="shared" si="5"/>
        <v>"Norfolk and Waveney Health and Care Partnership",</v>
      </c>
    </row>
    <row r="31" spans="1:31" ht="15.75" x14ac:dyDescent="0.25">
      <c r="A31" s="2" t="s">
        <v>54</v>
      </c>
      <c r="B31" s="16"/>
      <c r="C31" s="1">
        <v>205929</v>
      </c>
      <c r="D31" s="1">
        <v>12571</v>
      </c>
      <c r="E31" s="16"/>
      <c r="F31" s="26">
        <v>107775</v>
      </c>
      <c r="G31" s="26">
        <v>98154</v>
      </c>
      <c r="H31" s="26">
        <v>8524</v>
      </c>
      <c r="I31" s="26">
        <v>4155</v>
      </c>
      <c r="J31" s="4">
        <f t="shared" si="1"/>
        <v>-0.44725584887315162</v>
      </c>
      <c r="K31" s="13"/>
      <c r="L31" s="26">
        <v>48613</v>
      </c>
      <c r="M31" s="26">
        <v>20101</v>
      </c>
      <c r="N31" s="26">
        <v>2608</v>
      </c>
      <c r="O31" s="26">
        <v>1053</v>
      </c>
      <c r="P31" s="4">
        <f t="shared" si="2"/>
        <v>0.44588875167173159</v>
      </c>
      <c r="Q31" s="15"/>
      <c r="R31" s="26">
        <v>102490.68489011747</v>
      </c>
      <c r="S31" s="26">
        <v>103438.31510988253</v>
      </c>
      <c r="T31" s="26">
        <v>6450</v>
      </c>
      <c r="U31" s="26">
        <v>5621</v>
      </c>
      <c r="V31" s="3">
        <v>501</v>
      </c>
      <c r="W31" s="4">
        <f t="shared" si="4"/>
        <v>4.150443211001574E-2</v>
      </c>
      <c r="X31" s="18"/>
      <c r="Y31" s="28">
        <v>105774</v>
      </c>
      <c r="Z31" s="28">
        <v>100155</v>
      </c>
      <c r="AA31" s="28">
        <v>6865</v>
      </c>
      <c r="AB31" s="28">
        <v>6450</v>
      </c>
      <c r="AC31" s="4">
        <f t="shared" si="3"/>
        <v>0.13681140836865913</v>
      </c>
      <c r="AD31" s="4"/>
      <c r="AE31" s="32" t="str">
        <f t="shared" si="5"/>
        <v>"North London Partners in Health and Care",</v>
      </c>
    </row>
    <row r="32" spans="1:31" ht="15.75" x14ac:dyDescent="0.25">
      <c r="A32" s="2" t="s">
        <v>55</v>
      </c>
      <c r="B32" s="16"/>
      <c r="C32" s="1">
        <v>287436</v>
      </c>
      <c r="D32" s="1">
        <v>11255</v>
      </c>
      <c r="E32" s="16"/>
      <c r="F32" s="26">
        <v>146303</v>
      </c>
      <c r="G32" s="26">
        <v>141133</v>
      </c>
      <c r="H32" s="26">
        <v>8678</v>
      </c>
      <c r="I32" s="26">
        <v>2619</v>
      </c>
      <c r="J32" s="4">
        <f t="shared" si="1"/>
        <v>-0.67690737042229787</v>
      </c>
      <c r="K32" s="13"/>
      <c r="L32" s="26">
        <v>41575</v>
      </c>
      <c r="M32" s="26">
        <v>22994</v>
      </c>
      <c r="N32" s="26">
        <v>1896</v>
      </c>
      <c r="O32" s="26">
        <v>831</v>
      </c>
      <c r="P32" s="4">
        <f t="shared" si="2"/>
        <v>0.1734369438714316</v>
      </c>
      <c r="Q32" s="15"/>
      <c r="R32" s="26">
        <v>107457.96606093965</v>
      </c>
      <c r="S32" s="26">
        <v>179978.03393906038</v>
      </c>
      <c r="T32" s="26">
        <v>4705</v>
      </c>
      <c r="U32" s="26">
        <v>6407</v>
      </c>
      <c r="V32" s="3">
        <v>143</v>
      </c>
      <c r="W32" s="4">
        <f t="shared" si="4"/>
        <v>1.2868970482361412E-2</v>
      </c>
      <c r="X32" s="18"/>
      <c r="Y32" s="28">
        <v>147947</v>
      </c>
      <c r="Z32" s="28">
        <v>139489</v>
      </c>
      <c r="AA32" s="28">
        <v>6630</v>
      </c>
      <c r="AB32" s="28">
        <v>4705</v>
      </c>
      <c r="AC32" s="4">
        <f t="shared" si="3"/>
        <v>-0.13766649778924644</v>
      </c>
      <c r="AD32" s="4"/>
      <c r="AE32" s="32" t="str">
        <f t="shared" si="5"/>
        <v>"North West London Health and Care Partnership",</v>
      </c>
    </row>
    <row r="33" spans="1:31" ht="15.75" x14ac:dyDescent="0.25">
      <c r="A33" s="2" t="s">
        <v>56</v>
      </c>
      <c r="B33" s="16"/>
      <c r="C33" s="1">
        <v>106043</v>
      </c>
      <c r="D33" s="1">
        <v>5897</v>
      </c>
      <c r="E33" s="16"/>
      <c r="F33" s="26">
        <v>55745</v>
      </c>
      <c r="G33" s="26">
        <v>50298</v>
      </c>
      <c r="H33" s="26">
        <v>5084</v>
      </c>
      <c r="I33" s="26">
        <v>877</v>
      </c>
      <c r="J33" s="4">
        <f t="shared" si="1"/>
        <v>-0.80255970342688787</v>
      </c>
      <c r="K33" s="13"/>
      <c r="L33" s="26">
        <v>17911</v>
      </c>
      <c r="M33" s="26">
        <v>25860</v>
      </c>
      <c r="N33" s="26">
        <v>1143</v>
      </c>
      <c r="O33" s="26">
        <v>1240</v>
      </c>
      <c r="P33" s="4">
        <f t="shared" si="2"/>
        <v>0.11261805623804388</v>
      </c>
      <c r="Q33" s="15"/>
      <c r="R33" s="26">
        <v>90102.618005993296</v>
      </c>
      <c r="S33" s="26">
        <v>15940.381994006706</v>
      </c>
      <c r="T33" s="26">
        <v>5132</v>
      </c>
      <c r="U33" s="26">
        <v>530</v>
      </c>
      <c r="V33" s="3">
        <v>240</v>
      </c>
      <c r="W33" s="4">
        <f t="shared" si="4"/>
        <v>4.2387848816672555E-2</v>
      </c>
      <c r="X33" s="18"/>
      <c r="Y33" s="28">
        <v>53892</v>
      </c>
      <c r="Z33" s="28">
        <v>52151</v>
      </c>
      <c r="AA33" s="28">
        <v>3699</v>
      </c>
      <c r="AB33" s="28">
        <v>5132</v>
      </c>
      <c r="AC33" s="4">
        <f t="shared" si="3"/>
        <v>0.64258152721744399</v>
      </c>
      <c r="AD33" s="4"/>
      <c r="AE33" s="32" t="str">
        <f t="shared" si="5"/>
        <v>"Northamptonshire",</v>
      </c>
    </row>
    <row r="34" spans="1:31" ht="15.75" x14ac:dyDescent="0.25">
      <c r="A34" s="2" t="s">
        <v>57</v>
      </c>
      <c r="B34" s="16"/>
      <c r="C34" s="1">
        <v>134377</v>
      </c>
      <c r="D34" s="1">
        <v>10969</v>
      </c>
      <c r="E34" s="16"/>
      <c r="F34" s="26">
        <v>70973</v>
      </c>
      <c r="G34" s="26">
        <v>63404</v>
      </c>
      <c r="H34" s="26">
        <v>8330</v>
      </c>
      <c r="I34" s="26">
        <v>2727</v>
      </c>
      <c r="J34" s="4">
        <f t="shared" si="1"/>
        <v>-0.62155464225521917</v>
      </c>
      <c r="K34" s="13"/>
      <c r="L34" s="26">
        <v>43759</v>
      </c>
      <c r="M34" s="26">
        <v>27235</v>
      </c>
      <c r="N34" s="26">
        <v>3795</v>
      </c>
      <c r="O34" s="26">
        <v>1357</v>
      </c>
      <c r="P34" s="4">
        <f t="shared" si="2"/>
        <v>-0.1492784933566087</v>
      </c>
      <c r="Q34" s="15"/>
      <c r="R34" s="26">
        <v>105230.2594062717</v>
      </c>
      <c r="S34" s="26">
        <v>29146.740593728304</v>
      </c>
      <c r="T34" s="26">
        <v>8579</v>
      </c>
      <c r="U34" s="26">
        <v>1952</v>
      </c>
      <c r="V34" s="3">
        <v>438</v>
      </c>
      <c r="W34" s="4">
        <f t="shared" si="4"/>
        <v>4.1591491786155163E-2</v>
      </c>
      <c r="X34" s="18"/>
      <c r="Y34" s="28">
        <v>68937</v>
      </c>
      <c r="Z34" s="28">
        <v>65440</v>
      </c>
      <c r="AA34" s="28">
        <v>5652</v>
      </c>
      <c r="AB34" s="28">
        <v>8579</v>
      </c>
      <c r="AC34" s="4">
        <f t="shared" si="3"/>
        <v>0.83192024082145832</v>
      </c>
      <c r="AD34" s="4"/>
      <c r="AE34" s="32" t="str">
        <f t="shared" si="5"/>
        <v>"Nottingham and Nottinghamshire Health and Care",</v>
      </c>
    </row>
    <row r="35" spans="1:31" ht="15.75" x14ac:dyDescent="0.25">
      <c r="A35" s="2" t="s">
        <v>58</v>
      </c>
      <c r="B35" s="16"/>
      <c r="C35" s="1">
        <v>240719</v>
      </c>
      <c r="D35" s="1">
        <v>13553</v>
      </c>
      <c r="E35" s="16"/>
      <c r="F35" s="26">
        <v>124077</v>
      </c>
      <c r="G35" s="26">
        <v>116642</v>
      </c>
      <c r="H35" s="26">
        <v>9434</v>
      </c>
      <c r="I35" s="26">
        <v>4310</v>
      </c>
      <c r="J35" s="4">
        <f t="shared" si="1"/>
        <v>-0.49811494347919405</v>
      </c>
      <c r="K35" s="13"/>
      <c r="L35" s="26">
        <v>46519</v>
      </c>
      <c r="M35" s="26">
        <v>28408</v>
      </c>
      <c r="N35" s="26">
        <v>2714</v>
      </c>
      <c r="O35" s="26">
        <v>966</v>
      </c>
      <c r="P35" s="4">
        <f t="shared" si="2"/>
        <v>-0.13694925923841128</v>
      </c>
      <c r="Q35" s="15"/>
      <c r="R35" s="26">
        <v>116112.42826405363</v>
      </c>
      <c r="S35" s="26">
        <v>124606.57173594639</v>
      </c>
      <c r="T35" s="26">
        <v>7765</v>
      </c>
      <c r="U35" s="26">
        <v>5488</v>
      </c>
      <c r="V35" s="3">
        <v>300</v>
      </c>
      <c r="W35" s="4">
        <f t="shared" si="4"/>
        <v>2.263638421489474E-2</v>
      </c>
      <c r="X35" s="18"/>
      <c r="Y35" s="28">
        <v>123442</v>
      </c>
      <c r="Z35" s="28">
        <v>117277</v>
      </c>
      <c r="AA35" s="28">
        <v>7139</v>
      </c>
      <c r="AB35" s="28">
        <v>7765</v>
      </c>
      <c r="AC35" s="4">
        <f t="shared" si="3"/>
        <v>0.31164750351899584</v>
      </c>
      <c r="AD35" s="4"/>
      <c r="AE35" s="32" t="str">
        <f t="shared" si="5"/>
        <v>"Our Healthier South East London",</v>
      </c>
    </row>
    <row r="36" spans="1:31" ht="15.75" x14ac:dyDescent="0.25">
      <c r="A36" s="2" t="s">
        <v>59</v>
      </c>
      <c r="B36" s="16"/>
      <c r="C36" s="1">
        <v>65373</v>
      </c>
      <c r="D36" s="1">
        <v>3696</v>
      </c>
      <c r="E36" s="16"/>
      <c r="F36" s="26">
        <v>35599</v>
      </c>
      <c r="G36" s="26">
        <v>29774</v>
      </c>
      <c r="H36" s="26">
        <v>2933</v>
      </c>
      <c r="I36" s="26">
        <v>786</v>
      </c>
      <c r="J36" s="4">
        <f t="shared" si="1"/>
        <v>-0.66909933685760903</v>
      </c>
      <c r="K36" s="13"/>
      <c r="L36" s="26">
        <v>10151</v>
      </c>
      <c r="M36" s="26">
        <v>8085</v>
      </c>
      <c r="N36" s="26">
        <v>654</v>
      </c>
      <c r="O36" s="26">
        <v>329</v>
      </c>
      <c r="P36" s="4">
        <f t="shared" si="2"/>
        <v>-6.4753075539762839E-2</v>
      </c>
      <c r="Q36" s="15"/>
      <c r="R36" s="26">
        <v>60155.316129046943</v>
      </c>
      <c r="S36" s="26">
        <v>5217.6838709530557</v>
      </c>
      <c r="T36" s="26">
        <v>3353</v>
      </c>
      <c r="U36" s="26">
        <v>283</v>
      </c>
      <c r="V36" s="3">
        <v>60</v>
      </c>
      <c r="W36" s="4">
        <f t="shared" si="4"/>
        <v>1.65016501650165E-2</v>
      </c>
      <c r="X36" s="18"/>
      <c r="Y36" s="28">
        <v>33196</v>
      </c>
      <c r="Z36" s="28">
        <v>32177</v>
      </c>
      <c r="AA36" s="28">
        <v>2169</v>
      </c>
      <c r="AB36" s="28">
        <v>3353</v>
      </c>
      <c r="AC36" s="4">
        <f t="shared" si="3"/>
        <v>0.82716246129838078</v>
      </c>
      <c r="AD36" s="4"/>
      <c r="AE36" s="32" t="str">
        <f t="shared" si="5"/>
        <v>"Shropshire and Telford and Wrekin",</v>
      </c>
    </row>
    <row r="37" spans="1:31" ht="15.75" x14ac:dyDescent="0.25">
      <c r="A37" s="2" t="s">
        <v>60</v>
      </c>
      <c r="B37" s="16"/>
      <c r="C37" s="1">
        <v>71122</v>
      </c>
      <c r="D37" s="1">
        <v>3480</v>
      </c>
      <c r="E37" s="16"/>
      <c r="F37" s="26">
        <v>38626</v>
      </c>
      <c r="G37" s="26">
        <v>32496</v>
      </c>
      <c r="H37" s="26">
        <v>3140</v>
      </c>
      <c r="I37" s="26">
        <v>355</v>
      </c>
      <c r="J37" s="4">
        <f t="shared" si="1"/>
        <v>-0.86121738223426769</v>
      </c>
      <c r="K37" s="13"/>
      <c r="L37" s="26">
        <v>6764</v>
      </c>
      <c r="M37" s="26">
        <v>8637</v>
      </c>
      <c r="N37" s="26">
        <v>300</v>
      </c>
      <c r="O37" s="26">
        <v>311</v>
      </c>
      <c r="P37" s="4">
        <f t="shared" si="2"/>
        <v>0.20215135195308931</v>
      </c>
      <c r="Q37" s="15"/>
      <c r="R37" s="26">
        <v>68132.395380664966</v>
      </c>
      <c r="S37" s="26">
        <v>2989.6046193350344</v>
      </c>
      <c r="T37" s="26">
        <v>3116</v>
      </c>
      <c r="U37" s="26">
        <v>131</v>
      </c>
      <c r="V37" s="3">
        <v>233</v>
      </c>
      <c r="W37" s="4">
        <f t="shared" si="4"/>
        <v>7.1758546350477362E-2</v>
      </c>
      <c r="X37" s="18"/>
      <c r="Y37" s="28">
        <v>36265</v>
      </c>
      <c r="Z37" s="28">
        <v>34857</v>
      </c>
      <c r="AA37" s="28">
        <v>2335</v>
      </c>
      <c r="AB37" s="28">
        <v>3116</v>
      </c>
      <c r="AC37" s="4">
        <f t="shared" si="3"/>
        <v>0.59063742632462679</v>
      </c>
      <c r="AD37" s="4"/>
      <c r="AE37" s="32" t="str">
        <f t="shared" si="5"/>
        <v>"Somerset",</v>
      </c>
    </row>
    <row r="38" spans="1:31" ht="15.75" x14ac:dyDescent="0.25">
      <c r="A38" s="2" t="s">
        <v>61</v>
      </c>
      <c r="B38" s="16"/>
      <c r="C38" s="1">
        <v>208543</v>
      </c>
      <c r="D38" s="1">
        <v>10857</v>
      </c>
      <c r="E38" s="16"/>
      <c r="F38" s="26">
        <v>107001</v>
      </c>
      <c r="G38" s="26">
        <v>101542</v>
      </c>
      <c r="H38" s="26">
        <v>8089</v>
      </c>
      <c r="I38" s="26">
        <v>2832</v>
      </c>
      <c r="J38" s="4">
        <f t="shared" si="1"/>
        <v>-0.61899815660526381</v>
      </c>
      <c r="K38" s="13"/>
      <c r="L38" s="26">
        <v>18544</v>
      </c>
      <c r="M38" s="26">
        <v>58846</v>
      </c>
      <c r="N38" s="26">
        <v>963</v>
      </c>
      <c r="O38" s="26">
        <v>2387</v>
      </c>
      <c r="P38" s="4">
        <f t="shared" si="2"/>
        <v>0.1566233046894725</v>
      </c>
      <c r="Q38" s="15"/>
      <c r="R38" s="26">
        <v>112601.834024426</v>
      </c>
      <c r="S38" s="26">
        <v>95941.165975573997</v>
      </c>
      <c r="T38" s="26">
        <v>6320</v>
      </c>
      <c r="U38" s="26">
        <v>3851</v>
      </c>
      <c r="V38" s="3">
        <v>686</v>
      </c>
      <c r="W38" s="4">
        <f t="shared" si="4"/>
        <v>6.7446662078458355E-2</v>
      </c>
      <c r="X38" s="18"/>
      <c r="Y38" s="28">
        <v>106297</v>
      </c>
      <c r="Z38" s="28">
        <v>102246</v>
      </c>
      <c r="AA38" s="28">
        <v>6487</v>
      </c>
      <c r="AB38" s="28">
        <v>6320</v>
      </c>
      <c r="AC38" s="4">
        <f t="shared" si="3"/>
        <v>0.16040827874740282</v>
      </c>
      <c r="AD38" s="4"/>
      <c r="AE38" s="32" t="str">
        <f t="shared" si="5"/>
        <v>"South West London Health and Care Partnership",</v>
      </c>
    </row>
    <row r="39" spans="1:31" ht="15.75" x14ac:dyDescent="0.25">
      <c r="A39" s="2" t="s">
        <v>62</v>
      </c>
      <c r="B39" s="16"/>
      <c r="C39" s="1">
        <v>199544</v>
      </c>
      <c r="D39" s="1">
        <v>10133</v>
      </c>
      <c r="E39" s="16"/>
      <c r="F39" s="26">
        <v>106834</v>
      </c>
      <c r="G39" s="26">
        <v>92710</v>
      </c>
      <c r="H39" s="26">
        <v>8310</v>
      </c>
      <c r="I39" s="26">
        <v>1884</v>
      </c>
      <c r="J39" s="4">
        <f t="shared" si="1"/>
        <v>-0.73019541680731859</v>
      </c>
      <c r="K39" s="13"/>
      <c r="L39" s="26">
        <v>85556</v>
      </c>
      <c r="M39" s="26">
        <v>19318</v>
      </c>
      <c r="N39" s="26">
        <v>4300</v>
      </c>
      <c r="O39" s="26">
        <v>783</v>
      </c>
      <c r="P39" s="4">
        <f t="shared" si="2"/>
        <v>0.19415568933337579</v>
      </c>
      <c r="Q39" s="15"/>
      <c r="R39" s="26">
        <v>165226.90893527571</v>
      </c>
      <c r="S39" s="26">
        <v>34317.0910647243</v>
      </c>
      <c r="T39" s="26">
        <v>8725</v>
      </c>
      <c r="U39" s="26">
        <v>952</v>
      </c>
      <c r="V39" s="3">
        <v>456</v>
      </c>
      <c r="W39" s="4">
        <f t="shared" si="4"/>
        <v>4.7122041955151392E-2</v>
      </c>
      <c r="X39" s="18"/>
      <c r="Y39" s="28">
        <v>102153</v>
      </c>
      <c r="Z39" s="28">
        <v>97391</v>
      </c>
      <c r="AA39" s="28">
        <v>5986</v>
      </c>
      <c r="AB39" s="28">
        <v>8725</v>
      </c>
      <c r="AC39" s="4">
        <f t="shared" si="3"/>
        <v>0.75155581351437029</v>
      </c>
      <c r="AD39" s="4"/>
      <c r="AE39" s="32" t="str">
        <f t="shared" si="5"/>
        <v>"South Yorkshire and Bassetlaw",</v>
      </c>
    </row>
    <row r="40" spans="1:31" ht="15.75" x14ac:dyDescent="0.25">
      <c r="A40" s="2" t="s">
        <v>63</v>
      </c>
      <c r="B40" s="16"/>
      <c r="C40" s="1">
        <v>144570</v>
      </c>
      <c r="D40" s="1">
        <v>10911</v>
      </c>
      <c r="E40" s="16"/>
      <c r="F40" s="26">
        <v>77747</v>
      </c>
      <c r="G40" s="26">
        <v>66823</v>
      </c>
      <c r="H40" s="26">
        <v>7704</v>
      </c>
      <c r="I40" s="26">
        <v>3329</v>
      </c>
      <c r="J40" s="4">
        <f t="shared" si="1"/>
        <v>-0.48079157406096773</v>
      </c>
      <c r="K40" s="13"/>
      <c r="L40" s="26">
        <v>33794</v>
      </c>
      <c r="M40" s="26">
        <v>26698</v>
      </c>
      <c r="N40" s="26">
        <v>2996</v>
      </c>
      <c r="O40" s="26">
        <v>1634</v>
      </c>
      <c r="P40" s="4">
        <f t="shared" si="2"/>
        <v>2.2234301341817586E-2</v>
      </c>
      <c r="Q40" s="15"/>
      <c r="R40" s="26">
        <v>128011.37587555745</v>
      </c>
      <c r="S40" s="26">
        <v>16558.624124442547</v>
      </c>
      <c r="T40" s="26">
        <v>9861</v>
      </c>
      <c r="U40" s="26">
        <v>827</v>
      </c>
      <c r="V40" s="3">
        <v>224</v>
      </c>
      <c r="W40" s="4">
        <f t="shared" si="4"/>
        <v>2.0958083832335328E-2</v>
      </c>
      <c r="X40" s="18"/>
      <c r="Y40" s="28">
        <v>74137</v>
      </c>
      <c r="Z40" s="28">
        <v>70433</v>
      </c>
      <c r="AA40" s="28">
        <v>5914</v>
      </c>
      <c r="AB40" s="28">
        <v>9861</v>
      </c>
      <c r="AC40" s="4">
        <f t="shared" si="3"/>
        <v>1.0107654623637923</v>
      </c>
      <c r="AD40" s="4"/>
      <c r="AE40" s="32" t="str">
        <f t="shared" si="5"/>
        <v>"Staffordshire and Stoke on Trent",</v>
      </c>
    </row>
    <row r="41" spans="1:31" ht="15.75" x14ac:dyDescent="0.25">
      <c r="A41" s="2" t="s">
        <v>64</v>
      </c>
      <c r="B41" s="16"/>
      <c r="C41" s="1">
        <v>125570</v>
      </c>
      <c r="D41" s="1">
        <v>9233</v>
      </c>
      <c r="E41" s="16"/>
      <c r="F41" s="26">
        <v>67076</v>
      </c>
      <c r="G41" s="26">
        <v>58494</v>
      </c>
      <c r="H41" s="26">
        <v>7643</v>
      </c>
      <c r="I41" s="26">
        <v>1655</v>
      </c>
      <c r="J41" s="4">
        <f t="shared" si="1"/>
        <v>-0.74356546445545102</v>
      </c>
      <c r="K41" s="13"/>
      <c r="L41" s="26">
        <v>16537</v>
      </c>
      <c r="M41" s="26">
        <v>22737</v>
      </c>
      <c r="N41" s="26">
        <v>1401</v>
      </c>
      <c r="O41" s="26">
        <v>1262</v>
      </c>
      <c r="P41" s="4">
        <f t="shared" si="2"/>
        <v>-2.9882989496258339E-2</v>
      </c>
      <c r="Q41" s="15"/>
      <c r="R41" s="26">
        <v>113607.64999586505</v>
      </c>
      <c r="S41" s="26">
        <v>11962.35000413494</v>
      </c>
      <c r="T41" s="26">
        <v>7614</v>
      </c>
      <c r="U41" s="26">
        <v>1385</v>
      </c>
      <c r="V41" s="3">
        <v>234</v>
      </c>
      <c r="W41" s="4">
        <f t="shared" si="4"/>
        <v>2.6002889209912214E-2</v>
      </c>
      <c r="X41" s="18"/>
      <c r="Y41" s="28">
        <v>64405</v>
      </c>
      <c r="Z41" s="28">
        <v>61165</v>
      </c>
      <c r="AA41" s="28">
        <v>5655</v>
      </c>
      <c r="AB41" s="28">
        <v>7614</v>
      </c>
      <c r="AC41" s="4">
        <f t="shared" si="3"/>
        <v>0.62427599159063241</v>
      </c>
      <c r="AD41" s="4"/>
      <c r="AE41" s="32" t="str">
        <f t="shared" si="5"/>
        <v>"Suffolk and North East Essex",</v>
      </c>
    </row>
    <row r="42" spans="1:31" ht="15.75" x14ac:dyDescent="0.25">
      <c r="A42" s="2" t="s">
        <v>65</v>
      </c>
      <c r="B42" s="16"/>
      <c r="C42" s="1">
        <v>148582</v>
      </c>
      <c r="D42" s="1">
        <v>10515</v>
      </c>
      <c r="E42" s="16"/>
      <c r="F42" s="26">
        <v>79197</v>
      </c>
      <c r="G42" s="26">
        <v>69385</v>
      </c>
      <c r="H42" s="26">
        <v>7814</v>
      </c>
      <c r="I42" s="26">
        <v>2784</v>
      </c>
      <c r="J42" s="4">
        <f t="shared" si="1"/>
        <v>-0.58002300467523504</v>
      </c>
      <c r="K42" s="13"/>
      <c r="L42" s="26">
        <v>879</v>
      </c>
      <c r="M42" s="26">
        <v>77802</v>
      </c>
      <c r="N42" s="26">
        <v>99</v>
      </c>
      <c r="O42" s="26">
        <v>4218</v>
      </c>
      <c r="P42" s="4">
        <f t="shared" si="2"/>
        <v>-0.28723095528440423</v>
      </c>
      <c r="Q42" s="15"/>
      <c r="R42" s="26">
        <v>124151.94343813183</v>
      </c>
      <c r="S42" s="26">
        <v>24430.056561868179</v>
      </c>
      <c r="T42" s="26">
        <v>8395</v>
      </c>
      <c r="U42" s="26">
        <v>1118</v>
      </c>
      <c r="V42" s="3">
        <v>1004</v>
      </c>
      <c r="W42" s="4">
        <f t="shared" si="4"/>
        <v>0.10553978765899295</v>
      </c>
      <c r="X42" s="18"/>
      <c r="Y42" s="28">
        <v>76306</v>
      </c>
      <c r="Z42" s="28">
        <v>72276</v>
      </c>
      <c r="AA42" s="28">
        <v>5386</v>
      </c>
      <c r="AB42" s="28">
        <v>8395</v>
      </c>
      <c r="AC42" s="4">
        <f t="shared" si="3"/>
        <v>0.885306165201039</v>
      </c>
      <c r="AD42" s="4"/>
      <c r="AE42" s="32" t="str">
        <f t="shared" si="5"/>
        <v>"Surrey Heartlands Health and Care Partnership",</v>
      </c>
    </row>
    <row r="43" spans="1:31" ht="15.75" x14ac:dyDescent="0.25">
      <c r="A43" s="2" t="s">
        <v>66</v>
      </c>
      <c r="B43" s="16"/>
      <c r="C43" s="1">
        <v>212220</v>
      </c>
      <c r="D43" s="1">
        <v>10822</v>
      </c>
      <c r="E43" s="16"/>
      <c r="F43" s="26">
        <v>113971</v>
      </c>
      <c r="G43" s="26">
        <v>98249</v>
      </c>
      <c r="H43" s="26">
        <v>8511</v>
      </c>
      <c r="I43" s="26">
        <v>2406</v>
      </c>
      <c r="J43" s="4">
        <f t="shared" si="1"/>
        <v>-0.66133696772043304</v>
      </c>
      <c r="K43" s="13"/>
      <c r="L43" s="26">
        <v>21471</v>
      </c>
      <c r="M43" s="26">
        <v>51684</v>
      </c>
      <c r="N43" s="26">
        <v>1481</v>
      </c>
      <c r="O43" s="26">
        <v>2143</v>
      </c>
      <c r="P43" s="4">
        <f t="shared" si="2"/>
        <v>-0.10989220938446442</v>
      </c>
      <c r="Q43" s="15"/>
      <c r="R43" s="26">
        <v>187652.98556239984</v>
      </c>
      <c r="S43" s="26">
        <v>24567.014437600141</v>
      </c>
      <c r="T43" s="26">
        <v>9374</v>
      </c>
      <c r="U43" s="26">
        <v>871</v>
      </c>
      <c r="V43" s="3">
        <v>578</v>
      </c>
      <c r="W43" s="4">
        <f t="shared" si="4"/>
        <v>5.6417764763299169E-2</v>
      </c>
      <c r="X43" s="18"/>
      <c r="Y43" s="28">
        <v>109612</v>
      </c>
      <c r="Z43" s="28">
        <v>102608</v>
      </c>
      <c r="AA43" s="28">
        <v>6275</v>
      </c>
      <c r="AB43" s="28">
        <v>9374</v>
      </c>
      <c r="AC43" s="4">
        <f t="shared" si="3"/>
        <v>0.82831514097387582</v>
      </c>
      <c r="AD43" s="4"/>
      <c r="AE43" s="32" t="str">
        <f t="shared" si="5"/>
        <v>"Sussex and East Surrey Health and Care Partnership",</v>
      </c>
    </row>
    <row r="44" spans="1:31" ht="15.75" x14ac:dyDescent="0.25">
      <c r="A44" s="2" t="s">
        <v>67</v>
      </c>
      <c r="B44" s="16"/>
      <c r="C44" s="1">
        <v>205307</v>
      </c>
      <c r="D44" s="1">
        <v>12486</v>
      </c>
      <c r="E44" s="16"/>
      <c r="F44" s="26">
        <v>108775</v>
      </c>
      <c r="G44" s="26">
        <v>96532</v>
      </c>
      <c r="H44" s="26">
        <v>9221</v>
      </c>
      <c r="I44" s="26">
        <v>3403</v>
      </c>
      <c r="J44" s="4">
        <f t="shared" si="1"/>
        <v>-0.57053452656364578</v>
      </c>
      <c r="K44" s="13"/>
      <c r="L44" s="26">
        <v>120941</v>
      </c>
      <c r="M44" s="26">
        <v>10798</v>
      </c>
      <c r="N44" s="26">
        <v>6030</v>
      </c>
      <c r="O44" s="26">
        <v>640</v>
      </c>
      <c r="P44" s="4">
        <f t="shared" si="2"/>
        <v>0.76024139325109363</v>
      </c>
      <c r="Q44" s="15"/>
      <c r="R44" s="26">
        <v>113039.43119076117</v>
      </c>
      <c r="S44" s="26">
        <v>92267.56880923883</v>
      </c>
      <c r="T44" s="26">
        <v>9038</v>
      </c>
      <c r="U44" s="26">
        <v>2987</v>
      </c>
      <c r="V44" s="3">
        <v>465</v>
      </c>
      <c r="W44" s="4">
        <f t="shared" si="4"/>
        <v>3.8669438669438672E-2</v>
      </c>
      <c r="X44" s="18"/>
      <c r="Y44" s="28">
        <v>105376</v>
      </c>
      <c r="Z44" s="28">
        <v>99931</v>
      </c>
      <c r="AA44" s="28">
        <v>6602</v>
      </c>
      <c r="AB44" s="28">
        <v>9038</v>
      </c>
      <c r="AC44" s="4">
        <f t="shared" si="3"/>
        <v>0.65386954497153771</v>
      </c>
      <c r="AD44" s="4"/>
      <c r="AE44" s="32" t="str">
        <f t="shared" si="5"/>
        <v>"The Black Country and West Birmingham",</v>
      </c>
    </row>
    <row r="45" spans="1:31" ht="15.75" x14ac:dyDescent="0.25">
      <c r="A45" s="2" t="s">
        <v>68</v>
      </c>
      <c r="B45" s="16"/>
      <c r="C45" s="1">
        <v>336972</v>
      </c>
      <c r="D45" s="1">
        <v>24486</v>
      </c>
      <c r="E45" s="16"/>
      <c r="F45" s="26">
        <v>177876</v>
      </c>
      <c r="G45" s="26">
        <v>159096</v>
      </c>
      <c r="H45" s="26">
        <v>18449</v>
      </c>
      <c r="I45" s="26">
        <v>6202</v>
      </c>
      <c r="J45" s="4">
        <f t="shared" si="1"/>
        <v>-0.61184644783946163</v>
      </c>
      <c r="K45" s="13"/>
      <c r="L45" s="26">
        <v>147989</v>
      </c>
      <c r="M45" s="26">
        <v>33171</v>
      </c>
      <c r="N45" s="26">
        <v>9491</v>
      </c>
      <c r="O45" s="26">
        <v>1828</v>
      </c>
      <c r="P45" s="4">
        <f t="shared" si="2"/>
        <v>0.2723729415962779</v>
      </c>
      <c r="Q45" s="15"/>
      <c r="R45" s="26">
        <v>236538.15180485565</v>
      </c>
      <c r="S45" s="26">
        <v>100433.84819514435</v>
      </c>
      <c r="T45" s="26">
        <v>18036</v>
      </c>
      <c r="U45" s="26">
        <v>3921</v>
      </c>
      <c r="V45" s="3">
        <v>2530</v>
      </c>
      <c r="W45" s="4">
        <f t="shared" si="4"/>
        <v>0.1152252129161543</v>
      </c>
      <c r="X45" s="18"/>
      <c r="Y45" s="28">
        <v>171963</v>
      </c>
      <c r="Z45" s="28">
        <v>165009</v>
      </c>
      <c r="AA45" s="28">
        <v>12133</v>
      </c>
      <c r="AB45" s="28">
        <v>18036</v>
      </c>
      <c r="AC45" s="4">
        <f t="shared" si="3"/>
        <v>0.77485291043796822</v>
      </c>
      <c r="AD45" s="4"/>
      <c r="AE45" s="32" t="str">
        <f>_xlfn.CONCAT(CHAR(34),A45,CHAR(34),"),")</f>
        <v>"West Yorkshire and Harrogate (Health and Care Partnership)"),</v>
      </c>
    </row>
    <row r="47" spans="1:31" x14ac:dyDescent="0.25">
      <c r="E47" s="1"/>
      <c r="F47" s="1"/>
      <c r="G47" s="1"/>
      <c r="H47" s="1"/>
      <c r="I47" s="1"/>
      <c r="J47" s="1"/>
      <c r="K47" s="1"/>
      <c r="L47" s="1"/>
      <c r="M47" s="1"/>
    </row>
    <row r="95" spans="5:13" x14ac:dyDescent="0.25">
      <c r="E95" s="1"/>
      <c r="F95" s="1"/>
      <c r="G95" s="1"/>
      <c r="H95" s="1"/>
      <c r="I95" s="1"/>
      <c r="J95" s="1"/>
      <c r="K95" s="1"/>
      <c r="L95" s="1"/>
      <c r="M95" s="1"/>
    </row>
  </sheetData>
  <mergeCells count="5">
    <mergeCell ref="C1:D1"/>
    <mergeCell ref="F1:J1"/>
    <mergeCell ref="L1:P1"/>
    <mergeCell ref="R1:W1"/>
    <mergeCell ref="Y1:A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DC4E9-4220-423B-9925-ED84949D310F}">
  <sheetPr>
    <tabColor rgb="FF005EB8"/>
  </sheetPr>
  <dimension ref="A1:AE9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defaultColWidth="9" defaultRowHeight="15" x14ac:dyDescent="0.25"/>
  <cols>
    <col min="1" max="1" width="56" style="2" bestFit="1" customWidth="1"/>
    <col min="2" max="2" width="4.5703125" style="2" customWidth="1"/>
    <col min="3" max="4" width="20.5703125" style="1" customWidth="1"/>
    <col min="5" max="5" width="7.42578125" style="2" customWidth="1"/>
    <col min="6" max="10" width="20.5703125" style="3" customWidth="1"/>
    <col min="11" max="11" width="4.5703125" style="3" customWidth="1"/>
    <col min="12" max="16" width="20.5703125" style="3" customWidth="1"/>
    <col min="17" max="17" width="4.5703125" style="3" customWidth="1"/>
    <col min="18" max="18" width="24.5703125" style="3" customWidth="1"/>
    <col min="19" max="19" width="24.5703125" style="1" customWidth="1"/>
    <col min="20" max="23" width="24.5703125" style="3" customWidth="1"/>
    <col min="24" max="24" width="4.5703125" style="3" customWidth="1"/>
    <col min="25" max="26" width="24.5703125" style="3" customWidth="1"/>
    <col min="27" max="29" width="20.5703125" customWidth="1"/>
    <col min="30" max="30" width="10.85546875" customWidth="1"/>
    <col min="31" max="31" width="9" style="30"/>
  </cols>
  <sheetData>
    <row r="1" spans="1:31" ht="23.25" x14ac:dyDescent="0.25">
      <c r="B1" s="16"/>
      <c r="C1" s="37" t="s">
        <v>0</v>
      </c>
      <c r="D1" s="37"/>
      <c r="E1" s="16"/>
      <c r="F1" s="36" t="s">
        <v>1</v>
      </c>
      <c r="G1" s="36"/>
      <c r="H1" s="36"/>
      <c r="I1" s="36"/>
      <c r="J1" s="36"/>
      <c r="K1" s="14"/>
      <c r="L1" s="36" t="s">
        <v>2</v>
      </c>
      <c r="M1" s="36"/>
      <c r="N1" s="36"/>
      <c r="O1" s="36"/>
      <c r="P1" s="36"/>
      <c r="Q1" s="14"/>
      <c r="R1" s="36" t="s">
        <v>3</v>
      </c>
      <c r="S1" s="36"/>
      <c r="T1" s="36"/>
      <c r="U1" s="36"/>
      <c r="V1" s="36"/>
      <c r="W1" s="36"/>
      <c r="X1" s="14"/>
      <c r="Y1" s="36" t="s">
        <v>4</v>
      </c>
      <c r="Z1" s="36"/>
      <c r="AA1" s="36"/>
      <c r="AB1" s="36"/>
      <c r="AC1" s="36"/>
      <c r="AD1" s="29"/>
    </row>
    <row r="2" spans="1:31" s="5" customFormat="1" ht="31.5" x14ac:dyDescent="0.25">
      <c r="A2" s="6" t="s">
        <v>5</v>
      </c>
      <c r="B2" s="17"/>
      <c r="C2" s="7" t="s">
        <v>6</v>
      </c>
      <c r="D2" s="7" t="s">
        <v>7</v>
      </c>
      <c r="E2" s="17"/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13"/>
      <c r="L2" s="7" t="s">
        <v>13</v>
      </c>
      <c r="M2" s="7" t="s">
        <v>14</v>
      </c>
      <c r="N2" s="7" t="s">
        <v>15</v>
      </c>
      <c r="O2" s="7" t="s">
        <v>16</v>
      </c>
      <c r="P2" s="7" t="s">
        <v>12</v>
      </c>
      <c r="Q2" s="13"/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12</v>
      </c>
      <c r="X2" s="13"/>
      <c r="Y2" s="7" t="s">
        <v>22</v>
      </c>
      <c r="Z2" s="7" t="s">
        <v>23</v>
      </c>
      <c r="AA2" s="7" t="s">
        <v>24</v>
      </c>
      <c r="AB2" s="7" t="s">
        <v>25</v>
      </c>
      <c r="AC2" s="7" t="s">
        <v>12</v>
      </c>
      <c r="AE2" s="31"/>
    </row>
    <row r="3" spans="1:31" s="24" customFormat="1" ht="15.75" x14ac:dyDescent="0.25">
      <c r="A3" s="19" t="s">
        <v>26</v>
      </c>
      <c r="B3" s="20"/>
      <c r="C3" s="25">
        <f>SUM(C4:C45)</f>
        <v>7551626</v>
      </c>
      <c r="D3" s="35">
        <v>578073</v>
      </c>
      <c r="E3" s="20"/>
      <c r="F3" s="25">
        <f>SUM(F4:F45)</f>
        <v>3998271</v>
      </c>
      <c r="G3" s="25">
        <f>SUM(G4:G45)</f>
        <v>3553355</v>
      </c>
      <c r="H3" s="25">
        <v>823123</v>
      </c>
      <c r="I3" s="25">
        <v>254906</v>
      </c>
      <c r="J3" s="34">
        <f>((F3*0.1767)/(G3*0.1711))/(H3/I3)-1</f>
        <v>-0.64013841389056259</v>
      </c>
      <c r="K3" s="13"/>
      <c r="L3" s="25">
        <f>SUM(L4:L45)</f>
        <v>1776096</v>
      </c>
      <c r="M3" s="25">
        <f>SUM(M4:M45)</f>
        <v>1447803</v>
      </c>
      <c r="N3" s="25">
        <v>131522</v>
      </c>
      <c r="O3" s="25">
        <v>71186</v>
      </c>
      <c r="P3" s="34">
        <f>((L3*0.2076)/(M3*0.1402))/(N3/O3)-1</f>
        <v>-1.6821245281043895E-2</v>
      </c>
      <c r="Q3" s="22"/>
      <c r="R3" s="25">
        <f>SUM(R4:R45)</f>
        <v>5730118.2296814304</v>
      </c>
      <c r="S3" s="25">
        <f>SUM(S4:S45)</f>
        <v>1821507.7703185696</v>
      </c>
      <c r="T3" s="25">
        <v>399575</v>
      </c>
      <c r="U3" s="25">
        <v>83094</v>
      </c>
      <c r="V3" s="21">
        <v>587964</v>
      </c>
      <c r="W3" s="34">
        <f>((R3*0.188)/(S3*0.075))/(T3/U3)-1</f>
        <v>0.63983630814239056</v>
      </c>
      <c r="X3" s="23"/>
      <c r="Y3" s="25">
        <f>SUM(Y4:Y45)</f>
        <v>3872074</v>
      </c>
      <c r="Z3" s="25">
        <f>SUM(Z4:Z45)</f>
        <v>3679552</v>
      </c>
      <c r="AA3" s="27">
        <v>11556</v>
      </c>
      <c r="AB3" s="27">
        <v>6334</v>
      </c>
      <c r="AC3" s="34">
        <f>((Y3*0.1856)/(Z3*0.162))/(AA3/AB3)-1</f>
        <v>-0.33918150885909426</v>
      </c>
      <c r="AD3" s="34"/>
      <c r="AE3" s="32" t="str">
        <f t="shared" ref="AE3:AE24" si="0">_xlfn.CONCAT(CHAR(34),A3,CHAR(34),",")</f>
        <v>"England",</v>
      </c>
    </row>
    <row r="4" spans="1:31" ht="15.75" x14ac:dyDescent="0.25">
      <c r="A4" s="2" t="s">
        <v>27</v>
      </c>
      <c r="B4" s="16"/>
      <c r="C4" s="1">
        <v>124330</v>
      </c>
      <c r="D4" s="1">
        <v>8257</v>
      </c>
      <c r="E4" s="16"/>
      <c r="F4" s="26">
        <v>66254</v>
      </c>
      <c r="G4" s="26">
        <v>58076</v>
      </c>
      <c r="H4" s="26">
        <v>12359</v>
      </c>
      <c r="I4" s="26">
        <v>3503</v>
      </c>
      <c r="J4" s="4">
        <f t="shared" ref="J4:J45" si="1">((F4*0.1767)/(G4*0.1711))/(H4/I4)-1</f>
        <v>-0.6660674515617766</v>
      </c>
      <c r="K4" s="13"/>
      <c r="L4" s="26">
        <v>8820</v>
      </c>
      <c r="M4" s="26">
        <v>38941</v>
      </c>
      <c r="N4" s="26">
        <v>692</v>
      </c>
      <c r="O4" s="26">
        <v>1841</v>
      </c>
      <c r="P4" s="4">
        <f t="shared" ref="P4:P45" si="2">((L4*0.2076)/(M4*0.1402))/(N4/O4)-1</f>
        <v>-0.10774597702416844</v>
      </c>
      <c r="Q4" s="15"/>
      <c r="R4" s="26">
        <v>112730.0679529809</v>
      </c>
      <c r="S4" s="26">
        <v>11599.9320470191</v>
      </c>
      <c r="T4" s="26">
        <v>6454</v>
      </c>
      <c r="U4" s="26">
        <v>590</v>
      </c>
      <c r="V4" s="3">
        <v>8735</v>
      </c>
      <c r="W4" s="4">
        <f>V4/(T4+U4)</f>
        <v>1.2400624645088019</v>
      </c>
      <c r="X4" s="18"/>
      <c r="Y4" s="28">
        <v>63606</v>
      </c>
      <c r="Z4" s="28">
        <v>60724</v>
      </c>
      <c r="AA4" s="28">
        <v>2514</v>
      </c>
      <c r="AB4" s="28">
        <v>4734</v>
      </c>
      <c r="AC4" s="4">
        <f t="shared" ref="AC4:AC45" si="3">((Y4*0.1856)/(Z4*0.162))/(AA4/AB4)-1</f>
        <v>1.2597669409473951</v>
      </c>
      <c r="AD4" s="4"/>
      <c r="AE4" s="32" t="str">
        <f t="shared" si="0"/>
        <v>"Bath and North East Somerset, Swindon and Wiltshire",</v>
      </c>
    </row>
    <row r="5" spans="1:31" ht="15.75" x14ac:dyDescent="0.25">
      <c r="A5" s="2" t="s">
        <v>28</v>
      </c>
      <c r="B5" s="16"/>
      <c r="C5" s="1">
        <v>145018</v>
      </c>
      <c r="D5" s="1">
        <v>10570</v>
      </c>
      <c r="E5" s="16"/>
      <c r="F5" s="26">
        <v>75069</v>
      </c>
      <c r="G5" s="26">
        <v>69949</v>
      </c>
      <c r="H5" s="26">
        <v>15767</v>
      </c>
      <c r="I5" s="26">
        <v>5209</v>
      </c>
      <c r="J5" s="4">
        <f t="shared" si="1"/>
        <v>-0.63383995712851426</v>
      </c>
      <c r="K5" s="13"/>
      <c r="L5" s="26">
        <v>22129</v>
      </c>
      <c r="M5" s="26">
        <v>31081</v>
      </c>
      <c r="N5" s="26">
        <v>1460</v>
      </c>
      <c r="O5" s="26">
        <v>2093</v>
      </c>
      <c r="P5" s="4">
        <f t="shared" si="2"/>
        <v>0.51134117191021033</v>
      </c>
      <c r="Q5" s="15"/>
      <c r="R5" s="26">
        <v>92471.126532714217</v>
      </c>
      <c r="S5" s="26">
        <v>52546.873467285783</v>
      </c>
      <c r="T5" s="26">
        <v>7764</v>
      </c>
      <c r="U5" s="26">
        <v>2476</v>
      </c>
      <c r="V5" s="3">
        <v>10574</v>
      </c>
      <c r="W5" s="4">
        <f t="shared" ref="W5:W45" si="4">V5/(T5+U5)</f>
        <v>1.0326171875000001</v>
      </c>
      <c r="X5" s="18"/>
      <c r="Y5" s="28">
        <v>74329</v>
      </c>
      <c r="Z5" s="28">
        <v>70689</v>
      </c>
      <c r="AA5" s="28">
        <v>4082</v>
      </c>
      <c r="AB5" s="28">
        <v>6165</v>
      </c>
      <c r="AC5" s="4">
        <f t="shared" si="3"/>
        <v>0.81940544412745897</v>
      </c>
      <c r="AD5" s="4"/>
      <c r="AE5" s="32" t="str">
        <f t="shared" si="0"/>
        <v>"Bedfordshire, Luton and Milton Keynes",</v>
      </c>
    </row>
    <row r="6" spans="1:31" ht="15.75" x14ac:dyDescent="0.25">
      <c r="A6" s="2" t="s">
        <v>29</v>
      </c>
      <c r="B6" s="16"/>
      <c r="C6" s="1">
        <v>178003</v>
      </c>
      <c r="D6" s="1">
        <v>15401</v>
      </c>
      <c r="E6" s="16"/>
      <c r="F6" s="26">
        <v>94591</v>
      </c>
      <c r="G6" s="26">
        <v>83412</v>
      </c>
      <c r="H6" s="3">
        <v>21432</v>
      </c>
      <c r="I6" s="26">
        <v>7652</v>
      </c>
      <c r="J6" s="4">
        <f t="shared" si="1"/>
        <v>-0.58186157125353011</v>
      </c>
      <c r="K6" s="13"/>
      <c r="L6" s="26">
        <v>101402</v>
      </c>
      <c r="M6" s="26">
        <v>16476</v>
      </c>
      <c r="N6" s="3">
        <v>6344</v>
      </c>
      <c r="O6" s="26">
        <v>985</v>
      </c>
      <c r="P6" s="4">
        <f t="shared" si="2"/>
        <v>0.41496966514207156</v>
      </c>
      <c r="Q6" s="15"/>
      <c r="R6" s="26">
        <v>87776.184914669982</v>
      </c>
      <c r="S6" s="26">
        <v>90226.815085330018</v>
      </c>
      <c r="T6" s="26">
        <v>8524</v>
      </c>
      <c r="U6" s="26">
        <v>4305</v>
      </c>
      <c r="V6" s="3">
        <v>15770</v>
      </c>
      <c r="W6" s="4">
        <f t="shared" si="4"/>
        <v>1.2292462389897887</v>
      </c>
      <c r="X6" s="18"/>
      <c r="Y6" s="28">
        <v>91951</v>
      </c>
      <c r="Z6" s="28">
        <v>86052</v>
      </c>
      <c r="AA6" s="28">
        <v>6176</v>
      </c>
      <c r="AB6" s="28">
        <v>6578</v>
      </c>
      <c r="AC6" s="4">
        <f t="shared" si="3"/>
        <v>0.30390222770901998</v>
      </c>
      <c r="AD6" s="4"/>
      <c r="AE6" s="32" t="str">
        <f t="shared" si="0"/>
        <v>"Birmingham and Solihull",</v>
      </c>
    </row>
    <row r="7" spans="1:31" ht="15.75" x14ac:dyDescent="0.25">
      <c r="A7" s="2" t="s">
        <v>30</v>
      </c>
      <c r="B7" s="16"/>
      <c r="C7" s="1">
        <v>122274</v>
      </c>
      <c r="D7" s="1">
        <v>6757</v>
      </c>
      <c r="E7" s="16"/>
      <c r="F7" s="26">
        <v>63760</v>
      </c>
      <c r="G7" s="26">
        <v>58514</v>
      </c>
      <c r="H7" s="26">
        <v>11353</v>
      </c>
      <c r="I7" s="26">
        <v>1856</v>
      </c>
      <c r="J7" s="4">
        <f t="shared" si="1"/>
        <v>-0.81603195423119024</v>
      </c>
      <c r="K7" s="13"/>
      <c r="L7" s="26">
        <v>25373</v>
      </c>
      <c r="M7" s="26">
        <v>31988</v>
      </c>
      <c r="N7" s="26">
        <v>1240</v>
      </c>
      <c r="O7" s="26">
        <v>1143</v>
      </c>
      <c r="P7" s="4">
        <f t="shared" si="2"/>
        <v>8.2651327887113712E-2</v>
      </c>
      <c r="Q7" s="15"/>
      <c r="R7" s="26">
        <v>100299.96771999913</v>
      </c>
      <c r="S7" s="26">
        <v>21974.03228000088</v>
      </c>
      <c r="T7" s="26">
        <v>5436</v>
      </c>
      <c r="U7" s="26">
        <v>859</v>
      </c>
      <c r="V7" s="3">
        <v>6891</v>
      </c>
      <c r="W7" s="4">
        <f t="shared" si="4"/>
        <v>1.0946783161239078</v>
      </c>
      <c r="X7" s="18"/>
      <c r="Y7" s="28">
        <v>62572</v>
      </c>
      <c r="Z7" s="28">
        <v>59702</v>
      </c>
      <c r="AA7" s="28">
        <v>2187</v>
      </c>
      <c r="AB7" s="28">
        <v>4096</v>
      </c>
      <c r="AC7" s="4">
        <f t="shared" si="3"/>
        <v>1.2488748043753928</v>
      </c>
      <c r="AD7" s="4"/>
      <c r="AE7" s="32" t="str">
        <f t="shared" si="0"/>
        <v>"Bristol, North Somerset and South Gloucestershire",</v>
      </c>
    </row>
    <row r="8" spans="1:31" ht="15.75" x14ac:dyDescent="0.25">
      <c r="A8" s="2" t="s">
        <v>31</v>
      </c>
      <c r="B8" s="16"/>
      <c r="C8" s="1">
        <v>244724</v>
      </c>
      <c r="D8" s="1">
        <v>17356</v>
      </c>
      <c r="E8" s="16"/>
      <c r="F8" s="26">
        <v>130619</v>
      </c>
      <c r="G8" s="26">
        <v>114105</v>
      </c>
      <c r="H8" s="26">
        <v>24283</v>
      </c>
      <c r="I8" s="26">
        <v>8852</v>
      </c>
      <c r="J8" s="4">
        <f t="shared" si="1"/>
        <v>-0.56904960352818656</v>
      </c>
      <c r="K8" s="13"/>
      <c r="L8" s="26">
        <v>7802</v>
      </c>
      <c r="M8" s="26">
        <v>118301</v>
      </c>
      <c r="N8" s="26">
        <v>682</v>
      </c>
      <c r="O8" s="26">
        <v>6567</v>
      </c>
      <c r="P8" s="4">
        <f t="shared" si="2"/>
        <v>-5.9671698623726233E-2</v>
      </c>
      <c r="Q8" s="15"/>
      <c r="R8" s="26">
        <v>193218.73277661315</v>
      </c>
      <c r="S8" s="26">
        <v>51505.267223386858</v>
      </c>
      <c r="T8" s="26">
        <v>12592</v>
      </c>
      <c r="U8" s="26">
        <v>2786</v>
      </c>
      <c r="V8" s="3">
        <v>17404</v>
      </c>
      <c r="W8" s="4">
        <f t="shared" si="4"/>
        <v>1.1317466510599559</v>
      </c>
      <c r="X8" s="18"/>
      <c r="Y8" s="28">
        <v>125175</v>
      </c>
      <c r="Z8" s="28">
        <v>119549</v>
      </c>
      <c r="AA8" s="28">
        <v>6450</v>
      </c>
      <c r="AB8" s="28">
        <v>9100</v>
      </c>
      <c r="AC8" s="4">
        <f t="shared" si="3"/>
        <v>0.69245171548855367</v>
      </c>
      <c r="AD8" s="4"/>
      <c r="AE8" s="32" t="str">
        <f t="shared" si="0"/>
        <v>"Buckinghamshire, Oxfordshire and Berkshire West",</v>
      </c>
    </row>
    <row r="9" spans="1:31" ht="15.75" x14ac:dyDescent="0.25">
      <c r="A9" s="2" t="s">
        <v>32</v>
      </c>
      <c r="B9" s="16"/>
      <c r="C9" s="1">
        <v>123717</v>
      </c>
      <c r="D9" s="1">
        <v>9722</v>
      </c>
      <c r="E9" s="16"/>
      <c r="F9" s="26">
        <v>64492</v>
      </c>
      <c r="G9" s="26">
        <v>59225</v>
      </c>
      <c r="H9" s="26">
        <v>12408</v>
      </c>
      <c r="I9" s="26">
        <v>4683</v>
      </c>
      <c r="J9" s="4">
        <f t="shared" si="1"/>
        <v>-0.57556646680853019</v>
      </c>
      <c r="K9" s="13"/>
      <c r="L9" s="26">
        <v>18046</v>
      </c>
      <c r="M9" s="26">
        <v>34706</v>
      </c>
      <c r="N9" s="26">
        <v>1084</v>
      </c>
      <c r="O9" s="26">
        <v>1550</v>
      </c>
      <c r="P9" s="4">
        <f t="shared" si="2"/>
        <v>0.10092603484760687</v>
      </c>
      <c r="Q9" s="15"/>
      <c r="R9" s="26">
        <v>102998.03418451101</v>
      </c>
      <c r="S9" s="26">
        <v>20718.965815488991</v>
      </c>
      <c r="T9" s="26">
        <v>5238</v>
      </c>
      <c r="U9" s="26">
        <v>897</v>
      </c>
      <c r="V9" s="3">
        <v>10836</v>
      </c>
      <c r="W9" s="4">
        <f t="shared" si="4"/>
        <v>1.7662591687041564</v>
      </c>
      <c r="X9" s="18"/>
      <c r="Y9" s="28">
        <v>63892</v>
      </c>
      <c r="Z9" s="28">
        <v>59825</v>
      </c>
      <c r="AA9" s="28">
        <v>2953</v>
      </c>
      <c r="AB9" s="28">
        <v>4330</v>
      </c>
      <c r="AC9" s="4">
        <f t="shared" si="3"/>
        <v>0.79411873958432055</v>
      </c>
      <c r="AD9" s="4"/>
      <c r="AE9" s="32" t="str">
        <f t="shared" si="0"/>
        <v>"Cambridgeshire and Peterborough",</v>
      </c>
    </row>
    <row r="10" spans="1:31" ht="15.75" x14ac:dyDescent="0.25">
      <c r="A10" s="2" t="s">
        <v>33</v>
      </c>
      <c r="B10" s="16"/>
      <c r="C10" s="1">
        <v>318019</v>
      </c>
      <c r="D10" s="1">
        <v>30062</v>
      </c>
      <c r="E10" s="16"/>
      <c r="F10" s="26">
        <v>169061</v>
      </c>
      <c r="G10" s="26">
        <v>148958</v>
      </c>
      <c r="H10" s="26">
        <v>40131</v>
      </c>
      <c r="I10" s="26">
        <v>12058</v>
      </c>
      <c r="J10" s="4">
        <f t="shared" si="1"/>
        <v>-0.64782263588477196</v>
      </c>
      <c r="K10" s="13"/>
      <c r="L10" s="26">
        <v>123256</v>
      </c>
      <c r="M10" s="26">
        <v>54727</v>
      </c>
      <c r="N10" s="26">
        <v>9502</v>
      </c>
      <c r="O10" s="26">
        <v>2120</v>
      </c>
      <c r="P10" s="4">
        <f t="shared" si="2"/>
        <v>-0.25594232963334573</v>
      </c>
      <c r="Q10" s="15"/>
      <c r="R10" s="26">
        <v>293708.31037171709</v>
      </c>
      <c r="S10" s="26">
        <v>24310.689628282933</v>
      </c>
      <c r="T10" s="26">
        <v>18740</v>
      </c>
      <c r="U10" s="26">
        <v>1491</v>
      </c>
      <c r="V10" s="3">
        <v>31585</v>
      </c>
      <c r="W10" s="4">
        <f t="shared" si="4"/>
        <v>1.5612179328752904</v>
      </c>
      <c r="X10" s="18"/>
      <c r="Y10" s="28">
        <v>163014</v>
      </c>
      <c r="Z10" s="28">
        <v>155005</v>
      </c>
      <c r="AA10" s="28">
        <v>8267</v>
      </c>
      <c r="AB10" s="28">
        <v>13168</v>
      </c>
      <c r="AC10" s="4">
        <f t="shared" si="3"/>
        <v>0.91917259875250767</v>
      </c>
      <c r="AD10" s="4"/>
      <c r="AE10" s="32" t="str">
        <f t="shared" si="0"/>
        <v>"Cheshire and Merseyside",</v>
      </c>
    </row>
    <row r="11" spans="1:31" ht="15.75" x14ac:dyDescent="0.25">
      <c r="A11" s="2" t="s">
        <v>34</v>
      </c>
      <c r="B11" s="16"/>
      <c r="C11" s="1">
        <v>70389</v>
      </c>
      <c r="D11" s="1">
        <v>4346</v>
      </c>
      <c r="E11" s="16"/>
      <c r="F11" s="26">
        <v>37630</v>
      </c>
      <c r="G11" s="26">
        <v>32759</v>
      </c>
      <c r="H11" s="26">
        <v>6499</v>
      </c>
      <c r="I11" s="26">
        <v>1828</v>
      </c>
      <c r="J11" s="4">
        <f t="shared" si="1"/>
        <v>-0.66632799062016801</v>
      </c>
      <c r="K11" s="13"/>
      <c r="L11" s="26">
        <v>9912</v>
      </c>
      <c r="M11" s="26">
        <v>993</v>
      </c>
      <c r="N11" s="26">
        <v>596</v>
      </c>
      <c r="O11" s="26">
        <v>45</v>
      </c>
      <c r="P11" s="4">
        <f t="shared" si="2"/>
        <v>0.1159831426135236</v>
      </c>
      <c r="Q11" s="15"/>
      <c r="R11" s="26">
        <v>68369.02684834275</v>
      </c>
      <c r="S11" s="26">
        <v>2019.9731516572535</v>
      </c>
      <c r="T11" s="26">
        <v>3790</v>
      </c>
      <c r="U11" s="26">
        <v>90</v>
      </c>
      <c r="V11" s="3">
        <v>4394</v>
      </c>
      <c r="W11" s="4">
        <f t="shared" si="4"/>
        <v>1.1324742268041237</v>
      </c>
      <c r="X11" s="18"/>
      <c r="Y11" s="28">
        <v>35992</v>
      </c>
      <c r="Z11" s="28">
        <v>34397</v>
      </c>
      <c r="AA11" s="28">
        <v>1591</v>
      </c>
      <c r="AB11" s="28">
        <v>2208</v>
      </c>
      <c r="AC11" s="4">
        <f t="shared" si="3"/>
        <v>0.66370859596107024</v>
      </c>
      <c r="AD11" s="4"/>
      <c r="AE11" s="32" t="str">
        <f t="shared" si="0"/>
        <v>"Cornwall and the Isles of Scilly Health and Social Care Partnership",</v>
      </c>
    </row>
    <row r="12" spans="1:31" ht="15.75" x14ac:dyDescent="0.25">
      <c r="A12" s="2" t="s">
        <v>35</v>
      </c>
      <c r="B12" s="16"/>
      <c r="C12" s="1">
        <v>124385</v>
      </c>
      <c r="D12" s="1">
        <v>9884</v>
      </c>
      <c r="E12" s="16"/>
      <c r="F12" s="26">
        <v>65444</v>
      </c>
      <c r="G12" s="26">
        <v>58941</v>
      </c>
      <c r="H12" s="26">
        <v>12798</v>
      </c>
      <c r="I12" s="26">
        <v>4653</v>
      </c>
      <c r="J12" s="4">
        <f t="shared" si="1"/>
        <v>-0.58310198935165891</v>
      </c>
      <c r="K12" s="13"/>
      <c r="L12" s="26">
        <v>22425</v>
      </c>
      <c r="M12" s="26">
        <v>22682</v>
      </c>
      <c r="N12" s="26">
        <v>1306</v>
      </c>
      <c r="O12" s="26">
        <v>1277</v>
      </c>
      <c r="P12" s="4">
        <f t="shared" si="2"/>
        <v>0.43145652154344249</v>
      </c>
      <c r="Q12" s="15"/>
      <c r="R12" s="26">
        <v>95992.026880939797</v>
      </c>
      <c r="S12" s="26">
        <v>28392.973119060196</v>
      </c>
      <c r="T12" s="26">
        <v>6295</v>
      </c>
      <c r="U12" s="26">
        <v>1206</v>
      </c>
      <c r="V12" s="3">
        <v>9760</v>
      </c>
      <c r="W12" s="4">
        <f t="shared" si="4"/>
        <v>1.3011598453539528</v>
      </c>
      <c r="X12" s="18"/>
      <c r="Y12" s="28">
        <v>63715</v>
      </c>
      <c r="Z12" s="28">
        <v>60670</v>
      </c>
      <c r="AA12" s="28">
        <v>3237</v>
      </c>
      <c r="AB12" s="28">
        <v>4347</v>
      </c>
      <c r="AC12" s="4">
        <f t="shared" si="3"/>
        <v>0.61576274626808702</v>
      </c>
      <c r="AD12" s="4"/>
      <c r="AE12" s="32" t="str">
        <f t="shared" si="0"/>
        <v>"Coventry and Warwickshire",</v>
      </c>
    </row>
    <row r="13" spans="1:31" ht="15.75" x14ac:dyDescent="0.25">
      <c r="A13" s="2" t="s">
        <v>36</v>
      </c>
      <c r="B13" s="16"/>
      <c r="C13" s="1">
        <v>375923</v>
      </c>
      <c r="D13" s="1">
        <v>38856</v>
      </c>
      <c r="E13" s="16"/>
      <c r="F13" s="26">
        <v>200682</v>
      </c>
      <c r="G13" s="26">
        <v>175241</v>
      </c>
      <c r="H13" s="26">
        <v>54660</v>
      </c>
      <c r="I13" s="26">
        <v>25390</v>
      </c>
      <c r="J13" s="4">
        <f t="shared" si="1"/>
        <v>-0.45064597447376542</v>
      </c>
      <c r="K13" s="13"/>
      <c r="L13" s="26">
        <v>137501</v>
      </c>
      <c r="M13" s="26">
        <v>50844</v>
      </c>
      <c r="N13" s="26">
        <v>17710</v>
      </c>
      <c r="O13" s="26">
        <v>3517</v>
      </c>
      <c r="P13" s="4">
        <f t="shared" si="2"/>
        <v>-0.20475803586819274</v>
      </c>
      <c r="Q13" s="15"/>
      <c r="R13" s="26">
        <v>346639.82090118912</v>
      </c>
      <c r="S13" s="26">
        <v>29283.179098810906</v>
      </c>
      <c r="T13" s="26">
        <v>39884</v>
      </c>
      <c r="U13" s="26">
        <v>1835</v>
      </c>
      <c r="V13" s="3">
        <v>37633</v>
      </c>
      <c r="W13" s="4">
        <f t="shared" si="4"/>
        <v>0.90205901387856857</v>
      </c>
      <c r="X13" s="18"/>
      <c r="Y13" s="28">
        <v>193076</v>
      </c>
      <c r="Z13" s="28">
        <v>182847</v>
      </c>
      <c r="AA13" s="28">
        <v>20632</v>
      </c>
      <c r="AB13" s="28">
        <v>20745</v>
      </c>
      <c r="AC13" s="4">
        <f t="shared" si="3"/>
        <v>0.21639750603089558</v>
      </c>
      <c r="AD13" s="4"/>
      <c r="AE13" s="32" t="str">
        <f t="shared" si="0"/>
        <v>"Cumbria and North East",</v>
      </c>
    </row>
    <row r="14" spans="1:31" ht="15.75" x14ac:dyDescent="0.25">
      <c r="A14" s="2" t="s">
        <v>37</v>
      </c>
      <c r="B14" s="16"/>
      <c r="C14" s="1">
        <v>145391</v>
      </c>
      <c r="D14" s="1">
        <v>11062</v>
      </c>
      <c r="E14" s="16"/>
      <c r="F14" s="26">
        <v>77357</v>
      </c>
      <c r="G14" s="26">
        <v>68034</v>
      </c>
      <c r="H14" s="26">
        <v>17813</v>
      </c>
      <c r="I14" s="26">
        <v>2920</v>
      </c>
      <c r="J14" s="4">
        <f t="shared" si="1"/>
        <v>-0.80751099093652001</v>
      </c>
      <c r="K14" s="13"/>
      <c r="L14" s="26">
        <v>19427</v>
      </c>
      <c r="M14" s="26">
        <v>19847</v>
      </c>
      <c r="N14" s="26">
        <v>1638</v>
      </c>
      <c r="O14" s="26">
        <v>1008</v>
      </c>
      <c r="P14" s="4">
        <f t="shared" si="2"/>
        <v>-0.10805753557123932</v>
      </c>
      <c r="Q14" s="15"/>
      <c r="R14" s="26">
        <v>137657.96129355591</v>
      </c>
      <c r="S14" s="26">
        <v>7733.038706444082</v>
      </c>
      <c r="T14" s="26">
        <v>8480</v>
      </c>
      <c r="U14" s="26">
        <v>377</v>
      </c>
      <c r="V14" s="3">
        <v>11797</v>
      </c>
      <c r="W14" s="4">
        <f t="shared" si="4"/>
        <v>1.3319408377554476</v>
      </c>
      <c r="X14" s="18"/>
      <c r="Y14" s="28">
        <v>74773</v>
      </c>
      <c r="Z14" s="28">
        <v>70618</v>
      </c>
      <c r="AA14" s="28">
        <v>3347</v>
      </c>
      <c r="AB14" s="28">
        <v>6144</v>
      </c>
      <c r="AC14" s="4">
        <f t="shared" si="3"/>
        <v>1.2268340016016115</v>
      </c>
      <c r="AD14" s="4"/>
      <c r="AE14" s="32" t="str">
        <f t="shared" si="0"/>
        <v>"Devon",</v>
      </c>
    </row>
    <row r="15" spans="1:31" ht="15.75" x14ac:dyDescent="0.25">
      <c r="A15" s="2" t="s">
        <v>38</v>
      </c>
      <c r="B15" s="16"/>
      <c r="C15" s="1">
        <v>92925</v>
      </c>
      <c r="D15" s="1">
        <v>5322</v>
      </c>
      <c r="E15" s="16"/>
      <c r="F15" s="26">
        <v>50465</v>
      </c>
      <c r="G15" s="26">
        <v>42460</v>
      </c>
      <c r="H15" s="26">
        <v>9322</v>
      </c>
      <c r="I15" s="26">
        <v>1526</v>
      </c>
      <c r="J15" s="4">
        <f t="shared" si="1"/>
        <v>-0.79907116658803423</v>
      </c>
      <c r="K15" s="13"/>
      <c r="L15" s="26">
        <v>8373</v>
      </c>
      <c r="M15" s="26">
        <v>19418</v>
      </c>
      <c r="N15" s="26">
        <v>662</v>
      </c>
      <c r="O15" s="26">
        <v>788</v>
      </c>
      <c r="P15" s="4">
        <f t="shared" si="2"/>
        <v>-0.23998151004803892</v>
      </c>
      <c r="Q15" s="15"/>
      <c r="R15" s="26">
        <v>85462.644072234645</v>
      </c>
      <c r="S15" s="26">
        <v>7462.3559277653485</v>
      </c>
      <c r="T15" s="26">
        <v>5121</v>
      </c>
      <c r="U15" s="26">
        <v>297</v>
      </c>
      <c r="V15" s="3">
        <v>5366</v>
      </c>
      <c r="W15" s="4">
        <f t="shared" si="4"/>
        <v>0.99040236249538571</v>
      </c>
      <c r="X15" s="18"/>
      <c r="Y15" s="28">
        <v>47820</v>
      </c>
      <c r="Z15" s="28">
        <v>45105</v>
      </c>
      <c r="AA15" s="28">
        <v>1927</v>
      </c>
      <c r="AB15" s="28">
        <v>3475</v>
      </c>
      <c r="AC15" s="4">
        <f t="shared" si="3"/>
        <v>1.1903874185401224</v>
      </c>
      <c r="AD15" s="4"/>
      <c r="AE15" s="32" t="str">
        <f t="shared" si="0"/>
        <v>"Dorset",</v>
      </c>
    </row>
    <row r="16" spans="1:31" ht="15.75" x14ac:dyDescent="0.25">
      <c r="A16" s="2" t="s">
        <v>39</v>
      </c>
      <c r="B16" s="16"/>
      <c r="C16" s="1">
        <v>291427</v>
      </c>
      <c r="D16" s="1">
        <v>15143</v>
      </c>
      <c r="E16" s="16"/>
      <c r="F16" s="26">
        <v>149357</v>
      </c>
      <c r="G16" s="26">
        <v>142070</v>
      </c>
      <c r="H16" s="26">
        <v>23119</v>
      </c>
      <c r="I16" s="26">
        <v>9198</v>
      </c>
      <c r="J16" s="4">
        <f t="shared" si="1"/>
        <v>-0.56804938019551232</v>
      </c>
      <c r="K16" s="13"/>
      <c r="L16" s="26">
        <v>79623</v>
      </c>
      <c r="M16" s="26">
        <v>12384</v>
      </c>
      <c r="N16" s="26">
        <v>4987</v>
      </c>
      <c r="O16" s="26">
        <v>708</v>
      </c>
      <c r="P16" s="4">
        <f t="shared" si="2"/>
        <v>0.35160820149440619</v>
      </c>
      <c r="Q16" s="15"/>
      <c r="R16" s="26">
        <v>95164.459903230352</v>
      </c>
      <c r="S16" s="26">
        <v>196262.54009676963</v>
      </c>
      <c r="T16" s="26">
        <v>7312</v>
      </c>
      <c r="U16" s="26">
        <v>9441</v>
      </c>
      <c r="V16" s="3">
        <v>15376</v>
      </c>
      <c r="W16" s="4">
        <f t="shared" si="4"/>
        <v>0.91780576613143916</v>
      </c>
      <c r="X16" s="18"/>
      <c r="Y16" s="28">
        <v>149819</v>
      </c>
      <c r="Z16" s="28">
        <v>141608</v>
      </c>
      <c r="AA16" s="28">
        <v>8099</v>
      </c>
      <c r="AB16" s="28">
        <v>8983</v>
      </c>
      <c r="AC16" s="4">
        <f t="shared" si="3"/>
        <v>0.34441101769010407</v>
      </c>
      <c r="AD16" s="4"/>
      <c r="AE16" s="32" t="str">
        <f t="shared" si="0"/>
        <v>"East London Health and Care Partnership",</v>
      </c>
    </row>
    <row r="17" spans="1:31" ht="15.75" x14ac:dyDescent="0.25">
      <c r="A17" s="2" t="s">
        <v>40</v>
      </c>
      <c r="B17" s="16"/>
      <c r="C17" s="1">
        <v>111563</v>
      </c>
      <c r="D17" s="1">
        <v>7835</v>
      </c>
      <c r="E17" s="16"/>
      <c r="F17" s="26">
        <v>59975</v>
      </c>
      <c r="G17" s="26">
        <v>51588</v>
      </c>
      <c r="H17" s="26">
        <v>11079</v>
      </c>
      <c r="I17" s="26">
        <v>3530</v>
      </c>
      <c r="J17" s="4">
        <f t="shared" si="1"/>
        <v>-0.61745524795243623</v>
      </c>
      <c r="K17" s="13"/>
      <c r="L17" s="26">
        <v>3062</v>
      </c>
      <c r="M17" s="26">
        <v>48702</v>
      </c>
      <c r="N17" s="26">
        <v>148</v>
      </c>
      <c r="O17" s="26">
        <v>2365</v>
      </c>
      <c r="P17" s="4">
        <f t="shared" si="2"/>
        <v>0.48767188407535733</v>
      </c>
      <c r="Q17" s="15"/>
      <c r="R17" s="26">
        <v>77711.949615252714</v>
      </c>
      <c r="S17" s="26">
        <v>33851.050384747286</v>
      </c>
      <c r="T17" s="26">
        <v>5275</v>
      </c>
      <c r="U17" s="26">
        <v>1095</v>
      </c>
      <c r="V17" s="3">
        <v>8117</v>
      </c>
      <c r="W17" s="4">
        <f t="shared" si="4"/>
        <v>1.27425431711146</v>
      </c>
      <c r="X17" s="18"/>
      <c r="Y17" s="28">
        <v>57461</v>
      </c>
      <c r="Z17" s="28">
        <v>54102</v>
      </c>
      <c r="AA17" s="28">
        <v>2772</v>
      </c>
      <c r="AB17" s="28">
        <v>3931</v>
      </c>
      <c r="AC17" s="4">
        <f t="shared" si="3"/>
        <v>0.72557021157620571</v>
      </c>
      <c r="AD17" s="4"/>
      <c r="AE17" s="32" t="str">
        <f t="shared" si="0"/>
        <v>"Frimley Health and Care ICS",</v>
      </c>
    </row>
    <row r="18" spans="1:31" ht="15.75" x14ac:dyDescent="0.25">
      <c r="A18" s="2" t="s">
        <v>41</v>
      </c>
      <c r="B18" s="16"/>
      <c r="C18" s="1">
        <v>81675</v>
      </c>
      <c r="D18" s="1">
        <v>11865</v>
      </c>
      <c r="E18" s="16"/>
      <c r="F18" s="26">
        <v>43822</v>
      </c>
      <c r="G18" s="26">
        <v>37853</v>
      </c>
      <c r="H18" s="26">
        <v>15353</v>
      </c>
      <c r="I18" s="26">
        <v>2839</v>
      </c>
      <c r="J18" s="4">
        <f t="shared" si="1"/>
        <v>-0.77891943167691069</v>
      </c>
      <c r="K18" s="13"/>
      <c r="L18" s="26">
        <v>7063</v>
      </c>
      <c r="M18" s="26">
        <v>25542</v>
      </c>
      <c r="N18" s="26">
        <v>593</v>
      </c>
      <c r="O18" s="26">
        <v>1600</v>
      </c>
      <c r="P18" s="4">
        <f t="shared" si="2"/>
        <v>0.10478795460931489</v>
      </c>
      <c r="Q18" s="15"/>
      <c r="R18" s="26">
        <v>74263.265001472377</v>
      </c>
      <c r="S18" s="26">
        <v>7411.7349985276169</v>
      </c>
      <c r="T18" s="26">
        <v>5818</v>
      </c>
      <c r="U18" s="26">
        <v>427</v>
      </c>
      <c r="V18" s="3">
        <v>11883</v>
      </c>
      <c r="W18" s="4">
        <f t="shared" si="4"/>
        <v>1.9028022417934347</v>
      </c>
      <c r="X18" s="18"/>
      <c r="Y18" s="28">
        <v>41500</v>
      </c>
      <c r="Z18" s="28">
        <v>40175</v>
      </c>
      <c r="AA18" s="28">
        <v>2376</v>
      </c>
      <c r="AB18" s="28">
        <v>3804</v>
      </c>
      <c r="AC18" s="4">
        <f t="shared" si="3"/>
        <v>0.89473832876538606</v>
      </c>
      <c r="AD18" s="4"/>
      <c r="AE18" s="32" t="str">
        <f t="shared" si="0"/>
        <v>"Gloucestershire",</v>
      </c>
    </row>
    <row r="19" spans="1:31" ht="15.75" x14ac:dyDescent="0.25">
      <c r="A19" s="2" t="s">
        <v>42</v>
      </c>
      <c r="B19" s="16"/>
      <c r="C19" s="1">
        <v>405176</v>
      </c>
      <c r="D19" s="1">
        <v>37899</v>
      </c>
      <c r="E19" s="16"/>
      <c r="F19" s="26">
        <v>213175</v>
      </c>
      <c r="G19" s="26">
        <v>192001</v>
      </c>
      <c r="H19" s="26">
        <v>55599</v>
      </c>
      <c r="I19" s="26">
        <v>16903</v>
      </c>
      <c r="J19" s="4">
        <f t="shared" si="1"/>
        <v>-0.65140903068358647</v>
      </c>
      <c r="K19" s="13"/>
      <c r="L19" s="26">
        <v>187874</v>
      </c>
      <c r="M19" s="26">
        <v>44996</v>
      </c>
      <c r="N19" s="26">
        <v>15192</v>
      </c>
      <c r="O19" s="26">
        <v>2450</v>
      </c>
      <c r="P19" s="4">
        <f t="shared" si="2"/>
        <v>-2.9355267123997164E-3</v>
      </c>
      <c r="Q19" s="15"/>
      <c r="R19" s="26">
        <v>288895.79510567599</v>
      </c>
      <c r="S19" s="26">
        <v>116280.20489432398</v>
      </c>
      <c r="T19" s="26">
        <v>26801</v>
      </c>
      <c r="U19" s="26">
        <v>5505</v>
      </c>
      <c r="V19" s="3">
        <v>39707</v>
      </c>
      <c r="W19" s="4">
        <f t="shared" si="4"/>
        <v>1.2290905714108835</v>
      </c>
      <c r="X19" s="18"/>
      <c r="Y19" s="28">
        <v>207823</v>
      </c>
      <c r="Z19" s="28">
        <v>197353</v>
      </c>
      <c r="AA19" s="28">
        <v>14219</v>
      </c>
      <c r="AB19" s="28">
        <v>18670</v>
      </c>
      <c r="AC19" s="4">
        <f t="shared" si="3"/>
        <v>0.58412007704845403</v>
      </c>
      <c r="AD19" s="4"/>
      <c r="AE19" s="32" t="str">
        <f t="shared" si="0"/>
        <v>"Greater Manchester Health and Social Care Partnership",</v>
      </c>
    </row>
    <row r="20" spans="1:31" ht="15.75" x14ac:dyDescent="0.25">
      <c r="A20" s="2" t="s">
        <v>43</v>
      </c>
      <c r="B20" s="16"/>
      <c r="C20" s="1">
        <v>233752</v>
      </c>
      <c r="D20" s="1">
        <v>16143</v>
      </c>
      <c r="E20" s="16"/>
      <c r="F20" s="26">
        <v>124467</v>
      </c>
      <c r="G20" s="26">
        <v>109285</v>
      </c>
      <c r="H20" s="26">
        <v>22949</v>
      </c>
      <c r="I20" s="26">
        <v>9461</v>
      </c>
      <c r="J20" s="4">
        <f t="shared" si="1"/>
        <v>-0.51509855103171009</v>
      </c>
      <c r="K20" s="13"/>
      <c r="L20" s="26">
        <v>32700</v>
      </c>
      <c r="M20" s="26">
        <v>67380</v>
      </c>
      <c r="N20" s="26">
        <v>3486</v>
      </c>
      <c r="O20" s="26">
        <v>3083</v>
      </c>
      <c r="P20" s="4">
        <f t="shared" si="2"/>
        <v>-0.36446097479638451</v>
      </c>
      <c r="Q20" s="15"/>
      <c r="R20" s="26">
        <v>206959.65065138912</v>
      </c>
      <c r="S20" s="26">
        <v>26792.349348610875</v>
      </c>
      <c r="T20" s="26">
        <v>14105</v>
      </c>
      <c r="U20" s="26">
        <v>1107</v>
      </c>
      <c r="V20" s="3">
        <v>16959</v>
      </c>
      <c r="W20" s="4">
        <f t="shared" si="4"/>
        <v>1.1148435445700762</v>
      </c>
      <c r="X20" s="18"/>
      <c r="Y20" s="28">
        <v>120256</v>
      </c>
      <c r="Z20" s="28">
        <v>113496</v>
      </c>
      <c r="AA20" s="28">
        <v>7680</v>
      </c>
      <c r="AB20" s="28">
        <v>8621</v>
      </c>
      <c r="AC20" s="4">
        <f t="shared" si="3"/>
        <v>0.36265395404881473</v>
      </c>
      <c r="AD20" s="4"/>
      <c r="AE20" s="32" t="str">
        <f t="shared" si="0"/>
        <v>"Hampshire and the Isle of Wight",</v>
      </c>
    </row>
    <row r="21" spans="1:31" ht="15.75" x14ac:dyDescent="0.25">
      <c r="A21" s="2" t="s">
        <v>44</v>
      </c>
      <c r="B21" s="16"/>
      <c r="C21" s="1">
        <v>223826</v>
      </c>
      <c r="D21" s="1">
        <v>19272</v>
      </c>
      <c r="E21" s="16"/>
      <c r="F21" s="26">
        <v>120989</v>
      </c>
      <c r="G21" s="26">
        <v>102837</v>
      </c>
      <c r="H21" s="26">
        <v>28608</v>
      </c>
      <c r="I21" s="26">
        <v>7955</v>
      </c>
      <c r="J21" s="4">
        <f t="shared" si="1"/>
        <v>-0.6621408265250126</v>
      </c>
      <c r="K21" s="13"/>
      <c r="L21" s="26">
        <v>76439</v>
      </c>
      <c r="M21" s="26">
        <v>30550</v>
      </c>
      <c r="N21" s="26">
        <v>6316</v>
      </c>
      <c r="O21" s="26">
        <v>1661</v>
      </c>
      <c r="P21" s="4">
        <f t="shared" si="2"/>
        <v>-2.5659782995898106E-2</v>
      </c>
      <c r="Q21" s="15"/>
      <c r="R21" s="26">
        <v>186237.03570423549</v>
      </c>
      <c r="S21" s="26">
        <v>37588.964295764526</v>
      </c>
      <c r="T21" s="26">
        <v>15240</v>
      </c>
      <c r="U21" s="26">
        <v>1393</v>
      </c>
      <c r="V21" s="3">
        <v>19730</v>
      </c>
      <c r="W21" s="4">
        <f t="shared" si="4"/>
        <v>1.1861961161546324</v>
      </c>
      <c r="X21" s="18"/>
      <c r="Y21" s="28">
        <v>114888</v>
      </c>
      <c r="Z21" s="28">
        <v>108938</v>
      </c>
      <c r="AA21" s="28">
        <v>7570</v>
      </c>
      <c r="AB21" s="28">
        <v>9361</v>
      </c>
      <c r="AC21" s="4">
        <f t="shared" si="3"/>
        <v>0.49411695646672027</v>
      </c>
      <c r="AD21" s="4"/>
      <c r="AE21" s="32" t="str">
        <f t="shared" si="0"/>
        <v>"Healthier Lancashire and South Cumbria",</v>
      </c>
    </row>
    <row r="22" spans="1:31" ht="15.75" x14ac:dyDescent="0.25">
      <c r="A22" s="2" t="s">
        <v>45</v>
      </c>
      <c r="B22" s="16"/>
      <c r="C22" s="1">
        <v>99229</v>
      </c>
      <c r="D22" s="1">
        <v>6496</v>
      </c>
      <c r="E22" s="16"/>
      <c r="F22" s="26">
        <v>53321</v>
      </c>
      <c r="G22" s="26">
        <v>45908</v>
      </c>
      <c r="H22" s="26">
        <v>9807</v>
      </c>
      <c r="I22" s="26">
        <v>2688</v>
      </c>
      <c r="J22" s="4">
        <f t="shared" si="1"/>
        <v>-0.67123199841519088</v>
      </c>
      <c r="K22" s="13"/>
      <c r="L22" s="26">
        <v>14055</v>
      </c>
      <c r="M22" s="26">
        <v>19821</v>
      </c>
      <c r="N22" s="26">
        <v>948</v>
      </c>
      <c r="O22" s="26">
        <v>920</v>
      </c>
      <c r="P22" s="4">
        <f t="shared" si="2"/>
        <v>1.8976372600029601E-2</v>
      </c>
      <c r="Q22" s="15"/>
      <c r="R22" s="26">
        <v>91514.184211465908</v>
      </c>
      <c r="S22" s="26">
        <v>7714.8157885340961</v>
      </c>
      <c r="T22" s="26">
        <v>5541</v>
      </c>
      <c r="U22" s="26">
        <v>359</v>
      </c>
      <c r="V22" s="3">
        <v>6559</v>
      </c>
      <c r="W22" s="4">
        <f t="shared" si="4"/>
        <v>1.1116949152542372</v>
      </c>
      <c r="X22" s="18"/>
      <c r="Y22" s="28">
        <v>50890</v>
      </c>
      <c r="Z22" s="28">
        <v>48339</v>
      </c>
      <c r="AA22" s="28">
        <v>2556</v>
      </c>
      <c r="AB22" s="28">
        <v>3502</v>
      </c>
      <c r="AC22" s="4">
        <f t="shared" si="3"/>
        <v>0.65254402659985322</v>
      </c>
      <c r="AD22" s="4"/>
      <c r="AE22" s="32" t="str">
        <f t="shared" si="0"/>
        <v>"Herefordshire and Worcestershire",</v>
      </c>
    </row>
    <row r="23" spans="1:31" ht="15.75" x14ac:dyDescent="0.25">
      <c r="A23" s="2" t="s">
        <v>46</v>
      </c>
      <c r="B23" s="16"/>
      <c r="C23" s="1">
        <v>213560</v>
      </c>
      <c r="D23" s="1">
        <v>10902</v>
      </c>
      <c r="E23" s="16"/>
      <c r="F23" s="26">
        <v>112731</v>
      </c>
      <c r="G23" s="26">
        <v>100829</v>
      </c>
      <c r="H23" s="26">
        <v>17003</v>
      </c>
      <c r="I23" s="26">
        <v>3535</v>
      </c>
      <c r="J23" s="4">
        <f t="shared" si="1"/>
        <v>-0.75994635606054017</v>
      </c>
      <c r="K23" s="13"/>
      <c r="L23" s="26">
        <v>3917</v>
      </c>
      <c r="M23" s="26">
        <v>76202</v>
      </c>
      <c r="N23" s="26">
        <v>221</v>
      </c>
      <c r="O23" s="26">
        <v>2697</v>
      </c>
      <c r="P23" s="4">
        <f t="shared" si="2"/>
        <v>-7.1129415458033196E-2</v>
      </c>
      <c r="Q23" s="15"/>
      <c r="R23" s="26">
        <v>171383.75815936067</v>
      </c>
      <c r="S23" s="26">
        <v>42176.241840639334</v>
      </c>
      <c r="T23" s="26">
        <v>7527</v>
      </c>
      <c r="U23" s="26">
        <v>1987</v>
      </c>
      <c r="V23" s="3">
        <v>10914</v>
      </c>
      <c r="W23" s="4">
        <f t="shared" si="4"/>
        <v>1.1471515661130964</v>
      </c>
      <c r="X23" s="18"/>
      <c r="Y23" s="28">
        <v>109343</v>
      </c>
      <c r="Z23" s="28">
        <v>104217</v>
      </c>
      <c r="AA23" s="28">
        <v>3503</v>
      </c>
      <c r="AB23" s="28">
        <v>5968</v>
      </c>
      <c r="AC23" s="4">
        <f t="shared" si="3"/>
        <v>1.0478778676097376</v>
      </c>
      <c r="AD23" s="4"/>
      <c r="AE23" s="32" t="str">
        <f t="shared" si="0"/>
        <v>"Hertfordshire and West Essex",</v>
      </c>
    </row>
    <row r="24" spans="1:31" ht="15.75" x14ac:dyDescent="0.25">
      <c r="A24" s="2" t="s">
        <v>47</v>
      </c>
      <c r="B24" s="16"/>
      <c r="C24" s="1">
        <v>213346</v>
      </c>
      <c r="D24" s="1">
        <v>15835</v>
      </c>
      <c r="E24" s="16"/>
      <c r="F24" s="26">
        <v>115090</v>
      </c>
      <c r="G24" s="26">
        <v>98256</v>
      </c>
      <c r="H24" s="26">
        <v>23299</v>
      </c>
      <c r="I24" s="26">
        <v>5480</v>
      </c>
      <c r="J24" s="4">
        <f t="shared" si="1"/>
        <v>-0.71548293034120225</v>
      </c>
      <c r="K24" s="13"/>
      <c r="L24" s="26">
        <v>46594</v>
      </c>
      <c r="M24" s="26">
        <v>52960</v>
      </c>
      <c r="N24" s="26">
        <v>3084</v>
      </c>
      <c r="O24" s="26">
        <v>2597</v>
      </c>
      <c r="P24" s="4">
        <f t="shared" si="2"/>
        <v>9.7031087474441335E-2</v>
      </c>
      <c r="Q24" s="15"/>
      <c r="R24" s="26">
        <v>198793.14602454993</v>
      </c>
      <c r="S24" s="26">
        <v>14552.853975450078</v>
      </c>
      <c r="T24" s="26">
        <v>12007</v>
      </c>
      <c r="U24" s="26">
        <v>462</v>
      </c>
      <c r="V24" s="3">
        <v>16057</v>
      </c>
      <c r="W24" s="4">
        <f t="shared" si="4"/>
        <v>1.2877536289999199</v>
      </c>
      <c r="X24" s="18"/>
      <c r="Y24" s="28">
        <v>109161</v>
      </c>
      <c r="Z24" s="28">
        <v>104185</v>
      </c>
      <c r="AA24" s="28">
        <v>5073</v>
      </c>
      <c r="AB24" s="28">
        <v>7541</v>
      </c>
      <c r="AC24" s="4">
        <f t="shared" si="3"/>
        <v>0.7843882107303024</v>
      </c>
      <c r="AD24" s="4"/>
      <c r="AE24" s="32" t="str">
        <f t="shared" si="0"/>
        <v>"Humber, Coast and Vale",</v>
      </c>
    </row>
    <row r="25" spans="1:31" ht="15.75" x14ac:dyDescent="0.25">
      <c r="A25" s="2" t="s">
        <v>48</v>
      </c>
      <c r="B25" s="16"/>
      <c r="C25" s="1">
        <v>131878</v>
      </c>
      <c r="D25" s="1">
        <v>11471</v>
      </c>
      <c r="E25" s="16"/>
      <c r="F25" s="26">
        <v>70861</v>
      </c>
      <c r="G25" s="26">
        <v>61017</v>
      </c>
      <c r="H25" s="26">
        <v>17612</v>
      </c>
      <c r="I25" s="26">
        <v>4002</v>
      </c>
      <c r="J25" s="4">
        <f t="shared" si="1"/>
        <v>-0.72747184674113463</v>
      </c>
      <c r="K25" s="13"/>
      <c r="L25" s="26">
        <v>30216</v>
      </c>
      <c r="M25" s="26">
        <v>27831</v>
      </c>
      <c r="N25" s="26">
        <v>2133</v>
      </c>
      <c r="O25" s="26">
        <v>1607</v>
      </c>
      <c r="P25" s="4">
        <f t="shared" si="2"/>
        <v>0.21119067176991146</v>
      </c>
      <c r="Q25" s="15"/>
      <c r="R25" s="26">
        <v>115050.91112521531</v>
      </c>
      <c r="S25" s="26">
        <v>16827.088874784688</v>
      </c>
      <c r="T25" s="26">
        <v>6518</v>
      </c>
      <c r="U25" s="26">
        <v>979</v>
      </c>
      <c r="V25" s="3">
        <v>14036</v>
      </c>
      <c r="W25" s="4">
        <f t="shared" si="4"/>
        <v>1.8722155528878217</v>
      </c>
      <c r="X25" s="18"/>
      <c r="Y25" s="28">
        <v>67305</v>
      </c>
      <c r="Z25" s="28">
        <v>64573</v>
      </c>
      <c r="AA25" s="28">
        <v>2988</v>
      </c>
      <c r="AB25" s="28">
        <v>4743</v>
      </c>
      <c r="AC25" s="4">
        <f t="shared" si="3"/>
        <v>0.8955351999559551</v>
      </c>
      <c r="AD25" s="4"/>
      <c r="AE25" s="32" t="str">
        <f t="shared" ref="AE25:AE44" si="5">_xlfn.CONCAT(CHAR(34),A25,CHAR(34),",")</f>
        <v>"Joined Up Care Derbyshire",</v>
      </c>
    </row>
    <row r="26" spans="1:31" ht="15.75" x14ac:dyDescent="0.25">
      <c r="A26" s="2" t="s">
        <v>49</v>
      </c>
      <c r="B26" s="16"/>
      <c r="C26" s="1">
        <v>259946</v>
      </c>
      <c r="D26" s="1">
        <v>18731</v>
      </c>
      <c r="E26" s="16"/>
      <c r="F26" s="26">
        <v>139132</v>
      </c>
      <c r="G26" s="26">
        <v>120814</v>
      </c>
      <c r="H26" s="26">
        <v>30733</v>
      </c>
      <c r="I26" s="26">
        <v>8627</v>
      </c>
      <c r="J26" s="4">
        <f t="shared" si="1"/>
        <v>-0.66615017983770142</v>
      </c>
      <c r="K26" s="13"/>
      <c r="L26" s="26">
        <v>48340</v>
      </c>
      <c r="M26" s="26">
        <v>44224</v>
      </c>
      <c r="N26" s="26">
        <v>4379</v>
      </c>
      <c r="O26" s="26">
        <v>2112</v>
      </c>
      <c r="P26" s="4">
        <f t="shared" si="2"/>
        <v>-0.21936695956135277</v>
      </c>
      <c r="Q26" s="15"/>
      <c r="R26" s="26">
        <v>227843.14854142439</v>
      </c>
      <c r="S26" s="26">
        <v>32102.851458575613</v>
      </c>
      <c r="T26" s="26">
        <v>17568</v>
      </c>
      <c r="U26" s="26">
        <v>1629</v>
      </c>
      <c r="V26" s="3">
        <v>19826</v>
      </c>
      <c r="W26" s="4">
        <f t="shared" si="4"/>
        <v>1.0327655362817107</v>
      </c>
      <c r="X26" s="18"/>
      <c r="Y26" s="28">
        <v>133656</v>
      </c>
      <c r="Z26" s="28">
        <v>126290</v>
      </c>
      <c r="AA26" s="28">
        <v>9189</v>
      </c>
      <c r="AB26" s="28">
        <v>10528</v>
      </c>
      <c r="AC26" s="4">
        <f t="shared" si="3"/>
        <v>0.38918497809697361</v>
      </c>
      <c r="AD26" s="4"/>
      <c r="AE26" s="32" t="str">
        <f t="shared" si="5"/>
        <v>"Kent and Medway",</v>
      </c>
    </row>
    <row r="27" spans="1:31" ht="15.75" x14ac:dyDescent="0.25">
      <c r="A27" s="2" t="s">
        <v>50</v>
      </c>
      <c r="B27" s="16"/>
      <c r="C27" s="1">
        <v>147448</v>
      </c>
      <c r="D27" s="1">
        <v>9369</v>
      </c>
      <c r="E27" s="16"/>
      <c r="F27" s="26">
        <v>79149</v>
      </c>
      <c r="G27" s="26">
        <v>68299</v>
      </c>
      <c r="H27" s="26">
        <v>14859</v>
      </c>
      <c r="I27" s="26">
        <v>4446</v>
      </c>
      <c r="J27" s="4">
        <f t="shared" si="1"/>
        <v>-0.64190562194669631</v>
      </c>
      <c r="K27" s="13"/>
      <c r="L27" s="26">
        <v>23006</v>
      </c>
      <c r="M27" s="26">
        <v>38500</v>
      </c>
      <c r="N27" s="26">
        <v>2404</v>
      </c>
      <c r="O27" s="26">
        <v>1936</v>
      </c>
      <c r="P27" s="4">
        <f t="shared" si="2"/>
        <v>-0.2874249513496796</v>
      </c>
      <c r="Q27" s="15"/>
      <c r="R27" s="26">
        <v>101748.37806887024</v>
      </c>
      <c r="S27" s="26">
        <v>45699.621931129761</v>
      </c>
      <c r="T27" s="26">
        <v>7777</v>
      </c>
      <c r="U27" s="26">
        <v>2001</v>
      </c>
      <c r="V27" s="3">
        <v>9461</v>
      </c>
      <c r="W27" s="4">
        <f t="shared" si="4"/>
        <v>0.9675802822663121</v>
      </c>
      <c r="X27" s="18"/>
      <c r="Y27" s="28">
        <v>75495</v>
      </c>
      <c r="Z27" s="28">
        <v>71953</v>
      </c>
      <c r="AA27" s="28">
        <v>3124</v>
      </c>
      <c r="AB27" s="28">
        <v>4573</v>
      </c>
      <c r="AC27" s="4">
        <f t="shared" si="3"/>
        <v>0.75963429165842378</v>
      </c>
      <c r="AD27" s="4"/>
      <c r="AE27" s="32" t="str">
        <f t="shared" si="5"/>
        <v>"Leicester, Leicestershire and Rutland",</v>
      </c>
    </row>
    <row r="28" spans="1:31" ht="15.75" x14ac:dyDescent="0.25">
      <c r="A28" s="2" t="s">
        <v>51</v>
      </c>
      <c r="B28" s="16"/>
      <c r="C28" s="1">
        <v>93284</v>
      </c>
      <c r="D28" s="1">
        <v>7049</v>
      </c>
      <c r="E28" s="16"/>
      <c r="F28" s="26">
        <v>49347</v>
      </c>
      <c r="G28" s="26">
        <v>43937</v>
      </c>
      <c r="H28" s="26">
        <v>10540</v>
      </c>
      <c r="I28" s="26">
        <v>2486</v>
      </c>
      <c r="J28" s="4">
        <f t="shared" si="1"/>
        <v>-0.72642436964600976</v>
      </c>
      <c r="K28" s="13"/>
      <c r="L28" s="26">
        <v>14428</v>
      </c>
      <c r="M28" s="26">
        <v>18592</v>
      </c>
      <c r="N28" s="26">
        <v>1033</v>
      </c>
      <c r="O28" s="26">
        <v>932</v>
      </c>
      <c r="P28" s="4">
        <f t="shared" si="2"/>
        <v>3.6752161091697433E-2</v>
      </c>
      <c r="Q28" s="15"/>
      <c r="R28" s="26">
        <v>89260.528710188431</v>
      </c>
      <c r="S28" s="26">
        <v>4023.4712898115649</v>
      </c>
      <c r="T28" s="26">
        <v>5789</v>
      </c>
      <c r="U28" s="26">
        <v>260</v>
      </c>
      <c r="V28" s="3">
        <v>6939</v>
      </c>
      <c r="W28" s="4">
        <f t="shared" si="4"/>
        <v>1.1471317573152586</v>
      </c>
      <c r="X28" s="18"/>
      <c r="Y28" s="28">
        <v>47322</v>
      </c>
      <c r="Z28" s="28">
        <v>45962</v>
      </c>
      <c r="AA28" s="28">
        <v>2028</v>
      </c>
      <c r="AB28" s="28">
        <v>4007</v>
      </c>
      <c r="AC28" s="4">
        <f t="shared" si="3"/>
        <v>1.3306578494656942</v>
      </c>
      <c r="AD28" s="4"/>
      <c r="AE28" s="32" t="str">
        <f t="shared" si="5"/>
        <v>"Lincolnshire",</v>
      </c>
    </row>
    <row r="29" spans="1:31" ht="15.75" x14ac:dyDescent="0.25">
      <c r="A29" s="2" t="s">
        <v>52</v>
      </c>
      <c r="B29" s="16"/>
      <c r="C29" s="1">
        <v>164169</v>
      </c>
      <c r="D29" s="1">
        <v>10334</v>
      </c>
      <c r="E29" s="16"/>
      <c r="F29" s="26">
        <v>87734</v>
      </c>
      <c r="G29" s="26">
        <v>76435</v>
      </c>
      <c r="H29" s="26">
        <v>15313</v>
      </c>
      <c r="I29" s="26">
        <v>3512</v>
      </c>
      <c r="J29" s="4">
        <f t="shared" si="1"/>
        <v>-0.72813304368571785</v>
      </c>
      <c r="K29" s="13"/>
      <c r="L29" s="26">
        <v>19637</v>
      </c>
      <c r="M29" s="26">
        <v>42145</v>
      </c>
      <c r="N29" s="26">
        <v>1183</v>
      </c>
      <c r="O29" s="26">
        <v>1545</v>
      </c>
      <c r="P29" s="4">
        <f t="shared" si="2"/>
        <v>-9.8943224636089622E-2</v>
      </c>
      <c r="Q29" s="15"/>
      <c r="R29" s="26">
        <v>142164.4883999466</v>
      </c>
      <c r="S29" s="26">
        <v>22004.511600053404</v>
      </c>
      <c r="T29" s="26">
        <v>6917</v>
      </c>
      <c r="U29" s="26">
        <v>1504</v>
      </c>
      <c r="V29" s="3">
        <v>10305</v>
      </c>
      <c r="W29" s="4">
        <f t="shared" si="4"/>
        <v>1.2237263982899893</v>
      </c>
      <c r="X29" s="18"/>
      <c r="Y29" s="28">
        <v>84103</v>
      </c>
      <c r="Z29" s="28">
        <v>80066</v>
      </c>
      <c r="AA29" s="28">
        <v>3019</v>
      </c>
      <c r="AB29" s="28">
        <v>5448</v>
      </c>
      <c r="AC29" s="4">
        <f t="shared" si="3"/>
        <v>1.1717023364695698</v>
      </c>
      <c r="AD29" s="4"/>
      <c r="AE29" s="32" t="str">
        <f t="shared" si="5"/>
        <v>"Mid and South Essex",</v>
      </c>
    </row>
    <row r="30" spans="1:31" ht="15.75" x14ac:dyDescent="0.25">
      <c r="A30" s="2" t="s">
        <v>53</v>
      </c>
      <c r="B30" s="16"/>
      <c r="C30" s="1">
        <v>123942</v>
      </c>
      <c r="D30" s="1">
        <v>10768</v>
      </c>
      <c r="E30" s="16"/>
      <c r="F30" s="26">
        <v>66122</v>
      </c>
      <c r="G30" s="26">
        <v>57820</v>
      </c>
      <c r="H30" s="26">
        <v>14904</v>
      </c>
      <c r="I30" s="26">
        <v>4242</v>
      </c>
      <c r="J30" s="4">
        <f t="shared" si="1"/>
        <v>-0.66385840523193351</v>
      </c>
      <c r="K30" s="13"/>
      <c r="L30" s="26">
        <v>23673</v>
      </c>
      <c r="M30" s="26">
        <v>15596</v>
      </c>
      <c r="N30" s="26">
        <v>1628</v>
      </c>
      <c r="O30" s="26">
        <v>591</v>
      </c>
      <c r="P30" s="4">
        <f t="shared" si="2"/>
        <v>-0.18407077788040349</v>
      </c>
      <c r="Q30" s="15"/>
      <c r="R30" s="26">
        <v>115291.67704532473</v>
      </c>
      <c r="S30" s="26">
        <v>8650.3229546752664</v>
      </c>
      <c r="T30" s="26">
        <v>7595</v>
      </c>
      <c r="U30" s="26">
        <v>423</v>
      </c>
      <c r="V30" s="3">
        <v>11053</v>
      </c>
      <c r="W30" s="4">
        <f t="shared" si="4"/>
        <v>1.3785233225243203</v>
      </c>
      <c r="X30" s="18"/>
      <c r="Y30" s="28">
        <v>63435</v>
      </c>
      <c r="Z30" s="28">
        <v>60507</v>
      </c>
      <c r="AA30" s="28">
        <v>3436</v>
      </c>
      <c r="AB30" s="28">
        <v>5115</v>
      </c>
      <c r="AC30" s="4">
        <f t="shared" si="3"/>
        <v>0.78804631412573944</v>
      </c>
      <c r="AD30" s="4"/>
      <c r="AE30" s="32" t="str">
        <f t="shared" si="5"/>
        <v>"Norfolk and Waveney Health and Care Partnership",</v>
      </c>
    </row>
    <row r="31" spans="1:31" ht="15.75" x14ac:dyDescent="0.25">
      <c r="A31" s="2" t="s">
        <v>54</v>
      </c>
      <c r="B31" s="16"/>
      <c r="C31" s="1">
        <v>205929</v>
      </c>
      <c r="D31" s="1">
        <v>11828</v>
      </c>
      <c r="E31" s="16"/>
      <c r="F31" s="26">
        <v>107775</v>
      </c>
      <c r="G31" s="26">
        <v>98154</v>
      </c>
      <c r="H31" s="26">
        <v>17113</v>
      </c>
      <c r="I31" s="26">
        <v>7016</v>
      </c>
      <c r="J31" s="4">
        <f t="shared" si="1"/>
        <v>-0.53509951558288416</v>
      </c>
      <c r="K31" s="13"/>
      <c r="L31" s="26">
        <v>48613</v>
      </c>
      <c r="M31" s="26">
        <v>20101</v>
      </c>
      <c r="N31" s="26">
        <v>2655</v>
      </c>
      <c r="O31" s="26">
        <v>1068</v>
      </c>
      <c r="P31" s="4">
        <f t="shared" si="2"/>
        <v>0.44052507467189894</v>
      </c>
      <c r="Q31" s="15"/>
      <c r="R31" s="26">
        <v>102490.68489011747</v>
      </c>
      <c r="S31" s="26">
        <v>103438.31510988253</v>
      </c>
      <c r="T31" s="26">
        <v>6537</v>
      </c>
      <c r="U31" s="26">
        <v>5742</v>
      </c>
      <c r="V31" s="3">
        <v>11719</v>
      </c>
      <c r="W31" s="4">
        <f t="shared" si="4"/>
        <v>0.95439368026712268</v>
      </c>
      <c r="X31" s="18"/>
      <c r="Y31" s="28">
        <v>105774</v>
      </c>
      <c r="Z31" s="28">
        <v>100155</v>
      </c>
      <c r="AA31" s="28">
        <v>5711</v>
      </c>
      <c r="AB31" s="28">
        <v>6939</v>
      </c>
      <c r="AC31" s="4">
        <f t="shared" si="3"/>
        <v>0.47012403371517242</v>
      </c>
      <c r="AD31" s="4"/>
      <c r="AE31" s="32" t="str">
        <f t="shared" si="5"/>
        <v>"North London Partners in Health and Care",</v>
      </c>
    </row>
    <row r="32" spans="1:31" ht="15.75" x14ac:dyDescent="0.25">
      <c r="A32" s="2" t="s">
        <v>55</v>
      </c>
      <c r="B32" s="16"/>
      <c r="C32" s="1">
        <v>287436</v>
      </c>
      <c r="D32" s="1">
        <v>11791</v>
      </c>
      <c r="E32" s="16"/>
      <c r="F32" s="26">
        <v>146303</v>
      </c>
      <c r="G32" s="26">
        <v>141133</v>
      </c>
      <c r="H32" s="26">
        <v>17745</v>
      </c>
      <c r="I32" s="26">
        <v>5034</v>
      </c>
      <c r="J32" s="4">
        <f t="shared" si="1"/>
        <v>-0.69629747277989973</v>
      </c>
      <c r="K32" s="13"/>
      <c r="L32" s="26">
        <v>41575</v>
      </c>
      <c r="M32" s="26">
        <v>22994</v>
      </c>
      <c r="N32" s="26">
        <v>1936</v>
      </c>
      <c r="O32" s="26">
        <v>849</v>
      </c>
      <c r="P32" s="4">
        <f t="shared" si="2"/>
        <v>0.17408463261032892</v>
      </c>
      <c r="Q32" s="15"/>
      <c r="R32" s="26">
        <v>107457.96606093965</v>
      </c>
      <c r="S32" s="26">
        <v>179978.03393906038</v>
      </c>
      <c r="T32" s="26">
        <v>4768</v>
      </c>
      <c r="U32" s="26">
        <v>6551</v>
      </c>
      <c r="V32" s="3">
        <v>11394</v>
      </c>
      <c r="W32" s="4">
        <f t="shared" si="4"/>
        <v>1.0066260270341902</v>
      </c>
      <c r="X32" s="18"/>
      <c r="Y32" s="28">
        <v>147947</v>
      </c>
      <c r="Z32" s="28">
        <v>139489</v>
      </c>
      <c r="AA32" s="28">
        <v>4682</v>
      </c>
      <c r="AB32" s="28">
        <v>6713</v>
      </c>
      <c r="AC32" s="4">
        <f t="shared" si="3"/>
        <v>0.74226574319082261</v>
      </c>
      <c r="AD32" s="4"/>
      <c r="AE32" s="32" t="str">
        <f t="shared" si="5"/>
        <v>"North West London Health and Care Partnership",</v>
      </c>
    </row>
    <row r="33" spans="1:31" ht="15.75" x14ac:dyDescent="0.25">
      <c r="A33" s="2" t="s">
        <v>56</v>
      </c>
      <c r="B33" s="16"/>
      <c r="C33" s="1">
        <v>106043</v>
      </c>
      <c r="D33" s="1">
        <v>5822</v>
      </c>
      <c r="E33" s="16"/>
      <c r="F33" s="26">
        <v>55745</v>
      </c>
      <c r="G33" s="26">
        <v>50298</v>
      </c>
      <c r="H33" s="26">
        <v>10000</v>
      </c>
      <c r="I33" s="26">
        <v>1658</v>
      </c>
      <c r="J33" s="4">
        <f t="shared" si="1"/>
        <v>-0.81023056287623374</v>
      </c>
      <c r="K33" s="13"/>
      <c r="L33" s="26">
        <v>17911</v>
      </c>
      <c r="M33" s="26">
        <v>25860</v>
      </c>
      <c r="N33" s="26">
        <v>1146</v>
      </c>
      <c r="O33" s="26">
        <v>1243</v>
      </c>
      <c r="P33" s="4">
        <f t="shared" si="2"/>
        <v>0.11239021475971422</v>
      </c>
      <c r="Q33" s="15"/>
      <c r="R33" s="26">
        <v>90102.618005993296</v>
      </c>
      <c r="S33" s="26">
        <v>15940.381994006706</v>
      </c>
      <c r="T33" s="26">
        <v>5144</v>
      </c>
      <c r="U33" s="26">
        <v>532</v>
      </c>
      <c r="V33" s="3">
        <v>5908</v>
      </c>
      <c r="W33" s="4">
        <f t="shared" si="4"/>
        <v>1.0408738548273433</v>
      </c>
      <c r="X33" s="18"/>
      <c r="Y33" s="28">
        <v>53892</v>
      </c>
      <c r="Z33" s="28">
        <v>52151</v>
      </c>
      <c r="AA33" s="28">
        <v>2149</v>
      </c>
      <c r="AB33" s="28">
        <v>3709</v>
      </c>
      <c r="AC33" s="4">
        <f t="shared" si="3"/>
        <v>1.0433606975546552</v>
      </c>
      <c r="AD33" s="4"/>
      <c r="AE33" s="32" t="str">
        <f t="shared" si="5"/>
        <v>"Northamptonshire",</v>
      </c>
    </row>
    <row r="34" spans="1:31" ht="15.75" x14ac:dyDescent="0.25">
      <c r="A34" s="2" t="s">
        <v>57</v>
      </c>
      <c r="B34" s="16"/>
      <c r="C34" s="1">
        <v>134377</v>
      </c>
      <c r="D34" s="1">
        <v>12600</v>
      </c>
      <c r="E34" s="16"/>
      <c r="F34" s="26">
        <v>70973</v>
      </c>
      <c r="G34" s="26">
        <v>63404</v>
      </c>
      <c r="H34" s="26">
        <v>18092</v>
      </c>
      <c r="I34" s="26">
        <v>5350</v>
      </c>
      <c r="J34" s="4">
        <f t="shared" si="1"/>
        <v>-0.65815419979553158</v>
      </c>
      <c r="K34" s="13"/>
      <c r="L34" s="26">
        <v>43759</v>
      </c>
      <c r="M34" s="26">
        <v>27235</v>
      </c>
      <c r="N34" s="26">
        <v>3923</v>
      </c>
      <c r="O34" s="26">
        <v>1375</v>
      </c>
      <c r="P34" s="4">
        <f t="shared" si="2"/>
        <v>-0.16611966015407009</v>
      </c>
      <c r="Q34" s="15"/>
      <c r="R34" s="26">
        <v>105230.2594062717</v>
      </c>
      <c r="S34" s="26">
        <v>29146.740593728304</v>
      </c>
      <c r="T34" s="26">
        <v>8760</v>
      </c>
      <c r="U34" s="26">
        <v>2010</v>
      </c>
      <c r="V34" s="3">
        <v>12538</v>
      </c>
      <c r="W34" s="4">
        <f t="shared" si="4"/>
        <v>1.1641597028783659</v>
      </c>
      <c r="X34" s="18"/>
      <c r="Y34" s="28">
        <v>68937</v>
      </c>
      <c r="Z34" s="28">
        <v>65440</v>
      </c>
      <c r="AA34" s="28">
        <v>5075</v>
      </c>
      <c r="AB34" s="28">
        <v>5720</v>
      </c>
      <c r="AC34" s="4">
        <f t="shared" si="3"/>
        <v>0.36029163917672458</v>
      </c>
      <c r="AD34" s="4"/>
      <c r="AE34" s="32" t="str">
        <f t="shared" si="5"/>
        <v>"Nottingham and Nottinghamshire Health and Care",</v>
      </c>
    </row>
    <row r="35" spans="1:31" ht="15.75" x14ac:dyDescent="0.25">
      <c r="A35" s="2" t="s">
        <v>58</v>
      </c>
      <c r="B35" s="16"/>
      <c r="C35" s="1">
        <v>240719</v>
      </c>
      <c r="D35" s="1">
        <v>14498</v>
      </c>
      <c r="E35" s="16"/>
      <c r="F35" s="26">
        <v>124077</v>
      </c>
      <c r="G35" s="26">
        <v>116642</v>
      </c>
      <c r="H35" s="26">
        <v>20000</v>
      </c>
      <c r="I35" s="26">
        <v>7903</v>
      </c>
      <c r="J35" s="4">
        <f t="shared" si="1"/>
        <v>-0.56590493069273573</v>
      </c>
      <c r="K35" s="13"/>
      <c r="L35" s="26">
        <v>46519</v>
      </c>
      <c r="M35" s="26">
        <v>28408</v>
      </c>
      <c r="N35" s="26">
        <v>2792</v>
      </c>
      <c r="O35" s="26">
        <v>979</v>
      </c>
      <c r="P35" s="4">
        <f t="shared" si="2"/>
        <v>-0.14977019652868528</v>
      </c>
      <c r="Q35" s="15"/>
      <c r="R35" s="26">
        <v>116112.42826405363</v>
      </c>
      <c r="S35" s="26">
        <v>124606.57173594639</v>
      </c>
      <c r="T35" s="26">
        <v>7900</v>
      </c>
      <c r="U35" s="26">
        <v>5663</v>
      </c>
      <c r="V35" s="3">
        <v>14096</v>
      </c>
      <c r="W35" s="4">
        <f t="shared" si="4"/>
        <v>1.0392980903929809</v>
      </c>
      <c r="X35" s="18"/>
      <c r="Y35" s="28">
        <v>123442</v>
      </c>
      <c r="Z35" s="28">
        <v>117277</v>
      </c>
      <c r="AA35" s="28">
        <v>6482</v>
      </c>
      <c r="AB35" s="28">
        <v>7247</v>
      </c>
      <c r="AC35" s="4">
        <f t="shared" si="3"/>
        <v>0.34822474403191395</v>
      </c>
      <c r="AD35" s="4"/>
      <c r="AE35" s="32" t="str">
        <f t="shared" si="5"/>
        <v>"Our Healthier South East London",</v>
      </c>
    </row>
    <row r="36" spans="1:31" ht="15.75" x14ac:dyDescent="0.25">
      <c r="A36" s="2" t="s">
        <v>59</v>
      </c>
      <c r="B36" s="16"/>
      <c r="C36" s="1">
        <v>65373</v>
      </c>
      <c r="D36" s="1">
        <v>5718</v>
      </c>
      <c r="E36" s="16"/>
      <c r="F36" s="26">
        <v>35599</v>
      </c>
      <c r="G36" s="26">
        <v>29774</v>
      </c>
      <c r="H36" s="26">
        <v>7420</v>
      </c>
      <c r="I36" s="26">
        <v>1890</v>
      </c>
      <c r="J36" s="4">
        <f t="shared" si="1"/>
        <v>-0.68548232734517878</v>
      </c>
      <c r="K36" s="13"/>
      <c r="L36" s="26">
        <v>10151</v>
      </c>
      <c r="M36" s="26">
        <v>8085</v>
      </c>
      <c r="N36" s="26">
        <v>670</v>
      </c>
      <c r="O36" s="26">
        <v>342</v>
      </c>
      <c r="P36" s="4">
        <f t="shared" si="2"/>
        <v>-5.101479335765402E-2</v>
      </c>
      <c r="Q36" s="15"/>
      <c r="R36" s="26">
        <v>60155.316129046943</v>
      </c>
      <c r="S36" s="26">
        <v>5217.6838709530557</v>
      </c>
      <c r="T36" s="26">
        <v>3451</v>
      </c>
      <c r="U36" s="26">
        <v>296</v>
      </c>
      <c r="V36" s="3">
        <v>5524</v>
      </c>
      <c r="W36" s="4">
        <f t="shared" si="4"/>
        <v>1.4742460635174806</v>
      </c>
      <c r="X36" s="18"/>
      <c r="Y36" s="28">
        <v>33196</v>
      </c>
      <c r="Z36" s="28">
        <v>32177</v>
      </c>
      <c r="AA36" s="28">
        <v>1343</v>
      </c>
      <c r="AB36" s="28">
        <v>2202</v>
      </c>
      <c r="AC36" s="4">
        <f t="shared" si="3"/>
        <v>0.93795846432645891</v>
      </c>
      <c r="AD36" s="4"/>
      <c r="AE36" s="32" t="str">
        <f t="shared" si="5"/>
        <v>"Shropshire and Telford and Wrekin",</v>
      </c>
    </row>
    <row r="37" spans="1:31" ht="15.75" x14ac:dyDescent="0.25">
      <c r="A37" s="2" t="s">
        <v>60</v>
      </c>
      <c r="B37" s="16"/>
      <c r="C37" s="1">
        <v>71122</v>
      </c>
      <c r="D37" s="1">
        <v>5549</v>
      </c>
      <c r="E37" s="16"/>
      <c r="F37" s="26">
        <v>38626</v>
      </c>
      <c r="G37" s="26">
        <v>32496</v>
      </c>
      <c r="H37" s="26">
        <v>7567</v>
      </c>
      <c r="I37" s="26">
        <v>1388</v>
      </c>
      <c r="J37" s="4">
        <f t="shared" si="1"/>
        <v>-0.77483436840813735</v>
      </c>
      <c r="K37" s="13"/>
      <c r="L37" s="26">
        <v>6764</v>
      </c>
      <c r="M37" s="26">
        <v>8637</v>
      </c>
      <c r="N37" s="26">
        <v>317</v>
      </c>
      <c r="O37" s="26">
        <v>321</v>
      </c>
      <c r="P37" s="4">
        <f t="shared" si="2"/>
        <v>0.17426410371633683</v>
      </c>
      <c r="Q37" s="15"/>
      <c r="R37" s="26">
        <v>68132.395380664966</v>
      </c>
      <c r="S37" s="26">
        <v>2989.6046193350344</v>
      </c>
      <c r="T37" s="26">
        <v>3225</v>
      </c>
      <c r="U37" s="26">
        <v>138</v>
      </c>
      <c r="V37" s="3">
        <v>5553</v>
      </c>
      <c r="W37" s="4">
        <f t="shared" si="4"/>
        <v>1.6512042818911685</v>
      </c>
      <c r="X37" s="18"/>
      <c r="Y37" s="28">
        <v>36265</v>
      </c>
      <c r="Z37" s="28">
        <v>34857</v>
      </c>
      <c r="AA37" s="28">
        <v>1131</v>
      </c>
      <c r="AB37" s="28">
        <v>2368</v>
      </c>
      <c r="AC37" s="4">
        <f t="shared" si="3"/>
        <v>1.4956272887853665</v>
      </c>
      <c r="AD37" s="4"/>
      <c r="AE37" s="32" t="str">
        <f t="shared" si="5"/>
        <v>"Somerset",</v>
      </c>
    </row>
    <row r="38" spans="1:31" ht="15.75" x14ac:dyDescent="0.25">
      <c r="A38" s="2" t="s">
        <v>61</v>
      </c>
      <c r="B38" s="16"/>
      <c r="C38" s="1">
        <v>208543</v>
      </c>
      <c r="D38" s="1">
        <v>13149</v>
      </c>
      <c r="E38" s="16"/>
      <c r="F38" s="26">
        <v>107001</v>
      </c>
      <c r="G38" s="26">
        <v>101542</v>
      </c>
      <c r="H38" s="26">
        <v>17776</v>
      </c>
      <c r="I38" s="26">
        <v>6011</v>
      </c>
      <c r="J38" s="4">
        <f t="shared" si="1"/>
        <v>-0.63200548146028424</v>
      </c>
      <c r="K38" s="13"/>
      <c r="L38" s="26">
        <v>18544</v>
      </c>
      <c r="M38" s="26">
        <v>58846</v>
      </c>
      <c r="N38" s="26">
        <v>1013</v>
      </c>
      <c r="O38" s="26">
        <v>2455</v>
      </c>
      <c r="P38" s="4">
        <f t="shared" si="2"/>
        <v>0.13085743529805316</v>
      </c>
      <c r="Q38" s="15"/>
      <c r="R38" s="26">
        <v>112601.834024426</v>
      </c>
      <c r="S38" s="26">
        <v>95941.165975573997</v>
      </c>
      <c r="T38" s="26">
        <v>6489</v>
      </c>
      <c r="U38" s="26">
        <v>3973</v>
      </c>
      <c r="V38" s="3">
        <v>13094</v>
      </c>
      <c r="W38" s="4">
        <f t="shared" si="4"/>
        <v>1.2515771363028101</v>
      </c>
      <c r="X38" s="18"/>
      <c r="Y38" s="28">
        <v>106297</v>
      </c>
      <c r="Z38" s="28">
        <v>102246</v>
      </c>
      <c r="AA38" s="28">
        <v>4367</v>
      </c>
      <c r="AB38" s="28">
        <v>6581</v>
      </c>
      <c r="AC38" s="4">
        <f t="shared" si="3"/>
        <v>0.79492512624772815</v>
      </c>
      <c r="AD38" s="4"/>
      <c r="AE38" s="32" t="str">
        <f t="shared" si="5"/>
        <v>"South West London Health and Care Partnership",</v>
      </c>
    </row>
    <row r="39" spans="1:31" ht="15.75" x14ac:dyDescent="0.25">
      <c r="A39" s="2" t="s">
        <v>62</v>
      </c>
      <c r="B39" s="16"/>
      <c r="C39" s="1">
        <v>199544</v>
      </c>
      <c r="D39" s="1">
        <v>11672</v>
      </c>
      <c r="E39" s="16"/>
      <c r="F39" s="26">
        <v>106834</v>
      </c>
      <c r="G39" s="26">
        <v>92710</v>
      </c>
      <c r="H39" s="26">
        <v>17136</v>
      </c>
      <c r="I39" s="26">
        <v>4253</v>
      </c>
      <c r="J39" s="4">
        <f t="shared" si="1"/>
        <v>-0.70463748500919476</v>
      </c>
      <c r="K39" s="13"/>
      <c r="L39" s="26">
        <v>85556</v>
      </c>
      <c r="M39" s="26">
        <v>19318</v>
      </c>
      <c r="N39" s="26">
        <v>4404</v>
      </c>
      <c r="O39" s="26">
        <v>790</v>
      </c>
      <c r="P39" s="4">
        <f t="shared" si="2"/>
        <v>0.17637944277565998</v>
      </c>
      <c r="Q39" s="15"/>
      <c r="R39" s="26">
        <v>165226.90893527571</v>
      </c>
      <c r="S39" s="26">
        <v>34317.0910647243</v>
      </c>
      <c r="T39" s="26">
        <v>8885</v>
      </c>
      <c r="U39" s="26">
        <v>973</v>
      </c>
      <c r="V39" s="3">
        <v>11417</v>
      </c>
      <c r="W39" s="4">
        <f t="shared" si="4"/>
        <v>1.1581456684925948</v>
      </c>
      <c r="X39" s="18"/>
      <c r="Y39" s="28">
        <v>102153</v>
      </c>
      <c r="Z39" s="28">
        <v>97391</v>
      </c>
      <c r="AA39" s="28">
        <v>3626</v>
      </c>
      <c r="AB39" s="28">
        <v>6045</v>
      </c>
      <c r="AC39" s="4">
        <f t="shared" si="3"/>
        <v>1.0033819798010386</v>
      </c>
      <c r="AD39" s="4"/>
      <c r="AE39" s="32" t="str">
        <f t="shared" si="5"/>
        <v>"South Yorkshire and Bassetlaw",</v>
      </c>
    </row>
    <row r="40" spans="1:31" ht="15.75" x14ac:dyDescent="0.25">
      <c r="A40" s="2" t="s">
        <v>63</v>
      </c>
      <c r="B40" s="16"/>
      <c r="C40" s="1">
        <v>144570</v>
      </c>
      <c r="D40" s="1">
        <v>11929</v>
      </c>
      <c r="E40" s="16"/>
      <c r="F40" s="26">
        <v>77747</v>
      </c>
      <c r="G40" s="26">
        <v>66823</v>
      </c>
      <c r="H40" s="26">
        <v>15469</v>
      </c>
      <c r="I40" s="26">
        <v>7036</v>
      </c>
      <c r="J40" s="4">
        <f t="shared" si="1"/>
        <v>-0.45347780735311893</v>
      </c>
      <c r="K40" s="13"/>
      <c r="L40" s="26">
        <v>33794</v>
      </c>
      <c r="M40" s="26">
        <v>26698</v>
      </c>
      <c r="N40" s="26">
        <v>3083</v>
      </c>
      <c r="O40" s="26">
        <v>1680</v>
      </c>
      <c r="P40" s="4">
        <f t="shared" si="2"/>
        <v>2.1353222662943594E-2</v>
      </c>
      <c r="Q40" s="15"/>
      <c r="R40" s="26">
        <v>128011.37587555745</v>
      </c>
      <c r="S40" s="26">
        <v>16558.624124442547</v>
      </c>
      <c r="T40" s="26">
        <v>10188</v>
      </c>
      <c r="U40" s="26">
        <v>859</v>
      </c>
      <c r="V40" s="3">
        <v>11252</v>
      </c>
      <c r="W40" s="4">
        <f t="shared" si="4"/>
        <v>1.0185570743188197</v>
      </c>
      <c r="X40" s="18"/>
      <c r="Y40" s="28">
        <v>74137</v>
      </c>
      <c r="Z40" s="28">
        <v>70433</v>
      </c>
      <c r="AA40" s="28">
        <v>5228</v>
      </c>
      <c r="AB40" s="28">
        <v>6035</v>
      </c>
      <c r="AC40" s="4">
        <f t="shared" si="3"/>
        <v>0.39207769188296271</v>
      </c>
      <c r="AD40" s="4"/>
      <c r="AE40" s="32" t="str">
        <f t="shared" si="5"/>
        <v>"Staffordshire and Stoke on Trent",</v>
      </c>
    </row>
    <row r="41" spans="1:31" ht="15.75" x14ac:dyDescent="0.25">
      <c r="A41" s="2" t="s">
        <v>64</v>
      </c>
      <c r="B41" s="16"/>
      <c r="C41" s="1">
        <v>125570</v>
      </c>
      <c r="D41" s="1">
        <v>10299</v>
      </c>
      <c r="E41" s="16"/>
      <c r="F41" s="26">
        <v>67076</v>
      </c>
      <c r="G41" s="26">
        <v>58494</v>
      </c>
      <c r="H41" s="26">
        <v>15841</v>
      </c>
      <c r="I41" s="26">
        <v>3542</v>
      </c>
      <c r="J41" s="4">
        <f t="shared" si="1"/>
        <v>-0.73520587928637993</v>
      </c>
      <c r="K41" s="13"/>
      <c r="L41" s="26">
        <v>16537</v>
      </c>
      <c r="M41" s="26">
        <v>22737</v>
      </c>
      <c r="N41" s="26">
        <v>1428</v>
      </c>
      <c r="O41" s="26">
        <v>1274</v>
      </c>
      <c r="P41" s="4">
        <f t="shared" si="2"/>
        <v>-3.9175384651405132E-2</v>
      </c>
      <c r="Q41" s="15"/>
      <c r="R41" s="26">
        <v>113607.64999586505</v>
      </c>
      <c r="S41" s="26">
        <v>11962.35000413494</v>
      </c>
      <c r="T41" s="26">
        <v>7716</v>
      </c>
      <c r="U41" s="26">
        <v>1408</v>
      </c>
      <c r="V41" s="3">
        <v>10143</v>
      </c>
      <c r="W41" s="4">
        <f t="shared" si="4"/>
        <v>1.1116834721613327</v>
      </c>
      <c r="X41" s="18"/>
      <c r="Y41" s="28">
        <v>64405</v>
      </c>
      <c r="Z41" s="28">
        <v>61165</v>
      </c>
      <c r="AA41" s="28">
        <v>3547</v>
      </c>
      <c r="AB41" s="28">
        <v>5715</v>
      </c>
      <c r="AC41" s="4">
        <f t="shared" si="3"/>
        <v>0.94372404912571928</v>
      </c>
      <c r="AD41" s="4"/>
      <c r="AE41" s="32" t="str">
        <f t="shared" si="5"/>
        <v>"Suffolk and North East Essex",</v>
      </c>
    </row>
    <row r="42" spans="1:31" ht="15.75" x14ac:dyDescent="0.25">
      <c r="A42" s="2" t="s">
        <v>65</v>
      </c>
      <c r="B42" s="16"/>
      <c r="C42" s="1">
        <v>148582</v>
      </c>
      <c r="D42" s="1">
        <v>14577</v>
      </c>
      <c r="E42" s="16"/>
      <c r="F42" s="26">
        <v>79197</v>
      </c>
      <c r="G42" s="26">
        <v>69385</v>
      </c>
      <c r="H42" s="26">
        <v>18011</v>
      </c>
      <c r="I42" s="26">
        <v>6675</v>
      </c>
      <c r="J42" s="4">
        <f t="shared" si="1"/>
        <v>-0.56313915458838004</v>
      </c>
      <c r="K42" s="13"/>
      <c r="L42" s="26">
        <v>879</v>
      </c>
      <c r="M42" s="26">
        <v>77802</v>
      </c>
      <c r="N42" s="26">
        <v>104</v>
      </c>
      <c r="O42" s="26">
        <v>4396</v>
      </c>
      <c r="P42" s="4">
        <f t="shared" si="2"/>
        <v>-0.29286587852334733</v>
      </c>
      <c r="Q42" s="15"/>
      <c r="R42" s="26">
        <v>124151.94343813183</v>
      </c>
      <c r="S42" s="26">
        <v>24430.056561868179</v>
      </c>
      <c r="T42" s="26">
        <v>8782</v>
      </c>
      <c r="U42" s="26">
        <v>1169</v>
      </c>
      <c r="V42" s="3">
        <v>14562</v>
      </c>
      <c r="W42" s="4">
        <f t="shared" si="4"/>
        <v>1.4633705155260779</v>
      </c>
      <c r="X42" s="18"/>
      <c r="Y42" s="28">
        <v>76306</v>
      </c>
      <c r="Z42" s="28">
        <v>72276</v>
      </c>
      <c r="AA42" s="28">
        <v>3944</v>
      </c>
      <c r="AB42" s="28">
        <v>5532</v>
      </c>
      <c r="AC42" s="4">
        <f t="shared" si="3"/>
        <v>0.69657397791641373</v>
      </c>
      <c r="AD42" s="4"/>
      <c r="AE42" s="32" t="str">
        <f t="shared" si="5"/>
        <v>"Surrey Heartlands Health and Care Partnership",</v>
      </c>
    </row>
    <row r="43" spans="1:31" ht="15.75" x14ac:dyDescent="0.25">
      <c r="A43" s="2" t="s">
        <v>66</v>
      </c>
      <c r="B43" s="16"/>
      <c r="C43" s="1">
        <v>212220</v>
      </c>
      <c r="D43" s="1">
        <v>13563</v>
      </c>
      <c r="E43" s="16"/>
      <c r="F43" s="26">
        <v>113971</v>
      </c>
      <c r="G43" s="26">
        <v>98249</v>
      </c>
      <c r="H43" s="26">
        <v>18485</v>
      </c>
      <c r="I43" s="26">
        <v>5687</v>
      </c>
      <c r="J43" s="4">
        <f t="shared" si="1"/>
        <v>-0.63143292718999455</v>
      </c>
      <c r="K43" s="13"/>
      <c r="L43" s="26">
        <v>21471</v>
      </c>
      <c r="M43" s="26">
        <v>51684</v>
      </c>
      <c r="N43" s="26">
        <v>1569</v>
      </c>
      <c r="O43" s="26">
        <v>2185</v>
      </c>
      <c r="P43" s="4">
        <f t="shared" si="2"/>
        <v>-0.14334887928206119</v>
      </c>
      <c r="Q43" s="15"/>
      <c r="R43" s="26">
        <v>187652.98556239984</v>
      </c>
      <c r="S43" s="26">
        <v>24567.014437600141</v>
      </c>
      <c r="T43" s="26">
        <v>9730</v>
      </c>
      <c r="U43" s="26">
        <v>886</v>
      </c>
      <c r="V43" s="3">
        <v>13362</v>
      </c>
      <c r="W43" s="4">
        <f t="shared" si="4"/>
        <v>1.2586661642803316</v>
      </c>
      <c r="X43" s="18"/>
      <c r="Y43" s="28">
        <v>109612</v>
      </c>
      <c r="Z43" s="28">
        <v>102608</v>
      </c>
      <c r="AA43" s="28">
        <v>4488</v>
      </c>
      <c r="AB43" s="28">
        <v>6393</v>
      </c>
      <c r="AC43" s="4">
        <f t="shared" si="3"/>
        <v>0.74337852885991929</v>
      </c>
      <c r="AD43" s="4"/>
      <c r="AE43" s="32" t="str">
        <f t="shared" si="5"/>
        <v>"Sussex and East Surrey Health and Care Partnership",</v>
      </c>
    </row>
    <row r="44" spans="1:31" ht="15.75" x14ac:dyDescent="0.25">
      <c r="A44" s="2" t="s">
        <v>67</v>
      </c>
      <c r="B44" s="16"/>
      <c r="C44" s="1">
        <v>205307</v>
      </c>
      <c r="D44" s="1">
        <v>14359</v>
      </c>
      <c r="E44" s="16"/>
      <c r="F44" s="26">
        <v>108775</v>
      </c>
      <c r="G44" s="26">
        <v>96532</v>
      </c>
      <c r="H44" s="26">
        <v>20135</v>
      </c>
      <c r="I44" s="26">
        <v>6380</v>
      </c>
      <c r="J44" s="4">
        <f t="shared" si="1"/>
        <v>-0.63126584048779688</v>
      </c>
      <c r="K44" s="13"/>
      <c r="L44" s="26">
        <v>120941</v>
      </c>
      <c r="M44" s="26">
        <v>10798</v>
      </c>
      <c r="N44" s="26">
        <v>6202</v>
      </c>
      <c r="O44" s="26">
        <v>651</v>
      </c>
      <c r="P44" s="4">
        <f t="shared" si="2"/>
        <v>0.74083974837979816</v>
      </c>
      <c r="Q44" s="15"/>
      <c r="R44" s="26">
        <v>113039.43119076117</v>
      </c>
      <c r="S44" s="26">
        <v>92267.56880923883</v>
      </c>
      <c r="T44" s="26">
        <v>9231</v>
      </c>
      <c r="U44" s="26">
        <v>3068</v>
      </c>
      <c r="V44" s="3">
        <v>13968</v>
      </c>
      <c r="W44" s="4">
        <f t="shared" si="4"/>
        <v>1.1357020896007806</v>
      </c>
      <c r="X44" s="18"/>
      <c r="Y44" s="28">
        <v>105376</v>
      </c>
      <c r="Z44" s="28">
        <v>99931</v>
      </c>
      <c r="AA44" s="28">
        <v>5788</v>
      </c>
      <c r="AB44" s="28">
        <v>6721</v>
      </c>
      <c r="AC44" s="4">
        <f t="shared" si="3"/>
        <v>0.40284537909732365</v>
      </c>
      <c r="AD44" s="4"/>
      <c r="AE44" s="32" t="str">
        <f t="shared" si="5"/>
        <v>"The Black Country and West Birmingham",</v>
      </c>
    </row>
    <row r="45" spans="1:31" ht="15.75" x14ac:dyDescent="0.25">
      <c r="A45" s="2" t="s">
        <v>68</v>
      </c>
      <c r="B45" s="16"/>
      <c r="C45" s="1">
        <v>336972</v>
      </c>
      <c r="D45" s="1">
        <v>25028</v>
      </c>
      <c r="E45" s="16"/>
      <c r="F45" s="26">
        <v>177876</v>
      </c>
      <c r="G45" s="26">
        <v>159096</v>
      </c>
      <c r="H45" s="26">
        <v>37460</v>
      </c>
      <c r="I45" s="26">
        <v>11622</v>
      </c>
      <c r="J45" s="4">
        <f t="shared" si="1"/>
        <v>-0.64177348178318216</v>
      </c>
      <c r="K45" s="13"/>
      <c r="L45" s="26">
        <v>147989</v>
      </c>
      <c r="M45" s="26">
        <v>33171</v>
      </c>
      <c r="N45" s="26">
        <v>9629</v>
      </c>
      <c r="O45" s="26">
        <v>1840</v>
      </c>
      <c r="P45" s="4">
        <f t="shared" si="2"/>
        <v>0.26237051748934181</v>
      </c>
      <c r="Q45" s="15"/>
      <c r="R45" s="26">
        <v>236538.15180485565</v>
      </c>
      <c r="S45" s="26">
        <v>100433.84819514435</v>
      </c>
      <c r="T45" s="26">
        <v>18274</v>
      </c>
      <c r="U45" s="26">
        <v>3973</v>
      </c>
      <c r="V45" s="3">
        <v>26586</v>
      </c>
      <c r="W45" s="4">
        <f t="shared" si="4"/>
        <v>1.1950375331505372</v>
      </c>
      <c r="X45" s="18"/>
      <c r="Y45" s="28">
        <v>171963</v>
      </c>
      <c r="Z45" s="28">
        <v>165009</v>
      </c>
      <c r="AA45" s="28">
        <v>8331</v>
      </c>
      <c r="AB45" s="28">
        <v>12236</v>
      </c>
      <c r="AC45" s="4">
        <f t="shared" si="3"/>
        <v>0.75360862101694237</v>
      </c>
      <c r="AD45" s="4"/>
      <c r="AE45" s="32" t="str">
        <f>_xlfn.CONCAT(CHAR(34),A45,CHAR(34),"),")</f>
        <v>"West Yorkshire and Harrogate (Health and Care Partnership)"),</v>
      </c>
    </row>
    <row r="48" spans="1:31" x14ac:dyDescent="0.25">
      <c r="D48" s="1">
        <f t="shared" ref="D48:M48" si="6">SUM(D50:D92)</f>
        <v>738170</v>
      </c>
      <c r="E48" s="1">
        <f t="shared" si="6"/>
        <v>207212</v>
      </c>
      <c r="F48" s="1">
        <f t="shared" si="6"/>
        <v>280764</v>
      </c>
      <c r="G48" s="1">
        <f t="shared" si="6"/>
        <v>399622</v>
      </c>
      <c r="H48" s="1">
        <f t="shared" si="6"/>
        <v>83089</v>
      </c>
      <c r="I48" s="1">
        <f t="shared" si="6"/>
        <v>567441</v>
      </c>
      <c r="J48" s="1">
        <f t="shared" si="6"/>
        <v>557513</v>
      </c>
      <c r="K48" s="1">
        <f t="shared" si="6"/>
        <v>190543</v>
      </c>
      <c r="L48" s="1">
        <f t="shared" si="6"/>
        <v>131519</v>
      </c>
      <c r="M48" s="1">
        <f t="shared" si="6"/>
        <v>71182</v>
      </c>
    </row>
    <row r="49" spans="3:13" x14ac:dyDescent="0.25">
      <c r="C49" s="1" t="s">
        <v>449</v>
      </c>
      <c r="D49" s="1" t="s">
        <v>7</v>
      </c>
      <c r="E49" s="2" t="s">
        <v>450</v>
      </c>
      <c r="F49" s="3" t="s">
        <v>451</v>
      </c>
      <c r="G49" s="3" t="s">
        <v>452</v>
      </c>
      <c r="H49" s="3" t="s">
        <v>453</v>
      </c>
      <c r="I49" s="3" t="s">
        <v>454</v>
      </c>
      <c r="J49" s="3" t="s">
        <v>455</v>
      </c>
      <c r="K49" s="3" t="s">
        <v>456</v>
      </c>
      <c r="L49" s="3" t="s">
        <v>457</v>
      </c>
      <c r="M49" s="3" t="s">
        <v>458</v>
      </c>
    </row>
    <row r="50" spans="3:13" x14ac:dyDescent="0.25">
      <c r="C50" s="1" t="s">
        <v>459</v>
      </c>
      <c r="D50" s="1">
        <v>7800</v>
      </c>
      <c r="E50" s="2">
        <v>366</v>
      </c>
      <c r="F50" s="3">
        <v>671</v>
      </c>
      <c r="G50" s="3">
        <v>398</v>
      </c>
      <c r="H50" s="3">
        <v>73</v>
      </c>
      <c r="I50" s="3">
        <v>7690</v>
      </c>
      <c r="J50" s="3">
        <v>6289</v>
      </c>
      <c r="K50" s="3">
        <v>1533</v>
      </c>
      <c r="L50" s="3">
        <v>0</v>
      </c>
      <c r="M50" s="3">
        <v>0</v>
      </c>
    </row>
    <row r="51" spans="3:13" x14ac:dyDescent="0.25">
      <c r="C51" s="1" t="s">
        <v>27</v>
      </c>
      <c r="D51" s="1">
        <v>10551</v>
      </c>
      <c r="E51" s="2">
        <v>2491</v>
      </c>
      <c r="F51" s="3">
        <v>4656</v>
      </c>
      <c r="G51" s="3">
        <v>6362</v>
      </c>
      <c r="H51" s="3">
        <v>582</v>
      </c>
      <c r="I51" s="3">
        <v>8365</v>
      </c>
      <c r="J51" s="3">
        <v>8175</v>
      </c>
      <c r="K51" s="3">
        <v>2502</v>
      </c>
      <c r="L51" s="3">
        <v>687</v>
      </c>
      <c r="M51" s="3">
        <v>1820</v>
      </c>
    </row>
    <row r="52" spans="3:13" x14ac:dyDescent="0.25">
      <c r="C52" s="1" t="s">
        <v>28</v>
      </c>
      <c r="D52" s="1">
        <v>13103</v>
      </c>
      <c r="E52" s="2">
        <v>4027</v>
      </c>
      <c r="F52" s="3">
        <v>6061</v>
      </c>
      <c r="G52" s="3">
        <v>7635</v>
      </c>
      <c r="H52" s="3">
        <v>2445</v>
      </c>
      <c r="I52" s="3">
        <v>10328</v>
      </c>
      <c r="J52" s="3">
        <v>9744</v>
      </c>
      <c r="K52" s="3">
        <v>3515</v>
      </c>
      <c r="L52" s="3">
        <v>1434</v>
      </c>
      <c r="M52" s="3">
        <v>2062</v>
      </c>
    </row>
    <row r="53" spans="3:13" x14ac:dyDescent="0.25">
      <c r="C53" s="1" t="s">
        <v>29</v>
      </c>
      <c r="D53" s="1">
        <v>20017</v>
      </c>
      <c r="E53" s="2">
        <v>5956</v>
      </c>
      <c r="F53" s="3">
        <v>6336</v>
      </c>
      <c r="G53" s="3">
        <v>8244</v>
      </c>
      <c r="H53" s="3">
        <v>4125</v>
      </c>
      <c r="I53" s="3">
        <v>15080</v>
      </c>
      <c r="J53" s="3">
        <v>14786</v>
      </c>
      <c r="K53" s="3">
        <v>5684</v>
      </c>
      <c r="L53" s="3">
        <v>6138</v>
      </c>
      <c r="M53" s="3">
        <v>936</v>
      </c>
    </row>
    <row r="54" spans="3:13" x14ac:dyDescent="0.25">
      <c r="C54" s="1" t="s">
        <v>30</v>
      </c>
      <c r="D54" s="1">
        <v>9236</v>
      </c>
      <c r="E54" s="2">
        <v>2176</v>
      </c>
      <c r="F54" s="3">
        <v>4090</v>
      </c>
      <c r="G54" s="3">
        <v>5422</v>
      </c>
      <c r="H54" s="3">
        <v>856</v>
      </c>
      <c r="I54" s="3">
        <v>6803</v>
      </c>
      <c r="J54" s="3">
        <v>7864</v>
      </c>
      <c r="K54" s="3">
        <v>1412</v>
      </c>
      <c r="L54" s="3">
        <v>1241</v>
      </c>
      <c r="M54" s="3">
        <v>1137</v>
      </c>
    </row>
    <row r="55" spans="3:13" x14ac:dyDescent="0.25">
      <c r="C55" s="1" t="s">
        <v>31</v>
      </c>
      <c r="D55" s="1">
        <v>22686</v>
      </c>
      <c r="E55" s="2">
        <v>6393</v>
      </c>
      <c r="F55" s="3">
        <v>8981</v>
      </c>
      <c r="G55" s="3">
        <v>12442</v>
      </c>
      <c r="H55" s="3">
        <v>2754</v>
      </c>
      <c r="I55" s="3">
        <v>16856</v>
      </c>
      <c r="J55" s="3">
        <v>16262</v>
      </c>
      <c r="K55" s="3">
        <v>6815</v>
      </c>
      <c r="L55" s="3">
        <v>666</v>
      </c>
      <c r="M55" s="3">
        <v>6502</v>
      </c>
    </row>
    <row r="56" spans="3:13" x14ac:dyDescent="0.25">
      <c r="C56" s="1" t="s">
        <v>32</v>
      </c>
      <c r="D56" s="1">
        <v>11214</v>
      </c>
      <c r="E56" s="2">
        <v>2905</v>
      </c>
      <c r="F56" s="3">
        <v>4252</v>
      </c>
      <c r="G56" s="3">
        <v>5141</v>
      </c>
      <c r="H56" s="3">
        <v>874</v>
      </c>
      <c r="I56" s="3">
        <v>9876</v>
      </c>
      <c r="J56" s="3">
        <v>7994</v>
      </c>
      <c r="K56" s="3">
        <v>3348</v>
      </c>
      <c r="L56" s="3">
        <v>1057</v>
      </c>
      <c r="M56" s="3">
        <v>1532</v>
      </c>
    </row>
    <row r="57" spans="3:13" x14ac:dyDescent="0.25">
      <c r="C57" s="1" t="s">
        <v>33</v>
      </c>
      <c r="D57" s="1">
        <v>36224</v>
      </c>
      <c r="E57" s="2">
        <v>8214</v>
      </c>
      <c r="F57" s="3">
        <v>13026</v>
      </c>
      <c r="G57" s="3">
        <v>18572</v>
      </c>
      <c r="H57" s="3">
        <v>1463</v>
      </c>
      <c r="I57" s="3">
        <v>29792</v>
      </c>
      <c r="J57" s="3">
        <v>27854</v>
      </c>
      <c r="K57" s="3">
        <v>8838</v>
      </c>
      <c r="L57" s="3">
        <v>9444</v>
      </c>
      <c r="M57" s="3">
        <v>2100</v>
      </c>
    </row>
    <row r="58" spans="3:13" x14ac:dyDescent="0.25">
      <c r="C58" s="1" t="s">
        <v>34</v>
      </c>
      <c r="D58" s="1">
        <v>5875</v>
      </c>
      <c r="E58" s="2">
        <v>1582</v>
      </c>
      <c r="F58" s="3">
        <v>2174</v>
      </c>
      <c r="G58" s="3">
        <v>3748</v>
      </c>
      <c r="H58" s="3">
        <v>89</v>
      </c>
      <c r="I58" s="3">
        <v>4338</v>
      </c>
      <c r="J58" s="3">
        <v>4563</v>
      </c>
      <c r="K58" s="3">
        <v>1384</v>
      </c>
      <c r="L58" s="3">
        <v>592</v>
      </c>
      <c r="M58" s="3">
        <v>41</v>
      </c>
    </row>
    <row r="59" spans="3:13" x14ac:dyDescent="0.25">
      <c r="C59" s="1" t="s">
        <v>35</v>
      </c>
      <c r="D59" s="1">
        <v>12524</v>
      </c>
      <c r="E59" s="2">
        <v>3219</v>
      </c>
      <c r="F59" s="3">
        <v>4326</v>
      </c>
      <c r="G59" s="3">
        <v>6264</v>
      </c>
      <c r="H59" s="3">
        <v>1199</v>
      </c>
      <c r="I59" s="3">
        <v>9631</v>
      </c>
      <c r="J59" s="3">
        <v>9117</v>
      </c>
      <c r="K59" s="3">
        <v>3646</v>
      </c>
      <c r="L59" s="3">
        <v>1298</v>
      </c>
      <c r="M59" s="3">
        <v>1269</v>
      </c>
    </row>
    <row r="60" spans="3:13" x14ac:dyDescent="0.25">
      <c r="C60" s="1" t="s">
        <v>36</v>
      </c>
      <c r="D60" s="1">
        <v>55182</v>
      </c>
      <c r="E60" s="2">
        <v>20572</v>
      </c>
      <c r="F60" s="3">
        <v>20688</v>
      </c>
      <c r="G60" s="3">
        <v>39775</v>
      </c>
      <c r="H60" s="3">
        <v>1827</v>
      </c>
      <c r="I60" s="3">
        <v>37709</v>
      </c>
      <c r="J60" s="3">
        <v>36736</v>
      </c>
      <c r="K60" s="3">
        <v>19350</v>
      </c>
      <c r="L60" s="3">
        <v>17675</v>
      </c>
      <c r="M60" s="3">
        <v>3508</v>
      </c>
    </row>
    <row r="61" spans="3:13" x14ac:dyDescent="0.25">
      <c r="C61" s="1" t="s">
        <v>37</v>
      </c>
      <c r="D61" s="1">
        <v>14744</v>
      </c>
      <c r="E61" s="2">
        <v>3329</v>
      </c>
      <c r="F61" s="3">
        <v>6120</v>
      </c>
      <c r="G61" s="3">
        <v>8445</v>
      </c>
      <c r="H61" s="3">
        <v>371</v>
      </c>
      <c r="I61" s="3">
        <v>11073</v>
      </c>
      <c r="J61" s="3">
        <v>12463</v>
      </c>
      <c r="K61" s="3">
        <v>2396</v>
      </c>
      <c r="L61" s="3">
        <v>1629</v>
      </c>
      <c r="M61" s="3">
        <v>1000</v>
      </c>
    </row>
    <row r="62" spans="3:13" x14ac:dyDescent="0.25">
      <c r="C62" s="1" t="s">
        <v>38</v>
      </c>
      <c r="D62" s="1">
        <v>7634</v>
      </c>
      <c r="E62" s="2">
        <v>1916</v>
      </c>
      <c r="F62" s="3">
        <v>3462</v>
      </c>
      <c r="G62" s="3">
        <v>5098</v>
      </c>
      <c r="H62" s="3">
        <v>296</v>
      </c>
      <c r="I62" s="3">
        <v>5305</v>
      </c>
      <c r="J62" s="3">
        <v>6524</v>
      </c>
      <c r="K62" s="3">
        <v>1197</v>
      </c>
      <c r="L62" s="3">
        <v>660</v>
      </c>
      <c r="M62" s="3">
        <v>786</v>
      </c>
    </row>
    <row r="63" spans="3:13" x14ac:dyDescent="0.25">
      <c r="C63" s="1" t="s">
        <v>39</v>
      </c>
      <c r="D63" s="1">
        <v>21625</v>
      </c>
      <c r="E63" s="2">
        <v>7998</v>
      </c>
      <c r="F63" s="3">
        <v>8859</v>
      </c>
      <c r="G63" s="3">
        <v>7229</v>
      </c>
      <c r="H63" s="3">
        <v>9302</v>
      </c>
      <c r="I63" s="3">
        <v>15590</v>
      </c>
      <c r="J63" s="3">
        <v>15180</v>
      </c>
      <c r="K63" s="3">
        <v>6737</v>
      </c>
      <c r="L63" s="3">
        <v>4920</v>
      </c>
      <c r="M63" s="3">
        <v>696</v>
      </c>
    </row>
    <row r="64" spans="3:13" x14ac:dyDescent="0.25">
      <c r="C64" s="1" t="s">
        <v>40</v>
      </c>
      <c r="D64" s="1">
        <v>9894</v>
      </c>
      <c r="E64" s="2">
        <v>2721</v>
      </c>
      <c r="F64" s="3">
        <v>3875</v>
      </c>
      <c r="G64" s="3">
        <v>5181</v>
      </c>
      <c r="H64" s="3">
        <v>1081</v>
      </c>
      <c r="I64" s="3">
        <v>7773</v>
      </c>
      <c r="J64" s="3">
        <v>7375</v>
      </c>
      <c r="K64" s="3">
        <v>2732</v>
      </c>
      <c r="L64" s="3">
        <v>152</v>
      </c>
      <c r="M64" s="3">
        <v>2316</v>
      </c>
    </row>
    <row r="65" spans="3:13" x14ac:dyDescent="0.25">
      <c r="C65" s="1" t="s">
        <v>41</v>
      </c>
      <c r="D65" s="1">
        <v>13457</v>
      </c>
      <c r="E65" s="2">
        <v>2368</v>
      </c>
      <c r="F65" s="3">
        <v>3806</v>
      </c>
      <c r="G65" s="3">
        <v>5813</v>
      </c>
      <c r="H65" s="3">
        <v>428</v>
      </c>
      <c r="I65" s="3">
        <v>11885</v>
      </c>
      <c r="J65" s="3">
        <v>11588</v>
      </c>
      <c r="K65" s="3">
        <v>1965</v>
      </c>
      <c r="L65" s="3">
        <v>594</v>
      </c>
      <c r="M65" s="3">
        <v>1602</v>
      </c>
    </row>
    <row r="66" spans="3:13" x14ac:dyDescent="0.25">
      <c r="C66" s="1" t="s">
        <v>42</v>
      </c>
      <c r="D66" s="1">
        <v>49072</v>
      </c>
      <c r="E66" s="2">
        <v>14168</v>
      </c>
      <c r="F66" s="3">
        <v>18577</v>
      </c>
      <c r="G66" s="3">
        <v>26680</v>
      </c>
      <c r="H66" s="3">
        <v>5483</v>
      </c>
      <c r="I66" s="3">
        <v>37836</v>
      </c>
      <c r="J66" s="3">
        <v>37294</v>
      </c>
      <c r="K66" s="3">
        <v>12460</v>
      </c>
      <c r="L66" s="3">
        <v>15145</v>
      </c>
      <c r="M66" s="3">
        <v>2424</v>
      </c>
    </row>
    <row r="67" spans="3:13" x14ac:dyDescent="0.25">
      <c r="C67" s="1" t="s">
        <v>43</v>
      </c>
      <c r="D67" s="1">
        <v>24291</v>
      </c>
      <c r="E67" s="2">
        <v>7694</v>
      </c>
      <c r="F67" s="3">
        <v>8620</v>
      </c>
      <c r="G67" s="3">
        <v>14129</v>
      </c>
      <c r="H67" s="3">
        <v>1097</v>
      </c>
      <c r="I67" s="3">
        <v>17242</v>
      </c>
      <c r="J67" s="3">
        <v>16986</v>
      </c>
      <c r="K67" s="3">
        <v>7654</v>
      </c>
      <c r="L67" s="3">
        <v>3491</v>
      </c>
      <c r="M67" s="3">
        <v>3090</v>
      </c>
    </row>
    <row r="68" spans="3:13" x14ac:dyDescent="0.25">
      <c r="C68" s="1" t="s">
        <v>44</v>
      </c>
      <c r="D68" s="1">
        <v>24921</v>
      </c>
      <c r="E68" s="2">
        <v>7625</v>
      </c>
      <c r="F68" s="3">
        <v>9476</v>
      </c>
      <c r="G68" s="3">
        <v>15389</v>
      </c>
      <c r="H68" s="3">
        <v>1415</v>
      </c>
      <c r="I68" s="3">
        <v>19226</v>
      </c>
      <c r="J68" s="3">
        <v>19408</v>
      </c>
      <c r="K68" s="3">
        <v>5766</v>
      </c>
      <c r="L68" s="3">
        <v>6384</v>
      </c>
      <c r="M68" s="3">
        <v>1680</v>
      </c>
    </row>
    <row r="69" spans="3:13" x14ac:dyDescent="0.25">
      <c r="C69" s="1" t="s">
        <v>45</v>
      </c>
      <c r="D69" s="1">
        <v>8490</v>
      </c>
      <c r="E69" s="2">
        <v>2562</v>
      </c>
      <c r="F69" s="3">
        <v>3504</v>
      </c>
      <c r="G69" s="3">
        <v>5545</v>
      </c>
      <c r="H69" s="3">
        <v>363</v>
      </c>
      <c r="I69" s="3">
        <v>6407</v>
      </c>
      <c r="J69" s="3">
        <v>6584</v>
      </c>
      <c r="K69" s="3">
        <v>1972</v>
      </c>
      <c r="L69" s="3">
        <v>946</v>
      </c>
      <c r="M69" s="3">
        <v>918</v>
      </c>
    </row>
    <row r="70" spans="3:13" x14ac:dyDescent="0.25">
      <c r="C70" s="1" t="s">
        <v>46</v>
      </c>
      <c r="D70" s="1">
        <v>14188</v>
      </c>
      <c r="E70" s="2">
        <v>3501</v>
      </c>
      <c r="F70" s="3">
        <v>5967</v>
      </c>
      <c r="G70" s="3">
        <v>7531</v>
      </c>
      <c r="H70" s="3">
        <v>1981</v>
      </c>
      <c r="I70" s="3">
        <v>11350</v>
      </c>
      <c r="J70" s="3">
        <v>11546</v>
      </c>
      <c r="K70" s="3">
        <v>2781</v>
      </c>
      <c r="L70" s="3">
        <v>219</v>
      </c>
      <c r="M70" s="3">
        <v>2708</v>
      </c>
    </row>
    <row r="71" spans="3:13" x14ac:dyDescent="0.25">
      <c r="C71" s="1" t="s">
        <v>47</v>
      </c>
      <c r="D71" s="1">
        <v>19248</v>
      </c>
      <c r="E71" s="2">
        <v>5066</v>
      </c>
      <c r="F71" s="3">
        <v>7515</v>
      </c>
      <c r="G71" s="3">
        <v>11978</v>
      </c>
      <c r="H71" s="3">
        <v>459</v>
      </c>
      <c r="I71" s="3">
        <v>15760</v>
      </c>
      <c r="J71" s="3">
        <v>15505</v>
      </c>
      <c r="K71" s="3">
        <v>4074</v>
      </c>
      <c r="L71" s="3">
        <v>3077</v>
      </c>
      <c r="M71" s="3">
        <v>2589</v>
      </c>
    </row>
    <row r="72" spans="3:13" x14ac:dyDescent="0.25">
      <c r="C72" s="1" t="s">
        <v>48</v>
      </c>
      <c r="D72" s="1">
        <v>14610</v>
      </c>
      <c r="E72" s="2">
        <v>2965</v>
      </c>
      <c r="F72" s="3">
        <v>4740</v>
      </c>
      <c r="G72" s="3">
        <v>6512</v>
      </c>
      <c r="H72" s="3">
        <v>967</v>
      </c>
      <c r="I72" s="3">
        <v>12002</v>
      </c>
      <c r="J72" s="3">
        <v>11827</v>
      </c>
      <c r="K72" s="3">
        <v>2912</v>
      </c>
      <c r="L72" s="3">
        <v>2125</v>
      </c>
      <c r="M72" s="3">
        <v>1609</v>
      </c>
    </row>
    <row r="73" spans="3:13" x14ac:dyDescent="0.25">
      <c r="C73" s="1" t="s">
        <v>49</v>
      </c>
      <c r="D73" s="1">
        <v>27327</v>
      </c>
      <c r="E73" s="2">
        <v>9154</v>
      </c>
      <c r="F73" s="3">
        <v>10457</v>
      </c>
      <c r="G73" s="3">
        <v>17481</v>
      </c>
      <c r="H73" s="3">
        <v>1611</v>
      </c>
      <c r="I73" s="3">
        <v>19605</v>
      </c>
      <c r="J73" s="3">
        <v>21018</v>
      </c>
      <c r="K73" s="3">
        <v>6692</v>
      </c>
      <c r="L73" s="3">
        <v>4357</v>
      </c>
      <c r="M73" s="3">
        <v>2097</v>
      </c>
    </row>
    <row r="74" spans="3:13" x14ac:dyDescent="0.25">
      <c r="C74" s="1" t="s">
        <v>50</v>
      </c>
      <c r="D74" s="1">
        <v>12813</v>
      </c>
      <c r="E74" s="2">
        <v>3114</v>
      </c>
      <c r="F74" s="3">
        <v>4557</v>
      </c>
      <c r="G74" s="3">
        <v>7757</v>
      </c>
      <c r="H74" s="3">
        <v>1995</v>
      </c>
      <c r="I74" s="3">
        <v>9430</v>
      </c>
      <c r="J74" s="3">
        <v>9832</v>
      </c>
      <c r="K74" s="3">
        <v>3082</v>
      </c>
      <c r="L74" s="3">
        <v>2403</v>
      </c>
      <c r="M74" s="3">
        <v>1934</v>
      </c>
    </row>
    <row r="75" spans="3:13" x14ac:dyDescent="0.25">
      <c r="C75" s="1" t="s">
        <v>51</v>
      </c>
      <c r="D75" s="1">
        <v>8297</v>
      </c>
      <c r="E75" s="2">
        <v>2033</v>
      </c>
      <c r="F75" s="3">
        <v>4028</v>
      </c>
      <c r="G75" s="3">
        <v>5814</v>
      </c>
      <c r="H75" s="3">
        <v>261</v>
      </c>
      <c r="I75" s="3">
        <v>6953</v>
      </c>
      <c r="J75" s="3">
        <v>6744</v>
      </c>
      <c r="K75" s="3">
        <v>1605</v>
      </c>
      <c r="L75" s="3">
        <v>1039</v>
      </c>
      <c r="M75" s="3">
        <v>938</v>
      </c>
    </row>
    <row r="76" spans="3:13" x14ac:dyDescent="0.25">
      <c r="C76" s="1" t="s">
        <v>52</v>
      </c>
      <c r="D76" s="1">
        <v>12582</v>
      </c>
      <c r="E76" s="2">
        <v>3029</v>
      </c>
      <c r="F76" s="3">
        <v>5456</v>
      </c>
      <c r="G76" s="3">
        <v>6936</v>
      </c>
      <c r="H76" s="3">
        <v>1502</v>
      </c>
      <c r="I76" s="3">
        <v>10227</v>
      </c>
      <c r="J76" s="3">
        <v>10124</v>
      </c>
      <c r="K76" s="3">
        <v>2583</v>
      </c>
      <c r="L76" s="3">
        <v>1189</v>
      </c>
      <c r="M76" s="3">
        <v>1548</v>
      </c>
    </row>
    <row r="77" spans="3:13" x14ac:dyDescent="0.25">
      <c r="C77" s="1" t="s">
        <v>53</v>
      </c>
      <c r="D77" s="1">
        <v>14070</v>
      </c>
      <c r="E77" s="2">
        <v>3444</v>
      </c>
      <c r="F77" s="3">
        <v>5132</v>
      </c>
      <c r="G77" s="3">
        <v>7618</v>
      </c>
      <c r="H77" s="3">
        <v>425</v>
      </c>
      <c r="I77" s="3">
        <v>10923</v>
      </c>
      <c r="J77" s="3">
        <v>10735</v>
      </c>
      <c r="K77" s="3">
        <v>3443</v>
      </c>
      <c r="L77" s="3">
        <v>1631</v>
      </c>
      <c r="M77" s="3">
        <v>591</v>
      </c>
    </row>
    <row r="78" spans="3:13" x14ac:dyDescent="0.25">
      <c r="C78" s="1" t="s">
        <v>54</v>
      </c>
      <c r="D78" s="1">
        <v>16972</v>
      </c>
      <c r="E78" s="2">
        <v>5736</v>
      </c>
      <c r="F78" s="3">
        <v>6975</v>
      </c>
      <c r="G78" s="3">
        <v>6559</v>
      </c>
      <c r="H78" s="3">
        <v>5780</v>
      </c>
      <c r="I78" s="3">
        <v>11551</v>
      </c>
      <c r="J78" s="3">
        <v>11844</v>
      </c>
      <c r="K78" s="3">
        <v>5378</v>
      </c>
      <c r="L78" s="3">
        <v>2688</v>
      </c>
      <c r="M78" s="3">
        <v>1069</v>
      </c>
    </row>
    <row r="79" spans="3:13" x14ac:dyDescent="0.25">
      <c r="C79" s="1" t="s">
        <v>55</v>
      </c>
      <c r="D79" s="1">
        <v>16139</v>
      </c>
      <c r="E79" s="2">
        <v>4708</v>
      </c>
      <c r="F79" s="3">
        <v>6752</v>
      </c>
      <c r="G79" s="3">
        <v>4800</v>
      </c>
      <c r="H79" s="3">
        <v>6587</v>
      </c>
      <c r="I79" s="3">
        <v>11610</v>
      </c>
      <c r="J79" s="3">
        <v>12432</v>
      </c>
      <c r="K79" s="3">
        <v>3830</v>
      </c>
      <c r="L79" s="3">
        <v>1944</v>
      </c>
      <c r="M79" s="3">
        <v>849</v>
      </c>
    </row>
    <row r="80" spans="3:13" x14ac:dyDescent="0.25">
      <c r="C80" s="1" t="s">
        <v>56</v>
      </c>
      <c r="D80" s="1">
        <v>7614</v>
      </c>
      <c r="E80" s="2">
        <v>2181</v>
      </c>
      <c r="F80" s="3">
        <v>3765</v>
      </c>
      <c r="G80" s="3">
        <v>5234</v>
      </c>
      <c r="H80" s="3">
        <v>540</v>
      </c>
      <c r="I80" s="3">
        <v>5856</v>
      </c>
      <c r="J80" s="3">
        <v>6486</v>
      </c>
      <c r="K80" s="3">
        <v>1236</v>
      </c>
      <c r="L80" s="3">
        <v>1156</v>
      </c>
      <c r="M80" s="3">
        <v>1264</v>
      </c>
    </row>
    <row r="81" spans="3:13" x14ac:dyDescent="0.25">
      <c r="C81" s="1" t="s">
        <v>57</v>
      </c>
      <c r="D81" s="1">
        <v>16187</v>
      </c>
      <c r="E81" s="2">
        <v>5109</v>
      </c>
      <c r="F81" s="3">
        <v>5777</v>
      </c>
      <c r="G81" s="3">
        <v>8826</v>
      </c>
      <c r="H81" s="3">
        <v>2035</v>
      </c>
      <c r="I81" s="3">
        <v>12357</v>
      </c>
      <c r="J81" s="3">
        <v>12229</v>
      </c>
      <c r="K81" s="3">
        <v>4150</v>
      </c>
      <c r="L81" s="3">
        <v>3938</v>
      </c>
      <c r="M81" s="3">
        <v>1393</v>
      </c>
    </row>
    <row r="82" spans="3:13" x14ac:dyDescent="0.25">
      <c r="C82" s="1" t="s">
        <v>58</v>
      </c>
      <c r="D82" s="1">
        <v>20672</v>
      </c>
      <c r="E82" s="2">
        <v>6523</v>
      </c>
      <c r="F82" s="3">
        <v>7320</v>
      </c>
      <c r="G82" s="3">
        <v>7985</v>
      </c>
      <c r="H82" s="3">
        <v>5692</v>
      </c>
      <c r="I82" s="3">
        <v>14150</v>
      </c>
      <c r="J82" s="3">
        <v>14644</v>
      </c>
      <c r="K82" s="3">
        <v>6381</v>
      </c>
      <c r="L82" s="3">
        <v>2829</v>
      </c>
      <c r="M82" s="3">
        <v>987</v>
      </c>
    </row>
    <row r="83" spans="3:13" x14ac:dyDescent="0.25">
      <c r="C83" s="1" t="s">
        <v>59</v>
      </c>
      <c r="D83" s="1">
        <v>6789</v>
      </c>
      <c r="E83" s="2">
        <v>1360</v>
      </c>
      <c r="F83" s="3">
        <v>2238</v>
      </c>
      <c r="G83" s="3">
        <v>3500</v>
      </c>
      <c r="H83" s="3">
        <v>298</v>
      </c>
      <c r="I83" s="3">
        <v>5649</v>
      </c>
      <c r="J83" s="3">
        <v>5390</v>
      </c>
      <c r="K83" s="3">
        <v>1478</v>
      </c>
      <c r="L83" s="3">
        <v>681</v>
      </c>
      <c r="M83" s="3">
        <v>359</v>
      </c>
    </row>
    <row r="84" spans="3:13" x14ac:dyDescent="0.25">
      <c r="C84" s="1" t="s">
        <v>60</v>
      </c>
      <c r="D84" s="1">
        <v>6214</v>
      </c>
      <c r="E84" s="2">
        <v>1150</v>
      </c>
      <c r="F84" s="3">
        <v>2418</v>
      </c>
      <c r="G84" s="3">
        <v>3288</v>
      </c>
      <c r="H84" s="3">
        <v>144</v>
      </c>
      <c r="I84" s="3">
        <v>5487</v>
      </c>
      <c r="J84" s="3">
        <v>5139</v>
      </c>
      <c r="K84" s="3">
        <v>1125</v>
      </c>
      <c r="L84" s="3">
        <v>324</v>
      </c>
      <c r="M84" s="3">
        <v>330</v>
      </c>
    </row>
    <row r="85" spans="3:13" x14ac:dyDescent="0.25">
      <c r="C85" s="1" t="s">
        <v>61</v>
      </c>
      <c r="D85" s="1">
        <v>16232</v>
      </c>
      <c r="E85" s="2">
        <v>4393</v>
      </c>
      <c r="F85" s="3">
        <v>6652</v>
      </c>
      <c r="G85" s="3">
        <v>6519</v>
      </c>
      <c r="H85" s="3">
        <v>4039</v>
      </c>
      <c r="I85" s="3">
        <v>12893</v>
      </c>
      <c r="J85" s="3">
        <v>12014</v>
      </c>
      <c r="K85" s="3">
        <v>4537</v>
      </c>
      <c r="L85" s="3">
        <v>1027</v>
      </c>
      <c r="M85" s="3">
        <v>2464</v>
      </c>
    </row>
    <row r="86" spans="3:13" x14ac:dyDescent="0.25">
      <c r="C86" s="1" t="s">
        <v>62</v>
      </c>
      <c r="D86" s="1">
        <v>15135</v>
      </c>
      <c r="E86" s="2">
        <v>3672</v>
      </c>
      <c r="F86" s="3">
        <v>6134</v>
      </c>
      <c r="G86" s="3">
        <v>8994</v>
      </c>
      <c r="H86" s="3">
        <v>995</v>
      </c>
      <c r="I86" s="3">
        <v>12195</v>
      </c>
      <c r="J86" s="3">
        <v>12087</v>
      </c>
      <c r="K86" s="3">
        <v>3202</v>
      </c>
      <c r="L86" s="3">
        <v>4434</v>
      </c>
      <c r="M86" s="3">
        <v>818</v>
      </c>
    </row>
    <row r="87" spans="3:13" x14ac:dyDescent="0.25">
      <c r="C87" s="1" t="s">
        <v>63</v>
      </c>
      <c r="D87" s="1">
        <v>15099</v>
      </c>
      <c r="E87" s="2">
        <v>5294</v>
      </c>
      <c r="F87" s="3">
        <v>6113</v>
      </c>
      <c r="G87" s="3">
        <v>10319</v>
      </c>
      <c r="H87" s="3">
        <v>870</v>
      </c>
      <c r="I87" s="3">
        <v>11608</v>
      </c>
      <c r="J87" s="3">
        <v>10180</v>
      </c>
      <c r="K87" s="3">
        <v>5192</v>
      </c>
      <c r="L87" s="3">
        <v>3105</v>
      </c>
      <c r="M87" s="3">
        <v>1693</v>
      </c>
    </row>
    <row r="88" spans="3:13" x14ac:dyDescent="0.25">
      <c r="C88" s="1" t="s">
        <v>64</v>
      </c>
      <c r="D88" s="1">
        <v>12446</v>
      </c>
      <c r="E88" s="2">
        <v>3591</v>
      </c>
      <c r="F88" s="3">
        <v>5795</v>
      </c>
      <c r="G88" s="3">
        <v>7813</v>
      </c>
      <c r="H88" s="3">
        <v>1435</v>
      </c>
      <c r="I88" s="3">
        <v>10186</v>
      </c>
      <c r="J88" s="3">
        <v>10109</v>
      </c>
      <c r="K88" s="3">
        <v>2481</v>
      </c>
      <c r="L88" s="3">
        <v>1454</v>
      </c>
      <c r="M88" s="3">
        <v>1289</v>
      </c>
    </row>
    <row r="89" spans="3:13" x14ac:dyDescent="0.25">
      <c r="C89" s="1" t="s">
        <v>65</v>
      </c>
      <c r="D89" s="1">
        <v>17383</v>
      </c>
      <c r="E89" s="2">
        <v>4039</v>
      </c>
      <c r="F89" s="3">
        <v>5677</v>
      </c>
      <c r="G89" s="3">
        <v>8982</v>
      </c>
      <c r="H89" s="3">
        <v>1208</v>
      </c>
      <c r="I89" s="3">
        <v>14278</v>
      </c>
      <c r="J89" s="3">
        <v>12464</v>
      </c>
      <c r="K89" s="3">
        <v>5197</v>
      </c>
      <c r="L89" s="3">
        <v>113</v>
      </c>
      <c r="M89" s="3">
        <v>4498</v>
      </c>
    </row>
    <row r="90" spans="3:13" x14ac:dyDescent="0.25">
      <c r="C90" s="1" t="s">
        <v>66</v>
      </c>
      <c r="D90" s="1">
        <v>17489</v>
      </c>
      <c r="E90" s="2">
        <v>4531</v>
      </c>
      <c r="F90" s="3">
        <v>6474</v>
      </c>
      <c r="G90" s="3">
        <v>9825</v>
      </c>
      <c r="H90" s="3">
        <v>915</v>
      </c>
      <c r="I90" s="3">
        <v>13802</v>
      </c>
      <c r="J90" s="3">
        <v>13097</v>
      </c>
      <c r="K90" s="3">
        <v>4694</v>
      </c>
      <c r="L90" s="3">
        <v>1578</v>
      </c>
      <c r="M90" s="3">
        <v>2208</v>
      </c>
    </row>
    <row r="91" spans="3:13" x14ac:dyDescent="0.25">
      <c r="C91" s="1" t="s">
        <v>67</v>
      </c>
      <c r="D91" s="1">
        <v>19260</v>
      </c>
      <c r="E91" s="2">
        <v>5941</v>
      </c>
      <c r="F91" s="3">
        <v>6929</v>
      </c>
      <c r="G91" s="3">
        <v>9429</v>
      </c>
      <c r="H91" s="3">
        <v>3228</v>
      </c>
      <c r="I91" s="3">
        <v>14449</v>
      </c>
      <c r="J91" s="3">
        <v>14539</v>
      </c>
      <c r="K91" s="3">
        <v>5097</v>
      </c>
      <c r="L91" s="3">
        <v>6368</v>
      </c>
      <c r="M91" s="3">
        <v>675</v>
      </c>
    </row>
    <row r="92" spans="3:13" x14ac:dyDescent="0.25">
      <c r="C92" s="1" t="s">
        <v>68</v>
      </c>
      <c r="D92" s="1">
        <v>32864</v>
      </c>
      <c r="E92" s="2">
        <v>8396</v>
      </c>
      <c r="F92" s="3">
        <v>12333</v>
      </c>
      <c r="G92" s="3">
        <v>18410</v>
      </c>
      <c r="H92" s="3">
        <v>3999</v>
      </c>
      <c r="I92" s="3">
        <v>26315</v>
      </c>
      <c r="J92" s="3">
        <v>24742</v>
      </c>
      <c r="K92" s="3">
        <v>8487</v>
      </c>
      <c r="L92" s="3">
        <v>9687</v>
      </c>
      <c r="M92" s="3">
        <v>1853</v>
      </c>
    </row>
    <row r="98" spans="4:13" x14ac:dyDescent="0.25">
      <c r="D98" s="1">
        <f t="shared" ref="D98:M98" si="7">SUM(D50:D92)</f>
        <v>738170</v>
      </c>
      <c r="E98" s="1">
        <f t="shared" si="7"/>
        <v>207212</v>
      </c>
      <c r="F98" s="1">
        <f t="shared" si="7"/>
        <v>280764</v>
      </c>
      <c r="G98" s="1">
        <f t="shared" si="7"/>
        <v>399622</v>
      </c>
      <c r="H98" s="1">
        <f t="shared" si="7"/>
        <v>83089</v>
      </c>
      <c r="I98" s="1">
        <f t="shared" si="7"/>
        <v>567441</v>
      </c>
      <c r="J98" s="1">
        <f t="shared" si="7"/>
        <v>557513</v>
      </c>
      <c r="K98" s="1">
        <f t="shared" si="7"/>
        <v>190543</v>
      </c>
      <c r="L98" s="1">
        <f t="shared" si="7"/>
        <v>131519</v>
      </c>
      <c r="M98" s="1">
        <f t="shared" si="7"/>
        <v>71182</v>
      </c>
    </row>
  </sheetData>
  <mergeCells count="5">
    <mergeCell ref="C1:D1"/>
    <mergeCell ref="F1:J1"/>
    <mergeCell ref="L1:P1"/>
    <mergeCell ref="R1:W1"/>
    <mergeCell ref="Y1:A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32496C65D68248B7B82BDCCF28AB46" ma:contentTypeVersion="10" ma:contentTypeDescription="Create a new document." ma:contentTypeScope="" ma:versionID="054fd3b1894bf084e4f1f24b851c3d49">
  <xsd:schema xmlns:xsd="http://www.w3.org/2001/XMLSchema" xmlns:xs="http://www.w3.org/2001/XMLSchema" xmlns:p="http://schemas.microsoft.com/office/2006/metadata/properties" xmlns:ns2="816a2216-5c2a-488f-9ebb-287e9ac5314a" targetNamespace="http://schemas.microsoft.com/office/2006/metadata/properties" ma:root="true" ma:fieldsID="6247b9144e4a8fad01c60d9e2c5b52f9" ns2:_="">
    <xsd:import namespace="816a2216-5c2a-488f-9ebb-287e9ac53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a2216-5c2a-488f-9ebb-287e9ac53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485BD-AA4E-4914-8022-0E4D77C8B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75970-0662-4BC8-AFF0-9FCF913AE7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182DBC-FAB3-4F2A-87C9-97347615C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a2216-5c2a-488f-9ebb-287e9ac53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MSHDS script (SQL)</vt:lpstr>
      <vt:lpstr>In contact</vt:lpstr>
      <vt:lpstr>Open referral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Pape</dc:creator>
  <cp:keywords/>
  <dc:description/>
  <cp:lastModifiedBy>Tom Pape</cp:lastModifiedBy>
  <cp:revision/>
  <dcterms:created xsi:type="dcterms:W3CDTF">2021-08-27T09:11:13Z</dcterms:created>
  <dcterms:modified xsi:type="dcterms:W3CDTF">2024-02-05T15:24:28Z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0x0101009332496C65D68248B7B82BDCCF28AB46</vt:lpwstr>
  </property>
</Properties>
</file>