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12245\Desktop\论文\birth weight AND OA\4次 JBMR\"/>
    </mc:Choice>
  </mc:AlternateContent>
  <xr:revisionPtr revIDLastSave="0" documentId="13_ncr:1_{71A605DA-E690-4A57-94F9-8FD3DEE9A631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Table S1" sheetId="7" r:id="rId1"/>
    <sheet name="Table S2" sheetId="1" r:id="rId2"/>
    <sheet name="Table S3" sheetId="3" r:id="rId3"/>
    <sheet name="Table S4" sheetId="8" r:id="rId4"/>
    <sheet name="Table S5" sheetId="4" r:id="rId5"/>
    <sheet name="Table S6" sheetId="5" r:id="rId6"/>
    <sheet name="Table S7" sheetId="6" r:id="rId7"/>
  </sheets>
  <definedNames>
    <definedName name="_xlnm._FilterDatabase" localSheetId="1" hidden="1">'Table S2'!$A$1:$A$216</definedName>
    <definedName name="_Hlk96677540" localSheetId="0">'Table S1'!$C$4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  <c r="L22" i="3" s="1"/>
  <c r="M22" i="3" s="1"/>
  <c r="G19" i="3"/>
  <c r="L19" i="3" s="1"/>
  <c r="M19" i="3" s="1"/>
  <c r="G13" i="3"/>
  <c r="L13" i="3" s="1"/>
  <c r="M13" i="3" s="1"/>
  <c r="G11" i="3"/>
  <c r="L11" i="3" s="1"/>
  <c r="M11" i="3" s="1"/>
  <c r="G8" i="3"/>
  <c r="L8" i="3"/>
  <c r="M8" i="3" s="1"/>
  <c r="G7" i="3"/>
  <c r="L7" i="3" s="1"/>
  <c r="M7" i="3" s="1"/>
  <c r="G6" i="3"/>
  <c r="L6" i="3" s="1"/>
  <c r="M6" i="3" s="1"/>
  <c r="L21" i="3"/>
  <c r="M21" i="3" s="1"/>
  <c r="L20" i="3"/>
  <c r="M20" i="3" s="1"/>
  <c r="L18" i="3"/>
  <c r="M18" i="3" s="1"/>
  <c r="L17" i="3"/>
  <c r="M17" i="3" s="1"/>
  <c r="L16" i="3"/>
  <c r="M16" i="3" s="1"/>
  <c r="L15" i="3"/>
  <c r="M15" i="3" s="1"/>
  <c r="L14" i="3"/>
  <c r="M14" i="3" s="1"/>
  <c r="L12" i="3"/>
  <c r="M12" i="3" s="1"/>
  <c r="L10" i="3"/>
  <c r="M10" i="3" s="1"/>
  <c r="L9" i="3"/>
  <c r="M9" i="3" s="1"/>
  <c r="G5" i="3"/>
  <c r="L5" i="3" s="1"/>
  <c r="M5" i="3" s="1"/>
  <c r="G4" i="3"/>
  <c r="L4" i="3" s="1"/>
  <c r="M4" i="3" s="1"/>
  <c r="G160" i="1"/>
  <c r="L160" i="1" s="1"/>
  <c r="M160" i="1" s="1"/>
  <c r="G118" i="1"/>
  <c r="L118" i="1" s="1"/>
  <c r="M118" i="1" s="1"/>
  <c r="G24" i="1"/>
  <c r="L24" i="1" s="1"/>
  <c r="M2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4" i="1"/>
  <c r="M4" i="1" s="1"/>
</calcChain>
</file>

<file path=xl/sharedStrings.xml><?xml version="1.0" encoding="utf-8"?>
<sst xmlns="http://schemas.openxmlformats.org/spreadsheetml/2006/main" count="1592" uniqueCount="633">
  <si>
    <t>Beta</t>
  </si>
  <si>
    <t>P-value</t>
  </si>
  <si>
    <t>Sample size</t>
  </si>
  <si>
    <t>rs17367504</t>
  </si>
  <si>
    <t>MTHFR</t>
  </si>
  <si>
    <t>G</t>
  </si>
  <si>
    <t>A</t>
  </si>
  <si>
    <t>rs12401656</t>
  </si>
  <si>
    <t>FLJ32224/SLC2A1</t>
  </si>
  <si>
    <t>rs80278614</t>
  </si>
  <si>
    <t>TBX15</t>
  </si>
  <si>
    <t>rs905938</t>
  </si>
  <si>
    <t>DCST2/KCNN3</t>
  </si>
  <si>
    <t>C</t>
  </si>
  <si>
    <t>T</t>
  </si>
  <si>
    <t>rs670523</t>
  </si>
  <si>
    <t>RIT1/LMNA</t>
  </si>
  <si>
    <t>rs72480273</t>
  </si>
  <si>
    <t>FCGR2B/FCGR2C/HSPA6</t>
  </si>
  <si>
    <t>rs10913200</t>
  </si>
  <si>
    <t>PAPPA2</t>
  </si>
  <si>
    <t>DTL</t>
  </si>
  <si>
    <t>rs3806315</t>
  </si>
  <si>
    <t>PTPN14</t>
  </si>
  <si>
    <t>rs708122</t>
  </si>
  <si>
    <t>WNT3A</t>
  </si>
  <si>
    <t>rs10495563</t>
  </si>
  <si>
    <t>ADAM17</t>
  </si>
  <si>
    <t>rs11893688</t>
  </si>
  <si>
    <t>rs2551347</t>
  </si>
  <si>
    <t>KLHL29</t>
  </si>
  <si>
    <t>rs1179494</t>
  </si>
  <si>
    <t>FEZ2</t>
  </si>
  <si>
    <t>rs754868</t>
  </si>
  <si>
    <t>HAAO</t>
  </si>
  <si>
    <t>rs4952673</t>
  </si>
  <si>
    <t>ZFP36L2</t>
  </si>
  <si>
    <t>rs17034876</t>
  </si>
  <si>
    <t>EPAS1</t>
  </si>
  <si>
    <t>rs4953353</t>
  </si>
  <si>
    <t>rs186606513</t>
  </si>
  <si>
    <t>CNNM3</t>
  </si>
  <si>
    <t>rs56188432</t>
  </si>
  <si>
    <t>ACVR1C</t>
  </si>
  <si>
    <t>rs560887</t>
  </si>
  <si>
    <t>G6PC2</t>
  </si>
  <si>
    <t>rs2280235</t>
  </si>
  <si>
    <t>STAT1</t>
  </si>
  <si>
    <t>rs10181515</t>
  </si>
  <si>
    <t>LOC646736/COL4A4/IRS1</t>
  </si>
  <si>
    <t>rs9855896</t>
  </si>
  <si>
    <t>LSM3</t>
  </si>
  <si>
    <t>rs2168443</t>
  </si>
  <si>
    <t>PTH1R</t>
  </si>
  <si>
    <t>rs11708067</t>
  </si>
  <si>
    <t>ADCY5</t>
  </si>
  <si>
    <t>rs9851257</t>
  </si>
  <si>
    <t>rs6440006</t>
  </si>
  <si>
    <t>ZBTB38</t>
  </si>
  <si>
    <t>rs2306700</t>
  </si>
  <si>
    <t>XRN1</t>
  </si>
  <si>
    <t>rs10935733</t>
  </si>
  <si>
    <t>CPA3/AGTR1</t>
  </si>
  <si>
    <t>rs4679760</t>
  </si>
  <si>
    <t>KCNAB1</t>
  </si>
  <si>
    <t>rs1482852</t>
  </si>
  <si>
    <t>LOC339894/CCNL1</t>
  </si>
  <si>
    <t>rs11711420</t>
  </si>
  <si>
    <t>KLHL24</t>
  </si>
  <si>
    <t>rs4144829</t>
  </si>
  <si>
    <t>LCORL/DCAF16</t>
  </si>
  <si>
    <t>rs2174633</t>
  </si>
  <si>
    <t>rs2189234</t>
  </si>
  <si>
    <t>TET2</t>
  </si>
  <si>
    <t>rs6533183</t>
  </si>
  <si>
    <t>rs116807401</t>
  </si>
  <si>
    <t>PABPC4L</t>
  </si>
  <si>
    <t>rs6845999</t>
  </si>
  <si>
    <t>LOC646576/HHIP</t>
  </si>
  <si>
    <t>rs2131354</t>
  </si>
  <si>
    <t>rs4579095</t>
  </si>
  <si>
    <t>NBLA00301</t>
  </si>
  <si>
    <t>rs1818782</t>
  </si>
  <si>
    <t>DAB2</t>
  </si>
  <si>
    <t>rs351930</t>
  </si>
  <si>
    <t>PELO</t>
  </si>
  <si>
    <t>rs854037</t>
  </si>
  <si>
    <t>ACTBL2</t>
  </si>
  <si>
    <t>rs28365970</t>
  </si>
  <si>
    <t>PIK3R1</t>
  </si>
  <si>
    <t>rs6871635</t>
  </si>
  <si>
    <t>PHF15</t>
  </si>
  <si>
    <t>rs1981627</t>
  </si>
  <si>
    <t>rs2946179</t>
  </si>
  <si>
    <t>EBF1</t>
  </si>
  <si>
    <t>rs34471628</t>
  </si>
  <si>
    <t>DUSP1</t>
  </si>
  <si>
    <t>rs9379084</t>
  </si>
  <si>
    <t>RREB1</t>
  </si>
  <si>
    <t>rs35261542</t>
  </si>
  <si>
    <t>CDKAL1</t>
  </si>
  <si>
    <t>rs9379832</t>
  </si>
  <si>
    <t>HIST1H2BE/HIST1H2BH</t>
  </si>
  <si>
    <t>rs9366778</t>
  </si>
  <si>
    <t>HLA-C</t>
  </si>
  <si>
    <t>rs6911024</t>
  </si>
  <si>
    <t>MICA/HLA-C</t>
  </si>
  <si>
    <t>rs9267812</t>
  </si>
  <si>
    <t>PPT2</t>
  </si>
  <si>
    <t>rs1547669</t>
  </si>
  <si>
    <t>MLN</t>
  </si>
  <si>
    <t>rs75104038</t>
  </si>
  <si>
    <t>HMGA1</t>
  </si>
  <si>
    <t>rs75034466</t>
  </si>
  <si>
    <t>rs6911621</t>
  </si>
  <si>
    <t>FKBP5/MAPK13/TEAD3</t>
  </si>
  <si>
    <t>rs9348981</t>
  </si>
  <si>
    <t>rs7744700</t>
  </si>
  <si>
    <t>GCLC</t>
  </si>
  <si>
    <t>rs76094073</t>
  </si>
  <si>
    <t>ARMC2/SESN1</t>
  </si>
  <si>
    <t>rs6568554</t>
  </si>
  <si>
    <t>rs6925689</t>
  </si>
  <si>
    <t>CENPW</t>
  </si>
  <si>
    <t>rs6569647</t>
  </si>
  <si>
    <t>L3MBTL3</t>
  </si>
  <si>
    <t>rs1415701</t>
  </si>
  <si>
    <t>rs6930558</t>
  </si>
  <si>
    <t>NMBR</t>
  </si>
  <si>
    <t>rs962554</t>
  </si>
  <si>
    <t>GPR126</t>
  </si>
  <si>
    <t>rs10872678</t>
  </si>
  <si>
    <t>ESR1</t>
  </si>
  <si>
    <t>rs7772579</t>
  </si>
  <si>
    <t>rs2934844</t>
  </si>
  <si>
    <t>PDE10A</t>
  </si>
  <si>
    <t>rs1724889</t>
  </si>
  <si>
    <t>AMZ1/GNA12</t>
  </si>
  <si>
    <t>rs4719648</t>
  </si>
  <si>
    <t>rs59084784</t>
  </si>
  <si>
    <t>IL6</t>
  </si>
  <si>
    <t>rs7808457</t>
  </si>
  <si>
    <t>rs34776209</t>
  </si>
  <si>
    <t>IGF2BP3</t>
  </si>
  <si>
    <t>rs2908279</t>
  </si>
  <si>
    <t>MYL7/GCK</t>
  </si>
  <si>
    <t>rs2971669</t>
  </si>
  <si>
    <t>GCK</t>
  </si>
  <si>
    <t>rs138715366</t>
  </si>
  <si>
    <t>YKT6/GCK</t>
  </si>
  <si>
    <t>rs10265133</t>
  </si>
  <si>
    <t>IGFBP1/IGFBP3</t>
  </si>
  <si>
    <t>rs11983722</t>
  </si>
  <si>
    <t>IGFBP3</t>
  </si>
  <si>
    <t>TNS3</t>
  </si>
  <si>
    <t>rs2237467</t>
  </si>
  <si>
    <t>GRB10</t>
  </si>
  <si>
    <t>rs112139215</t>
  </si>
  <si>
    <t>MLXIPL</t>
  </si>
  <si>
    <t>rs2282978</t>
  </si>
  <si>
    <t>CDK6</t>
  </si>
  <si>
    <t>rs45446698</t>
  </si>
  <si>
    <t>CYP3A7-CYP3AP1</t>
  </si>
  <si>
    <t>rs13231367</t>
  </si>
  <si>
    <t>SND1</t>
  </si>
  <si>
    <t>rs6467157</t>
  </si>
  <si>
    <t>rs3918226</t>
  </si>
  <si>
    <t>NOS3</t>
  </si>
  <si>
    <t>rs62496903</t>
  </si>
  <si>
    <t>MCPH1</t>
  </si>
  <si>
    <t>rs732563</t>
  </si>
  <si>
    <t>ENTPD4/NKX3-1</t>
  </si>
  <si>
    <t>rs11778247</t>
  </si>
  <si>
    <t>SLC25A37</t>
  </si>
  <si>
    <t>rs34036147</t>
  </si>
  <si>
    <t>C8orf86/FGFR1</t>
  </si>
  <si>
    <t>rs13266210</t>
  </si>
  <si>
    <t>ANK1</t>
  </si>
  <si>
    <t>rs72656010</t>
  </si>
  <si>
    <t>PLAG1</t>
  </si>
  <si>
    <t>rs6995390</t>
  </si>
  <si>
    <t>ZFHX4</t>
  </si>
  <si>
    <t>rs7819593</t>
  </si>
  <si>
    <t>ZFPM2</t>
  </si>
  <si>
    <t>rs10283100</t>
  </si>
  <si>
    <t>ENPP2</t>
  </si>
  <si>
    <t>rs13271368</t>
  </si>
  <si>
    <t>TRIB1</t>
  </si>
  <si>
    <t>rs13257363</t>
  </si>
  <si>
    <t>SLC45A4</t>
  </si>
  <si>
    <t>rs9657468</t>
  </si>
  <si>
    <t>GPR20</t>
  </si>
  <si>
    <t>rs7854962</t>
  </si>
  <si>
    <t>PTPDC1</t>
  </si>
  <si>
    <t>rs28457693</t>
  </si>
  <si>
    <t>PTCH1/FANCC</t>
  </si>
  <si>
    <t>rs1411424</t>
  </si>
  <si>
    <t>LPAR1</t>
  </si>
  <si>
    <t>rs2418135</t>
  </si>
  <si>
    <t>rs72760655</t>
  </si>
  <si>
    <t>COL27A1</t>
  </si>
  <si>
    <t>rs1323438</t>
  </si>
  <si>
    <t>PAPPA</t>
  </si>
  <si>
    <t>rs3933326</t>
  </si>
  <si>
    <t>PHF19</t>
  </si>
  <si>
    <t>rs10985827</t>
  </si>
  <si>
    <t>RABGAP1/GPR21</t>
  </si>
  <si>
    <t>rs28505901</t>
  </si>
  <si>
    <t>GPSM1</t>
  </si>
  <si>
    <t>rs4350272</t>
  </si>
  <si>
    <t>ARHGAP21</t>
  </si>
  <si>
    <t>rs5030938</t>
  </si>
  <si>
    <t>HKDC1/HK1</t>
  </si>
  <si>
    <t>rs9645500</t>
  </si>
  <si>
    <t>rs1112718</t>
  </si>
  <si>
    <t xml:space="preserve">HHEX/IDE </t>
  </si>
  <si>
    <t>rs10509669</t>
  </si>
  <si>
    <t>PLCE1</t>
  </si>
  <si>
    <t>rs3740360</t>
  </si>
  <si>
    <t>rs2274224</t>
  </si>
  <si>
    <t>rs562974282</t>
  </si>
  <si>
    <t>MIR146B</t>
  </si>
  <si>
    <t>rs10883846</t>
  </si>
  <si>
    <t>NT5C2/CYP17A1</t>
  </si>
  <si>
    <t>rs7903146</t>
  </si>
  <si>
    <t>TCF7L2</t>
  </si>
  <si>
    <t>rs7076938</t>
  </si>
  <si>
    <t>ADRB1</t>
  </si>
  <si>
    <t>rs1801253</t>
  </si>
  <si>
    <t>rs71486610</t>
  </si>
  <si>
    <t>PLEKHA1</t>
  </si>
  <si>
    <t>rs11042596</t>
  </si>
  <si>
    <t>INS-IGF2</t>
  </si>
  <si>
    <t>rs234864</t>
  </si>
  <si>
    <t>KCNQ1</t>
  </si>
  <si>
    <t>rs2168101</t>
  </si>
  <si>
    <t>LMO1</t>
  </si>
  <si>
    <t>rs4444073</t>
  </si>
  <si>
    <t>ADM</t>
  </si>
  <si>
    <t>rs12574749</t>
  </si>
  <si>
    <t>WT1</t>
  </si>
  <si>
    <t>rs5030317</t>
  </si>
  <si>
    <t>rs10437653</t>
  </si>
  <si>
    <t>CREB3L1</t>
  </si>
  <si>
    <t>rs10734564</t>
  </si>
  <si>
    <t>PTPRJ</t>
  </si>
  <si>
    <t>rs667515</t>
  </si>
  <si>
    <t>CCND1</t>
  </si>
  <si>
    <t>rs61885091</t>
  </si>
  <si>
    <t>ANO1/FGF4</t>
  </si>
  <si>
    <t>MTNR1B</t>
  </si>
  <si>
    <t>rs10895278</t>
  </si>
  <si>
    <t>YAP1</t>
  </si>
  <si>
    <t>rs76895963</t>
  </si>
  <si>
    <t>CCND2</t>
  </si>
  <si>
    <t>rs11055030</t>
  </si>
  <si>
    <t>APOLD1</t>
  </si>
  <si>
    <t>rs2306547</t>
  </si>
  <si>
    <t>ITPR2</t>
  </si>
  <si>
    <t>rs11051061</t>
  </si>
  <si>
    <t>CAPRIN2</t>
  </si>
  <si>
    <t>rs6582623</t>
  </si>
  <si>
    <t>SLC38A1</t>
  </si>
  <si>
    <t>rs180438</t>
  </si>
  <si>
    <t>SLC38A4</t>
  </si>
  <si>
    <t>rs8756</t>
  </si>
  <si>
    <t>HMGA2</t>
  </si>
  <si>
    <t>rs7968682</t>
  </si>
  <si>
    <t>rs1480470</t>
  </si>
  <si>
    <t>rs1533688</t>
  </si>
  <si>
    <t>IGF1</t>
  </si>
  <si>
    <t>rs2647873</t>
  </si>
  <si>
    <t>LINC00485/IGF1</t>
  </si>
  <si>
    <t>rs17033114</t>
  </si>
  <si>
    <t>rs3184504</t>
  </si>
  <si>
    <t>SH2B3</t>
  </si>
  <si>
    <t>rs9549046</t>
  </si>
  <si>
    <t>LINC00332</t>
  </si>
  <si>
    <t>rs34217484</t>
  </si>
  <si>
    <t>LINC00441/RB1</t>
  </si>
  <si>
    <t>rs9318511</t>
  </si>
  <si>
    <t>LINC00446</t>
  </si>
  <si>
    <t>rs72681869</t>
  </si>
  <si>
    <t>SOS2</t>
  </si>
  <si>
    <t>rs6575803</t>
  </si>
  <si>
    <t>MIR2392/DLK1</t>
  </si>
  <si>
    <t>rs75844534</t>
  </si>
  <si>
    <t>SPRED1</t>
  </si>
  <si>
    <t>rs2928148</t>
  </si>
  <si>
    <t>INO80</t>
  </si>
  <si>
    <t>rs339969</t>
  </si>
  <si>
    <t>RORA</t>
  </si>
  <si>
    <t>rs3784789</t>
  </si>
  <si>
    <t>CSK</t>
  </si>
  <si>
    <t>rs12909648</t>
  </si>
  <si>
    <t>KLHL25/AKAP13</t>
  </si>
  <si>
    <t>rs12443252</t>
  </si>
  <si>
    <t>CRTC3</t>
  </si>
  <si>
    <t>rs7183988</t>
  </si>
  <si>
    <t xml:space="preserve">FES/FURIN </t>
  </si>
  <si>
    <t>rs4932373</t>
  </si>
  <si>
    <t>rs55958435</t>
  </si>
  <si>
    <t>NR2F2</t>
  </si>
  <si>
    <t>rs7402983</t>
  </si>
  <si>
    <t>IGF1R</t>
  </si>
  <si>
    <t>rs11630479</t>
  </si>
  <si>
    <t>rs2045457</t>
  </si>
  <si>
    <t>GPR139/GPRC5B</t>
  </si>
  <si>
    <t>rs40434</t>
  </si>
  <si>
    <t>SLC6A2</t>
  </si>
  <si>
    <t>rs28544888</t>
  </si>
  <si>
    <t>rs11641308</t>
  </si>
  <si>
    <t>BCAR1</t>
  </si>
  <si>
    <t>rs222857</t>
  </si>
  <si>
    <t>CLDN7/SLC2A4</t>
  </si>
  <si>
    <t>rs4511593</t>
  </si>
  <si>
    <t>TNFSF12-TNFSF13</t>
  </si>
  <si>
    <t>rs78378222</t>
  </si>
  <si>
    <t>TP53</t>
  </si>
  <si>
    <t>rs9909342</t>
  </si>
  <si>
    <t>WSB1</t>
  </si>
  <si>
    <t>rs7223535</t>
  </si>
  <si>
    <t>ATAD5</t>
  </si>
  <si>
    <t>rs11867479</t>
  </si>
  <si>
    <t>KCNJ16</t>
  </si>
  <si>
    <t>rs10221267</t>
  </si>
  <si>
    <t>KCNJ2</t>
  </si>
  <si>
    <t>rs73354194</t>
  </si>
  <si>
    <t>MYADML2</t>
  </si>
  <si>
    <t>rs9912553</t>
  </si>
  <si>
    <t>ASPSCR1</t>
  </si>
  <si>
    <t>rs11082304</t>
  </si>
  <si>
    <t>CABLES1</t>
  </si>
  <si>
    <t>rs2779165</t>
  </si>
  <si>
    <t>UHRF1</t>
  </si>
  <si>
    <t>rs8106042</t>
  </si>
  <si>
    <t>INSR</t>
  </si>
  <si>
    <t>rs2967676</t>
  </si>
  <si>
    <t>ACTL9</t>
  </si>
  <si>
    <t>rs41355649</t>
  </si>
  <si>
    <t>CEBPA</t>
  </si>
  <si>
    <t>rs1129156</t>
  </si>
  <si>
    <t>MAP3K10/AKT2</t>
  </si>
  <si>
    <t>rs147957154</t>
  </si>
  <si>
    <t>PSG7</t>
  </si>
  <si>
    <t>rs516246</t>
  </si>
  <si>
    <t>FUT2</t>
  </si>
  <si>
    <t>rs255773</t>
  </si>
  <si>
    <t>LILRB3/RPS9</t>
  </si>
  <si>
    <t>rs147110934</t>
  </si>
  <si>
    <t>ZNF628</t>
  </si>
  <si>
    <t>rs12461110</t>
  </si>
  <si>
    <t>NLRP11</t>
  </si>
  <si>
    <t>rs304001</t>
  </si>
  <si>
    <t>NLRP13</t>
  </si>
  <si>
    <t>rs6040076</t>
  </si>
  <si>
    <t>JAG1</t>
  </si>
  <si>
    <t>rs6033062</t>
  </si>
  <si>
    <t>LOC339593</t>
  </si>
  <si>
    <t>rs1203876</t>
  </si>
  <si>
    <t>LINC00261/FOXA2</t>
  </si>
  <si>
    <t>rs11698914</t>
  </si>
  <si>
    <t>COMMD7</t>
  </si>
  <si>
    <t>rs181451002</t>
  </si>
  <si>
    <t>CHMP4B</t>
  </si>
  <si>
    <t>rs2889874</t>
  </si>
  <si>
    <t>EDEM2/MYH7B</t>
  </si>
  <si>
    <t>rs1012167</t>
  </si>
  <si>
    <t>MAFB</t>
  </si>
  <si>
    <t>rs753381</t>
  </si>
  <si>
    <t>PLCG1</t>
  </si>
  <si>
    <t>rs6026449</t>
  </si>
  <si>
    <t>STX16-NPEPL1/GNAS</t>
  </si>
  <si>
    <t>rs73143584</t>
  </si>
  <si>
    <t>ZBTB46</t>
  </si>
  <si>
    <t>rs2229742</t>
  </si>
  <si>
    <t>NRIP1</t>
  </si>
  <si>
    <t>rs220193</t>
  </si>
  <si>
    <t>UMODL1</t>
  </si>
  <si>
    <t>rs134594</t>
  </si>
  <si>
    <t>KREMEN1</t>
  </si>
  <si>
    <t>rs41311445</t>
  </si>
  <si>
    <t xml:space="preserve">NHP2L1/SREBF2 </t>
  </si>
  <si>
    <t>rs7285579</t>
  </si>
  <si>
    <t>LOC100271722</t>
  </si>
  <si>
    <t>rs7067170</t>
  </si>
  <si>
    <t>PJA1</t>
  </si>
  <si>
    <t>rs7886910</t>
  </si>
  <si>
    <t>ITM2A</t>
  </si>
  <si>
    <t>rs6608539</t>
  </si>
  <si>
    <t>AGTR2</t>
  </si>
  <si>
    <t>rs11096402</t>
  </si>
  <si>
    <t>PLAC1</t>
  </si>
  <si>
    <t>Position</t>
    <phoneticPr fontId="1" type="noConversion"/>
  </si>
  <si>
    <t>EAF</t>
    <phoneticPr fontId="1" type="noConversion"/>
  </si>
  <si>
    <t>SE</t>
    <phoneticPr fontId="1" type="noConversion"/>
  </si>
  <si>
    <t>EA</t>
    <phoneticPr fontId="1" type="noConversion"/>
  </si>
  <si>
    <t>NEA</t>
    <phoneticPr fontId="1" type="noConversion"/>
  </si>
  <si>
    <t>SNP</t>
    <phoneticPr fontId="1" type="noConversion"/>
  </si>
  <si>
    <t>Chr</t>
    <phoneticPr fontId="1" type="noConversion"/>
  </si>
  <si>
    <t>SNP-own birth weight association</t>
    <phoneticPr fontId="1" type="noConversion"/>
  </si>
  <si>
    <t>SNP-Maternal Effects association (SEM-adjusted)</t>
    <phoneticPr fontId="1" type="noConversion"/>
  </si>
  <si>
    <t>SNP-Fetal Effects association (SEM-adjusted)</t>
    <phoneticPr fontId="1" type="noConversion"/>
  </si>
  <si>
    <t>Birth length</t>
  </si>
  <si>
    <t>Educational attainment (years of education)</t>
    <phoneticPr fontId="1" type="noConversion"/>
  </si>
  <si>
    <t>Osteoarthritis of the hip or knee</t>
  </si>
  <si>
    <t>Height</t>
  </si>
  <si>
    <t>rs10830963</t>
    <phoneticPr fontId="1" type="noConversion"/>
  </si>
  <si>
    <t>rs2428362</t>
    <phoneticPr fontId="1" type="noConversion"/>
  </si>
  <si>
    <t>Height</t>
    <phoneticPr fontId="1" type="noConversion"/>
  </si>
  <si>
    <t>Body mass index</t>
    <phoneticPr fontId="1" type="noConversion"/>
  </si>
  <si>
    <t>Body fat percentage</t>
    <phoneticPr fontId="1" type="noConversion"/>
  </si>
  <si>
    <t>Body mass index, height</t>
    <phoneticPr fontId="1" type="noConversion"/>
  </si>
  <si>
    <t>Body mass index, height, parental longevity</t>
    <phoneticPr fontId="1" type="noConversion"/>
  </si>
  <si>
    <t>Waist-hip ratio</t>
    <phoneticPr fontId="1" type="noConversion"/>
  </si>
  <si>
    <t>Obesity-related traits</t>
    <phoneticPr fontId="1" type="noConversion"/>
  </si>
  <si>
    <t>Chr</t>
  </si>
  <si>
    <t>Position</t>
  </si>
  <si>
    <t>Nearest gene</t>
  </si>
  <si>
    <t>SE</t>
  </si>
  <si>
    <t>rs10493544</t>
  </si>
  <si>
    <t>TNNI3K</t>
  </si>
  <si>
    <t>rs539515</t>
  </si>
  <si>
    <t>SEC16B</t>
  </si>
  <si>
    <t>rs62104180</t>
  </si>
  <si>
    <t>TMEM18</t>
  </si>
  <si>
    <t>rs4077678</t>
  </si>
  <si>
    <t>ADCY3</t>
  </si>
  <si>
    <t>rs114670539</t>
  </si>
  <si>
    <t>GPR1</t>
  </si>
  <si>
    <t>rs925494</t>
  </si>
  <si>
    <t>GNPDA2</t>
  </si>
  <si>
    <t>rs2053682</t>
  </si>
  <si>
    <t>RANBP17</t>
  </si>
  <si>
    <t>rs2206277</t>
  </si>
  <si>
    <t>TFAP2B</t>
  </si>
  <si>
    <t>rs10224397</t>
  </si>
  <si>
    <t>CALCR</t>
  </si>
  <si>
    <t>rs17309874</t>
  </si>
  <si>
    <t>BDNF</t>
  </si>
  <si>
    <t>rs10835310</t>
  </si>
  <si>
    <t>METTL15</t>
  </si>
  <si>
    <t>rs7132908</t>
  </si>
  <si>
    <t>FAIM2</t>
  </si>
  <si>
    <t>rs2540031</t>
  </si>
  <si>
    <t>ADCY9</t>
  </si>
  <si>
    <t>rs56094641</t>
  </si>
  <si>
    <t>FTO</t>
  </si>
  <si>
    <t>rs2740752</t>
  </si>
  <si>
    <t>HOXB5</t>
  </si>
  <si>
    <t>rs6567160</t>
  </si>
  <si>
    <t>MC4R</t>
  </si>
  <si>
    <t>rs2749808</t>
  </si>
  <si>
    <t>CBLN4</t>
  </si>
  <si>
    <t>rs1437206</t>
  </si>
  <si>
    <t>P-value</t>
    <phoneticPr fontId="1" type="noConversion"/>
  </si>
  <si>
    <t>T</t>
    <phoneticPr fontId="1" type="noConversion"/>
  </si>
  <si>
    <t>A</t>
    <phoneticPr fontId="1" type="noConversion"/>
  </si>
  <si>
    <t>C</t>
    <phoneticPr fontId="1" type="noConversion"/>
  </si>
  <si>
    <t>G</t>
    <phoneticPr fontId="1" type="noConversion"/>
  </si>
  <si>
    <t>SNP-childhood obesity association</t>
    <phoneticPr fontId="1" type="noConversion"/>
  </si>
  <si>
    <t>Body mass index, waist circumference, body fat percentage</t>
    <phoneticPr fontId="1" type="noConversion"/>
  </si>
  <si>
    <t>Body mass index, obesity</t>
    <phoneticPr fontId="1" type="noConversion"/>
  </si>
  <si>
    <t>Body mass index, body fat percentage, adult body size</t>
    <phoneticPr fontId="1" type="noConversion"/>
  </si>
  <si>
    <t>Adult body size</t>
    <phoneticPr fontId="1" type="noConversion"/>
  </si>
  <si>
    <t>Birth length, waist-hip ratio</t>
  </si>
  <si>
    <r>
      <t>Linkage disequilibrium</t>
    </r>
    <r>
      <rPr>
        <vertAlign val="superscript"/>
        <sz val="11"/>
        <color theme="1"/>
        <rFont val="Times New Roman"/>
        <family val="1"/>
      </rPr>
      <t xml:space="preserve"> c</t>
    </r>
    <phoneticPr fontId="1" type="noConversion"/>
  </si>
  <si>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</t>
    </r>
    <r>
      <rPr>
        <vertAlign val="superscript"/>
        <sz val="11"/>
        <color theme="1"/>
        <rFont val="Times New Roman"/>
        <family val="1"/>
      </rPr>
      <t>a</t>
    </r>
    <phoneticPr fontId="1" type="noConversion"/>
  </si>
  <si>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 xml:space="preserve"> </t>
    </r>
    <r>
      <rPr>
        <vertAlign val="superscript"/>
        <sz val="11"/>
        <color theme="1"/>
        <rFont val="Times New Roman"/>
        <family val="1"/>
      </rPr>
      <t>b</t>
    </r>
    <phoneticPr fontId="1" type="noConversion"/>
  </si>
  <si>
    <r>
      <t xml:space="preserve">Traits or diseases </t>
    </r>
    <r>
      <rPr>
        <vertAlign val="superscript"/>
        <sz val="11"/>
        <color theme="1"/>
        <rFont val="Times New Roman"/>
        <family val="1"/>
      </rPr>
      <t>d</t>
    </r>
    <phoneticPr fontId="1" type="noConversion"/>
  </si>
  <si>
    <t>Body mass index, adult body size, body fat percentage</t>
  </si>
  <si>
    <t>Body mass index, waist-hip ratio, height, body fat percentage</t>
  </si>
  <si>
    <r>
      <t>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&gt;0.001</t>
    </r>
    <phoneticPr fontId="1" type="noConversion"/>
  </si>
  <si>
    <t xml:space="preserve">Beta </t>
    <phoneticPr fontId="1" type="noConversion"/>
  </si>
  <si>
    <t>Exposures</t>
  </si>
  <si>
    <t>Outcomes</t>
  </si>
  <si>
    <t>Total number of SNPs</t>
  </si>
  <si>
    <t>SNPs related to other traits</t>
  </si>
  <si>
    <t>Total OA</t>
  </si>
  <si>
    <t>Total OA</t>
    <phoneticPr fontId="1" type="noConversion"/>
  </si>
  <si>
    <t>Knee OA</t>
  </si>
  <si>
    <t>Knee OA</t>
    <phoneticPr fontId="1" type="noConversion"/>
  </si>
  <si>
    <t>Hip OA</t>
  </si>
  <si>
    <t>Hip OA</t>
    <phoneticPr fontId="1" type="noConversion"/>
  </si>
  <si>
    <t>Spine OA</t>
  </si>
  <si>
    <t>Spine OA</t>
    <phoneticPr fontId="1" type="noConversion"/>
  </si>
  <si>
    <t>Hand OA</t>
  </si>
  <si>
    <t>Hand OA</t>
    <phoneticPr fontId="1" type="noConversion"/>
  </si>
  <si>
    <t>Thumb OA</t>
  </si>
  <si>
    <t>Thumb OA</t>
    <phoneticPr fontId="1" type="noConversion"/>
  </si>
  <si>
    <t>Finger OA</t>
  </si>
  <si>
    <t>Finger OA</t>
    <phoneticPr fontId="1" type="noConversion"/>
  </si>
  <si>
    <t>Birth weight</t>
    <phoneticPr fontId="1" type="noConversion"/>
  </si>
  <si>
    <t>Fetal effect of birth weight</t>
  </si>
  <si>
    <t>Fetal effect of birth weight</t>
    <phoneticPr fontId="1" type="noConversion"/>
  </si>
  <si>
    <t>Maternal effect of birth weight</t>
    <phoneticPr fontId="1" type="noConversion"/>
  </si>
  <si>
    <t>Childhood obesity</t>
    <phoneticPr fontId="1" type="noConversion"/>
  </si>
  <si>
    <t>rs10913200</t>
    <phoneticPr fontId="1" type="noConversion"/>
  </si>
  <si>
    <t>SNPs with Linkage disequilibrium</t>
    <phoneticPr fontId="1" type="noConversion"/>
  </si>
  <si>
    <r>
      <t xml:space="preserve">SNPs not available in the outcome GWAS </t>
    </r>
    <r>
      <rPr>
        <vertAlign val="superscript"/>
        <sz val="11"/>
        <color theme="1"/>
        <rFont val="Times New Roman"/>
        <family val="1"/>
      </rPr>
      <t>a</t>
    </r>
    <phoneticPr fontId="1" type="noConversion"/>
  </si>
  <si>
    <t>Exposure</t>
  </si>
  <si>
    <t>Outcome</t>
  </si>
  <si>
    <t xml:space="preserve">Method </t>
  </si>
  <si>
    <t>Heterogeneity test</t>
  </si>
  <si>
    <t>Pleiotropy test</t>
  </si>
  <si>
    <r>
      <t xml:space="preserve">P </t>
    </r>
    <r>
      <rPr>
        <sz val="10"/>
        <color theme="1"/>
        <rFont val="Times New Roman"/>
        <family val="1"/>
      </rPr>
      <t>Intercept</t>
    </r>
  </si>
  <si>
    <t>IVW</t>
  </si>
  <si>
    <t>WM</t>
  </si>
  <si>
    <t>MR-Egger</t>
  </si>
  <si>
    <t>MR-PRESSO (Outlier-corrected)</t>
  </si>
  <si>
    <t>MR Egger</t>
  </si>
  <si>
    <t>OR (95%CI)</t>
    <phoneticPr fontId="1" type="noConversion"/>
  </si>
  <si>
    <t>P</t>
    <phoneticPr fontId="1" type="noConversion"/>
  </si>
  <si>
    <r>
      <t>Cochran's Q (</t>
    </r>
    <r>
      <rPr>
        <i/>
        <sz val="10"/>
        <color theme="1"/>
        <rFont val="Times New Roman"/>
        <family val="1"/>
      </rPr>
      <t xml:space="preserve">P </t>
    </r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)</t>
    </r>
    <phoneticPr fontId="1" type="noConversion"/>
  </si>
  <si>
    <r>
      <t xml:space="preserve">Abbreviation: MR, Mendelian randomization; OA, osteoarthritis; SNPs, single nucleotide polymorphisms; OR, odds ratio; CI, confidence interval; IVW, inverse variance weighted; WM, weighted median; MR-PRESSO, MR-pleiotropy residual sum and outlier.
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Bolded P represents heterogeneity.</t>
    </r>
    <phoneticPr fontId="1" type="noConversion"/>
  </si>
  <si>
    <t>1.01 (0.95, 1.08)</t>
  </si>
  <si>
    <t>1.00 (0.92, 1.08)</t>
  </si>
  <si>
    <t>0.97 (0.85, 1.10)</t>
  </si>
  <si>
    <r>
      <t>168.66 (</t>
    </r>
    <r>
      <rPr>
        <b/>
        <sz val="11"/>
        <color rgb="FF000000"/>
        <rFont val="Times New Roman"/>
        <family val="1"/>
      </rPr>
      <t>&lt;0.001</t>
    </r>
    <r>
      <rPr>
        <sz val="11"/>
        <color rgb="FF000000"/>
        <rFont val="Times New Roman"/>
        <family val="1"/>
      </rPr>
      <t>)</t>
    </r>
    <phoneticPr fontId="1" type="noConversion"/>
  </si>
  <si>
    <t>1.02 (0.96, 1.08)</t>
  </si>
  <si>
    <t>1.03 (0.93, 1.14)</t>
  </si>
  <si>
    <t>1.02 (0.90, 1.16)</t>
  </si>
  <si>
    <t>0.97 (0.78, 1.20)</t>
  </si>
  <si>
    <r>
      <t>195.66 (</t>
    </r>
    <r>
      <rPr>
        <b/>
        <sz val="11"/>
        <color rgb="FF000000"/>
        <rFont val="Times New Roman"/>
        <family val="1"/>
      </rPr>
      <t>&lt;0.001</t>
    </r>
    <r>
      <rPr>
        <sz val="11"/>
        <color rgb="FF000000"/>
        <rFont val="Times New Roman"/>
        <family val="1"/>
      </rPr>
      <t>)</t>
    </r>
    <phoneticPr fontId="1" type="noConversion"/>
  </si>
  <si>
    <t>1.04 (0.94, 1.14)</t>
    <phoneticPr fontId="1" type="noConversion"/>
  </si>
  <si>
    <t>1.05 (0.92, 1.19)</t>
  </si>
  <si>
    <t>1.04 (0.89, 1.21)</t>
  </si>
  <si>
    <t>0.91 (0.69, 1.19)</t>
  </si>
  <si>
    <r>
      <t>190.58 (</t>
    </r>
    <r>
      <rPr>
        <b/>
        <sz val="11"/>
        <color rgb="FF000000"/>
        <rFont val="Times New Roman"/>
        <family val="1"/>
      </rPr>
      <t>&lt;0.001</t>
    </r>
    <r>
      <rPr>
        <sz val="11"/>
        <color rgb="FF000000"/>
        <rFont val="Times New Roman"/>
        <family val="1"/>
      </rPr>
      <t>)</t>
    </r>
    <phoneticPr fontId="1" type="noConversion"/>
  </si>
  <si>
    <t>1.03 (0.91, 1.17)</t>
    <phoneticPr fontId="1" type="noConversion"/>
  </si>
  <si>
    <t>1.06 (0.95, 1.17)</t>
  </si>
  <si>
    <t>1.10 (0.92, 1.31)</t>
  </si>
  <si>
    <t>1.11 (0.89, 1.38)</t>
  </si>
  <si>
    <t>100.73 (0.545)</t>
    <phoneticPr fontId="1" type="noConversion"/>
  </si>
  <si>
    <t>-</t>
    <phoneticPr fontId="1" type="noConversion"/>
  </si>
  <si>
    <t>0.96 (0.83, 1.12)</t>
  </si>
  <si>
    <t>0.90 (0.73, 1.12)</t>
  </si>
  <si>
    <t>0.90 (0.66, 1.24)</t>
  </si>
  <si>
    <r>
      <t>135.94 (</t>
    </r>
    <r>
      <rPr>
        <b/>
        <sz val="11"/>
        <color rgb="FF000000"/>
        <rFont val="Times New Roman"/>
        <family val="1"/>
      </rPr>
      <t>0.016</t>
    </r>
    <r>
      <rPr>
        <sz val="11"/>
        <color rgb="FF000000"/>
        <rFont val="Times New Roman"/>
        <family val="1"/>
      </rPr>
      <t>)</t>
    </r>
    <phoneticPr fontId="1" type="noConversion"/>
  </si>
  <si>
    <t>1.03 (0.89, 1.20)</t>
    <phoneticPr fontId="1" type="noConversion"/>
  </si>
  <si>
    <t>1.03 (0.85, 1.24)</t>
  </si>
  <si>
    <t>0.85 (0.65, 1.11)</t>
  </si>
  <si>
    <t>0.90 (0.61, 1.33)</t>
  </si>
  <si>
    <t>117.78 (0.151)</t>
    <phoneticPr fontId="1" type="noConversion"/>
  </si>
  <si>
    <t>0.95 (0.77, 1.17)</t>
  </si>
  <si>
    <t>1.14 (0.86, 1.53)</t>
  </si>
  <si>
    <t>0.93 (0.60, 1.45)</t>
  </si>
  <si>
    <r>
      <t>130.86 (</t>
    </r>
    <r>
      <rPr>
        <b/>
        <sz val="11"/>
        <color theme="1"/>
        <rFont val="Times New Roman"/>
        <family val="1"/>
      </rPr>
      <t>0.033</t>
    </r>
    <r>
      <rPr>
        <sz val="11"/>
        <color theme="1"/>
        <rFont val="Times New Roman"/>
        <family val="1"/>
      </rPr>
      <t>)</t>
    </r>
    <phoneticPr fontId="1" type="noConversion"/>
  </si>
  <si>
    <t>1.06 (0.86, 1.30)</t>
    <phoneticPr fontId="1" type="noConversion"/>
  </si>
  <si>
    <r>
      <t xml:space="preserve">Abbreviation: MR, Mendelian randomization; SNP, single nucleotide polymorphism; GWAS: genome-wide association study; OA, osteoarthritis.
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SNPs not available in the outcome GWAS were deleted.</t>
    </r>
    <phoneticPr fontId="1" type="noConversion"/>
  </si>
  <si>
    <r>
      <t xml:space="preserve">Abbreviation: SNP, single nucleotide polymorphism; MR, Mendelian randomization; Chr, chromosome; EA, effect allele; NEA, non-effect allele; EAF, effect allele frequency; SE, standard error; OA, osteoarthritis.
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was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)+(2×EAF×(1-EAF)×N×SE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)], where EAF is the effect allele frequency, beta is the estimated effect on exposure, Ν is the sample size of the GWAS for the SNP-exposure association and SE is the standard error of the estimated effect.
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 xml:space="preserve"> statistic was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exposure explained by each instrument and N is the sample size of the GWAS for the SNP-exposure association. 
</t>
    </r>
    <r>
      <rPr>
        <vertAlign val="super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 SNPs with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&gt; 0.0</t>
    </r>
    <r>
      <rPr>
        <sz val="11"/>
        <color theme="1"/>
        <rFont val="宋体"/>
        <family val="1"/>
        <charset val="134"/>
      </rPr>
      <t>0</t>
    </r>
    <r>
      <rPr>
        <sz val="11"/>
        <color theme="1"/>
        <rFont val="Times New Roman"/>
        <family val="1"/>
      </rPr>
      <t xml:space="preserve">1 were removed.
</t>
    </r>
    <r>
      <rPr>
        <vertAlign val="superscript"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SNPs associated with other traits or diseases were removed after searching the GWAS catalog (https://www.ebi.ac.uk/gwas; until 10/2/2022) .</t>
    </r>
    <phoneticPr fontId="1" type="noConversion"/>
  </si>
  <si>
    <r>
      <t xml:space="preserve">Abbreviation: SNP, single nucleotide polymorphism; MR, Mendelian randomization; Chr, chromosome; EA, effect allele; NEA, non-effect allele; EAF, effect allele frequency; SE, standard error; SEM, structural equation modelling; OA, osteoarthritis.
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R</t>
    </r>
    <r>
      <rPr>
        <i/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was calculated using the following formula: 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)/[(2×EAF×(1-EAF)×beta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)+(2×EAF×(1-EAF)×N×SE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)], where EAF is the effect allele frequency, beta is the estimated effect on exposure, Ν is the sample size of the GWAS for the SNP-exposure association and SE is the standard error of the estimated effect.
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 xml:space="preserve"> statistic was calculated using the following formula: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(N-2)/(1-R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), where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is the proportion of variance in exposure explained by each instrument and N is the sample size of the GWAS for the SNP-exposure association. 
</t>
    </r>
    <r>
      <rPr>
        <vertAlign val="super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 SNPs with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&gt; 0.0</t>
    </r>
    <r>
      <rPr>
        <sz val="11"/>
        <color theme="1"/>
        <rFont val="宋体"/>
        <family val="1"/>
        <charset val="134"/>
      </rPr>
      <t>0</t>
    </r>
    <r>
      <rPr>
        <sz val="11"/>
        <color theme="1"/>
        <rFont val="Times New Roman"/>
        <family val="1"/>
      </rPr>
      <t xml:space="preserve">1 were removed.
</t>
    </r>
    <r>
      <rPr>
        <vertAlign val="superscript"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SNPs associated with other traits or diseases were removed after searching the GWAS catalog (https://www.ebi.ac.uk/gwas; until 10/2/2022) .</t>
    </r>
    <phoneticPr fontId="1" type="noConversion"/>
  </si>
  <si>
    <t>0.97 (0.90, 1.05)</t>
  </si>
  <si>
    <t>0.95 (0.87, 1.04)</t>
  </si>
  <si>
    <t>1.01 (0.89, 1.14)</t>
  </si>
  <si>
    <r>
      <t>174.33 (</t>
    </r>
    <r>
      <rPr>
        <b/>
        <sz val="11"/>
        <color rgb="FF000000"/>
        <rFont val="Times New Roman"/>
        <family val="1"/>
      </rPr>
      <t>&lt;0.001</t>
    </r>
    <r>
      <rPr>
        <sz val="11"/>
        <color rgb="FF000000"/>
        <rFont val="Times New Roman"/>
        <family val="1"/>
      </rPr>
      <t>)</t>
    </r>
    <phoneticPr fontId="1" type="noConversion"/>
  </si>
  <si>
    <t>0.95 (0.88, 1.02)</t>
  </si>
  <si>
    <t>1.01 (0.90, 1.14)</t>
  </si>
  <si>
    <t>0.99 (0.86, 1.14)</t>
  </si>
  <si>
    <t>1.13 (0.94, 1.36)</t>
  </si>
  <si>
    <r>
      <t>161.21 (</t>
    </r>
    <r>
      <rPr>
        <b/>
        <sz val="11"/>
        <color rgb="FF000000"/>
        <rFont val="Times New Roman"/>
        <family val="1"/>
      </rPr>
      <t>&lt;0.001</t>
    </r>
    <r>
      <rPr>
        <sz val="11"/>
        <color rgb="FF000000"/>
        <rFont val="Times New Roman"/>
        <family val="1"/>
      </rPr>
      <t>)</t>
    </r>
    <phoneticPr fontId="1" type="noConversion"/>
  </si>
  <si>
    <t>1.00 (0.90, 1.12)</t>
    <phoneticPr fontId="1" type="noConversion"/>
  </si>
  <si>
    <t>0.94 (0.81, 1.10)</t>
  </si>
  <si>
    <t>0.92 (0.75, 1.12)</t>
  </si>
  <si>
    <t>0.95 (0.75, 1.21)</t>
  </si>
  <si>
    <r>
      <t>168.30 (</t>
    </r>
    <r>
      <rPr>
        <b/>
        <sz val="11"/>
        <color rgb="FF000000"/>
        <rFont val="Times New Roman"/>
        <family val="1"/>
      </rPr>
      <t>&lt;0.001</t>
    </r>
    <r>
      <rPr>
        <sz val="11"/>
        <color rgb="FF000000"/>
        <rFont val="Times New Roman"/>
        <family val="1"/>
      </rPr>
      <t>)</t>
    </r>
    <phoneticPr fontId="1" type="noConversion"/>
  </si>
  <si>
    <t>1.00 (0.88, 1.14)</t>
  </si>
  <si>
    <t>1.00 (0.83, 1.21)</t>
  </si>
  <si>
    <t>1.01 (0.82, 1.24)</t>
  </si>
  <si>
    <t>99.22 (0.363)</t>
    <phoneticPr fontId="1" type="noConversion"/>
  </si>
  <si>
    <t>1.18 (0.98, 1.41)</t>
  </si>
  <si>
    <t>1.26 (0.98, 1.62)</t>
  </si>
  <si>
    <t>1.18 (0.89, 1.56)</t>
  </si>
  <si>
    <r>
      <t>126.66 (</t>
    </r>
    <r>
      <rPr>
        <b/>
        <sz val="11"/>
        <color rgb="FF000000"/>
        <rFont val="Times New Roman"/>
        <family val="1"/>
      </rPr>
      <t>0.020</t>
    </r>
    <r>
      <rPr>
        <sz val="11"/>
        <color rgb="FF000000"/>
        <rFont val="Times New Roman"/>
        <family val="1"/>
      </rPr>
      <t>)</t>
    </r>
    <phoneticPr fontId="1" type="noConversion"/>
  </si>
  <si>
    <t>1.06 (0.81, 1.39)</t>
  </si>
  <si>
    <t>1.01 (0.70, 1.46)</t>
  </si>
  <si>
    <t>0.99 (0.65, 1.51)</t>
  </si>
  <si>
    <r>
      <t>138.72 (</t>
    </r>
    <r>
      <rPr>
        <b/>
        <sz val="11"/>
        <color theme="1"/>
        <rFont val="Times New Roman"/>
        <family val="1"/>
      </rPr>
      <t>0.003</t>
    </r>
    <r>
      <rPr>
        <sz val="11"/>
        <color theme="1"/>
        <rFont val="Times New Roman"/>
        <family val="1"/>
      </rPr>
      <t>)</t>
    </r>
    <phoneticPr fontId="1" type="noConversion"/>
  </si>
  <si>
    <t>1.05 (0.81, 1.36)</t>
    <phoneticPr fontId="1" type="noConversion"/>
  </si>
  <si>
    <t>1.19 (0.93, 1.53)</t>
  </si>
  <si>
    <t>1.24 (0.89, 1.71)</t>
  </si>
  <si>
    <t>1.19 (0.81, 1.76)</t>
  </si>
  <si>
    <t>127.86 (0.014)</t>
    <phoneticPr fontId="1" type="noConversion"/>
  </si>
  <si>
    <r>
      <t>r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&gt;0.001</t>
    </r>
    <phoneticPr fontId="1" type="noConversion"/>
  </si>
  <si>
    <t>rs10265057</t>
    <phoneticPr fontId="1" type="noConversion"/>
  </si>
  <si>
    <t>NA</t>
  </si>
  <si>
    <t>NA</t>
    <phoneticPr fontId="1" type="noConversion"/>
  </si>
  <si>
    <t>Beta</t>
    <phoneticPr fontId="1" type="noConversion"/>
  </si>
  <si>
    <t>rs7579427</t>
    <phoneticPr fontId="1" type="noConversion"/>
  </si>
  <si>
    <t>Traits</t>
  </si>
  <si>
    <t xml:space="preserve">Consortium </t>
  </si>
  <si>
    <t>Sample Size</t>
  </si>
  <si>
    <t>N cases</t>
  </si>
  <si>
    <t>N controls</t>
  </si>
  <si>
    <t>Age, years</t>
  </si>
  <si>
    <t>Women, % (N)</t>
  </si>
  <si>
    <t>Number of SNP</t>
  </si>
  <si>
    <t>Population Studied</t>
  </si>
  <si>
    <t>European (99%)</t>
  </si>
  <si>
    <t>European</t>
  </si>
  <si>
    <t>European (98%)</t>
  </si>
  <si>
    <t>Early Growth Genetics Consortium</t>
  </si>
  <si>
    <t>Early Growth Genetics Consortium</t>
    <phoneticPr fontId="1" type="noConversion"/>
  </si>
  <si>
    <t>European</t>
    <phoneticPr fontId="1" type="noConversion"/>
  </si>
  <si>
    <t>47.6 (11,500)</t>
    <phoneticPr fontId="1" type="noConversion"/>
  </si>
  <si>
    <t>Table S2. Characteristics of SNPs used as genetic instruments for birth weight in the present MR study</t>
    <phoneticPr fontId="1" type="noConversion"/>
  </si>
  <si>
    <t>Table S3. Characteristics of SNPs used as genetic instruments for childhood obesity in the present MR study</t>
    <phoneticPr fontId="1" type="noConversion"/>
  </si>
  <si>
    <t>Outcomes</t>
    <phoneticPr fontId="1" type="noConversion"/>
  </si>
  <si>
    <t>Cases</t>
    <phoneticPr fontId="1" type="noConversion"/>
  </si>
  <si>
    <t>Controls</t>
    <phoneticPr fontId="1" type="noConversion"/>
  </si>
  <si>
    <t>R² (%)</t>
    <phoneticPr fontId="1" type="noConversion"/>
  </si>
  <si>
    <t>OR=1.02 (0.98)</t>
    <phoneticPr fontId="1" type="noConversion"/>
  </si>
  <si>
    <t>OR=1.04 (0.96)</t>
    <phoneticPr fontId="1" type="noConversion"/>
  </si>
  <si>
    <t>OR=1.06 (0.94)</t>
    <phoneticPr fontId="1" type="noConversion"/>
  </si>
  <si>
    <t>OR=1.08 (0.92)</t>
    <phoneticPr fontId="1" type="noConversion"/>
  </si>
  <si>
    <t>OR=1.10 (0.90)</t>
    <phoneticPr fontId="1" type="noConversion"/>
  </si>
  <si>
    <t>Sample Size</t>
    <phoneticPr fontId="1" type="noConversion"/>
  </si>
  <si>
    <t>Table S4. Power calculations in present MR study of birth weight, childhood obesity and OA</t>
    <phoneticPr fontId="1" type="noConversion"/>
  </si>
  <si>
    <t>Abbreviation: CAD, coronary artery disease; MI, myocardial infarction; OA, osteoarthritis; CARDIoGRAMplusC4D, Coronary ARtery DIsease Genome wide Replication and Meta-analysis plus The Coronary Artery Disease Genetics.</t>
    <phoneticPr fontId="1" type="noConversion"/>
  </si>
  <si>
    <r>
      <t>Abbreviation: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percentage of the variation of childhood obesity explained by the SNPs; OR, odds ratio; OA, osteoarthritis.</t>
    </r>
    <phoneticPr fontId="1" type="noConversion"/>
  </si>
  <si>
    <t>48.6 (120,309)</t>
    <phoneticPr fontId="1" type="noConversion"/>
  </si>
  <si>
    <t>48.4 (129,170)</t>
    <phoneticPr fontId="1" type="noConversion"/>
  </si>
  <si>
    <t>49.6 (150,789)</t>
    <phoneticPr fontId="1" type="noConversion"/>
  </si>
  <si>
    <t>50.3 (167,959)</t>
    <phoneticPr fontId="1" type="noConversion"/>
  </si>
  <si>
    <t>54.0 (446,499)</t>
    <phoneticPr fontId="1" type="noConversion"/>
  </si>
  <si>
    <t>52.0 (205,770)</t>
    <phoneticPr fontId="1" type="noConversion"/>
  </si>
  <si>
    <t>50.6 (178,861)</t>
    <phoneticPr fontId="1" type="noConversion"/>
  </si>
  <si>
    <t>Genetics of Osteoarthritis Consortium</t>
    <phoneticPr fontId="1" type="noConversion"/>
  </si>
  <si>
    <t>Table S5. Number of final instrumental variables used in the MR analysis</t>
    <phoneticPr fontId="1" type="noConversion"/>
  </si>
  <si>
    <t>Table S6. MR results of the causal association between fetal effect of birth weight and OA</t>
    <phoneticPr fontId="1" type="noConversion"/>
  </si>
  <si>
    <t>Table S7. MR results of the causal association between maternal effect of birth weight and OA</t>
    <phoneticPr fontId="1" type="noConversion"/>
  </si>
  <si>
    <t>Table S1. Baseline characteristics of the study population</t>
    <phoneticPr fontId="1" type="noConversion"/>
  </si>
  <si>
    <t>N of SNPs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</si>
</sst>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_);[Red]\(0.00\)"/>
    <numFmt numFmtId="178" formatCode="0.00_ "/>
  </numFmts>
  <fonts count="1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sz val="11"/>
      <color theme="1"/>
      <name val="宋体"/>
      <family val="1"/>
      <charset val="134"/>
    </font>
    <font>
      <sz val="11"/>
      <name val="Times New Roman"/>
      <family val="1"/>
    </font>
    <font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57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176" fontId="2" fillId="0" borderId="4" xfId="0" applyNumberFormat="1" applyFont="1" applyFill="1" applyBorder="1"/>
    <xf numFmtId="176" fontId="2" fillId="0" borderId="0" xfId="0" applyNumberFormat="1" applyFont="1" applyFill="1" applyBorder="1"/>
    <xf numFmtId="11" fontId="2" fillId="0" borderId="0" xfId="0" applyNumberFormat="1" applyFont="1" applyFill="1" applyBorder="1"/>
    <xf numFmtId="0" fontId="2" fillId="0" borderId="0" xfId="0" applyFont="1" applyFill="1" applyBorder="1"/>
    <xf numFmtId="176" fontId="2" fillId="0" borderId="1" xfId="0" applyNumberFormat="1" applyFont="1" applyFill="1" applyBorder="1"/>
    <xf numFmtId="176" fontId="2" fillId="0" borderId="2" xfId="0" applyNumberFormat="1" applyFont="1" applyFill="1" applyBorder="1"/>
    <xf numFmtId="11" fontId="2" fillId="0" borderId="2" xfId="0" applyNumberFormat="1" applyFont="1" applyFill="1" applyBorder="1"/>
    <xf numFmtId="0" fontId="2" fillId="0" borderId="0" xfId="0" applyFont="1" applyFill="1"/>
    <xf numFmtId="0" fontId="2" fillId="0" borderId="5" xfId="0" applyFont="1" applyFill="1" applyBorder="1"/>
    <xf numFmtId="11" fontId="2" fillId="0" borderId="5" xfId="0" applyNumberFormat="1" applyFont="1" applyFill="1" applyBorder="1"/>
    <xf numFmtId="176" fontId="2" fillId="0" borderId="0" xfId="0" applyNumberFormat="1" applyFont="1" applyFill="1"/>
    <xf numFmtId="11" fontId="2" fillId="0" borderId="0" xfId="0" applyNumberFormat="1" applyFont="1" applyFill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76" fontId="2" fillId="0" borderId="6" xfId="0" applyNumberFormat="1" applyFont="1" applyFill="1" applyBorder="1"/>
    <xf numFmtId="176" fontId="2" fillId="0" borderId="7" xfId="0" applyNumberFormat="1" applyFont="1" applyFill="1" applyBorder="1"/>
    <xf numFmtId="11" fontId="2" fillId="0" borderId="7" xfId="0" applyNumberFormat="1" applyFont="1" applyFill="1" applyBorder="1"/>
    <xf numFmtId="11" fontId="2" fillId="0" borderId="8" xfId="0" applyNumberFormat="1" applyFont="1" applyFill="1" applyBorder="1"/>
    <xf numFmtId="177" fontId="2" fillId="0" borderId="0" xfId="0" applyNumberFormat="1" applyFont="1" applyFill="1"/>
    <xf numFmtId="0" fontId="7" fillId="0" borderId="1" xfId="0" applyFont="1" applyFill="1" applyBorder="1"/>
    <xf numFmtId="0" fontId="7" fillId="0" borderId="4" xfId="0" applyFont="1" applyFill="1" applyBorder="1"/>
    <xf numFmtId="177" fontId="2" fillId="0" borderId="7" xfId="0" applyNumberFormat="1" applyFont="1" applyFill="1" applyBorder="1"/>
    <xf numFmtId="0" fontId="2" fillId="0" borderId="9" xfId="0" applyFont="1" applyFill="1" applyBorder="1" applyAlignment="1">
      <alignment horizontal="left"/>
    </xf>
    <xf numFmtId="0" fontId="2" fillId="0" borderId="10" xfId="1" applyFont="1" applyBorder="1">
      <alignment vertical="center"/>
    </xf>
    <xf numFmtId="0" fontId="2" fillId="0" borderId="0" xfId="1" applyFont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176" fontId="11" fillId="0" borderId="0" xfId="0" applyNumberFormat="1" applyFont="1" applyAlignment="1">
      <alignment horizontal="justify" vertical="center" wrapText="1"/>
    </xf>
    <xf numFmtId="176" fontId="2" fillId="0" borderId="0" xfId="0" applyNumberFormat="1" applyFont="1" applyAlignment="1">
      <alignment horizontal="justify" vertical="center" wrapText="1"/>
    </xf>
    <xf numFmtId="0" fontId="16" fillId="0" borderId="0" xfId="0" applyFont="1" applyFill="1"/>
    <xf numFmtId="0" fontId="7" fillId="0" borderId="2" xfId="0" applyFont="1" applyFill="1" applyBorder="1"/>
    <xf numFmtId="176" fontId="7" fillId="0" borderId="1" xfId="0" applyNumberFormat="1" applyFont="1" applyFill="1" applyBorder="1"/>
    <xf numFmtId="176" fontId="7" fillId="0" borderId="2" xfId="0" applyNumberFormat="1" applyFont="1" applyFill="1" applyBorder="1"/>
    <xf numFmtId="11" fontId="7" fillId="0" borderId="2" xfId="0" applyNumberFormat="1" applyFont="1" applyFill="1" applyBorder="1"/>
    <xf numFmtId="0" fontId="7" fillId="0" borderId="0" xfId="0" applyNumberFormat="1" applyFont="1" applyFill="1" applyBorder="1"/>
    <xf numFmtId="11" fontId="7" fillId="0" borderId="0" xfId="0" applyNumberFormat="1" applyFont="1" applyFill="1" applyBorder="1"/>
    <xf numFmtId="177" fontId="7" fillId="0" borderId="0" xfId="0" applyNumberFormat="1" applyFont="1" applyFill="1"/>
    <xf numFmtId="11" fontId="7" fillId="0" borderId="5" xfId="0" applyNumberFormat="1" applyFont="1" applyFill="1" applyBorder="1"/>
    <xf numFmtId="0" fontId="7" fillId="0" borderId="0" xfId="0" applyFont="1" applyFill="1" applyBorder="1"/>
    <xf numFmtId="176" fontId="7" fillId="0" borderId="4" xfId="0" applyNumberFormat="1" applyFont="1" applyFill="1" applyBorder="1"/>
    <xf numFmtId="176" fontId="7" fillId="0" borderId="0" xfId="0" applyNumberFormat="1" applyFont="1" applyFill="1" applyBorder="1"/>
    <xf numFmtId="0" fontId="7" fillId="0" borderId="0" xfId="0" applyFont="1" applyFill="1" applyBorder="1" applyAlignment="1"/>
    <xf numFmtId="0" fontId="7" fillId="0" borderId="6" xfId="0" applyFont="1" applyFill="1" applyBorder="1"/>
    <xf numFmtId="0" fontId="7" fillId="0" borderId="7" xfId="0" applyFont="1" applyFill="1" applyBorder="1"/>
    <xf numFmtId="176" fontId="7" fillId="0" borderId="6" xfId="0" applyNumberFormat="1" applyFont="1" applyFill="1" applyBorder="1"/>
    <xf numFmtId="176" fontId="7" fillId="0" borderId="7" xfId="0" applyNumberFormat="1" applyFont="1" applyFill="1" applyBorder="1"/>
    <xf numFmtId="11" fontId="7" fillId="0" borderId="7" xfId="0" applyNumberFormat="1" applyFont="1" applyFill="1" applyBorder="1"/>
    <xf numFmtId="11" fontId="7" fillId="0" borderId="8" xfId="0" applyNumberFormat="1" applyFont="1" applyFill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1" fontId="2" fillId="0" borderId="10" xfId="0" applyNumberFormat="1" applyFont="1" applyBorder="1"/>
    <xf numFmtId="0" fontId="2" fillId="0" borderId="11" xfId="0" applyFont="1" applyBorder="1" applyAlignment="1">
      <alignment wrapText="1"/>
    </xf>
    <xf numFmtId="177" fontId="2" fillId="0" borderId="0" xfId="0" applyNumberFormat="1" applyFont="1" applyFill="1" applyBorder="1"/>
    <xf numFmtId="17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Fill="1"/>
    <xf numFmtId="2" fontId="16" fillId="0" borderId="0" xfId="0" applyNumberFormat="1" applyFont="1" applyFill="1"/>
    <xf numFmtId="176" fontId="16" fillId="0" borderId="0" xfId="0" applyNumberFormat="1" applyFont="1" applyFill="1"/>
    <xf numFmtId="11" fontId="2" fillId="0" borderId="11" xfId="0" applyNumberFormat="1" applyFont="1" applyBorder="1"/>
    <xf numFmtId="176" fontId="2" fillId="0" borderId="5" xfId="0" applyNumberFormat="1" applyFont="1" applyFill="1" applyBorder="1"/>
    <xf numFmtId="176" fontId="2" fillId="0" borderId="3" xfId="0" applyNumberFormat="1" applyFont="1" applyFill="1" applyBorder="1"/>
    <xf numFmtId="176" fontId="2" fillId="0" borderId="8" xfId="0" applyNumberFormat="1" applyFont="1" applyFill="1" applyBorder="1"/>
    <xf numFmtId="0" fontId="7" fillId="0" borderId="0" xfId="0" applyFont="1" applyFill="1"/>
    <xf numFmtId="0" fontId="7" fillId="0" borderId="5" xfId="0" applyFont="1" applyFill="1" applyBorder="1"/>
    <xf numFmtId="176" fontId="7" fillId="0" borderId="5" xfId="0" applyNumberFormat="1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Font="1"/>
    <xf numFmtId="3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 wrapText="1"/>
    </xf>
    <xf numFmtId="3" fontId="11" fillId="0" borderId="0" xfId="0" applyNumberFormat="1" applyFont="1" applyAlignment="1">
      <alignment horizontal="justify" vertical="center" wrapText="1"/>
    </xf>
    <xf numFmtId="10" fontId="2" fillId="0" borderId="0" xfId="0" applyNumberFormat="1" applyFont="1" applyAlignment="1">
      <alignment horizontal="justify" vertical="center" wrapText="1"/>
    </xf>
    <xf numFmtId="178" fontId="2" fillId="0" borderId="10" xfId="0" applyNumberFormat="1" applyFont="1" applyBorder="1" applyAlignment="1">
      <alignment horizontal="center"/>
    </xf>
    <xf numFmtId="3" fontId="0" fillId="0" borderId="0" xfId="0" applyNumberFormat="1" applyFont="1"/>
    <xf numFmtId="178" fontId="2" fillId="0" borderId="0" xfId="0" applyNumberFormat="1" applyFont="1" applyBorder="1" applyAlignment="1">
      <alignment horizontal="center"/>
    </xf>
    <xf numFmtId="0" fontId="0" fillId="0" borderId="0" xfId="0" applyNumberFormat="1" applyFont="1"/>
    <xf numFmtId="0" fontId="2" fillId="0" borderId="0" xfId="0" applyFont="1" applyBorder="1" applyAlignment="1">
      <alignment horizontal="justify" vertical="center" wrapText="1"/>
    </xf>
    <xf numFmtId="0" fontId="0" fillId="0" borderId="0" xfId="0" applyNumberFormat="1" applyFont="1" applyBorder="1"/>
    <xf numFmtId="0" fontId="0" fillId="0" borderId="0" xfId="0" applyFont="1" applyBorder="1"/>
    <xf numFmtId="178" fontId="2" fillId="0" borderId="0" xfId="0" applyNumberFormat="1" applyFont="1"/>
    <xf numFmtId="3" fontId="2" fillId="0" borderId="0" xfId="0" applyNumberFormat="1" applyFont="1" applyBorder="1" applyAlignment="1">
      <alignment horizontal="center" wrapText="1"/>
    </xf>
    <xf numFmtId="178" fontId="2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 wrapText="1"/>
    </xf>
    <xf numFmtId="178" fontId="2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3" fontId="7" fillId="0" borderId="0" xfId="0" applyNumberFormat="1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</cellXfs>
  <cellStyles count="2">
    <cellStyle name="常规" xfId="0" builtinId="0"/>
    <cellStyle name="常规 2" xfId="1" xr:uid="{0E9DDDA3-A07E-4C4D-89DC-03E4130F5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E3BD-EB62-4644-9671-1037A0AA2FA3}">
  <dimension ref="A1:I12"/>
  <sheetViews>
    <sheetView workbookViewId="0">
      <selection sqref="A1:I1"/>
    </sheetView>
  </sheetViews>
  <sheetFormatPr defaultRowHeight="14" x14ac:dyDescent="0.3"/>
  <cols>
    <col min="1" max="9" width="11.4140625" style="93" customWidth="1"/>
    <col min="10" max="16384" width="8.6640625" style="93"/>
  </cols>
  <sheetData>
    <row r="1" spans="1:9" ht="14.5" thickBot="1" x14ac:dyDescent="0.35">
      <c r="A1" s="122" t="s">
        <v>631</v>
      </c>
      <c r="B1" s="122"/>
      <c r="C1" s="122"/>
      <c r="D1" s="122"/>
      <c r="E1" s="122"/>
      <c r="F1" s="122"/>
      <c r="G1" s="122"/>
      <c r="H1" s="122"/>
      <c r="I1" s="122"/>
    </row>
    <row r="2" spans="1:9" ht="28.5" thickBot="1" x14ac:dyDescent="0.35">
      <c r="A2" s="103" t="s">
        <v>589</v>
      </c>
      <c r="B2" s="103" t="s">
        <v>590</v>
      </c>
      <c r="C2" s="103" t="s">
        <v>591</v>
      </c>
      <c r="D2" s="103" t="s">
        <v>592</v>
      </c>
      <c r="E2" s="103" t="s">
        <v>593</v>
      </c>
      <c r="F2" s="103" t="s">
        <v>594</v>
      </c>
      <c r="G2" s="103" t="s">
        <v>595</v>
      </c>
      <c r="H2" s="103" t="s">
        <v>596</v>
      </c>
      <c r="I2" s="103" t="s">
        <v>597</v>
      </c>
    </row>
    <row r="3" spans="1:9" ht="42" x14ac:dyDescent="0.3">
      <c r="A3" s="45" t="s">
        <v>492</v>
      </c>
      <c r="B3" s="104" t="s">
        <v>602</v>
      </c>
      <c r="C3" s="105">
        <v>298142</v>
      </c>
      <c r="D3" s="106" t="s">
        <v>586</v>
      </c>
      <c r="E3" s="106" t="s">
        <v>586</v>
      </c>
      <c r="F3" s="45" t="s">
        <v>585</v>
      </c>
      <c r="G3" s="45" t="s">
        <v>585</v>
      </c>
      <c r="H3" s="105">
        <v>13891969</v>
      </c>
      <c r="I3" s="45" t="s">
        <v>603</v>
      </c>
    </row>
    <row r="4" spans="1:9" ht="42" x14ac:dyDescent="0.3">
      <c r="A4" s="45" t="s">
        <v>496</v>
      </c>
      <c r="B4" s="104" t="s">
        <v>601</v>
      </c>
      <c r="C4" s="105">
        <v>24160</v>
      </c>
      <c r="D4" s="105">
        <v>9534</v>
      </c>
      <c r="E4" s="106">
        <v>14626</v>
      </c>
      <c r="F4" s="45">
        <v>4.93</v>
      </c>
      <c r="G4" s="107" t="s">
        <v>604</v>
      </c>
      <c r="H4" s="105">
        <v>15504218</v>
      </c>
      <c r="I4" s="45" t="s">
        <v>603</v>
      </c>
    </row>
    <row r="5" spans="1:9" ht="42" x14ac:dyDescent="0.3">
      <c r="A5" s="45" t="s">
        <v>478</v>
      </c>
      <c r="B5" s="45" t="s">
        <v>627</v>
      </c>
      <c r="C5" s="105">
        <v>826690</v>
      </c>
      <c r="D5" s="105">
        <v>177517</v>
      </c>
      <c r="E5" s="105">
        <v>649173</v>
      </c>
      <c r="F5" s="45">
        <v>58.4</v>
      </c>
      <c r="G5" s="120" t="s">
        <v>624</v>
      </c>
      <c r="H5" s="105">
        <v>25924626</v>
      </c>
      <c r="I5" s="45" t="s">
        <v>598</v>
      </c>
    </row>
    <row r="6" spans="1:9" ht="42" x14ac:dyDescent="0.3">
      <c r="A6" s="45" t="s">
        <v>480</v>
      </c>
      <c r="B6" s="45" t="s">
        <v>627</v>
      </c>
      <c r="C6" s="105">
        <v>396054</v>
      </c>
      <c r="D6" s="105">
        <v>62497</v>
      </c>
      <c r="E6" s="105">
        <v>333557</v>
      </c>
      <c r="F6" s="45">
        <v>59.6</v>
      </c>
      <c r="G6" s="120" t="s">
        <v>625</v>
      </c>
      <c r="H6" s="105">
        <v>22173239</v>
      </c>
      <c r="I6" s="45" t="s">
        <v>598</v>
      </c>
    </row>
    <row r="7" spans="1:9" ht="42" x14ac:dyDescent="0.3">
      <c r="A7" s="45" t="s">
        <v>482</v>
      </c>
      <c r="B7" s="45" t="s">
        <v>627</v>
      </c>
      <c r="C7" s="105">
        <v>353388</v>
      </c>
      <c r="D7" s="105">
        <v>36445</v>
      </c>
      <c r="E7" s="105">
        <v>316943</v>
      </c>
      <c r="F7" s="45">
        <v>59.8</v>
      </c>
      <c r="G7" s="120" t="s">
        <v>626</v>
      </c>
      <c r="H7" s="105">
        <v>18871781</v>
      </c>
      <c r="I7" s="45" t="s">
        <v>599</v>
      </c>
    </row>
    <row r="8" spans="1:9" ht="42" x14ac:dyDescent="0.3">
      <c r="A8" s="45" t="s">
        <v>484</v>
      </c>
      <c r="B8" s="45" t="s">
        <v>627</v>
      </c>
      <c r="C8" s="105">
        <v>333950</v>
      </c>
      <c r="D8" s="105">
        <v>28372</v>
      </c>
      <c r="E8" s="105">
        <v>305578</v>
      </c>
      <c r="F8" s="45">
        <v>58.3</v>
      </c>
      <c r="G8" s="120" t="s">
        <v>623</v>
      </c>
      <c r="H8" s="105">
        <v>19360900</v>
      </c>
      <c r="I8" s="45" t="s">
        <v>600</v>
      </c>
    </row>
    <row r="9" spans="1:9" ht="42" x14ac:dyDescent="0.3">
      <c r="A9" s="45" t="s">
        <v>486</v>
      </c>
      <c r="B9" s="45" t="s">
        <v>627</v>
      </c>
      <c r="C9" s="105">
        <v>303782</v>
      </c>
      <c r="D9" s="105">
        <v>20901</v>
      </c>
      <c r="E9" s="105">
        <v>282881</v>
      </c>
      <c r="F9" s="45">
        <v>59.4</v>
      </c>
      <c r="G9" s="120" t="s">
        <v>622</v>
      </c>
      <c r="H9" s="105">
        <v>15712743</v>
      </c>
      <c r="I9" s="45" t="s">
        <v>599</v>
      </c>
    </row>
    <row r="10" spans="1:9" ht="42" x14ac:dyDescent="0.3">
      <c r="A10" s="45" t="s">
        <v>488</v>
      </c>
      <c r="B10" s="45" t="s">
        <v>627</v>
      </c>
      <c r="C10" s="105">
        <v>247455</v>
      </c>
      <c r="D10" s="105">
        <v>10536</v>
      </c>
      <c r="E10" s="105">
        <v>236919</v>
      </c>
      <c r="F10" s="45">
        <v>60.3</v>
      </c>
      <c r="G10" s="120" t="s">
        <v>620</v>
      </c>
      <c r="H10" s="105">
        <v>14232525</v>
      </c>
      <c r="I10" s="45" t="s">
        <v>599</v>
      </c>
    </row>
    <row r="11" spans="1:9" ht="42.5" thickBot="1" x14ac:dyDescent="0.35">
      <c r="A11" s="45" t="s">
        <v>491</v>
      </c>
      <c r="B11" s="45" t="s">
        <v>627</v>
      </c>
      <c r="C11" s="105">
        <v>266618</v>
      </c>
      <c r="D11" s="105">
        <v>10804</v>
      </c>
      <c r="E11" s="105">
        <v>255814</v>
      </c>
      <c r="F11" s="45">
        <v>60.3</v>
      </c>
      <c r="G11" s="121" t="s">
        <v>621</v>
      </c>
      <c r="H11" s="105">
        <v>13522847</v>
      </c>
      <c r="I11" s="45" t="s">
        <v>599</v>
      </c>
    </row>
    <row r="12" spans="1:9" ht="40.5" customHeight="1" x14ac:dyDescent="0.3">
      <c r="A12" s="123" t="s">
        <v>618</v>
      </c>
      <c r="B12" s="123"/>
      <c r="C12" s="123"/>
      <c r="D12" s="123"/>
      <c r="E12" s="123"/>
      <c r="F12" s="123"/>
      <c r="G12" s="123"/>
      <c r="H12" s="123"/>
      <c r="I12" s="123"/>
    </row>
  </sheetData>
  <mergeCells count="2">
    <mergeCell ref="A1:I1"/>
    <mergeCell ref="A12:I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4"/>
  <sheetViews>
    <sheetView zoomScaleNormal="100" workbookViewId="0">
      <pane xSplit="1" topLeftCell="B1" activePane="topRight" state="frozen"/>
      <selection pane="topRight" activeCell="C15" sqref="C15"/>
    </sheetView>
  </sheetViews>
  <sheetFormatPr defaultRowHeight="14" customHeight="1" x14ac:dyDescent="0.3"/>
  <cols>
    <col min="1" max="1" width="10.25" style="89" customWidth="1"/>
    <col min="2" max="2" width="8.6640625" style="10" customWidth="1"/>
    <col min="3" max="3" width="11.33203125" style="10" customWidth="1"/>
    <col min="4" max="4" width="21.1640625" style="10" customWidth="1"/>
    <col min="5" max="10" width="8.6640625" style="10" customWidth="1"/>
    <col min="11" max="11" width="9.33203125" style="10" customWidth="1"/>
    <col min="12" max="13" width="8.6640625" style="10" customWidth="1"/>
    <col min="14" max="14" width="18.6640625" style="10" customWidth="1"/>
    <col min="15" max="17" width="13.9140625" style="13" customWidth="1"/>
    <col min="18" max="18" width="19.58203125" style="14" customWidth="1"/>
    <col min="19" max="20" width="13.9140625" style="13" customWidth="1"/>
    <col min="21" max="21" width="13.9140625" style="14" customWidth="1"/>
    <col min="22" max="22" width="20.5" style="14" customWidth="1"/>
    <col min="23" max="23" width="45.9140625" style="10" customWidth="1"/>
    <col min="24" max="33" width="8.6640625" style="10"/>
    <col min="34" max="35" width="7.6640625" style="10" customWidth="1"/>
    <col min="36" max="39" width="8.6640625" style="10"/>
    <col min="40" max="40" width="8.6640625" style="13"/>
    <col min="41" max="41" width="8.6640625" style="82"/>
    <col min="42" max="16384" width="8.6640625" style="10"/>
  </cols>
  <sheetData>
    <row r="1" spans="1:44" ht="14" customHeight="1" thickBot="1" x14ac:dyDescent="0.35">
      <c r="A1" s="61" t="s">
        <v>605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  <c r="P1" s="4"/>
      <c r="Q1" s="4"/>
      <c r="R1" s="5"/>
      <c r="S1" s="4"/>
      <c r="T1" s="4"/>
      <c r="U1" s="5"/>
      <c r="V1" s="5"/>
      <c r="W1" s="6"/>
    </row>
    <row r="2" spans="1:44" s="71" customFormat="1" ht="14" customHeight="1" thickBot="1" x14ac:dyDescent="0.35">
      <c r="A2" s="135" t="s">
        <v>398</v>
      </c>
      <c r="B2" s="137" t="s">
        <v>399</v>
      </c>
      <c r="C2" s="137" t="s">
        <v>393</v>
      </c>
      <c r="D2" s="139" t="s">
        <v>418</v>
      </c>
      <c r="E2" s="137" t="s">
        <v>396</v>
      </c>
      <c r="F2" s="124" t="s">
        <v>397</v>
      </c>
      <c r="G2" s="132" t="s">
        <v>400</v>
      </c>
      <c r="H2" s="133"/>
      <c r="I2" s="133"/>
      <c r="J2" s="133"/>
      <c r="K2" s="133"/>
      <c r="L2" s="133"/>
      <c r="M2" s="133"/>
      <c r="N2" s="134"/>
      <c r="O2" s="126" t="s">
        <v>402</v>
      </c>
      <c r="P2" s="127"/>
      <c r="Q2" s="127"/>
      <c r="R2" s="128"/>
      <c r="S2" s="126" t="s">
        <v>401</v>
      </c>
      <c r="T2" s="127"/>
      <c r="U2" s="127"/>
      <c r="V2" s="128"/>
      <c r="W2" s="130" t="s">
        <v>469</v>
      </c>
      <c r="X2" s="126" t="s">
        <v>479</v>
      </c>
      <c r="Y2" s="127"/>
      <c r="Z2" s="128"/>
      <c r="AA2" s="126" t="s">
        <v>481</v>
      </c>
      <c r="AB2" s="127"/>
      <c r="AC2" s="128"/>
      <c r="AD2" s="126" t="s">
        <v>483</v>
      </c>
      <c r="AE2" s="127"/>
      <c r="AF2" s="128"/>
      <c r="AG2" s="126" t="s">
        <v>485</v>
      </c>
      <c r="AH2" s="127"/>
      <c r="AI2" s="128"/>
      <c r="AJ2" s="126" t="s">
        <v>487</v>
      </c>
      <c r="AK2" s="127"/>
      <c r="AL2" s="128"/>
      <c r="AM2" s="126" t="s">
        <v>489</v>
      </c>
      <c r="AN2" s="127"/>
      <c r="AO2" s="128"/>
      <c r="AP2" s="126" t="s">
        <v>491</v>
      </c>
      <c r="AQ2" s="127"/>
      <c r="AR2" s="128"/>
    </row>
    <row r="3" spans="1:44" s="71" customFormat="1" ht="14" customHeight="1" thickBot="1" x14ac:dyDescent="0.35">
      <c r="A3" s="136"/>
      <c r="B3" s="138"/>
      <c r="C3" s="138"/>
      <c r="D3" s="140"/>
      <c r="E3" s="138"/>
      <c r="F3" s="125"/>
      <c r="G3" s="72" t="s">
        <v>394</v>
      </c>
      <c r="H3" s="73" t="s">
        <v>0</v>
      </c>
      <c r="I3" s="73" t="s">
        <v>395</v>
      </c>
      <c r="J3" s="73" t="s">
        <v>455</v>
      </c>
      <c r="K3" s="73" t="s">
        <v>2</v>
      </c>
      <c r="L3" s="73" t="s">
        <v>467</v>
      </c>
      <c r="M3" s="73" t="s">
        <v>468</v>
      </c>
      <c r="N3" s="74" t="s">
        <v>466</v>
      </c>
      <c r="O3" s="75" t="s">
        <v>0</v>
      </c>
      <c r="P3" s="76" t="s">
        <v>395</v>
      </c>
      <c r="Q3" s="77" t="s">
        <v>1</v>
      </c>
      <c r="R3" s="74" t="s">
        <v>466</v>
      </c>
      <c r="S3" s="75" t="s">
        <v>473</v>
      </c>
      <c r="T3" s="76" t="s">
        <v>395</v>
      </c>
      <c r="U3" s="77" t="s">
        <v>1</v>
      </c>
      <c r="V3" s="78" t="s">
        <v>466</v>
      </c>
      <c r="W3" s="131"/>
      <c r="X3" s="72" t="s">
        <v>587</v>
      </c>
      <c r="Y3" s="76" t="s">
        <v>395</v>
      </c>
      <c r="Z3" s="85" t="s">
        <v>1</v>
      </c>
      <c r="AA3" s="72" t="s">
        <v>587</v>
      </c>
      <c r="AB3" s="76" t="s">
        <v>395</v>
      </c>
      <c r="AC3" s="85" t="s">
        <v>1</v>
      </c>
      <c r="AD3" s="72" t="s">
        <v>587</v>
      </c>
      <c r="AE3" s="76" t="s">
        <v>395</v>
      </c>
      <c r="AF3" s="85" t="s">
        <v>1</v>
      </c>
      <c r="AG3" s="72" t="s">
        <v>587</v>
      </c>
      <c r="AH3" s="76" t="s">
        <v>395</v>
      </c>
      <c r="AI3" s="85" t="s">
        <v>1</v>
      </c>
      <c r="AJ3" s="72" t="s">
        <v>587</v>
      </c>
      <c r="AK3" s="76" t="s">
        <v>395</v>
      </c>
      <c r="AL3" s="85" t="s">
        <v>1</v>
      </c>
      <c r="AM3" s="72" t="s">
        <v>587</v>
      </c>
      <c r="AN3" s="76" t="s">
        <v>395</v>
      </c>
      <c r="AO3" s="85" t="s">
        <v>1</v>
      </c>
      <c r="AP3" s="72" t="s">
        <v>587</v>
      </c>
      <c r="AQ3" s="76" t="s">
        <v>395</v>
      </c>
      <c r="AR3" s="85" t="s">
        <v>1</v>
      </c>
    </row>
    <row r="4" spans="1:44" ht="14" customHeight="1" x14ac:dyDescent="0.3">
      <c r="A4" s="24" t="s">
        <v>3</v>
      </c>
      <c r="B4" s="1">
        <v>1</v>
      </c>
      <c r="C4" s="1">
        <v>11862778</v>
      </c>
      <c r="D4" s="1" t="s">
        <v>4</v>
      </c>
      <c r="E4" s="1" t="s">
        <v>5</v>
      </c>
      <c r="F4" s="2" t="s">
        <v>6</v>
      </c>
      <c r="G4" s="3">
        <v>0.16052900000000003</v>
      </c>
      <c r="H4" s="4">
        <v>1.1542999999999999E-2</v>
      </c>
      <c r="I4" s="4">
        <v>3.4529999999999999E-3</v>
      </c>
      <c r="J4" s="5">
        <v>8.3299999999999997E-4</v>
      </c>
      <c r="K4" s="6">
        <v>298129</v>
      </c>
      <c r="L4" s="5">
        <f t="shared" ref="L4:L67" si="0">(2*G4*(1-G4)*H4*H4)/((2*G4*(1-G4)*H4*H4)+(2*G4*(1-G4)*K4*I4*I4))</f>
        <v>3.7482084265717069E-5</v>
      </c>
      <c r="M4" s="23">
        <f t="shared" ref="M4:M67" si="1">L4*(K4-2)/(1-L4)</f>
        <v>11.174840192187171</v>
      </c>
      <c r="O4" s="7">
        <v>-4.6779999999999999E-3</v>
      </c>
      <c r="P4" s="8">
        <v>5.5250000000000004E-3</v>
      </c>
      <c r="Q4" s="9">
        <v>0.397179</v>
      </c>
      <c r="R4" s="11"/>
      <c r="S4" s="3">
        <v>3.1888E-2</v>
      </c>
      <c r="T4" s="4">
        <v>6.1830000000000001E-3</v>
      </c>
      <c r="U4" s="5">
        <v>2.5100000000000001E-7</v>
      </c>
      <c r="V4" s="2"/>
      <c r="X4" s="7">
        <v>8.3000000000000001E-3</v>
      </c>
      <c r="Y4" s="8">
        <v>1.89E-2</v>
      </c>
      <c r="Z4" s="87">
        <v>0.66100000000000003</v>
      </c>
      <c r="AA4" s="7">
        <v>6.3E-3</v>
      </c>
      <c r="AB4" s="8">
        <v>3.10472E-2</v>
      </c>
      <c r="AC4" s="87">
        <v>0.83919999999999995</v>
      </c>
      <c r="AD4" s="7">
        <v>2.5999999999999999E-2</v>
      </c>
      <c r="AE4" s="8">
        <v>3.7166037999999998E-2</v>
      </c>
      <c r="AF4" s="87">
        <v>0.48420000000000002</v>
      </c>
      <c r="AG4" s="7">
        <v>-2.9100000000000001E-2</v>
      </c>
      <c r="AH4" s="8">
        <v>4.2271845000000002E-2</v>
      </c>
      <c r="AI4" s="87">
        <v>0.49120000000000003</v>
      </c>
      <c r="AJ4" s="7">
        <v>-1.9900000000000001E-2</v>
      </c>
      <c r="AK4" s="8">
        <v>5.3943713999999997E-2</v>
      </c>
      <c r="AL4" s="87">
        <v>0.71220000000000006</v>
      </c>
      <c r="AM4" s="7">
        <v>6.0699000000000003E-2</v>
      </c>
      <c r="AN4" s="8">
        <v>6.4860313000000003E-2</v>
      </c>
      <c r="AO4" s="87">
        <v>0.26300000000000001</v>
      </c>
      <c r="AP4" s="7">
        <v>-7.4999999999999997E-3</v>
      </c>
      <c r="AQ4" s="8">
        <v>7.0517965000000002E-2</v>
      </c>
      <c r="AR4" s="87">
        <v>0.9153</v>
      </c>
    </row>
    <row r="5" spans="1:44" ht="14" customHeight="1" x14ac:dyDescent="0.3">
      <c r="A5" s="25" t="s">
        <v>7</v>
      </c>
      <c r="B5" s="6">
        <v>1</v>
      </c>
      <c r="C5" s="6">
        <v>43456767</v>
      </c>
      <c r="D5" s="6" t="s">
        <v>8</v>
      </c>
      <c r="E5" s="6" t="s">
        <v>5</v>
      </c>
      <c r="F5" s="11" t="s">
        <v>6</v>
      </c>
      <c r="G5" s="3">
        <v>0.864985</v>
      </c>
      <c r="H5" s="4">
        <v>2.5183000000000001E-2</v>
      </c>
      <c r="I5" s="4">
        <v>3.7950000000000002E-3</v>
      </c>
      <c r="J5" s="5">
        <v>3.3599999999999999E-11</v>
      </c>
      <c r="K5" s="6">
        <v>292712</v>
      </c>
      <c r="L5" s="5">
        <f t="shared" si="0"/>
        <v>1.5041304901954307E-4</v>
      </c>
      <c r="M5" s="23">
        <f t="shared" si="1"/>
        <v>44.03402687075269</v>
      </c>
      <c r="O5" s="3">
        <v>2.9170000000000001E-2</v>
      </c>
      <c r="P5" s="4">
        <v>6.0730000000000003E-3</v>
      </c>
      <c r="Q5" s="5">
        <v>1.5600000000000001E-6</v>
      </c>
      <c r="R5" s="11"/>
      <c r="S5" s="3">
        <v>-5.6410000000000002E-3</v>
      </c>
      <c r="T5" s="4">
        <v>6.9550000000000002E-3</v>
      </c>
      <c r="U5" s="5">
        <v>0.41732399999999997</v>
      </c>
      <c r="V5" s="11"/>
      <c r="X5" s="3">
        <v>-5.1999999999999998E-3</v>
      </c>
      <c r="Y5" s="4">
        <v>4.7200000000000002E-3</v>
      </c>
      <c r="Z5" s="86">
        <v>0.27100000000000002</v>
      </c>
      <c r="AA5" s="3">
        <v>4.0000000000000001E-3</v>
      </c>
      <c r="AB5" s="4">
        <v>7.421413E-3</v>
      </c>
      <c r="AC5" s="86">
        <v>0.58989999999999998</v>
      </c>
      <c r="AD5" s="3">
        <v>-1.09E-2</v>
      </c>
      <c r="AE5" s="4">
        <v>9.3399829999999996E-3</v>
      </c>
      <c r="AF5" s="86">
        <v>0.2432</v>
      </c>
      <c r="AG5" s="3">
        <v>-6.4999999999999997E-3</v>
      </c>
      <c r="AH5" s="4">
        <v>1.0388068E-2</v>
      </c>
      <c r="AI5" s="86">
        <v>0.53149999999999997</v>
      </c>
      <c r="AJ5" s="3">
        <v>8.3000000000000001E-3</v>
      </c>
      <c r="AK5" s="4">
        <v>1.2639734999999999E-2</v>
      </c>
      <c r="AL5" s="86">
        <v>0.51139999999999997</v>
      </c>
      <c r="AM5" s="3">
        <v>5.9829999999999996E-3</v>
      </c>
      <c r="AN5" s="4">
        <v>1.7386664E-2</v>
      </c>
      <c r="AO5" s="86">
        <v>0.71279999999999999</v>
      </c>
      <c r="AP5" s="3">
        <v>2E-3</v>
      </c>
      <c r="AQ5" s="4">
        <v>1.7953492000000001E-2</v>
      </c>
      <c r="AR5" s="86">
        <v>0.9113</v>
      </c>
    </row>
    <row r="6" spans="1:44" ht="14" customHeight="1" x14ac:dyDescent="0.3">
      <c r="A6" s="25" t="s">
        <v>9</v>
      </c>
      <c r="B6" s="6">
        <v>1</v>
      </c>
      <c r="C6" s="6">
        <v>119412317</v>
      </c>
      <c r="D6" s="6" t="s">
        <v>10</v>
      </c>
      <c r="E6" s="6" t="s">
        <v>6</v>
      </c>
      <c r="F6" s="11" t="s">
        <v>5</v>
      </c>
      <c r="G6" s="3">
        <v>5.4405000000000002E-2</v>
      </c>
      <c r="H6" s="4">
        <v>4.0367E-2</v>
      </c>
      <c r="I6" s="4">
        <v>5.8719999999999996E-3</v>
      </c>
      <c r="J6" s="5">
        <v>6.4500000000000002E-12</v>
      </c>
      <c r="K6" s="6">
        <v>292074</v>
      </c>
      <c r="L6" s="5">
        <f t="shared" si="0"/>
        <v>1.6177734076486518E-4</v>
      </c>
      <c r="M6" s="23">
        <f t="shared" si="1"/>
        <v>47.25827679022396</v>
      </c>
      <c r="O6" s="3">
        <v>5.1554999999999997E-2</v>
      </c>
      <c r="P6" s="4">
        <v>9.3919999999999993E-3</v>
      </c>
      <c r="Q6" s="5">
        <v>4.0299999999999997E-8</v>
      </c>
      <c r="R6" s="11"/>
      <c r="S6" s="3">
        <v>-1.4008E-2</v>
      </c>
      <c r="T6" s="4">
        <v>1.1129E-2</v>
      </c>
      <c r="U6" s="5">
        <v>0.20813799999999999</v>
      </c>
      <c r="V6" s="11"/>
      <c r="X6" s="3">
        <v>8.9999999999999998E-4</v>
      </c>
      <c r="Y6" s="4">
        <v>1.01E-2</v>
      </c>
      <c r="Z6" s="86">
        <v>0.92900000000000005</v>
      </c>
      <c r="AA6" s="3">
        <v>-2.6100000000000002E-2</v>
      </c>
      <c r="AB6" s="4">
        <v>1.6040071999999999E-2</v>
      </c>
      <c r="AC6" s="86">
        <v>0.1037</v>
      </c>
      <c r="AD6" s="3">
        <v>4.07E-2</v>
      </c>
      <c r="AE6" s="4">
        <v>1.9634167000000001E-2</v>
      </c>
      <c r="AF6" s="86">
        <v>3.8179999999999999E-2</v>
      </c>
      <c r="AG6" s="3">
        <v>-1.18E-2</v>
      </c>
      <c r="AH6" s="4">
        <v>2.2495715999999999E-2</v>
      </c>
      <c r="AI6" s="86">
        <v>0.59989999999999999</v>
      </c>
      <c r="AJ6" s="3">
        <v>-5.2499999999999998E-2</v>
      </c>
      <c r="AK6" s="4">
        <v>2.7250135000000002E-2</v>
      </c>
      <c r="AL6" s="86">
        <v>5.4030000000000002E-2</v>
      </c>
      <c r="AM6" s="3">
        <v>4.0367E-2</v>
      </c>
      <c r="AN6" s="4">
        <v>3.5405526999999999E-2</v>
      </c>
      <c r="AO6" s="86">
        <v>0.2515</v>
      </c>
      <c r="AP6" s="3">
        <v>-2.8999999999999998E-3</v>
      </c>
      <c r="AQ6" s="4">
        <v>3.6689812000000002E-2</v>
      </c>
      <c r="AR6" s="86">
        <v>0.93700000000000006</v>
      </c>
    </row>
    <row r="7" spans="1:44" ht="14" customHeight="1" x14ac:dyDescent="0.3">
      <c r="A7" s="25" t="s">
        <v>11</v>
      </c>
      <c r="B7" s="6">
        <v>1</v>
      </c>
      <c r="C7" s="6">
        <v>154991389</v>
      </c>
      <c r="D7" s="6" t="s">
        <v>12</v>
      </c>
      <c r="E7" s="6" t="s">
        <v>13</v>
      </c>
      <c r="F7" s="11" t="s">
        <v>14</v>
      </c>
      <c r="G7" s="3">
        <v>0.26178000000000001</v>
      </c>
      <c r="H7" s="4">
        <v>2.6053E-2</v>
      </c>
      <c r="I7" s="4">
        <v>2.8999999999999998E-3</v>
      </c>
      <c r="J7" s="5">
        <v>2.77E-19</v>
      </c>
      <c r="K7" s="6">
        <v>298135</v>
      </c>
      <c r="L7" s="5">
        <f t="shared" si="0"/>
        <v>2.7063811937035612E-4</v>
      </c>
      <c r="M7" s="23">
        <f t="shared" si="1"/>
        <v>80.707997102796426</v>
      </c>
      <c r="N7" s="5"/>
      <c r="O7" s="3">
        <v>2.2872E-2</v>
      </c>
      <c r="P7" s="4">
        <v>4.633E-3</v>
      </c>
      <c r="Q7" s="5">
        <v>7.9299999999999997E-7</v>
      </c>
      <c r="R7" s="12"/>
      <c r="S7" s="3">
        <v>5.025E-3</v>
      </c>
      <c r="T7" s="4">
        <v>5.2160000000000002E-3</v>
      </c>
      <c r="U7" s="5">
        <v>0.33536700000000003</v>
      </c>
      <c r="V7" s="12"/>
      <c r="W7" s="10" t="s">
        <v>465</v>
      </c>
      <c r="X7" s="3"/>
      <c r="Y7" s="4"/>
      <c r="Z7" s="86"/>
      <c r="AA7" s="3"/>
      <c r="AB7" s="4"/>
      <c r="AC7" s="86"/>
      <c r="AD7" s="3"/>
      <c r="AE7" s="4"/>
      <c r="AF7" s="86"/>
      <c r="AG7" s="3"/>
      <c r="AH7" s="4"/>
      <c r="AI7" s="86"/>
      <c r="AJ7" s="3"/>
      <c r="AK7" s="4"/>
      <c r="AL7" s="86"/>
      <c r="AM7" s="3"/>
      <c r="AN7" s="4"/>
      <c r="AO7" s="86"/>
      <c r="AP7" s="3"/>
      <c r="AQ7" s="4"/>
      <c r="AR7" s="86"/>
    </row>
    <row r="8" spans="1:44" ht="14" customHeight="1" x14ac:dyDescent="0.3">
      <c r="A8" s="25" t="s">
        <v>15</v>
      </c>
      <c r="B8" s="6">
        <v>1</v>
      </c>
      <c r="C8" s="6">
        <v>155878732</v>
      </c>
      <c r="D8" s="6" t="s">
        <v>16</v>
      </c>
      <c r="E8" s="6" t="s">
        <v>5</v>
      </c>
      <c r="F8" s="11" t="s">
        <v>6</v>
      </c>
      <c r="G8" s="3">
        <v>0.66923900000000003</v>
      </c>
      <c r="H8" s="4">
        <v>1.8780999999999999E-2</v>
      </c>
      <c r="I8" s="4">
        <v>2.7409999999999999E-3</v>
      </c>
      <c r="J8" s="5">
        <v>7.5799999999999996E-12</v>
      </c>
      <c r="K8" s="6">
        <v>291451</v>
      </c>
      <c r="L8" s="5">
        <f t="shared" si="0"/>
        <v>1.6105857491825108E-4</v>
      </c>
      <c r="M8" s="23">
        <f t="shared" si="1"/>
        <v>46.947921966756702</v>
      </c>
      <c r="N8" s="5" t="s">
        <v>472</v>
      </c>
      <c r="O8" s="3">
        <v>1.5571E-2</v>
      </c>
      <c r="P8" s="4">
        <v>4.3699999999999998E-3</v>
      </c>
      <c r="Q8" s="5">
        <v>3.6600000000000001E-4</v>
      </c>
      <c r="R8" s="12" t="s">
        <v>472</v>
      </c>
      <c r="S8" s="3">
        <v>4.7039999999999998E-3</v>
      </c>
      <c r="T8" s="4">
        <v>4.914E-3</v>
      </c>
      <c r="U8" s="5">
        <v>0.33844299999999999</v>
      </c>
      <c r="V8" s="12" t="s">
        <v>472</v>
      </c>
      <c r="X8" s="3"/>
      <c r="Y8" s="4"/>
      <c r="Z8" s="86"/>
      <c r="AA8" s="3"/>
      <c r="AB8" s="4"/>
      <c r="AC8" s="86"/>
      <c r="AD8" s="3"/>
      <c r="AE8" s="4"/>
      <c r="AF8" s="86"/>
      <c r="AG8" s="3"/>
      <c r="AH8" s="4"/>
      <c r="AI8" s="86"/>
      <c r="AJ8" s="3"/>
      <c r="AK8" s="4"/>
      <c r="AL8" s="86"/>
      <c r="AM8" s="3"/>
      <c r="AN8" s="4"/>
      <c r="AO8" s="86"/>
      <c r="AP8" s="3"/>
      <c r="AQ8" s="4"/>
      <c r="AR8" s="86"/>
    </row>
    <row r="9" spans="1:44" ht="14" customHeight="1" x14ac:dyDescent="0.3">
      <c r="A9" s="25" t="s">
        <v>17</v>
      </c>
      <c r="B9" s="6">
        <v>1</v>
      </c>
      <c r="C9" s="6">
        <v>161644871</v>
      </c>
      <c r="D9" s="6" t="s">
        <v>18</v>
      </c>
      <c r="E9" s="6" t="s">
        <v>13</v>
      </c>
      <c r="F9" s="11" t="s">
        <v>6</v>
      </c>
      <c r="G9" s="3">
        <v>0.182033</v>
      </c>
      <c r="H9" s="4">
        <v>2.2546E-2</v>
      </c>
      <c r="I9" s="4">
        <v>3.4099999999999998E-3</v>
      </c>
      <c r="J9" s="5">
        <v>3.9499999999999999E-11</v>
      </c>
      <c r="K9" s="6">
        <v>291667</v>
      </c>
      <c r="L9" s="5">
        <f t="shared" si="0"/>
        <v>1.4985728690474674E-4</v>
      </c>
      <c r="M9" s="23">
        <f t="shared" si="1"/>
        <v>43.714676547898343</v>
      </c>
      <c r="N9" s="5" t="s">
        <v>472</v>
      </c>
      <c r="O9" s="3">
        <v>2.2072999999999999E-2</v>
      </c>
      <c r="P9" s="4">
        <v>5.4209999999999996E-3</v>
      </c>
      <c r="Q9" s="5">
        <v>4.6999999999999997E-5</v>
      </c>
      <c r="R9" s="12" t="s">
        <v>472</v>
      </c>
      <c r="S9" s="3">
        <v>4.5919999999999997E-3</v>
      </c>
      <c r="T9" s="4">
        <v>6.1789999999999996E-3</v>
      </c>
      <c r="U9" s="5">
        <v>0.45737100000000003</v>
      </c>
      <c r="V9" s="12" t="s">
        <v>472</v>
      </c>
      <c r="X9" s="3"/>
      <c r="Y9" s="4"/>
      <c r="Z9" s="86"/>
      <c r="AA9" s="3"/>
      <c r="AB9" s="4"/>
      <c r="AC9" s="86"/>
      <c r="AD9" s="3"/>
      <c r="AE9" s="4"/>
      <c r="AF9" s="86"/>
      <c r="AG9" s="3"/>
      <c r="AH9" s="4"/>
      <c r="AI9" s="86"/>
      <c r="AJ9" s="3"/>
      <c r="AK9" s="4"/>
      <c r="AL9" s="86"/>
      <c r="AM9" s="3"/>
      <c r="AN9" s="4"/>
      <c r="AO9" s="86"/>
      <c r="AP9" s="3"/>
      <c r="AQ9" s="4"/>
      <c r="AR9" s="86"/>
    </row>
    <row r="10" spans="1:44" ht="14" customHeight="1" x14ac:dyDescent="0.3">
      <c r="A10" s="25" t="s">
        <v>19</v>
      </c>
      <c r="B10" s="6">
        <v>1</v>
      </c>
      <c r="C10" s="6">
        <v>176521655</v>
      </c>
      <c r="D10" s="6" t="s">
        <v>20</v>
      </c>
      <c r="E10" s="6" t="s">
        <v>5</v>
      </c>
      <c r="F10" s="11" t="s">
        <v>6</v>
      </c>
      <c r="G10" s="3">
        <v>0.97212699999999996</v>
      </c>
      <c r="H10" s="4">
        <v>5.1218E-2</v>
      </c>
      <c r="I10" s="4">
        <v>8.0470000000000003E-3</v>
      </c>
      <c r="J10" s="5">
        <v>2.02E-10</v>
      </c>
      <c r="K10" s="6">
        <v>287089</v>
      </c>
      <c r="L10" s="5">
        <f t="shared" si="0"/>
        <v>1.4109102775324589E-4</v>
      </c>
      <c r="M10" s="23">
        <f t="shared" si="1"/>
        <v>40.511115639537117</v>
      </c>
      <c r="N10" s="5"/>
      <c r="O10" s="3">
        <v>3.7921000000000003E-2</v>
      </c>
      <c r="P10" s="4">
        <v>1.2611000000000001E-2</v>
      </c>
      <c r="Q10" s="5">
        <v>2.6380000000000002E-3</v>
      </c>
      <c r="R10" s="12"/>
      <c r="S10" s="3">
        <v>2.9267999999999999E-2</v>
      </c>
      <c r="T10" s="4">
        <v>1.4323000000000001E-2</v>
      </c>
      <c r="U10" s="5">
        <v>4.1007000000000002E-2</v>
      </c>
      <c r="V10" s="12"/>
      <c r="X10" s="3">
        <v>-1.11E-2</v>
      </c>
      <c r="Y10" s="4">
        <v>1.46E-2</v>
      </c>
      <c r="Z10" s="86">
        <v>0.44700000000000001</v>
      </c>
      <c r="AA10" s="3">
        <v>-8.6999999999999994E-3</v>
      </c>
      <c r="AB10" s="4">
        <v>2.3660857E-2</v>
      </c>
      <c r="AC10" s="86">
        <v>0.71309999999999996</v>
      </c>
      <c r="AD10" s="3">
        <v>2.6700000000000002E-2</v>
      </c>
      <c r="AE10" s="4">
        <v>2.9839444E-2</v>
      </c>
      <c r="AF10" s="86">
        <v>0.37090000000000001</v>
      </c>
      <c r="AG10" s="3">
        <v>1.29E-2</v>
      </c>
      <c r="AH10" s="4">
        <v>3.2754511E-2</v>
      </c>
      <c r="AI10" s="86">
        <v>0.69369999999999998</v>
      </c>
      <c r="AJ10" s="3">
        <v>-4.7600000000000003E-2</v>
      </c>
      <c r="AK10" s="4">
        <v>4.2981677000000003E-2</v>
      </c>
      <c r="AL10" s="86">
        <v>0.2681</v>
      </c>
      <c r="AM10" s="3">
        <v>5.1218E-2</v>
      </c>
      <c r="AN10" s="4">
        <v>5.4522525000000002E-2</v>
      </c>
      <c r="AO10" s="86">
        <v>0.2412</v>
      </c>
      <c r="AP10" s="3">
        <v>-4.8599999999999997E-2</v>
      </c>
      <c r="AQ10" s="4">
        <v>6.211933E-2</v>
      </c>
      <c r="AR10" s="86">
        <v>0.434</v>
      </c>
    </row>
    <row r="11" spans="1:44" ht="14" customHeight="1" x14ac:dyDescent="0.3">
      <c r="A11" s="25" t="s">
        <v>497</v>
      </c>
      <c r="B11" s="6">
        <v>1</v>
      </c>
      <c r="C11" s="6">
        <v>212289976</v>
      </c>
      <c r="D11" s="6" t="s">
        <v>21</v>
      </c>
      <c r="E11" s="6" t="s">
        <v>6</v>
      </c>
      <c r="F11" s="11" t="s">
        <v>5</v>
      </c>
      <c r="G11" s="3">
        <v>0.37690299999999999</v>
      </c>
      <c r="H11" s="4">
        <v>1.6622999999999999E-2</v>
      </c>
      <c r="I11" s="4">
        <v>2.7269999999999998E-3</v>
      </c>
      <c r="J11" s="5">
        <v>1.1200000000000001E-9</v>
      </c>
      <c r="K11" s="6">
        <v>291445</v>
      </c>
      <c r="L11" s="5">
        <f t="shared" si="0"/>
        <v>1.2747838656685908E-4</v>
      </c>
      <c r="M11" s="23">
        <f t="shared" si="1"/>
        <v>37.157420184179173</v>
      </c>
      <c r="O11" s="3">
        <v>1.8020999999999999E-2</v>
      </c>
      <c r="P11" s="4">
        <v>4.3189999999999999E-3</v>
      </c>
      <c r="Q11" s="5">
        <v>3.0000000000000001E-5</v>
      </c>
      <c r="R11" s="11"/>
      <c r="S11" s="3">
        <v>-3.127E-3</v>
      </c>
      <c r="T11" s="4">
        <v>4.9779999999999998E-3</v>
      </c>
      <c r="U11" s="5">
        <v>0.52995700000000001</v>
      </c>
      <c r="V11" s="12"/>
      <c r="X11" s="3">
        <v>3.0000000000000001E-3</v>
      </c>
      <c r="Y11" s="4">
        <v>4.62E-3</v>
      </c>
      <c r="Z11" s="86">
        <v>0.51600000000000001</v>
      </c>
      <c r="AA11" s="3">
        <v>2.5999999999999999E-3</v>
      </c>
      <c r="AB11" s="4">
        <v>7.2075719999999998E-3</v>
      </c>
      <c r="AC11" s="86">
        <v>0.71830000000000005</v>
      </c>
      <c r="AD11" s="3">
        <v>3.3999999999999998E-3</v>
      </c>
      <c r="AE11" s="4">
        <v>9.2772150000000001E-3</v>
      </c>
      <c r="AF11" s="86">
        <v>0.71399999999999997</v>
      </c>
      <c r="AG11" s="3">
        <v>1.67E-2</v>
      </c>
      <c r="AH11" s="4">
        <v>1.0245354E-2</v>
      </c>
      <c r="AI11" s="86">
        <v>0.1031</v>
      </c>
      <c r="AJ11" s="3">
        <v>1.2200000000000001E-2</v>
      </c>
      <c r="AK11" s="4">
        <v>1.2344282999999999E-2</v>
      </c>
      <c r="AL11" s="86">
        <v>0.32300000000000001</v>
      </c>
      <c r="AM11" s="3">
        <v>1.9369000000000001E-2</v>
      </c>
      <c r="AN11" s="4">
        <v>1.6994156E-2</v>
      </c>
      <c r="AO11" s="86">
        <v>0.39679999999999999</v>
      </c>
      <c r="AP11" s="3">
        <v>-1.49E-2</v>
      </c>
      <c r="AQ11" s="4">
        <v>1.7749081999999999E-2</v>
      </c>
      <c r="AR11" s="86">
        <v>0.4012</v>
      </c>
    </row>
    <row r="12" spans="1:44" ht="14" customHeight="1" x14ac:dyDescent="0.3">
      <c r="A12" s="25" t="s">
        <v>22</v>
      </c>
      <c r="B12" s="6">
        <v>1</v>
      </c>
      <c r="C12" s="6">
        <v>214724668</v>
      </c>
      <c r="D12" s="6" t="s">
        <v>23</v>
      </c>
      <c r="E12" s="6" t="s">
        <v>6</v>
      </c>
      <c r="F12" s="11" t="s">
        <v>5</v>
      </c>
      <c r="G12" s="3">
        <v>0.59114199999999995</v>
      </c>
      <c r="H12" s="4">
        <v>1.7677999999999999E-2</v>
      </c>
      <c r="I12" s="4">
        <v>2.653E-3</v>
      </c>
      <c r="J12" s="5">
        <v>2.78E-11</v>
      </c>
      <c r="K12" s="6">
        <v>289070</v>
      </c>
      <c r="L12" s="5">
        <f t="shared" si="0"/>
        <v>1.5357553417382535E-4</v>
      </c>
      <c r="M12" s="23">
        <f t="shared" si="1"/>
        <v>44.400591357094648</v>
      </c>
      <c r="N12" s="5"/>
      <c r="O12" s="3">
        <v>1.6427000000000001E-2</v>
      </c>
      <c r="P12" s="4">
        <v>4.2379999999999996E-3</v>
      </c>
      <c r="Q12" s="5">
        <v>1.06E-4</v>
      </c>
      <c r="R12" s="12"/>
      <c r="S12" s="3">
        <v>5.5019999999999999E-3</v>
      </c>
      <c r="T12" s="4">
        <v>4.8650000000000004E-3</v>
      </c>
      <c r="U12" s="5">
        <v>0.25808199999999998</v>
      </c>
      <c r="V12" s="12"/>
      <c r="X12" s="3">
        <v>2.3999999999999998E-3</v>
      </c>
      <c r="Y12" s="4">
        <v>4.7099999999999998E-3</v>
      </c>
      <c r="Z12" s="86">
        <v>0.61099999999999999</v>
      </c>
      <c r="AA12" s="3">
        <v>1.11E-2</v>
      </c>
      <c r="AB12" s="4">
        <v>7.4796150000000002E-3</v>
      </c>
      <c r="AC12" s="86">
        <v>0.13780000000000001</v>
      </c>
      <c r="AD12" s="3">
        <v>-5.9999999999999995E-4</v>
      </c>
      <c r="AE12" s="4">
        <v>8.6814860000000004E-3</v>
      </c>
      <c r="AF12" s="86">
        <v>0.94489999999999996</v>
      </c>
      <c r="AG12" s="3">
        <v>1.6999999999999999E-3</v>
      </c>
      <c r="AH12" s="4">
        <v>1.0307475999999999E-2</v>
      </c>
      <c r="AI12" s="86">
        <v>0.86899999999999999</v>
      </c>
      <c r="AJ12" s="3">
        <v>1.55E-2</v>
      </c>
      <c r="AK12" s="4">
        <v>1.2829821E-2</v>
      </c>
      <c r="AL12" s="86">
        <v>0.22700000000000001</v>
      </c>
      <c r="AM12" s="3">
        <v>1.6702000000000002E-2</v>
      </c>
      <c r="AN12" s="4">
        <v>1.6813143999999999E-2</v>
      </c>
      <c r="AO12" s="86">
        <v>7.152E-2</v>
      </c>
      <c r="AP12" s="3">
        <v>8.8999999999999999E-3</v>
      </c>
      <c r="AQ12" s="4">
        <v>1.7796204999999999E-2</v>
      </c>
      <c r="AR12" s="86">
        <v>0.61699999999999999</v>
      </c>
    </row>
    <row r="13" spans="1:44" ht="14" customHeight="1" x14ac:dyDescent="0.3">
      <c r="A13" s="25" t="s">
        <v>24</v>
      </c>
      <c r="B13" s="6">
        <v>1</v>
      </c>
      <c r="C13" s="6">
        <v>228216997</v>
      </c>
      <c r="D13" s="6" t="s">
        <v>25</v>
      </c>
      <c r="E13" s="6" t="s">
        <v>13</v>
      </c>
      <c r="F13" s="11" t="s">
        <v>6</v>
      </c>
      <c r="G13" s="3">
        <v>0.68105000000000004</v>
      </c>
      <c r="H13" s="4">
        <v>1.6507999999999998E-2</v>
      </c>
      <c r="I13" s="4">
        <v>2.7650000000000001E-3</v>
      </c>
      <c r="J13" s="5">
        <v>2.45E-9</v>
      </c>
      <c r="K13" s="6">
        <v>292718</v>
      </c>
      <c r="L13" s="5">
        <f t="shared" si="0"/>
        <v>1.2175767262798954E-4</v>
      </c>
      <c r="M13" s="23">
        <f t="shared" si="1"/>
        <v>35.644758923862547</v>
      </c>
      <c r="O13" s="3">
        <v>1.4997999999999999E-2</v>
      </c>
      <c r="P13" s="4">
        <v>4.4190000000000002E-3</v>
      </c>
      <c r="Q13" s="5">
        <v>6.8800000000000003E-4</v>
      </c>
      <c r="R13" s="11"/>
      <c r="S13" s="3">
        <v>3.722E-3</v>
      </c>
      <c r="T13" s="4">
        <v>4.9699999999999996E-3</v>
      </c>
      <c r="U13" s="5">
        <v>0.45394899999999999</v>
      </c>
      <c r="V13" s="11"/>
      <c r="X13" s="3">
        <v>2.5999999999999999E-3</v>
      </c>
      <c r="Y13" s="4">
        <v>4.8599999999999997E-3</v>
      </c>
      <c r="Z13" s="86">
        <v>0.59299999999999997</v>
      </c>
      <c r="AA13" s="3">
        <v>-9.1000000000000004E-3</v>
      </c>
      <c r="AB13" s="4">
        <v>7.5453209999999998E-3</v>
      </c>
      <c r="AC13" s="86">
        <v>0.2278</v>
      </c>
      <c r="AD13" s="3">
        <v>1.9E-2</v>
      </c>
      <c r="AE13" s="4">
        <v>9.6724310000000004E-3</v>
      </c>
      <c r="AF13" s="86">
        <v>4.9489999999999999E-2</v>
      </c>
      <c r="AG13" s="3">
        <v>2.0799999999999999E-2</v>
      </c>
      <c r="AH13" s="4">
        <v>1.070755E-2</v>
      </c>
      <c r="AI13" s="86">
        <v>5.2069999999999998E-2</v>
      </c>
      <c r="AJ13" s="3">
        <v>2.46E-2</v>
      </c>
      <c r="AK13" s="4">
        <v>1.3098472E-2</v>
      </c>
      <c r="AL13" s="86">
        <v>6.037E-2</v>
      </c>
      <c r="AM13" s="3">
        <v>1.6507999999999998E-2</v>
      </c>
      <c r="AN13" s="4">
        <v>1.8130607999999999E-2</v>
      </c>
      <c r="AO13" s="86">
        <v>4.4679999999999997E-2</v>
      </c>
      <c r="AP13" s="3">
        <v>1.17E-2</v>
      </c>
      <c r="AQ13" s="4">
        <v>1.9196392E-2</v>
      </c>
      <c r="AR13" s="86">
        <v>0.54220000000000002</v>
      </c>
    </row>
    <row r="14" spans="1:44" ht="14" customHeight="1" x14ac:dyDescent="0.3">
      <c r="A14" s="25" t="s">
        <v>26</v>
      </c>
      <c r="B14" s="6">
        <v>2</v>
      </c>
      <c r="C14" s="6">
        <v>9662210</v>
      </c>
      <c r="D14" s="6" t="s">
        <v>27</v>
      </c>
      <c r="E14" s="6" t="s">
        <v>6</v>
      </c>
      <c r="F14" s="11" t="s">
        <v>5</v>
      </c>
      <c r="G14" s="3">
        <v>0.66424700000000003</v>
      </c>
      <c r="H14" s="4">
        <v>2.2148000000000001E-2</v>
      </c>
      <c r="I14" s="4">
        <v>2.6930000000000001E-3</v>
      </c>
      <c r="J14" s="5">
        <v>2.0599999999999999E-16</v>
      </c>
      <c r="K14" s="6">
        <v>298133</v>
      </c>
      <c r="L14" s="5">
        <f t="shared" si="0"/>
        <v>2.2682334632707151E-4</v>
      </c>
      <c r="M14" s="23">
        <f t="shared" si="1"/>
        <v>67.638413035021003</v>
      </c>
      <c r="O14" s="3">
        <v>1.5661999999999999E-2</v>
      </c>
      <c r="P14" s="4">
        <v>4.313E-3</v>
      </c>
      <c r="Q14" s="5">
        <v>2.8200000000000002E-4</v>
      </c>
      <c r="R14" s="11"/>
      <c r="S14" s="3">
        <v>1.3025E-2</v>
      </c>
      <c r="T14" s="4">
        <v>4.8910000000000004E-3</v>
      </c>
      <c r="U14" s="5">
        <v>7.744E-3</v>
      </c>
      <c r="V14" s="12" t="s">
        <v>472</v>
      </c>
      <c r="X14" s="3">
        <v>5.0000000000000001E-4</v>
      </c>
      <c r="Y14" s="4">
        <v>4.8900000000000002E-3</v>
      </c>
      <c r="Z14" s="86">
        <v>0.91800000000000004</v>
      </c>
      <c r="AA14" s="3">
        <v>-2.5999999999999999E-3</v>
      </c>
      <c r="AB14" s="4">
        <v>7.6753350000000001E-3</v>
      </c>
      <c r="AC14" s="86">
        <v>0.73480000000000001</v>
      </c>
      <c r="AD14" s="3">
        <v>-2.3E-3</v>
      </c>
      <c r="AE14" s="4">
        <v>9.5203700000000002E-3</v>
      </c>
      <c r="AF14" s="86">
        <v>0.80910000000000004</v>
      </c>
      <c r="AG14" s="3">
        <v>-3.5999999999999999E-3</v>
      </c>
      <c r="AH14" s="4">
        <v>1.0753712E-2</v>
      </c>
      <c r="AI14" s="86">
        <v>0.73780000000000001</v>
      </c>
      <c r="AJ14" s="3">
        <v>-6.0000000000000001E-3</v>
      </c>
      <c r="AK14" s="4">
        <v>1.2948648E-2</v>
      </c>
      <c r="AL14" s="86">
        <v>0.6431</v>
      </c>
      <c r="AM14" s="3">
        <v>2.2148000000000001E-2</v>
      </c>
      <c r="AN14" s="4">
        <v>1.8388886E-2</v>
      </c>
      <c r="AO14" s="86">
        <v>0.95230000000000004</v>
      </c>
      <c r="AP14" s="3">
        <v>2.5999999999999999E-3</v>
      </c>
      <c r="AQ14" s="4">
        <v>1.8578147999999999E-2</v>
      </c>
      <c r="AR14" s="86">
        <v>0.88870000000000005</v>
      </c>
    </row>
    <row r="15" spans="1:44" ht="14" customHeight="1" x14ac:dyDescent="0.3">
      <c r="A15" s="25" t="s">
        <v>28</v>
      </c>
      <c r="B15" s="6">
        <v>2</v>
      </c>
      <c r="C15" s="6">
        <v>9695282</v>
      </c>
      <c r="D15" s="6" t="s">
        <v>27</v>
      </c>
      <c r="E15" s="6" t="s">
        <v>14</v>
      </c>
      <c r="F15" s="11" t="s">
        <v>13</v>
      </c>
      <c r="G15" s="3">
        <v>0.66075200000000001</v>
      </c>
      <c r="H15" s="4">
        <v>2.1850000000000001E-2</v>
      </c>
      <c r="I15" s="4">
        <v>2.7309999999999999E-3</v>
      </c>
      <c r="J15" s="5">
        <v>1.2900000000000001E-15</v>
      </c>
      <c r="K15" s="6">
        <v>292716</v>
      </c>
      <c r="L15" s="5">
        <f t="shared" si="0"/>
        <v>2.1863418025155459E-4</v>
      </c>
      <c r="M15" s="23">
        <f t="shared" si="1"/>
        <v>64.011280491990775</v>
      </c>
      <c r="N15" s="5"/>
      <c r="O15" s="3">
        <v>1.5203E-2</v>
      </c>
      <c r="P15" s="4">
        <v>4.3340000000000002E-3</v>
      </c>
      <c r="Q15" s="5">
        <v>4.5199999999999998E-4</v>
      </c>
      <c r="R15" s="12"/>
      <c r="S15" s="3">
        <v>1.3351E-2</v>
      </c>
      <c r="T15" s="4">
        <v>4.8869999999999999E-3</v>
      </c>
      <c r="U15" s="5">
        <v>6.3020000000000003E-3</v>
      </c>
      <c r="V15" s="12"/>
      <c r="W15" s="6" t="s">
        <v>414</v>
      </c>
      <c r="X15" s="3"/>
      <c r="Y15" s="4"/>
      <c r="Z15" s="86"/>
      <c r="AA15" s="3"/>
      <c r="AB15" s="4"/>
      <c r="AC15" s="86"/>
      <c r="AD15" s="3"/>
      <c r="AE15" s="4"/>
      <c r="AF15" s="86"/>
      <c r="AG15" s="3"/>
      <c r="AH15" s="4"/>
      <c r="AI15" s="86"/>
      <c r="AJ15" s="3"/>
      <c r="AK15" s="4"/>
      <c r="AL15" s="86"/>
      <c r="AM15" s="3"/>
      <c r="AN15" s="4"/>
      <c r="AO15" s="86"/>
      <c r="AP15" s="3"/>
      <c r="AQ15" s="4"/>
      <c r="AR15" s="86"/>
    </row>
    <row r="16" spans="1:44" ht="14" customHeight="1" x14ac:dyDescent="0.3">
      <c r="A16" s="25" t="s">
        <v>29</v>
      </c>
      <c r="B16" s="6">
        <v>2</v>
      </c>
      <c r="C16" s="6">
        <v>23912401</v>
      </c>
      <c r="D16" s="6" t="s">
        <v>30</v>
      </c>
      <c r="E16" s="6" t="s">
        <v>14</v>
      </c>
      <c r="F16" s="11" t="s">
        <v>13</v>
      </c>
      <c r="G16" s="3">
        <v>0.74935499999999999</v>
      </c>
      <c r="H16" s="4">
        <v>2.4459999999999999E-2</v>
      </c>
      <c r="I16" s="4">
        <v>2.9710000000000001E-3</v>
      </c>
      <c r="J16" s="5">
        <v>1.9300000000000001E-16</v>
      </c>
      <c r="K16" s="6">
        <v>292714</v>
      </c>
      <c r="L16" s="5">
        <f t="shared" si="0"/>
        <v>2.3150669424794361E-4</v>
      </c>
      <c r="M16" s="23">
        <f t="shared" si="1"/>
        <v>67.780479121360003</v>
      </c>
      <c r="O16" s="3">
        <v>2.8586E-2</v>
      </c>
      <c r="P16" s="4">
        <v>4.7780000000000001E-3</v>
      </c>
      <c r="Q16" s="5">
        <v>2.1999999999999998E-9</v>
      </c>
      <c r="R16" s="11"/>
      <c r="S16" s="3">
        <v>-6.4260000000000003E-3</v>
      </c>
      <c r="T16" s="4">
        <v>5.483E-3</v>
      </c>
      <c r="U16" s="5">
        <v>0.24123</v>
      </c>
      <c r="V16" s="11"/>
      <c r="X16" s="3">
        <v>-1.32E-2</v>
      </c>
      <c r="Y16" s="4">
        <v>5.8900000000000003E-3</v>
      </c>
      <c r="Z16" s="86">
        <v>2.4899999999999999E-2</v>
      </c>
      <c r="AA16" s="3">
        <v>-8.5000000000000006E-3</v>
      </c>
      <c r="AB16" s="4">
        <v>9.2743229999999992E-3</v>
      </c>
      <c r="AC16" s="86">
        <v>0.3594</v>
      </c>
      <c r="AD16" s="3">
        <v>-1.43E-2</v>
      </c>
      <c r="AE16" s="4">
        <v>1.1739950000000001E-2</v>
      </c>
      <c r="AF16" s="86">
        <v>0.22320000000000001</v>
      </c>
      <c r="AG16" s="3">
        <v>-0.03</v>
      </c>
      <c r="AH16" s="4">
        <v>1.3197821E-2</v>
      </c>
      <c r="AI16" s="86">
        <v>2.3019999999999999E-2</v>
      </c>
      <c r="AJ16" s="3">
        <v>-1E-4</v>
      </c>
      <c r="AK16" s="4">
        <v>1.3997855999999999E-2</v>
      </c>
      <c r="AL16" s="86">
        <v>0.99429999999999996</v>
      </c>
      <c r="AM16" s="3">
        <v>2.2107999999999999E-2</v>
      </c>
      <c r="AN16" s="4">
        <v>2.1432105999999999E-2</v>
      </c>
      <c r="AO16" s="86">
        <v>0.4753</v>
      </c>
      <c r="AP16" s="3">
        <v>2.6599999999999999E-2</v>
      </c>
      <c r="AQ16" s="4">
        <v>2.2518354000000001E-2</v>
      </c>
      <c r="AR16" s="86">
        <v>0.23749999999999999</v>
      </c>
    </row>
    <row r="17" spans="1:44" ht="14" customHeight="1" x14ac:dyDescent="0.3">
      <c r="A17" s="25" t="s">
        <v>31</v>
      </c>
      <c r="B17" s="6">
        <v>2</v>
      </c>
      <c r="C17" s="6">
        <v>36809496</v>
      </c>
      <c r="D17" s="6" t="s">
        <v>32</v>
      </c>
      <c r="E17" s="6" t="s">
        <v>5</v>
      </c>
      <c r="F17" s="11" t="s">
        <v>13</v>
      </c>
      <c r="G17" s="3">
        <v>0.67633399999999999</v>
      </c>
      <c r="H17" s="4">
        <v>1.0437999999999999E-2</v>
      </c>
      <c r="I17" s="4">
        <v>2.7520000000000001E-3</v>
      </c>
      <c r="J17" s="5">
        <v>1.4999999999999999E-4</v>
      </c>
      <c r="K17" s="6">
        <v>292716</v>
      </c>
      <c r="L17" s="5">
        <f t="shared" si="0"/>
        <v>4.9143934176431374E-5</v>
      </c>
      <c r="M17" s="23">
        <f t="shared" si="1"/>
        <v>14.38582452453344</v>
      </c>
      <c r="N17" s="5" t="s">
        <v>472</v>
      </c>
      <c r="O17" s="3">
        <v>1.8439999999999999E-3</v>
      </c>
      <c r="P17" s="4">
        <v>4.398E-3</v>
      </c>
      <c r="Q17" s="5">
        <v>0.67500400000000005</v>
      </c>
      <c r="R17" s="12" t="s">
        <v>472</v>
      </c>
      <c r="S17" s="3">
        <v>1.7099E-2</v>
      </c>
      <c r="T17" s="4">
        <v>4.9309999999999996E-3</v>
      </c>
      <c r="U17" s="5">
        <v>5.2400000000000005E-4</v>
      </c>
      <c r="V17" s="12" t="s">
        <v>472</v>
      </c>
      <c r="X17" s="3"/>
      <c r="Y17" s="4"/>
      <c r="Z17" s="86"/>
      <c r="AA17" s="3"/>
      <c r="AB17" s="4"/>
      <c r="AC17" s="86"/>
      <c r="AD17" s="3"/>
      <c r="AE17" s="4"/>
      <c r="AF17" s="86"/>
      <c r="AG17" s="3"/>
      <c r="AH17" s="4"/>
      <c r="AI17" s="86"/>
      <c r="AJ17" s="3"/>
      <c r="AK17" s="4"/>
      <c r="AL17" s="86"/>
      <c r="AM17" s="3"/>
      <c r="AN17" s="4"/>
      <c r="AO17" s="86"/>
      <c r="AP17" s="3"/>
      <c r="AQ17" s="4"/>
      <c r="AR17" s="86"/>
    </row>
    <row r="18" spans="1:44" ht="14" customHeight="1" x14ac:dyDescent="0.3">
      <c r="A18" s="25" t="s">
        <v>33</v>
      </c>
      <c r="B18" s="6">
        <v>2</v>
      </c>
      <c r="C18" s="6">
        <v>43185532</v>
      </c>
      <c r="D18" s="6" t="s">
        <v>34</v>
      </c>
      <c r="E18" s="6" t="s">
        <v>5</v>
      </c>
      <c r="F18" s="11" t="s">
        <v>6</v>
      </c>
      <c r="G18" s="3">
        <v>0.41929</v>
      </c>
      <c r="H18" s="4">
        <v>1.5871E-2</v>
      </c>
      <c r="I18" s="4">
        <v>2.5690000000000001E-3</v>
      </c>
      <c r="J18" s="5">
        <v>6.7299999999999995E-10</v>
      </c>
      <c r="K18" s="6">
        <v>298139</v>
      </c>
      <c r="L18" s="5">
        <f t="shared" si="0"/>
        <v>1.2799882754201646E-4</v>
      </c>
      <c r="M18" s="23">
        <f t="shared" si="1"/>
        <v>38.16607165931844</v>
      </c>
      <c r="N18" s="5" t="s">
        <v>472</v>
      </c>
      <c r="O18" s="3">
        <v>1.8889E-2</v>
      </c>
      <c r="P18" s="4">
        <v>4.1269999999999996E-3</v>
      </c>
      <c r="Q18" s="5">
        <v>4.7199999999999997E-6</v>
      </c>
      <c r="R18" s="12"/>
      <c r="S18" s="3">
        <v>-3.7620000000000002E-3</v>
      </c>
      <c r="T18" s="4">
        <v>4.6699999999999997E-3</v>
      </c>
      <c r="U18" s="5">
        <v>0.42046099999999997</v>
      </c>
      <c r="V18" s="12" t="s">
        <v>472</v>
      </c>
      <c r="X18" s="3">
        <v>2.3E-3</v>
      </c>
      <c r="Y18" s="4">
        <v>4.6100000000000004E-3</v>
      </c>
      <c r="Z18" s="86">
        <v>0.61799999999999999</v>
      </c>
      <c r="AA18" s="3">
        <v>-1.6999999999999999E-3</v>
      </c>
      <c r="AB18" s="4">
        <v>6.9587130000000001E-3</v>
      </c>
      <c r="AC18" s="86">
        <v>0.80700000000000005</v>
      </c>
      <c r="AD18" s="3">
        <v>1.4E-3</v>
      </c>
      <c r="AE18" s="4">
        <v>9.1885339999999999E-3</v>
      </c>
      <c r="AF18" s="86">
        <v>0.87890000000000001</v>
      </c>
      <c r="AG18" s="3">
        <v>1.37E-2</v>
      </c>
      <c r="AH18" s="4">
        <v>1.0098581000000001E-2</v>
      </c>
      <c r="AI18" s="86">
        <v>0.1749</v>
      </c>
      <c r="AJ18" s="3">
        <v>-9.5999999999999992E-3</v>
      </c>
      <c r="AK18" s="4">
        <v>1.2230533E-2</v>
      </c>
      <c r="AL18" s="86">
        <v>0.4325</v>
      </c>
      <c r="AM18" s="3">
        <v>-1.4E-3</v>
      </c>
      <c r="AN18" s="4">
        <v>1.6504441000000002E-2</v>
      </c>
      <c r="AO18" s="86">
        <v>0.93240000000000001</v>
      </c>
      <c r="AP18" s="3">
        <v>-9.1000000000000004E-3</v>
      </c>
      <c r="AQ18" s="4">
        <v>1.7790762000000002E-2</v>
      </c>
      <c r="AR18" s="86">
        <v>0.60899999999999999</v>
      </c>
    </row>
    <row r="19" spans="1:44" ht="14" customHeight="1" x14ac:dyDescent="0.3">
      <c r="A19" s="25" t="s">
        <v>35</v>
      </c>
      <c r="B19" s="6">
        <v>2</v>
      </c>
      <c r="C19" s="6">
        <v>43423870</v>
      </c>
      <c r="D19" s="6" t="s">
        <v>36</v>
      </c>
      <c r="E19" s="6" t="s">
        <v>6</v>
      </c>
      <c r="F19" s="11" t="s">
        <v>5</v>
      </c>
      <c r="G19" s="3">
        <v>0.47416100000000005</v>
      </c>
      <c r="H19" s="4">
        <v>7.4710000000000002E-3</v>
      </c>
      <c r="I19" s="4">
        <v>2.5829999999999998E-3</v>
      </c>
      <c r="J19" s="5">
        <v>3.833E-3</v>
      </c>
      <c r="K19" s="6">
        <v>292715</v>
      </c>
      <c r="L19" s="5">
        <f t="shared" si="0"/>
        <v>2.8579279140251131E-5</v>
      </c>
      <c r="M19" s="23">
        <f t="shared" si="1"/>
        <v>8.3657656225312778</v>
      </c>
      <c r="N19" s="5" t="s">
        <v>472</v>
      </c>
      <c r="O19" s="3">
        <v>-4.0169999999999997E-3</v>
      </c>
      <c r="P19" s="4">
        <v>4.1320000000000003E-3</v>
      </c>
      <c r="Q19" s="5">
        <v>0.33090700000000001</v>
      </c>
      <c r="R19" s="12" t="s">
        <v>472</v>
      </c>
      <c r="S19" s="3">
        <v>2.4617E-2</v>
      </c>
      <c r="T19" s="4">
        <v>4.6560000000000004E-3</v>
      </c>
      <c r="U19" s="5">
        <v>1.24E-7</v>
      </c>
      <c r="V19" s="12"/>
      <c r="X19" s="3">
        <v>6.7999999999999996E-3</v>
      </c>
      <c r="Y19" s="4">
        <v>4.5799999999999999E-3</v>
      </c>
      <c r="Z19" s="86">
        <v>0.13800000000000001</v>
      </c>
      <c r="AA19" s="3">
        <v>4.8999999999999998E-3</v>
      </c>
      <c r="AB19" s="4">
        <v>7.0835760000000003E-3</v>
      </c>
      <c r="AC19" s="86">
        <v>0.48909999999999998</v>
      </c>
      <c r="AD19" s="3">
        <v>1.1000000000000001E-3</v>
      </c>
      <c r="AE19" s="4">
        <v>9.1973220000000008E-3</v>
      </c>
      <c r="AF19" s="86">
        <v>0.90480000000000005</v>
      </c>
      <c r="AG19" s="3">
        <v>3.3999999999999998E-3</v>
      </c>
      <c r="AH19" s="4">
        <v>1.0188552E-2</v>
      </c>
      <c r="AI19" s="86">
        <v>0.73860000000000003</v>
      </c>
      <c r="AJ19" s="3">
        <v>1.6400000000000001E-2</v>
      </c>
      <c r="AK19" s="4">
        <v>1.2161728E-2</v>
      </c>
      <c r="AL19" s="86">
        <v>0.17749999999999999</v>
      </c>
      <c r="AM19" s="3" t="s">
        <v>586</v>
      </c>
      <c r="AN19" s="4" t="s">
        <v>585</v>
      </c>
      <c r="AO19" s="86">
        <v>0.99990000000000001</v>
      </c>
      <c r="AP19" s="3">
        <v>2.9999999999999997E-4</v>
      </c>
      <c r="AQ19" s="4">
        <v>1.6507048E-2</v>
      </c>
      <c r="AR19" s="86">
        <v>0.98550000000000004</v>
      </c>
    </row>
    <row r="20" spans="1:44" ht="14" customHeight="1" x14ac:dyDescent="0.3">
      <c r="A20" s="25" t="s">
        <v>37</v>
      </c>
      <c r="B20" s="6">
        <v>2</v>
      </c>
      <c r="C20" s="6">
        <v>46484310</v>
      </c>
      <c r="D20" s="6" t="s">
        <v>38</v>
      </c>
      <c r="E20" s="6" t="s">
        <v>14</v>
      </c>
      <c r="F20" s="11" t="s">
        <v>13</v>
      </c>
      <c r="G20" s="3">
        <v>0.70035700000000001</v>
      </c>
      <c r="H20" s="4">
        <v>4.2243000000000003E-2</v>
      </c>
      <c r="I20" s="4">
        <v>2.9250000000000001E-3</v>
      </c>
      <c r="J20" s="5">
        <v>3.1099999999999998E-47</v>
      </c>
      <c r="K20" s="6">
        <v>287749</v>
      </c>
      <c r="L20" s="5">
        <f t="shared" si="0"/>
        <v>7.2431797216702932E-4</v>
      </c>
      <c r="M20" s="23">
        <f t="shared" si="1"/>
        <v>208.57139554742113</v>
      </c>
      <c r="N20" s="5"/>
      <c r="O20" s="3">
        <v>3.8850999999999997E-2</v>
      </c>
      <c r="P20" s="4">
        <v>4.6379999999999998E-3</v>
      </c>
      <c r="Q20" s="5">
        <v>5.47E-17</v>
      </c>
      <c r="R20" s="12"/>
      <c r="S20" s="3">
        <v>1.1270000000000001E-2</v>
      </c>
      <c r="T20" s="4">
        <v>5.195E-3</v>
      </c>
      <c r="U20" s="5">
        <v>3.0044000000000001E-2</v>
      </c>
      <c r="V20" s="12"/>
      <c r="W20" s="6" t="s">
        <v>403</v>
      </c>
      <c r="X20" s="3"/>
      <c r="Y20" s="4"/>
      <c r="Z20" s="86"/>
      <c r="AA20" s="3"/>
      <c r="AB20" s="4"/>
      <c r="AC20" s="86"/>
      <c r="AD20" s="3"/>
      <c r="AE20" s="4"/>
      <c r="AF20" s="86"/>
      <c r="AG20" s="3"/>
      <c r="AH20" s="4"/>
      <c r="AI20" s="86"/>
      <c r="AJ20" s="3"/>
      <c r="AK20" s="4"/>
      <c r="AL20" s="86"/>
      <c r="AM20" s="3"/>
      <c r="AN20" s="4"/>
      <c r="AO20" s="86"/>
      <c r="AP20" s="3"/>
      <c r="AQ20" s="4"/>
      <c r="AR20" s="86"/>
    </row>
    <row r="21" spans="1:44" ht="14" customHeight="1" x14ac:dyDescent="0.3">
      <c r="A21" s="25" t="s">
        <v>39</v>
      </c>
      <c r="B21" s="6">
        <v>2</v>
      </c>
      <c r="C21" s="6">
        <v>46567276</v>
      </c>
      <c r="D21" s="6" t="s">
        <v>38</v>
      </c>
      <c r="E21" s="6" t="s">
        <v>5</v>
      </c>
      <c r="F21" s="11" t="s">
        <v>14</v>
      </c>
      <c r="G21" s="3">
        <v>0.63157799999999997</v>
      </c>
      <c r="H21" s="4">
        <v>1.7902999999999999E-2</v>
      </c>
      <c r="I21" s="4">
        <v>2.7000000000000001E-3</v>
      </c>
      <c r="J21" s="5">
        <v>3.4499999999999997E-11</v>
      </c>
      <c r="K21" s="6">
        <v>292721</v>
      </c>
      <c r="L21" s="5">
        <f t="shared" si="0"/>
        <v>1.5017754092330532E-4</v>
      </c>
      <c r="M21" s="23">
        <f t="shared" si="1"/>
        <v>43.966422370723834</v>
      </c>
      <c r="O21" s="3">
        <v>1.9338000000000001E-2</v>
      </c>
      <c r="P21" s="4">
        <v>4.287E-3</v>
      </c>
      <c r="Q21" s="5">
        <v>6.4500000000000001E-6</v>
      </c>
      <c r="R21" s="12" t="s">
        <v>472</v>
      </c>
      <c r="S21" s="3">
        <v>-3.7659999999999998E-3</v>
      </c>
      <c r="T21" s="4">
        <v>4.8240000000000002E-3</v>
      </c>
      <c r="U21" s="5">
        <v>0.434977</v>
      </c>
      <c r="V21" s="12" t="s">
        <v>472</v>
      </c>
      <c r="X21" s="3">
        <v>-2.8999999999999998E-3</v>
      </c>
      <c r="Y21" s="4">
        <v>5.1900000000000002E-3</v>
      </c>
      <c r="Z21" s="86">
        <v>0.57699999999999996</v>
      </c>
      <c r="AA21" s="3">
        <v>-2.0000000000000001E-4</v>
      </c>
      <c r="AB21" s="4">
        <v>1.0228637E-2</v>
      </c>
      <c r="AC21" s="86">
        <v>0.98440000000000005</v>
      </c>
      <c r="AD21" s="3">
        <v>-1.21E-2</v>
      </c>
      <c r="AE21" s="4">
        <v>1.0225852000000001E-2</v>
      </c>
      <c r="AF21" s="86">
        <v>0.23669999999999999</v>
      </c>
      <c r="AG21" s="3">
        <v>-3.3999999999999998E-3</v>
      </c>
      <c r="AH21" s="4">
        <v>1.1369242E-2</v>
      </c>
      <c r="AI21" s="86">
        <v>0.76490000000000002</v>
      </c>
      <c r="AJ21" s="3">
        <v>-1.6000000000000001E-3</v>
      </c>
      <c r="AK21" s="4">
        <v>1.3860562999999999E-2</v>
      </c>
      <c r="AL21" s="86">
        <v>0.90810000000000002</v>
      </c>
      <c r="AM21" s="3">
        <v>1.7273E-2</v>
      </c>
      <c r="AN21" s="4">
        <v>1.8871293000000001E-2</v>
      </c>
      <c r="AO21" s="86">
        <v>0.73850000000000005</v>
      </c>
      <c r="AP21" s="3">
        <v>-2.3E-2</v>
      </c>
      <c r="AQ21" s="4">
        <v>1.9892778999999999E-2</v>
      </c>
      <c r="AR21" s="86">
        <v>0.24759999999999999</v>
      </c>
    </row>
    <row r="22" spans="1:44" ht="14" customHeight="1" x14ac:dyDescent="0.3">
      <c r="A22" s="25" t="s">
        <v>40</v>
      </c>
      <c r="B22" s="6">
        <v>2</v>
      </c>
      <c r="C22" s="6">
        <v>97482001</v>
      </c>
      <c r="D22" s="6" t="s">
        <v>41</v>
      </c>
      <c r="E22" s="6" t="s">
        <v>5</v>
      </c>
      <c r="F22" s="11" t="s">
        <v>6</v>
      </c>
      <c r="G22" s="3">
        <v>0.97795200000000004</v>
      </c>
      <c r="H22" s="4">
        <v>6.0699000000000003E-2</v>
      </c>
      <c r="I22" s="4">
        <v>1.0193000000000001E-2</v>
      </c>
      <c r="J22" s="5">
        <v>2.6799999999999998E-9</v>
      </c>
      <c r="K22" s="6">
        <v>280576</v>
      </c>
      <c r="L22" s="5">
        <f t="shared" si="0"/>
        <v>1.2637280291456462E-4</v>
      </c>
      <c r="M22" s="23">
        <f t="shared" si="1"/>
        <v>35.461404161990295</v>
      </c>
      <c r="O22" s="3">
        <v>4.6752000000000002E-2</v>
      </c>
      <c r="P22" s="4">
        <v>1.6237999999999999E-2</v>
      </c>
      <c r="Q22" s="5">
        <v>3.9870000000000001E-3</v>
      </c>
      <c r="R22" s="11"/>
      <c r="S22" s="3">
        <v>3.0103000000000001E-2</v>
      </c>
      <c r="T22" s="4">
        <v>1.9739E-2</v>
      </c>
      <c r="U22" s="5">
        <v>0.127246</v>
      </c>
      <c r="V22" s="11"/>
      <c r="X22" s="3">
        <v>-4.7999999999999996E-3</v>
      </c>
      <c r="Y22" s="4">
        <v>4.6100000000000004E-3</v>
      </c>
      <c r="Z22" s="86">
        <v>0.29799999999999999</v>
      </c>
      <c r="AA22" s="3">
        <v>-2.5100000000000001E-2</v>
      </c>
      <c r="AB22" s="4">
        <v>7.2461629999999999E-3</v>
      </c>
      <c r="AC22" s="86">
        <v>5.3240000000000004E-4</v>
      </c>
      <c r="AD22" s="3">
        <v>1.5E-3</v>
      </c>
      <c r="AE22" s="4">
        <v>8.9364630000000004E-3</v>
      </c>
      <c r="AF22" s="86">
        <v>0.86670000000000003</v>
      </c>
      <c r="AG22" s="3">
        <v>-1.3100000000000001E-2</v>
      </c>
      <c r="AH22" s="4">
        <v>1.0310751E-2</v>
      </c>
      <c r="AI22" s="86">
        <v>0.2039</v>
      </c>
      <c r="AJ22" s="3">
        <v>-1.2500000000000001E-2</v>
      </c>
      <c r="AK22" s="4">
        <v>1.2292235E-2</v>
      </c>
      <c r="AL22" s="86">
        <v>0.30919999999999997</v>
      </c>
      <c r="AM22" s="3">
        <v>1.7083000000000001E-2</v>
      </c>
      <c r="AN22" s="4">
        <v>1.6929156000000001E-2</v>
      </c>
      <c r="AO22" s="86">
        <v>0.23980000000000001</v>
      </c>
      <c r="AP22" s="3">
        <v>4.1000000000000003E-3</v>
      </c>
      <c r="AQ22" s="4">
        <v>1.7172827000000002E-2</v>
      </c>
      <c r="AR22" s="86">
        <v>0.81130000000000002</v>
      </c>
    </row>
    <row r="23" spans="1:44" ht="14" customHeight="1" x14ac:dyDescent="0.3">
      <c r="A23" s="25" t="s">
        <v>42</v>
      </c>
      <c r="B23" s="6">
        <v>2</v>
      </c>
      <c r="C23" s="6">
        <v>158406865</v>
      </c>
      <c r="D23" s="6" t="s">
        <v>43</v>
      </c>
      <c r="E23" s="6" t="s">
        <v>5</v>
      </c>
      <c r="F23" s="11" t="s">
        <v>6</v>
      </c>
      <c r="G23" s="3">
        <v>2.2980000000000201E-3</v>
      </c>
      <c r="H23" s="4">
        <v>0.25848900000000002</v>
      </c>
      <c r="I23" s="4">
        <v>3.1248000000000001E-2</v>
      </c>
      <c r="J23" s="5">
        <v>1.38E-16</v>
      </c>
      <c r="K23" s="6">
        <v>217397</v>
      </c>
      <c r="L23" s="5">
        <f t="shared" si="0"/>
        <v>3.1466573605449285E-4</v>
      </c>
      <c r="M23" s="23">
        <f t="shared" si="1"/>
        <v>68.428289727720596</v>
      </c>
      <c r="N23" s="5" t="s">
        <v>472</v>
      </c>
      <c r="O23" s="3">
        <v>0.25034899999999999</v>
      </c>
      <c r="P23" s="4">
        <v>4.8633999999999997E-2</v>
      </c>
      <c r="Q23" s="5">
        <v>2.6399999999999998E-7</v>
      </c>
      <c r="R23" s="12" t="s">
        <v>472</v>
      </c>
      <c r="S23" s="3">
        <v>4.0739999999999998E-2</v>
      </c>
      <c r="T23" s="4">
        <v>4.9952000000000003E-2</v>
      </c>
      <c r="U23" s="5">
        <v>0.41473500000000002</v>
      </c>
      <c r="V23" s="12" t="s">
        <v>472</v>
      </c>
      <c r="X23" s="3"/>
      <c r="Y23" s="4"/>
      <c r="Z23" s="86"/>
      <c r="AA23" s="3"/>
      <c r="AB23" s="4"/>
      <c r="AC23" s="86"/>
      <c r="AD23" s="3"/>
      <c r="AE23" s="4"/>
      <c r="AF23" s="86"/>
      <c r="AG23" s="3"/>
      <c r="AH23" s="4"/>
      <c r="AI23" s="86"/>
      <c r="AJ23" s="3"/>
      <c r="AK23" s="4"/>
      <c r="AL23" s="86"/>
      <c r="AM23" s="3"/>
      <c r="AN23" s="4"/>
      <c r="AO23" s="86"/>
      <c r="AP23" s="3"/>
      <c r="AQ23" s="4"/>
      <c r="AR23" s="86"/>
    </row>
    <row r="24" spans="1:44" s="89" customFormat="1" ht="14" customHeight="1" x14ac:dyDescent="0.3">
      <c r="A24" s="25" t="s">
        <v>44</v>
      </c>
      <c r="B24" s="61">
        <v>2</v>
      </c>
      <c r="C24" s="61">
        <v>169763148</v>
      </c>
      <c r="D24" s="61" t="s">
        <v>45</v>
      </c>
      <c r="E24" s="61" t="s">
        <v>456</v>
      </c>
      <c r="F24" s="90" t="s">
        <v>458</v>
      </c>
      <c r="G24" s="62">
        <f>1-0.700273</f>
        <v>0.29972699999999997</v>
      </c>
      <c r="H24" s="63">
        <v>7.6490000000000004E-3</v>
      </c>
      <c r="I24" s="63">
        <v>2.7699999999999999E-3</v>
      </c>
      <c r="J24" s="58">
        <v>5.7759999999999999E-3</v>
      </c>
      <c r="K24" s="61">
        <v>298139</v>
      </c>
      <c r="L24" s="58">
        <f t="shared" si="0"/>
        <v>2.5575249898145164E-5</v>
      </c>
      <c r="M24" s="59">
        <f t="shared" si="1"/>
        <v>7.625123293317035</v>
      </c>
      <c r="O24" s="62">
        <v>2.4656999999999998E-2</v>
      </c>
      <c r="P24" s="63">
        <v>4.4390000000000002E-3</v>
      </c>
      <c r="Q24" s="58">
        <v>2.7800000000000001E-8</v>
      </c>
      <c r="R24" s="90"/>
      <c r="S24" s="62">
        <v>-3.7794000000000001E-2</v>
      </c>
      <c r="T24" s="63">
        <v>5.025E-3</v>
      </c>
      <c r="U24" s="58">
        <v>5.43E-14</v>
      </c>
      <c r="V24" s="90"/>
      <c r="X24" s="62">
        <v>-4.1999999999999997E-3</v>
      </c>
      <c r="Y24" s="63">
        <v>4.79E-3</v>
      </c>
      <c r="Z24" s="91">
        <v>0.38100000000000001</v>
      </c>
      <c r="AA24" s="62">
        <v>3.5999999999999999E-3</v>
      </c>
      <c r="AB24" s="63">
        <v>7.7249629999999996E-3</v>
      </c>
      <c r="AC24" s="91">
        <v>0.64119999999999999</v>
      </c>
      <c r="AD24" s="62">
        <v>-3.3E-3</v>
      </c>
      <c r="AE24" s="63">
        <v>9.6584700000000006E-3</v>
      </c>
      <c r="AF24" s="91">
        <v>0.73260000000000003</v>
      </c>
      <c r="AG24" s="62">
        <v>2.46E-2</v>
      </c>
      <c r="AH24" s="63">
        <v>1.0689225E-2</v>
      </c>
      <c r="AI24" s="91">
        <v>2.137E-2</v>
      </c>
      <c r="AJ24" s="62">
        <v>-5.7000000000000002E-3</v>
      </c>
      <c r="AK24" s="63">
        <v>1.3018361000000001E-2</v>
      </c>
      <c r="AL24" s="91">
        <v>0.66149999999999998</v>
      </c>
      <c r="AM24" s="62">
        <v>-1.6962000000000001E-2</v>
      </c>
      <c r="AN24" s="63">
        <v>1.7012739999999998E-2</v>
      </c>
      <c r="AO24" s="91">
        <v>0.19800000000000001</v>
      </c>
      <c r="AP24" s="62">
        <v>1.29E-2</v>
      </c>
      <c r="AQ24" s="63">
        <v>1.7831085999999999E-2</v>
      </c>
      <c r="AR24" s="91">
        <v>0.46939999999999998</v>
      </c>
    </row>
    <row r="25" spans="1:44" ht="14" customHeight="1" x14ac:dyDescent="0.3">
      <c r="A25" s="25" t="s">
        <v>46</v>
      </c>
      <c r="B25" s="6">
        <v>2</v>
      </c>
      <c r="C25" s="6">
        <v>191843830</v>
      </c>
      <c r="D25" s="6" t="s">
        <v>47</v>
      </c>
      <c r="E25" s="6" t="s">
        <v>5</v>
      </c>
      <c r="F25" s="11" t="s">
        <v>6</v>
      </c>
      <c r="G25" s="3">
        <v>0.25909100000000002</v>
      </c>
      <c r="H25" s="4">
        <v>1.8251E-2</v>
      </c>
      <c r="I25" s="4">
        <v>2.957E-3</v>
      </c>
      <c r="J25" s="5">
        <v>6.9E-10</v>
      </c>
      <c r="K25" s="6">
        <v>292718</v>
      </c>
      <c r="L25" s="5">
        <f t="shared" si="0"/>
        <v>1.3012619631214706E-4</v>
      </c>
      <c r="M25" s="23">
        <f t="shared" si="1"/>
        <v>38.094976834140461</v>
      </c>
      <c r="O25" s="3">
        <v>1.4399E-2</v>
      </c>
      <c r="P25" s="4">
        <v>4.712E-3</v>
      </c>
      <c r="Q25" s="5">
        <v>2.245E-3</v>
      </c>
      <c r="R25" s="11"/>
      <c r="S25" s="3">
        <v>5.2480000000000001E-3</v>
      </c>
      <c r="T25" s="4">
        <v>5.2849999999999998E-3</v>
      </c>
      <c r="U25" s="5">
        <v>0.32067000000000001</v>
      </c>
      <c r="V25" s="11"/>
      <c r="X25" s="3">
        <v>9.7000000000000003E-3</v>
      </c>
      <c r="Y25" s="4">
        <v>4.5399999999999998E-3</v>
      </c>
      <c r="Z25" s="86">
        <v>3.27E-2</v>
      </c>
      <c r="AA25" s="3">
        <v>5.3E-3</v>
      </c>
      <c r="AB25" s="4">
        <v>7.0253099999999999E-3</v>
      </c>
      <c r="AC25" s="86">
        <v>0.4506</v>
      </c>
      <c r="AD25" s="3">
        <v>-5.0000000000000001E-4</v>
      </c>
      <c r="AE25" s="4">
        <v>9.6787599999999998E-3</v>
      </c>
      <c r="AF25" s="86">
        <v>0.95879999999999999</v>
      </c>
      <c r="AG25" s="3">
        <v>-2.8E-3</v>
      </c>
      <c r="AH25" s="4">
        <v>1.0200345E-2</v>
      </c>
      <c r="AI25" s="86">
        <v>0.78369999999999995</v>
      </c>
      <c r="AJ25" s="3">
        <v>-1.11E-2</v>
      </c>
      <c r="AK25" s="4">
        <v>1.2063391999999999E-2</v>
      </c>
      <c r="AL25" s="86">
        <v>0.35749999999999998</v>
      </c>
      <c r="AM25" s="3">
        <v>1.8719E-2</v>
      </c>
      <c r="AN25" s="4">
        <v>1.6620198999999999E-2</v>
      </c>
      <c r="AO25" s="86">
        <v>0.37969999999999998</v>
      </c>
      <c r="AP25" s="3">
        <v>1.1999999999999999E-3</v>
      </c>
      <c r="AQ25" s="4">
        <v>1.7586747E-2</v>
      </c>
      <c r="AR25" s="86">
        <v>0.9456</v>
      </c>
    </row>
    <row r="26" spans="1:44" ht="14" customHeight="1" x14ac:dyDescent="0.3">
      <c r="A26" s="25" t="s">
        <v>48</v>
      </c>
      <c r="B26" s="6">
        <v>2</v>
      </c>
      <c r="C26" s="6">
        <v>227019461</v>
      </c>
      <c r="D26" s="6" t="s">
        <v>49</v>
      </c>
      <c r="E26" s="6" t="s">
        <v>14</v>
      </c>
      <c r="F26" s="11" t="s">
        <v>13</v>
      </c>
      <c r="G26" s="3">
        <v>0.22450200000000001</v>
      </c>
      <c r="H26" s="4">
        <v>2.1433000000000001E-2</v>
      </c>
      <c r="I26" s="4">
        <v>3.0479999999999999E-3</v>
      </c>
      <c r="J26" s="5">
        <v>2.13E-12</v>
      </c>
      <c r="K26" s="6">
        <v>298138</v>
      </c>
      <c r="L26" s="5">
        <f t="shared" si="0"/>
        <v>1.6582371728262682E-4</v>
      </c>
      <c r="M26" s="23">
        <f t="shared" si="1"/>
        <v>49.446219131635203</v>
      </c>
      <c r="O26" s="3">
        <v>2.1360000000000001E-2</v>
      </c>
      <c r="P26" s="4">
        <v>4.8939999999999999E-3</v>
      </c>
      <c r="Q26" s="5">
        <v>1.2999999999999999E-5</v>
      </c>
      <c r="R26" s="11"/>
      <c r="S26" s="3">
        <v>-4.666E-3</v>
      </c>
      <c r="T26" s="4">
        <v>5.5240000000000003E-3</v>
      </c>
      <c r="U26" s="5">
        <v>0.398372</v>
      </c>
      <c r="V26" s="11"/>
      <c r="X26" s="3">
        <v>-1.9E-3</v>
      </c>
      <c r="Y26" s="4">
        <v>5.4999999999999997E-3</v>
      </c>
      <c r="Z26" s="86">
        <v>0.73</v>
      </c>
      <c r="AA26" s="3">
        <v>8.3000000000000001E-3</v>
      </c>
      <c r="AB26" s="4">
        <v>8.3894859999999998E-3</v>
      </c>
      <c r="AC26" s="86">
        <v>0.32250000000000001</v>
      </c>
      <c r="AD26" s="3">
        <v>-1.2999999999999999E-2</v>
      </c>
      <c r="AE26" s="4">
        <v>1.0665765000000001E-2</v>
      </c>
      <c r="AF26" s="86">
        <v>0.22289999999999999</v>
      </c>
      <c r="AG26" s="3">
        <v>3.2000000000000002E-3</v>
      </c>
      <c r="AH26" s="4">
        <v>1.2146293000000001E-2</v>
      </c>
      <c r="AI26" s="86">
        <v>0.79220000000000002</v>
      </c>
      <c r="AJ26" s="3">
        <v>3.09E-2</v>
      </c>
      <c r="AK26" s="4">
        <v>1.4375031999999999E-2</v>
      </c>
      <c r="AL26" s="86">
        <v>3.159E-2</v>
      </c>
      <c r="AM26" s="3">
        <v>2.1433000000000001E-2</v>
      </c>
      <c r="AN26" s="4">
        <v>1.9628906000000002E-2</v>
      </c>
      <c r="AO26" s="86">
        <v>7.7950000000000005E-2</v>
      </c>
      <c r="AP26" s="3">
        <v>-4.9799999999999997E-2</v>
      </c>
      <c r="AQ26" s="4">
        <v>2.0823811000000001E-2</v>
      </c>
      <c r="AR26" s="86">
        <v>1.678E-2</v>
      </c>
    </row>
    <row r="27" spans="1:44" ht="14" customHeight="1" x14ac:dyDescent="0.3">
      <c r="A27" s="25" t="s">
        <v>50</v>
      </c>
      <c r="B27" s="6">
        <v>3</v>
      </c>
      <c r="C27" s="6">
        <v>14287150</v>
      </c>
      <c r="D27" s="6" t="s">
        <v>51</v>
      </c>
      <c r="E27" s="6" t="s">
        <v>5</v>
      </c>
      <c r="F27" s="11" t="s">
        <v>6</v>
      </c>
      <c r="G27" s="3">
        <v>0.21445000000000003</v>
      </c>
      <c r="H27" s="4">
        <v>4.1729999999999996E-3</v>
      </c>
      <c r="I27" s="4">
        <v>3.1540000000000001E-3</v>
      </c>
      <c r="J27" s="5">
        <v>0.18579399999999999</v>
      </c>
      <c r="K27" s="6">
        <v>286866</v>
      </c>
      <c r="L27" s="5">
        <f t="shared" si="0"/>
        <v>6.1022734291739154E-6</v>
      </c>
      <c r="M27" s="23">
        <f t="shared" si="1"/>
        <v>1.7505332472190673</v>
      </c>
      <c r="O27" s="3">
        <v>-1.3769E-2</v>
      </c>
      <c r="P27" s="4">
        <v>5.025E-3</v>
      </c>
      <c r="Q27" s="5">
        <v>6.1380000000000002E-3</v>
      </c>
      <c r="R27" s="11"/>
      <c r="S27" s="3">
        <v>3.3181000000000002E-2</v>
      </c>
      <c r="T27" s="4">
        <v>5.5700000000000003E-3</v>
      </c>
      <c r="U27" s="5">
        <v>2.57E-9</v>
      </c>
      <c r="V27" s="11"/>
      <c r="X27" s="3">
        <v>1.1900000000000001E-2</v>
      </c>
      <c r="Y27" s="4">
        <v>5.5100000000000001E-3</v>
      </c>
      <c r="Z27" s="86">
        <v>3.0700000000000002E-2</v>
      </c>
      <c r="AA27" s="3">
        <v>1.7899999999999999E-2</v>
      </c>
      <c r="AB27" s="4">
        <v>8.544566E-3</v>
      </c>
      <c r="AC27" s="86">
        <v>3.6179999999999997E-2</v>
      </c>
      <c r="AD27" s="3">
        <v>1.8100000000000002E-2</v>
      </c>
      <c r="AE27" s="4">
        <v>1.0798266000000001E-2</v>
      </c>
      <c r="AF27" s="86">
        <v>9.3700000000000006E-2</v>
      </c>
      <c r="AG27" s="3">
        <v>-2.9999999999999997E-4</v>
      </c>
      <c r="AH27" s="4">
        <v>1.1029302E-2</v>
      </c>
      <c r="AI27" s="86">
        <v>0.97829999999999995</v>
      </c>
      <c r="AJ27" s="3">
        <v>2.6700000000000002E-2</v>
      </c>
      <c r="AK27" s="4">
        <v>1.4552245E-2</v>
      </c>
      <c r="AL27" s="86">
        <v>6.6540000000000002E-2</v>
      </c>
      <c r="AM27" s="3">
        <v>4.1729999999999996E-3</v>
      </c>
      <c r="AN27" s="4">
        <v>1.9973721999999999E-2</v>
      </c>
      <c r="AO27" s="86">
        <v>0.31909999999999999</v>
      </c>
      <c r="AP27" s="3">
        <v>3.6999999999999998E-2</v>
      </c>
      <c r="AQ27" s="4">
        <v>2.1029925000000001E-2</v>
      </c>
      <c r="AR27" s="86">
        <v>7.8509999999999996E-2</v>
      </c>
    </row>
    <row r="28" spans="1:44" ht="14" customHeight="1" x14ac:dyDescent="0.3">
      <c r="A28" s="25" t="s">
        <v>52</v>
      </c>
      <c r="B28" s="6">
        <v>3</v>
      </c>
      <c r="C28" s="6">
        <v>46947087</v>
      </c>
      <c r="D28" s="6" t="s">
        <v>53</v>
      </c>
      <c r="E28" s="6" t="s">
        <v>14</v>
      </c>
      <c r="F28" s="11" t="s">
        <v>6</v>
      </c>
      <c r="G28" s="3">
        <v>0.37922899999999998</v>
      </c>
      <c r="H28" s="4">
        <v>1.6594999999999999E-2</v>
      </c>
      <c r="I28" s="4">
        <v>2.65E-3</v>
      </c>
      <c r="J28" s="5">
        <v>3.89E-10</v>
      </c>
      <c r="K28" s="6">
        <v>292713</v>
      </c>
      <c r="L28" s="5">
        <f t="shared" si="0"/>
        <v>1.3395612452880981E-4</v>
      </c>
      <c r="M28" s="23">
        <f t="shared" si="1"/>
        <v>39.215684348048455</v>
      </c>
      <c r="O28" s="3">
        <v>1.0362E-2</v>
      </c>
      <c r="P28" s="4">
        <v>4.261E-3</v>
      </c>
      <c r="Q28" s="5">
        <v>1.5023E-2</v>
      </c>
      <c r="R28" s="11"/>
      <c r="S28" s="3">
        <v>1.1493E-2</v>
      </c>
      <c r="T28" s="4">
        <v>4.9030000000000002E-3</v>
      </c>
      <c r="U28" s="5">
        <v>1.908E-2</v>
      </c>
      <c r="V28" s="11"/>
      <c r="X28" s="3">
        <v>-2.3999999999999998E-3</v>
      </c>
      <c r="Y28" s="4">
        <v>5.4999999999999997E-3</v>
      </c>
      <c r="Z28" s="86">
        <v>0.66200000000000003</v>
      </c>
      <c r="AA28" s="3">
        <v>-3.7000000000000002E-3</v>
      </c>
      <c r="AB28" s="4">
        <v>8.8997850000000003E-3</v>
      </c>
      <c r="AC28" s="86">
        <v>0.67759999999999998</v>
      </c>
      <c r="AD28" s="3">
        <v>7.9000000000000008E-3</v>
      </c>
      <c r="AE28" s="4">
        <v>1.1318643E-2</v>
      </c>
      <c r="AF28" s="86">
        <v>0.48520000000000002</v>
      </c>
      <c r="AG28" s="3">
        <v>-4.3E-3</v>
      </c>
      <c r="AH28" s="4">
        <v>1.2875296E-2</v>
      </c>
      <c r="AI28" s="86">
        <v>0.73839999999999995</v>
      </c>
      <c r="AJ28" s="3">
        <v>2.5499999999999998E-2</v>
      </c>
      <c r="AK28" s="4">
        <v>1.481503E-2</v>
      </c>
      <c r="AL28" s="86">
        <v>8.5209999999999994E-2</v>
      </c>
      <c r="AM28" s="3">
        <v>2.0584000000000002E-2</v>
      </c>
      <c r="AN28" s="4">
        <v>2.0362590999999999E-2</v>
      </c>
      <c r="AO28" s="86">
        <v>0.58230000000000004</v>
      </c>
      <c r="AP28" s="3">
        <v>6.8999999999999999E-3</v>
      </c>
      <c r="AQ28" s="4">
        <v>2.1565315000000002E-2</v>
      </c>
      <c r="AR28" s="86">
        <v>0.749</v>
      </c>
    </row>
    <row r="29" spans="1:44" ht="14" customHeight="1" x14ac:dyDescent="0.3">
      <c r="A29" s="25" t="s">
        <v>54</v>
      </c>
      <c r="B29" s="6">
        <v>3</v>
      </c>
      <c r="C29" s="6">
        <v>123065778</v>
      </c>
      <c r="D29" s="6" t="s">
        <v>55</v>
      </c>
      <c r="E29" s="6" t="s">
        <v>5</v>
      </c>
      <c r="F29" s="11" t="s">
        <v>6</v>
      </c>
      <c r="G29" s="3">
        <v>0.237762</v>
      </c>
      <c r="H29" s="4">
        <v>4.0866E-2</v>
      </c>
      <c r="I29" s="4">
        <v>2.9889999999999999E-3</v>
      </c>
      <c r="J29" s="5">
        <v>1.5899999999999999E-42</v>
      </c>
      <c r="K29" s="6">
        <v>298128</v>
      </c>
      <c r="L29" s="5">
        <f t="shared" si="0"/>
        <v>6.2661017968089884E-4</v>
      </c>
      <c r="M29" s="23">
        <f t="shared" si="1"/>
        <v>186.92591610942802</v>
      </c>
      <c r="N29" s="5"/>
      <c r="O29" s="3">
        <v>5.6134999999999997E-2</v>
      </c>
      <c r="P29" s="4">
        <v>4.7730000000000003E-3</v>
      </c>
      <c r="Q29" s="5">
        <v>6.2600000000000004E-32</v>
      </c>
      <c r="R29" s="12"/>
      <c r="S29" s="3">
        <v>-2.9493999999999999E-2</v>
      </c>
      <c r="T29" s="4">
        <v>5.3610000000000003E-3</v>
      </c>
      <c r="U29" s="5">
        <v>3.7800000000000001E-8</v>
      </c>
      <c r="V29" s="12"/>
      <c r="W29" s="6" t="s">
        <v>403</v>
      </c>
      <c r="X29" s="3"/>
      <c r="Y29" s="4"/>
      <c r="Z29" s="86"/>
      <c r="AA29" s="3"/>
      <c r="AB29" s="4"/>
      <c r="AC29" s="86"/>
      <c r="AD29" s="3"/>
      <c r="AE29" s="4"/>
      <c r="AF29" s="86"/>
      <c r="AG29" s="3"/>
      <c r="AH29" s="4"/>
      <c r="AI29" s="86"/>
      <c r="AJ29" s="3"/>
      <c r="AK29" s="4"/>
      <c r="AL29" s="86"/>
      <c r="AM29" s="3"/>
      <c r="AN29" s="4"/>
      <c r="AO29" s="86"/>
      <c r="AP29" s="3"/>
      <c r="AQ29" s="4"/>
      <c r="AR29" s="86"/>
    </row>
    <row r="30" spans="1:44" ht="14" customHeight="1" x14ac:dyDescent="0.3">
      <c r="A30" s="25" t="s">
        <v>56</v>
      </c>
      <c r="B30" s="6">
        <v>3</v>
      </c>
      <c r="C30" s="6">
        <v>123125711</v>
      </c>
      <c r="D30" s="6" t="s">
        <v>55</v>
      </c>
      <c r="E30" s="6" t="s">
        <v>14</v>
      </c>
      <c r="F30" s="11" t="s">
        <v>6</v>
      </c>
      <c r="G30" s="3">
        <v>0.73289199999999999</v>
      </c>
      <c r="H30" s="4">
        <v>2.0358000000000001E-2</v>
      </c>
      <c r="I30" s="4">
        <v>2.9009999999999999E-3</v>
      </c>
      <c r="J30" s="5">
        <v>2.36E-12</v>
      </c>
      <c r="K30" s="6">
        <v>298130</v>
      </c>
      <c r="L30" s="5">
        <f t="shared" si="0"/>
        <v>1.6515713845885964E-4</v>
      </c>
      <c r="M30" s="23">
        <f t="shared" si="1"/>
        <v>49.246100719537999</v>
      </c>
      <c r="N30" s="5" t="s">
        <v>472</v>
      </c>
      <c r="O30" s="3">
        <v>5.2760000000000003E-3</v>
      </c>
      <c r="P30" s="4">
        <v>4.6560000000000004E-3</v>
      </c>
      <c r="Q30" s="5">
        <v>0.25719999999999998</v>
      </c>
      <c r="R30" s="12" t="s">
        <v>472</v>
      </c>
      <c r="S30" s="3">
        <v>2.6550000000000001E-2</v>
      </c>
      <c r="T30" s="4">
        <v>5.4390000000000003E-3</v>
      </c>
      <c r="U30" s="5">
        <v>1.0499999999999999E-6</v>
      </c>
      <c r="V30" s="12" t="s">
        <v>472</v>
      </c>
      <c r="X30" s="3"/>
      <c r="Y30" s="4"/>
      <c r="Z30" s="86"/>
      <c r="AA30" s="3"/>
      <c r="AB30" s="4"/>
      <c r="AC30" s="86"/>
      <c r="AD30" s="3"/>
      <c r="AE30" s="4"/>
      <c r="AF30" s="86"/>
      <c r="AG30" s="3"/>
      <c r="AH30" s="4"/>
      <c r="AI30" s="86"/>
      <c r="AJ30" s="3"/>
      <c r="AK30" s="4"/>
      <c r="AL30" s="86"/>
      <c r="AM30" s="3"/>
      <c r="AN30" s="4"/>
      <c r="AO30" s="86"/>
      <c r="AP30" s="3"/>
      <c r="AQ30" s="4"/>
      <c r="AR30" s="86"/>
    </row>
    <row r="31" spans="1:44" ht="14" customHeight="1" x14ac:dyDescent="0.3">
      <c r="A31" s="25" t="s">
        <v>57</v>
      </c>
      <c r="B31" s="6">
        <v>3</v>
      </c>
      <c r="C31" s="6">
        <v>141142691</v>
      </c>
      <c r="D31" s="6" t="s">
        <v>58</v>
      </c>
      <c r="E31" s="6" t="s">
        <v>6</v>
      </c>
      <c r="F31" s="11" t="s">
        <v>5</v>
      </c>
      <c r="G31" s="3">
        <v>0.44614799999999999</v>
      </c>
      <c r="H31" s="4">
        <v>1.0291E-2</v>
      </c>
      <c r="I31" s="4">
        <v>2.594E-3</v>
      </c>
      <c r="J31" s="5">
        <v>7.3200000000000004E-5</v>
      </c>
      <c r="K31" s="6">
        <v>292713</v>
      </c>
      <c r="L31" s="5">
        <f t="shared" si="0"/>
        <v>5.3766262877437767E-5</v>
      </c>
      <c r="M31" s="23">
        <f t="shared" si="1"/>
        <v>15.738822790801239</v>
      </c>
      <c r="N31" s="5" t="s">
        <v>472</v>
      </c>
      <c r="O31" s="3">
        <v>-9.8700000000000003E-4</v>
      </c>
      <c r="P31" s="4">
        <v>4.1489999999999999E-3</v>
      </c>
      <c r="Q31" s="5">
        <v>0.81206599999999995</v>
      </c>
      <c r="R31" s="12" t="s">
        <v>472</v>
      </c>
      <c r="S31" s="3">
        <v>2.0365000000000001E-2</v>
      </c>
      <c r="T31" s="4">
        <v>4.6690000000000004E-3</v>
      </c>
      <c r="U31" s="5">
        <v>1.2999999999999999E-5</v>
      </c>
      <c r="V31" s="12"/>
      <c r="X31" s="3"/>
      <c r="Y31" s="4"/>
      <c r="Z31" s="86"/>
      <c r="AA31" s="3"/>
      <c r="AB31" s="4"/>
      <c r="AC31" s="86"/>
      <c r="AD31" s="3"/>
      <c r="AE31" s="4"/>
      <c r="AF31" s="86"/>
      <c r="AG31" s="3"/>
      <c r="AH31" s="4"/>
      <c r="AI31" s="86"/>
      <c r="AJ31" s="3"/>
      <c r="AK31" s="4"/>
      <c r="AL31" s="86"/>
      <c r="AM31" s="3"/>
      <c r="AN31" s="4"/>
      <c r="AO31" s="86"/>
      <c r="AP31" s="3"/>
      <c r="AQ31" s="4"/>
      <c r="AR31" s="86"/>
    </row>
    <row r="32" spans="1:44" ht="14" customHeight="1" x14ac:dyDescent="0.3">
      <c r="A32" s="25" t="s">
        <v>59</v>
      </c>
      <c r="B32" s="6">
        <v>3</v>
      </c>
      <c r="C32" s="6">
        <v>142123841</v>
      </c>
      <c r="D32" s="6" t="s">
        <v>60</v>
      </c>
      <c r="E32" s="6" t="s">
        <v>14</v>
      </c>
      <c r="F32" s="11" t="s">
        <v>13</v>
      </c>
      <c r="G32" s="3">
        <v>0.13573499999999999</v>
      </c>
      <c r="H32" s="4">
        <v>2.2762000000000001E-2</v>
      </c>
      <c r="I32" s="4">
        <v>3.7820000000000002E-3</v>
      </c>
      <c r="J32" s="5">
        <v>1.81E-9</v>
      </c>
      <c r="K32" s="6">
        <v>290416</v>
      </c>
      <c r="L32" s="5">
        <f t="shared" si="0"/>
        <v>1.2471051856385951E-4</v>
      </c>
      <c r="M32" s="23">
        <f t="shared" si="1"/>
        <v>36.22219782727926</v>
      </c>
      <c r="O32" s="3">
        <v>2.1503999999999999E-2</v>
      </c>
      <c r="P32" s="4">
        <v>5.999E-3</v>
      </c>
      <c r="Q32" s="5">
        <v>3.3799999999999998E-4</v>
      </c>
      <c r="R32" s="11"/>
      <c r="S32" s="3">
        <v>5.6379999999999998E-3</v>
      </c>
      <c r="T32" s="4">
        <v>6.6569999999999997E-3</v>
      </c>
      <c r="U32" s="5">
        <v>0.39705800000000002</v>
      </c>
      <c r="V32" s="12" t="s">
        <v>472</v>
      </c>
      <c r="X32" s="3">
        <v>-1.9E-3</v>
      </c>
      <c r="Y32" s="4">
        <v>5.3E-3</v>
      </c>
      <c r="Z32" s="86">
        <v>0.72</v>
      </c>
      <c r="AA32" s="3">
        <v>5.9999999999999995E-4</v>
      </c>
      <c r="AB32" s="4">
        <v>7.9315840000000002E-3</v>
      </c>
      <c r="AC32" s="86">
        <v>0.93969999999999998</v>
      </c>
      <c r="AD32" s="3">
        <v>-1.9699999999999999E-2</v>
      </c>
      <c r="AE32" s="4">
        <v>1.0520797E-2</v>
      </c>
      <c r="AF32" s="86">
        <v>6.114E-2</v>
      </c>
      <c r="AG32" s="3">
        <v>4.1999999999999997E-3</v>
      </c>
      <c r="AH32" s="4">
        <v>1.1867140999999999E-2</v>
      </c>
      <c r="AI32" s="86">
        <v>0.72340000000000004</v>
      </c>
      <c r="AJ32" s="3">
        <v>1.46E-2</v>
      </c>
      <c r="AK32" s="4">
        <v>1.4165672000000001E-2</v>
      </c>
      <c r="AL32" s="86">
        <v>0.30270000000000002</v>
      </c>
      <c r="AM32" s="3">
        <v>2.4459999999999999E-2</v>
      </c>
      <c r="AN32" s="4">
        <v>1.9534986000000001E-2</v>
      </c>
      <c r="AO32" s="86">
        <v>5.8220000000000001E-2</v>
      </c>
      <c r="AP32" s="3">
        <v>-1.24E-2</v>
      </c>
      <c r="AQ32" s="4">
        <v>2.0874784E-2</v>
      </c>
      <c r="AR32" s="86">
        <v>0.55249999999999999</v>
      </c>
    </row>
    <row r="33" spans="1:44" ht="14" customHeight="1" x14ac:dyDescent="0.3">
      <c r="A33" s="25" t="s">
        <v>61</v>
      </c>
      <c r="B33" s="6">
        <v>3</v>
      </c>
      <c r="C33" s="6">
        <v>148622968</v>
      </c>
      <c r="D33" s="6" t="s">
        <v>62</v>
      </c>
      <c r="E33" s="6" t="s">
        <v>14</v>
      </c>
      <c r="F33" s="11" t="s">
        <v>13</v>
      </c>
      <c r="G33" s="3">
        <v>0.39913700000000002</v>
      </c>
      <c r="H33" s="4">
        <v>1.9369000000000001E-2</v>
      </c>
      <c r="I33" s="4">
        <v>2.6410000000000001E-3</v>
      </c>
      <c r="J33" s="5">
        <v>2.3300000000000002E-13</v>
      </c>
      <c r="K33" s="6">
        <v>292713</v>
      </c>
      <c r="L33" s="5">
        <f t="shared" si="0"/>
        <v>1.8371972611459813E-4</v>
      </c>
      <c r="M33" s="23">
        <f t="shared" si="1"/>
        <v>53.786666422353861</v>
      </c>
      <c r="O33" s="3">
        <v>2.1229999999999999E-2</v>
      </c>
      <c r="P33" s="4">
        <v>4.2249999999999996E-3</v>
      </c>
      <c r="Q33" s="5">
        <v>5.0399999999999996E-7</v>
      </c>
      <c r="R33" s="11"/>
      <c r="S33" s="3">
        <v>-1.477E-3</v>
      </c>
      <c r="T33" s="4">
        <v>4.8789999999999997E-3</v>
      </c>
      <c r="U33" s="5">
        <v>0.76205699999999998</v>
      </c>
      <c r="V33" s="11"/>
      <c r="X33" s="3">
        <v>-1.3299999999999999E-2</v>
      </c>
      <c r="Y33" s="4">
        <v>6.5500000000000003E-3</v>
      </c>
      <c r="Z33" s="86">
        <v>4.2299999999999997E-2</v>
      </c>
      <c r="AA33" s="3">
        <v>-2.52E-2</v>
      </c>
      <c r="AB33" s="4">
        <v>1.023812E-2</v>
      </c>
      <c r="AC33" s="86">
        <v>1.384E-2</v>
      </c>
      <c r="AD33" s="3">
        <v>-2.0299999999999999E-2</v>
      </c>
      <c r="AE33" s="4">
        <v>1.3067136E-2</v>
      </c>
      <c r="AF33" s="86">
        <v>0.1203</v>
      </c>
      <c r="AG33" s="3">
        <v>1.66E-2</v>
      </c>
      <c r="AH33" s="4">
        <v>1.4330084999999999E-2</v>
      </c>
      <c r="AI33" s="86">
        <v>0.2467</v>
      </c>
      <c r="AJ33" s="3">
        <v>2.4E-2</v>
      </c>
      <c r="AK33" s="4">
        <v>1.7375478999999999E-2</v>
      </c>
      <c r="AL33" s="86">
        <v>0.16719999999999999</v>
      </c>
      <c r="AM33" s="3">
        <v>2.9971999999999999E-2</v>
      </c>
      <c r="AN33" s="4">
        <v>2.3523942999999999E-2</v>
      </c>
      <c r="AO33" s="86">
        <v>8.7470000000000006E-2</v>
      </c>
      <c r="AP33" s="3">
        <v>-4.87E-2</v>
      </c>
      <c r="AQ33" s="4">
        <v>2.471661E-2</v>
      </c>
      <c r="AR33" s="86">
        <v>4.8800000000000003E-2</v>
      </c>
    </row>
    <row r="34" spans="1:44" ht="14" customHeight="1" x14ac:dyDescent="0.3">
      <c r="A34" s="25" t="s">
        <v>63</v>
      </c>
      <c r="B34" s="6">
        <v>3</v>
      </c>
      <c r="C34" s="6">
        <v>155855418</v>
      </c>
      <c r="D34" s="6" t="s">
        <v>64</v>
      </c>
      <c r="E34" s="6" t="s">
        <v>5</v>
      </c>
      <c r="F34" s="11" t="s">
        <v>13</v>
      </c>
      <c r="G34" s="3">
        <v>0.58133499999999994</v>
      </c>
      <c r="H34" s="4">
        <v>9.4249999999999994E-3</v>
      </c>
      <c r="I34" s="4">
        <v>2.617E-3</v>
      </c>
      <c r="J34" s="5">
        <v>3.1799999999999998E-4</v>
      </c>
      <c r="K34" s="6">
        <v>292718</v>
      </c>
      <c r="L34" s="5">
        <f t="shared" si="0"/>
        <v>4.43084543030601E-5</v>
      </c>
      <c r="M34" s="23">
        <f t="shared" si="1"/>
        <v>12.970368206741522</v>
      </c>
      <c r="N34" s="5" t="s">
        <v>472</v>
      </c>
      <c r="O34" s="3">
        <v>-8.9429999999999996E-3</v>
      </c>
      <c r="P34" s="4">
        <v>4.202E-3</v>
      </c>
      <c r="Q34" s="5">
        <v>3.3316999999999999E-2</v>
      </c>
      <c r="R34" s="12" t="s">
        <v>472</v>
      </c>
      <c r="S34" s="3">
        <v>3.7796000000000003E-2</v>
      </c>
      <c r="T34" s="4">
        <v>4.849E-3</v>
      </c>
      <c r="U34" s="5">
        <v>6.4699999999999998E-15</v>
      </c>
      <c r="V34" s="12" t="s">
        <v>472</v>
      </c>
      <c r="X34" s="3"/>
      <c r="Y34" s="4"/>
      <c r="Z34" s="86"/>
      <c r="AA34" s="3"/>
      <c r="AB34" s="4"/>
      <c r="AC34" s="86"/>
      <c r="AD34" s="3"/>
      <c r="AE34" s="4"/>
      <c r="AF34" s="86"/>
      <c r="AG34" s="3"/>
      <c r="AH34" s="4"/>
      <c r="AI34" s="86"/>
      <c r="AJ34" s="3"/>
      <c r="AK34" s="4"/>
      <c r="AL34" s="86"/>
      <c r="AM34" s="3"/>
      <c r="AN34" s="4"/>
      <c r="AO34" s="86"/>
      <c r="AP34" s="3"/>
      <c r="AQ34" s="4"/>
      <c r="AR34" s="86"/>
    </row>
    <row r="35" spans="1:44" ht="14" customHeight="1" x14ac:dyDescent="0.3">
      <c r="A35" s="25" t="s">
        <v>65</v>
      </c>
      <c r="B35" s="6">
        <v>3</v>
      </c>
      <c r="C35" s="6">
        <v>156798294</v>
      </c>
      <c r="D35" s="6" t="s">
        <v>66</v>
      </c>
      <c r="E35" s="6" t="s">
        <v>6</v>
      </c>
      <c r="F35" s="11" t="s">
        <v>5</v>
      </c>
      <c r="G35" s="3">
        <v>0.59861200000000003</v>
      </c>
      <c r="H35" s="4">
        <v>5.0395000000000002E-2</v>
      </c>
      <c r="I35" s="4">
        <v>2.6180000000000001E-3</v>
      </c>
      <c r="J35" s="5">
        <v>1.5800000000000001E-82</v>
      </c>
      <c r="K35" s="6">
        <v>298130</v>
      </c>
      <c r="L35" s="5">
        <f t="shared" si="0"/>
        <v>1.2413392651038169E-3</v>
      </c>
      <c r="M35" s="23">
        <f t="shared" si="1"/>
        <v>370.53795574054277</v>
      </c>
      <c r="O35" s="3">
        <v>5.4283999999999999E-2</v>
      </c>
      <c r="P35" s="4">
        <v>4.1640000000000002E-3</v>
      </c>
      <c r="Q35" s="5">
        <v>7.5600000000000002E-39</v>
      </c>
      <c r="R35" s="11"/>
      <c r="S35" s="3">
        <v>-3.3930000000000002E-3</v>
      </c>
      <c r="T35" s="4">
        <v>4.7159999999999997E-3</v>
      </c>
      <c r="U35" s="5">
        <v>0.47181200000000001</v>
      </c>
      <c r="V35" s="11"/>
      <c r="X35" s="3">
        <v>-6.7999999999999996E-3</v>
      </c>
      <c r="Y35" s="4">
        <v>9.6500000000000006E-3</v>
      </c>
      <c r="Z35" s="86">
        <v>0.48099999999999998</v>
      </c>
      <c r="AA35" s="3">
        <v>1.6999999999999999E-3</v>
      </c>
      <c r="AB35" s="4">
        <v>1.5329884E-2</v>
      </c>
      <c r="AC35" s="86">
        <v>0.91169999999999995</v>
      </c>
      <c r="AD35" s="3">
        <v>-1.8100000000000002E-2</v>
      </c>
      <c r="AE35" s="4">
        <v>1.9306609999999998E-2</v>
      </c>
      <c r="AF35" s="86">
        <v>0.34849999999999998</v>
      </c>
      <c r="AG35" s="3">
        <v>3.0200000000000001E-2</v>
      </c>
      <c r="AH35" s="4">
        <v>2.1179749000000001E-2</v>
      </c>
      <c r="AI35" s="86">
        <v>0.15390000000000001</v>
      </c>
      <c r="AJ35" s="3">
        <v>-1.21E-2</v>
      </c>
      <c r="AK35" s="4">
        <v>2.5786524000000002E-2</v>
      </c>
      <c r="AL35" s="86">
        <v>0.63890000000000002</v>
      </c>
      <c r="AM35" s="3">
        <v>1.5709999999999998E-2</v>
      </c>
      <c r="AN35" s="4">
        <v>3.4723532000000001E-2</v>
      </c>
      <c r="AO35" s="86">
        <v>0.53580000000000005</v>
      </c>
      <c r="AP35" s="3">
        <v>-3.6600000000000001E-2</v>
      </c>
      <c r="AQ35" s="4">
        <v>3.5857997000000003E-2</v>
      </c>
      <c r="AR35" s="86">
        <v>0.30740000000000001</v>
      </c>
    </row>
    <row r="36" spans="1:44" ht="14" customHeight="1" x14ac:dyDescent="0.3">
      <c r="A36" s="25" t="s">
        <v>67</v>
      </c>
      <c r="B36" s="6">
        <v>3</v>
      </c>
      <c r="C36" s="6">
        <v>183349010</v>
      </c>
      <c r="D36" s="6" t="s">
        <v>68</v>
      </c>
      <c r="E36" s="6" t="s">
        <v>14</v>
      </c>
      <c r="F36" s="11" t="s">
        <v>5</v>
      </c>
      <c r="G36" s="3">
        <v>0.74665499999999996</v>
      </c>
      <c r="H36" s="4">
        <v>1.8654E-2</v>
      </c>
      <c r="I36" s="4">
        <v>2.9640000000000001E-3</v>
      </c>
      <c r="J36" s="5">
        <v>3.2200000000000003E-10</v>
      </c>
      <c r="K36" s="6">
        <v>292710</v>
      </c>
      <c r="L36" s="5">
        <f t="shared" si="0"/>
        <v>1.3529795220308755E-4</v>
      </c>
      <c r="M36" s="23">
        <f t="shared" si="1"/>
        <v>39.608151895303337</v>
      </c>
      <c r="O36" s="3">
        <v>2.2362E-2</v>
      </c>
      <c r="P36" s="4">
        <v>4.7629999999999999E-3</v>
      </c>
      <c r="Q36" s="5">
        <v>2.6699999999999998E-6</v>
      </c>
      <c r="R36" s="11"/>
      <c r="S36" s="3">
        <v>-6.2170000000000003E-3</v>
      </c>
      <c r="T36" s="4">
        <v>5.4710000000000002E-3</v>
      </c>
      <c r="U36" s="5">
        <v>0.25586300000000001</v>
      </c>
      <c r="V36" s="11"/>
      <c r="X36" s="3">
        <v>1.6999999999999999E-3</v>
      </c>
      <c r="Y36" s="4">
        <v>9.2999999999999992E-3</v>
      </c>
      <c r="Z36" s="86">
        <v>0.85499999999999998</v>
      </c>
      <c r="AA36" s="3">
        <v>1.9E-2</v>
      </c>
      <c r="AB36" s="4">
        <v>1.466458E-2</v>
      </c>
      <c r="AC36" s="86">
        <v>0.1951</v>
      </c>
      <c r="AD36" s="3">
        <v>2.9000000000000001E-2</v>
      </c>
      <c r="AE36" s="4">
        <v>1.8561501000000001E-2</v>
      </c>
      <c r="AF36" s="86">
        <v>0.1182</v>
      </c>
      <c r="AG36" s="3">
        <v>-2.1100000000000001E-2</v>
      </c>
      <c r="AH36" s="4">
        <v>2.0396221999999999E-2</v>
      </c>
      <c r="AI36" s="86">
        <v>0.3009</v>
      </c>
      <c r="AJ36" s="3">
        <v>-3.0000000000000001E-3</v>
      </c>
      <c r="AK36" s="4">
        <v>2.4539616E-2</v>
      </c>
      <c r="AL36" s="86">
        <v>0.90269999999999995</v>
      </c>
      <c r="AM36" s="3">
        <v>3.1888E-2</v>
      </c>
      <c r="AN36" s="4">
        <v>3.1880037999999999E-2</v>
      </c>
      <c r="AO36" s="86">
        <v>0.93500000000000005</v>
      </c>
      <c r="AP36" s="3">
        <v>1.4999999999999999E-2</v>
      </c>
      <c r="AQ36" s="4">
        <v>3.4356232E-2</v>
      </c>
      <c r="AR36" s="86">
        <v>0.66239999999999999</v>
      </c>
    </row>
    <row r="37" spans="1:44" ht="14" customHeight="1" x14ac:dyDescent="0.3">
      <c r="A37" s="25" t="s">
        <v>69</v>
      </c>
      <c r="B37" s="6">
        <v>4</v>
      </c>
      <c r="C37" s="6">
        <v>17903654</v>
      </c>
      <c r="D37" s="6" t="s">
        <v>70</v>
      </c>
      <c r="E37" s="6" t="s">
        <v>13</v>
      </c>
      <c r="F37" s="11" t="s">
        <v>14</v>
      </c>
      <c r="G37" s="3">
        <v>0.26700800000000002</v>
      </c>
      <c r="H37" s="4">
        <v>3.5506999999999997E-2</v>
      </c>
      <c r="I37" s="4">
        <v>2.9150000000000001E-3</v>
      </c>
      <c r="J37" s="5">
        <v>4.3199999999999996E-34</v>
      </c>
      <c r="K37" s="6">
        <v>292713</v>
      </c>
      <c r="L37" s="5">
        <f t="shared" si="0"/>
        <v>5.0662748857727179E-4</v>
      </c>
      <c r="M37" s="23">
        <f t="shared" si="1"/>
        <v>148.3706074371664</v>
      </c>
      <c r="O37" s="3">
        <v>3.1808999999999997E-2</v>
      </c>
      <c r="P37" s="4">
        <v>4.6849999999999999E-3</v>
      </c>
      <c r="Q37" s="5">
        <v>1.1200000000000001E-11</v>
      </c>
      <c r="R37" s="11"/>
      <c r="S37" s="3">
        <v>9.6229999999999996E-3</v>
      </c>
      <c r="T37" s="4">
        <v>5.4149999999999997E-3</v>
      </c>
      <c r="U37" s="5">
        <v>7.5531000000000001E-2</v>
      </c>
      <c r="V37" s="12" t="s">
        <v>472</v>
      </c>
      <c r="X37" s="3">
        <v>1.9E-3</v>
      </c>
      <c r="Y37" s="4">
        <v>5.1799999999999997E-3</v>
      </c>
      <c r="Z37" s="86">
        <v>0.71399999999999997</v>
      </c>
      <c r="AA37" s="3">
        <v>-5.4999999999999997E-3</v>
      </c>
      <c r="AB37" s="4">
        <v>8.0712720000000009E-3</v>
      </c>
      <c r="AC37" s="86">
        <v>0.49559999999999998</v>
      </c>
      <c r="AD37" s="3">
        <v>-1.0500000000000001E-2</v>
      </c>
      <c r="AE37" s="4">
        <v>1.0217179999999999E-2</v>
      </c>
      <c r="AF37" s="86">
        <v>0.30409999999999998</v>
      </c>
      <c r="AG37" s="3">
        <v>3.0999999999999999E-3</v>
      </c>
      <c r="AH37" s="4">
        <v>1.1395859E-2</v>
      </c>
      <c r="AI37" s="86">
        <v>0.78559999999999997</v>
      </c>
      <c r="AJ37" s="3">
        <v>-5.0000000000000001E-3</v>
      </c>
      <c r="AK37" s="4">
        <v>1.3563561999999999E-2</v>
      </c>
      <c r="AL37" s="86">
        <v>0.71240000000000003</v>
      </c>
      <c r="AM37" s="3">
        <v>1.6999E-2</v>
      </c>
      <c r="AN37" s="4">
        <v>1.8535550000000001E-2</v>
      </c>
      <c r="AO37" s="86">
        <v>0.15909999999999999</v>
      </c>
      <c r="AP37" s="3">
        <v>5.7000000000000002E-3</v>
      </c>
      <c r="AQ37" s="4">
        <v>1.9530466E-2</v>
      </c>
      <c r="AR37" s="86">
        <v>0.77039999999999997</v>
      </c>
    </row>
    <row r="38" spans="1:44" ht="14" customHeight="1" x14ac:dyDescent="0.3">
      <c r="A38" s="25" t="s">
        <v>71</v>
      </c>
      <c r="B38" s="6">
        <v>4</v>
      </c>
      <c r="C38" s="6">
        <v>17917781</v>
      </c>
      <c r="D38" s="6" t="s">
        <v>70</v>
      </c>
      <c r="E38" s="6" t="s">
        <v>6</v>
      </c>
      <c r="F38" s="11" t="s">
        <v>13</v>
      </c>
      <c r="G38" s="3">
        <v>0.26955000000000001</v>
      </c>
      <c r="H38" s="4">
        <v>3.4707000000000002E-2</v>
      </c>
      <c r="I38" s="4">
        <v>2.9039999999999999E-3</v>
      </c>
      <c r="J38" s="5">
        <v>7.0500000000000003E-33</v>
      </c>
      <c r="K38" s="6">
        <v>292712</v>
      </c>
      <c r="L38" s="5">
        <f t="shared" si="0"/>
        <v>4.8774017065036115E-4</v>
      </c>
      <c r="M38" s="23">
        <f t="shared" si="1"/>
        <v>142.83609225107679</v>
      </c>
      <c r="N38" s="5" t="s">
        <v>472</v>
      </c>
      <c r="O38" s="3">
        <v>3.0651999999999999E-2</v>
      </c>
      <c r="P38" s="4">
        <v>4.6309999999999997E-3</v>
      </c>
      <c r="Q38" s="5">
        <v>3.6200000000000002E-11</v>
      </c>
      <c r="R38" s="12" t="s">
        <v>472</v>
      </c>
      <c r="S38" s="3">
        <v>1.0786E-2</v>
      </c>
      <c r="T38" s="4">
        <v>5.2160000000000002E-3</v>
      </c>
      <c r="U38" s="5">
        <v>3.8642999999999997E-2</v>
      </c>
      <c r="V38" s="12"/>
      <c r="X38" s="3"/>
      <c r="Y38" s="4"/>
      <c r="Z38" s="86"/>
      <c r="AA38" s="3"/>
      <c r="AB38" s="4"/>
      <c r="AC38" s="86"/>
      <c r="AD38" s="3"/>
      <c r="AE38" s="4"/>
      <c r="AF38" s="86"/>
      <c r="AG38" s="3"/>
      <c r="AH38" s="4"/>
      <c r="AI38" s="86"/>
      <c r="AJ38" s="3"/>
      <c r="AK38" s="4"/>
      <c r="AL38" s="86"/>
      <c r="AM38" s="3"/>
      <c r="AN38" s="4"/>
      <c r="AO38" s="86"/>
      <c r="AP38" s="3"/>
      <c r="AQ38" s="4"/>
      <c r="AR38" s="86"/>
    </row>
    <row r="39" spans="1:44" ht="14" customHeight="1" x14ac:dyDescent="0.3">
      <c r="A39" s="25" t="s">
        <v>72</v>
      </c>
      <c r="B39" s="6">
        <v>4</v>
      </c>
      <c r="C39" s="6">
        <v>106075498</v>
      </c>
      <c r="D39" s="6" t="s">
        <v>73</v>
      </c>
      <c r="E39" s="6" t="s">
        <v>5</v>
      </c>
      <c r="F39" s="11" t="s">
        <v>14</v>
      </c>
      <c r="G39" s="3">
        <v>0.61843199999999998</v>
      </c>
      <c r="H39" s="4">
        <v>1.5049999999999999E-2</v>
      </c>
      <c r="I39" s="4">
        <v>2.6389999999999999E-3</v>
      </c>
      <c r="J39" s="5">
        <v>1.2100000000000001E-8</v>
      </c>
      <c r="K39" s="6">
        <v>292719</v>
      </c>
      <c r="L39" s="5">
        <f t="shared" si="0"/>
        <v>1.1109513880391643E-4</v>
      </c>
      <c r="M39" s="23">
        <f t="shared" si="1"/>
        <v>32.523048897897645</v>
      </c>
      <c r="N39" s="5" t="s">
        <v>472</v>
      </c>
      <c r="O39" s="3">
        <v>5.0299999999999997E-4</v>
      </c>
      <c r="P39" s="4">
        <v>4.2230000000000002E-3</v>
      </c>
      <c r="Q39" s="5">
        <v>0.90516799999999997</v>
      </c>
      <c r="R39" s="12" t="s">
        <v>472</v>
      </c>
      <c r="S39" s="3">
        <v>2.5558000000000001E-2</v>
      </c>
      <c r="T39" s="4">
        <v>4.7479999999999996E-3</v>
      </c>
      <c r="U39" s="5">
        <v>7.3099999999999999E-8</v>
      </c>
      <c r="V39" s="12"/>
      <c r="X39" s="3">
        <v>-1.6000000000000001E-3</v>
      </c>
      <c r="Y39" s="4">
        <v>4.5399999999999998E-3</v>
      </c>
      <c r="Z39" s="86">
        <v>0.72499999999999998</v>
      </c>
      <c r="AA39" s="3">
        <v>1.5E-3</v>
      </c>
      <c r="AB39" s="4">
        <v>7.4485360000000004E-3</v>
      </c>
      <c r="AC39" s="86">
        <v>0.84040000000000004</v>
      </c>
      <c r="AD39" s="3">
        <v>-1.8499999999999999E-2</v>
      </c>
      <c r="AE39" s="4">
        <v>9.2323939999999997E-3</v>
      </c>
      <c r="AF39" s="86">
        <v>4.5089999999999998E-2</v>
      </c>
      <c r="AG39" s="3">
        <v>9.4999999999999998E-3</v>
      </c>
      <c r="AH39" s="4">
        <v>1.0290231E-2</v>
      </c>
      <c r="AI39" s="86">
        <v>0.35589999999999999</v>
      </c>
      <c r="AJ39" s="3">
        <v>-2.1499999999999998E-2</v>
      </c>
      <c r="AK39" s="4">
        <v>1.2471484999999999E-2</v>
      </c>
      <c r="AL39" s="86">
        <v>8.4720000000000004E-2</v>
      </c>
      <c r="AM39" s="3">
        <v>-3.4000000000000002E-2</v>
      </c>
      <c r="AN39" s="4">
        <v>1.7223776999999999E-2</v>
      </c>
      <c r="AO39" s="86">
        <v>4.8379999999999999E-2</v>
      </c>
      <c r="AP39" s="3">
        <v>4.2599999999999999E-2</v>
      </c>
      <c r="AQ39" s="4">
        <v>1.8204564999999999E-2</v>
      </c>
      <c r="AR39" s="86">
        <v>1.9279999999999999E-2</v>
      </c>
    </row>
    <row r="40" spans="1:44" ht="14" customHeight="1" x14ac:dyDescent="0.3">
      <c r="A40" s="25" t="s">
        <v>74</v>
      </c>
      <c r="B40" s="6">
        <v>4</v>
      </c>
      <c r="C40" s="6">
        <v>106133184</v>
      </c>
      <c r="D40" s="6" t="s">
        <v>73</v>
      </c>
      <c r="E40" s="6" t="s">
        <v>13</v>
      </c>
      <c r="F40" s="11" t="s">
        <v>14</v>
      </c>
      <c r="G40" s="3">
        <v>0.35210900000000001</v>
      </c>
      <c r="H40" s="4">
        <v>2.1786E-2</v>
      </c>
      <c r="I40" s="4">
        <v>2.696E-3</v>
      </c>
      <c r="J40" s="5">
        <v>6.7799999999999997E-16</v>
      </c>
      <c r="K40" s="6">
        <v>292715</v>
      </c>
      <c r="L40" s="5">
        <f t="shared" si="0"/>
        <v>2.2303517997456605E-4</v>
      </c>
      <c r="M40" s="23">
        <f t="shared" si="1"/>
        <v>65.299860802101463</v>
      </c>
      <c r="O40" s="3">
        <v>8.0879999999999997E-3</v>
      </c>
      <c r="P40" s="4">
        <v>4.3340000000000002E-3</v>
      </c>
      <c r="Q40" s="5">
        <v>6.2012999999999999E-2</v>
      </c>
      <c r="R40" s="11"/>
      <c r="S40" s="3">
        <v>2.4475E-2</v>
      </c>
      <c r="T40" s="4">
        <v>5.0099999999999997E-3</v>
      </c>
      <c r="U40" s="5">
        <v>1.0300000000000001E-6</v>
      </c>
      <c r="V40" s="12" t="s">
        <v>472</v>
      </c>
      <c r="X40" s="3">
        <v>-2.5999999999999999E-3</v>
      </c>
      <c r="Y40" s="4">
        <v>4.6800000000000001E-3</v>
      </c>
      <c r="Z40" s="86">
        <v>0.57899999999999996</v>
      </c>
      <c r="AA40" s="3">
        <v>-6.4000000000000003E-3</v>
      </c>
      <c r="AB40" s="4">
        <v>7.4185320000000003E-3</v>
      </c>
      <c r="AC40" s="86">
        <v>0.38829999999999998</v>
      </c>
      <c r="AD40" s="3">
        <v>-3.5999999999999999E-3</v>
      </c>
      <c r="AE40" s="4">
        <v>9.4822420000000001E-3</v>
      </c>
      <c r="AF40" s="86">
        <v>0.70420000000000005</v>
      </c>
      <c r="AG40" s="3">
        <v>-2.3999999999999998E-3</v>
      </c>
      <c r="AH40" s="4">
        <v>1.0613345E-2</v>
      </c>
      <c r="AI40" s="86">
        <v>0.82110000000000005</v>
      </c>
      <c r="AJ40" s="3">
        <v>-1.38E-2</v>
      </c>
      <c r="AK40" s="4">
        <v>1.2662840999999999E-2</v>
      </c>
      <c r="AL40" s="86">
        <v>0.27579999999999999</v>
      </c>
      <c r="AM40" s="3">
        <v>2.1786E-2</v>
      </c>
      <c r="AN40" s="4">
        <v>1.5956020000000001E-2</v>
      </c>
      <c r="AO40" s="86">
        <v>0.98</v>
      </c>
      <c r="AP40" s="3">
        <v>1.47E-2</v>
      </c>
      <c r="AQ40" s="4">
        <v>1.8558168E-2</v>
      </c>
      <c r="AR40" s="86">
        <v>0.42830000000000001</v>
      </c>
    </row>
    <row r="41" spans="1:44" ht="14" customHeight="1" x14ac:dyDescent="0.3">
      <c r="A41" s="25" t="s">
        <v>75</v>
      </c>
      <c r="B41" s="6">
        <v>4</v>
      </c>
      <c r="C41" s="6">
        <v>135121721</v>
      </c>
      <c r="D41" s="6" t="s">
        <v>76</v>
      </c>
      <c r="E41" s="6" t="s">
        <v>13</v>
      </c>
      <c r="F41" s="11" t="s">
        <v>14</v>
      </c>
      <c r="G41" s="3">
        <v>1.7555000000000001E-2</v>
      </c>
      <c r="H41" s="4">
        <v>7.6602000000000003E-2</v>
      </c>
      <c r="I41" s="4">
        <v>1.0437E-2</v>
      </c>
      <c r="J41" s="5">
        <v>2.2300000000000001E-13</v>
      </c>
      <c r="K41" s="6">
        <v>265314</v>
      </c>
      <c r="L41" s="5">
        <f t="shared" si="0"/>
        <v>2.0299274467552449E-4</v>
      </c>
      <c r="M41" s="23">
        <f t="shared" si="1"/>
        <v>53.867345755716087</v>
      </c>
      <c r="O41" s="3">
        <v>8.8066000000000005E-2</v>
      </c>
      <c r="P41" s="4">
        <v>1.6334000000000001E-2</v>
      </c>
      <c r="Q41" s="5">
        <v>6.9899999999999997E-8</v>
      </c>
      <c r="R41" s="11"/>
      <c r="S41" s="3">
        <v>-1.5921999999999999E-2</v>
      </c>
      <c r="T41" s="4">
        <v>1.8199E-2</v>
      </c>
      <c r="U41" s="5">
        <v>0.38162299999999999</v>
      </c>
      <c r="V41" s="11"/>
      <c r="X41" s="3">
        <v>5.5999999999999999E-3</v>
      </c>
      <c r="Y41" s="4">
        <v>5.4400000000000004E-3</v>
      </c>
      <c r="Z41" s="86">
        <v>0.30299999999999999</v>
      </c>
      <c r="AA41" s="3">
        <v>9.1999999999999998E-3</v>
      </c>
      <c r="AB41" s="4">
        <v>8.4894730000000009E-3</v>
      </c>
      <c r="AC41" s="86">
        <v>0.27850000000000003</v>
      </c>
      <c r="AD41" s="3">
        <v>-2.3599999999999999E-2</v>
      </c>
      <c r="AE41" s="4">
        <v>1.0870489000000001E-2</v>
      </c>
      <c r="AF41" s="86">
        <v>2.9929999999999998E-2</v>
      </c>
      <c r="AG41" s="3">
        <v>7.9000000000000008E-3</v>
      </c>
      <c r="AH41" s="4">
        <v>1.1883876E-2</v>
      </c>
      <c r="AI41" s="86">
        <v>0.50619999999999998</v>
      </c>
      <c r="AJ41" s="3">
        <v>2.2100000000000002E-2</v>
      </c>
      <c r="AK41" s="4">
        <v>1.4584705999999999E-2</v>
      </c>
      <c r="AL41" s="86">
        <v>0.12970000000000001</v>
      </c>
      <c r="AM41" s="3">
        <v>3.1861E-2</v>
      </c>
      <c r="AN41" s="4">
        <v>1.9918001000000001E-2</v>
      </c>
      <c r="AO41" s="86">
        <v>0.59460000000000002</v>
      </c>
      <c r="AP41" s="3">
        <v>1.7500000000000002E-2</v>
      </c>
      <c r="AQ41" s="4">
        <v>2.0280771999999999E-2</v>
      </c>
      <c r="AR41" s="86">
        <v>0.38819999999999999</v>
      </c>
    </row>
    <row r="42" spans="1:44" ht="14" customHeight="1" x14ac:dyDescent="0.3">
      <c r="A42" s="25" t="s">
        <v>77</v>
      </c>
      <c r="B42" s="6">
        <v>4</v>
      </c>
      <c r="C42" s="6">
        <v>145565826</v>
      </c>
      <c r="D42" s="6" t="s">
        <v>78</v>
      </c>
      <c r="E42" s="6" t="s">
        <v>14</v>
      </c>
      <c r="F42" s="11" t="s">
        <v>13</v>
      </c>
      <c r="G42" s="3">
        <v>0.43112200000000001</v>
      </c>
      <c r="H42" s="4">
        <v>2.6255000000000001E-2</v>
      </c>
      <c r="I42" s="4">
        <v>2.565E-3</v>
      </c>
      <c r="J42" s="5">
        <v>1.5E-24</v>
      </c>
      <c r="K42" s="6">
        <v>298140</v>
      </c>
      <c r="L42" s="5">
        <f t="shared" si="0"/>
        <v>3.5129863746625794E-4</v>
      </c>
      <c r="M42" s="23">
        <f t="shared" si="1"/>
        <v>104.77227953596042</v>
      </c>
      <c r="N42" s="5"/>
      <c r="O42" s="3">
        <v>1.7218000000000001E-2</v>
      </c>
      <c r="P42" s="4">
        <v>4.1110000000000001E-3</v>
      </c>
      <c r="Q42" s="5">
        <v>2.8E-5</v>
      </c>
      <c r="R42" s="12"/>
      <c r="S42" s="3">
        <v>1.6563999999999999E-2</v>
      </c>
      <c r="T42" s="4">
        <v>4.653E-3</v>
      </c>
      <c r="U42" s="5">
        <v>3.7100000000000002E-4</v>
      </c>
      <c r="V42" s="12"/>
      <c r="W42" s="6" t="s">
        <v>409</v>
      </c>
      <c r="X42" s="3"/>
      <c r="Y42" s="4"/>
      <c r="Z42" s="86"/>
      <c r="AA42" s="3"/>
      <c r="AB42" s="4"/>
      <c r="AC42" s="86"/>
      <c r="AD42" s="3"/>
      <c r="AE42" s="4"/>
      <c r="AF42" s="86"/>
      <c r="AG42" s="3"/>
      <c r="AH42" s="4"/>
      <c r="AI42" s="86"/>
      <c r="AJ42" s="3"/>
      <c r="AK42" s="4"/>
      <c r="AL42" s="86"/>
      <c r="AM42" s="3"/>
      <c r="AN42" s="4"/>
      <c r="AO42" s="86"/>
      <c r="AP42" s="3"/>
      <c r="AQ42" s="4"/>
      <c r="AR42" s="86"/>
    </row>
    <row r="43" spans="1:44" ht="14" customHeight="1" x14ac:dyDescent="0.3">
      <c r="A43" s="25" t="s">
        <v>79</v>
      </c>
      <c r="B43" s="6">
        <v>4</v>
      </c>
      <c r="C43" s="6">
        <v>145599908</v>
      </c>
      <c r="D43" s="6" t="s">
        <v>78</v>
      </c>
      <c r="E43" s="6" t="s">
        <v>6</v>
      </c>
      <c r="F43" s="11" t="s">
        <v>5</v>
      </c>
      <c r="G43" s="3">
        <v>0.52732099999999993</v>
      </c>
      <c r="H43" s="4">
        <v>2.6183999999999999E-2</v>
      </c>
      <c r="I43" s="4">
        <v>2.5790000000000001E-3</v>
      </c>
      <c r="J43" s="5">
        <v>3.49E-24</v>
      </c>
      <c r="K43" s="6">
        <v>292719</v>
      </c>
      <c r="L43" s="5">
        <f t="shared" si="0"/>
        <v>3.5201849422964463E-4</v>
      </c>
      <c r="M43" s="23">
        <f t="shared" si="1"/>
        <v>103.07808296697299</v>
      </c>
      <c r="N43" s="5"/>
      <c r="O43" s="3">
        <v>1.5506000000000001E-2</v>
      </c>
      <c r="P43" s="4">
        <v>4.1489999999999999E-3</v>
      </c>
      <c r="Q43" s="5">
        <v>1.8599999999999999E-4</v>
      </c>
      <c r="R43" s="12"/>
      <c r="S43" s="3">
        <v>1.8917E-2</v>
      </c>
      <c r="T43" s="4">
        <v>4.7759999999999999E-3</v>
      </c>
      <c r="U43" s="5">
        <v>7.4999999999999993E-5</v>
      </c>
      <c r="V43" s="12"/>
      <c r="W43" s="6" t="s">
        <v>409</v>
      </c>
      <c r="X43" s="3"/>
      <c r="Y43" s="4"/>
      <c r="Z43" s="86"/>
      <c r="AA43" s="3"/>
      <c r="AB43" s="4"/>
      <c r="AC43" s="86"/>
      <c r="AD43" s="3"/>
      <c r="AE43" s="4"/>
      <c r="AF43" s="86"/>
      <c r="AG43" s="3"/>
      <c r="AH43" s="4"/>
      <c r="AI43" s="86"/>
      <c r="AJ43" s="3"/>
      <c r="AK43" s="4"/>
      <c r="AL43" s="86"/>
      <c r="AM43" s="3"/>
      <c r="AN43" s="4"/>
      <c r="AO43" s="86"/>
      <c r="AP43" s="3"/>
      <c r="AQ43" s="4"/>
      <c r="AR43" s="86"/>
    </row>
    <row r="44" spans="1:44" ht="14" customHeight="1" x14ac:dyDescent="0.3">
      <c r="A44" s="25" t="s">
        <v>80</v>
      </c>
      <c r="B44" s="6">
        <v>4</v>
      </c>
      <c r="C44" s="6">
        <v>174726635</v>
      </c>
      <c r="D44" s="6" t="s">
        <v>81</v>
      </c>
      <c r="E44" s="6" t="s">
        <v>5</v>
      </c>
      <c r="F44" s="11" t="s">
        <v>6</v>
      </c>
      <c r="G44" s="3">
        <v>0.40198100000000003</v>
      </c>
      <c r="H44" s="4">
        <v>2.6610000000000002E-3</v>
      </c>
      <c r="I44" s="4">
        <v>2.6710000000000002E-3</v>
      </c>
      <c r="J44" s="5">
        <v>0.31909700000000002</v>
      </c>
      <c r="K44" s="6">
        <v>288031</v>
      </c>
      <c r="L44" s="5">
        <f t="shared" si="0"/>
        <v>3.4458886873313183E-6</v>
      </c>
      <c r="M44" s="23">
        <f t="shared" si="1"/>
        <v>0.99251929283435536</v>
      </c>
      <c r="O44" s="3">
        <v>-7.1339999999999997E-3</v>
      </c>
      <c r="P44" s="4">
        <v>4.2310000000000004E-3</v>
      </c>
      <c r="Q44" s="5">
        <v>9.1776999999999997E-2</v>
      </c>
      <c r="R44" s="11"/>
      <c r="S44" s="3">
        <v>2.2768E-2</v>
      </c>
      <c r="T44" s="4">
        <v>4.7270000000000003E-3</v>
      </c>
      <c r="U44" s="5">
        <v>1.46E-6</v>
      </c>
      <c r="V44" s="11"/>
      <c r="X44" s="3">
        <v>1E-3</v>
      </c>
      <c r="Y44" s="4">
        <v>4.4099999999999999E-3</v>
      </c>
      <c r="Z44" s="86">
        <v>0.82099999999999995</v>
      </c>
      <c r="AA44" s="3">
        <v>7.1999999999999998E-3</v>
      </c>
      <c r="AB44" s="4">
        <v>7.1405779999999999E-3</v>
      </c>
      <c r="AC44" s="86">
        <v>0.31330000000000002</v>
      </c>
      <c r="AD44" s="3">
        <v>-1.7299999999999999E-2</v>
      </c>
      <c r="AE44" s="4">
        <v>9.1255629999999997E-3</v>
      </c>
      <c r="AF44" s="86">
        <v>5.799E-2</v>
      </c>
      <c r="AG44" s="3">
        <v>1.24E-2</v>
      </c>
      <c r="AH44" s="4">
        <v>1.0219727E-2</v>
      </c>
      <c r="AI44" s="86">
        <v>0.22500000000000001</v>
      </c>
      <c r="AJ44" s="3">
        <v>-2.5000000000000001E-3</v>
      </c>
      <c r="AK44" s="4">
        <v>1.2549693000000001E-2</v>
      </c>
      <c r="AL44" s="86">
        <v>0.84209999999999996</v>
      </c>
      <c r="AM44" s="3">
        <v>1.9078999999999999E-2</v>
      </c>
      <c r="AN44" s="4">
        <v>1.6990143999999999E-2</v>
      </c>
      <c r="AO44" s="86">
        <v>0.65890000000000004</v>
      </c>
      <c r="AP44" s="3">
        <v>1.3899999999999999E-2</v>
      </c>
      <c r="AQ44" s="4">
        <v>1.8267166000000001E-2</v>
      </c>
      <c r="AR44" s="86">
        <v>0.44669999999999999</v>
      </c>
    </row>
    <row r="45" spans="1:44" ht="14" customHeight="1" x14ac:dyDescent="0.3">
      <c r="A45" s="25" t="s">
        <v>82</v>
      </c>
      <c r="B45" s="6">
        <v>5</v>
      </c>
      <c r="C45" s="6">
        <v>39424628</v>
      </c>
      <c r="D45" s="6" t="s">
        <v>83</v>
      </c>
      <c r="E45" s="6" t="s">
        <v>13</v>
      </c>
      <c r="F45" s="11" t="s">
        <v>6</v>
      </c>
      <c r="G45" s="3">
        <v>0.63694099999999998</v>
      </c>
      <c r="H45" s="4">
        <v>1.5568E-2</v>
      </c>
      <c r="I45" s="4">
        <v>2.647E-3</v>
      </c>
      <c r="J45" s="5">
        <v>4.1700000000000003E-9</v>
      </c>
      <c r="K45" s="6">
        <v>313072</v>
      </c>
      <c r="L45" s="5">
        <f t="shared" si="0"/>
        <v>1.1047539272069519E-4</v>
      </c>
      <c r="M45" s="23">
        <f t="shared" si="1"/>
        <v>34.590352581853871</v>
      </c>
      <c r="N45" s="5"/>
      <c r="O45" s="3">
        <v>1.5436E-2</v>
      </c>
      <c r="P45" s="4">
        <v>4.3660000000000001E-3</v>
      </c>
      <c r="Q45" s="5">
        <v>4.08E-4</v>
      </c>
      <c r="R45" s="12"/>
      <c r="S45" s="3">
        <v>-5.5000000000000003E-4</v>
      </c>
      <c r="T45" s="4">
        <v>5.045E-3</v>
      </c>
      <c r="U45" s="5">
        <v>0.91316900000000001</v>
      </c>
      <c r="V45" s="12"/>
      <c r="W45" s="6" t="s">
        <v>409</v>
      </c>
      <c r="X45" s="3"/>
      <c r="Y45" s="4"/>
      <c r="Z45" s="86"/>
      <c r="AA45" s="3"/>
      <c r="AB45" s="4"/>
      <c r="AC45" s="86"/>
      <c r="AD45" s="3"/>
      <c r="AE45" s="4"/>
      <c r="AF45" s="86"/>
      <c r="AG45" s="3"/>
      <c r="AH45" s="4"/>
      <c r="AI45" s="86"/>
      <c r="AJ45" s="3"/>
      <c r="AK45" s="4"/>
      <c r="AL45" s="86"/>
      <c r="AM45" s="3"/>
      <c r="AN45" s="4"/>
      <c r="AO45" s="86"/>
      <c r="AP45" s="3"/>
      <c r="AQ45" s="4"/>
      <c r="AR45" s="86"/>
    </row>
    <row r="46" spans="1:44" ht="14" customHeight="1" x14ac:dyDescent="0.3">
      <c r="A46" s="25" t="s">
        <v>84</v>
      </c>
      <c r="B46" s="6">
        <v>5</v>
      </c>
      <c r="C46" s="6">
        <v>52003397</v>
      </c>
      <c r="D46" s="6" t="s">
        <v>85</v>
      </c>
      <c r="E46" s="6" t="s">
        <v>14</v>
      </c>
      <c r="F46" s="11" t="s">
        <v>6</v>
      </c>
      <c r="G46" s="3">
        <v>0.80113999999999996</v>
      </c>
      <c r="H46" s="4">
        <v>1.9186999999999999E-2</v>
      </c>
      <c r="I46" s="4">
        <v>3.228E-3</v>
      </c>
      <c r="J46" s="5">
        <v>2.8499999999999999E-9</v>
      </c>
      <c r="K46" s="6">
        <v>292714</v>
      </c>
      <c r="L46" s="5">
        <f t="shared" si="0"/>
        <v>1.2068441477633879E-4</v>
      </c>
      <c r="M46" s="23">
        <f t="shared" si="1"/>
        <v>35.33004020323763</v>
      </c>
      <c r="N46" s="5" t="s">
        <v>472</v>
      </c>
      <c r="O46" s="3">
        <v>2.0244999999999999E-2</v>
      </c>
      <c r="P46" s="4">
        <v>5.1349999999999998E-3</v>
      </c>
      <c r="Q46" s="5">
        <v>8.1000000000000004E-5</v>
      </c>
      <c r="R46" s="12"/>
      <c r="S46" s="3">
        <v>-4.9870000000000001E-3</v>
      </c>
      <c r="T46" s="4">
        <v>5.7660000000000003E-3</v>
      </c>
      <c r="U46" s="5">
        <v>0.38710099999999997</v>
      </c>
      <c r="V46" s="12" t="s">
        <v>472</v>
      </c>
      <c r="X46" s="3">
        <v>1.2999999999999999E-3</v>
      </c>
      <c r="Y46" s="4">
        <v>5.4299999999999999E-3</v>
      </c>
      <c r="Z46" s="86">
        <v>0.81100000000000005</v>
      </c>
      <c r="AA46" s="3">
        <v>5.5999999999999999E-3</v>
      </c>
      <c r="AB46" s="4">
        <v>8.7274899999999992E-3</v>
      </c>
      <c r="AC46" s="86">
        <v>0.52110000000000001</v>
      </c>
      <c r="AD46" s="3">
        <v>2.3099999999999999E-2</v>
      </c>
      <c r="AE46" s="4">
        <v>1.1222777E-2</v>
      </c>
      <c r="AF46" s="86">
        <v>3.9559999999999998E-2</v>
      </c>
      <c r="AG46" s="3">
        <v>8.9999999999999993E-3</v>
      </c>
      <c r="AH46" s="4">
        <v>1.2445894000000001E-2</v>
      </c>
      <c r="AI46" s="86">
        <v>0.46960000000000002</v>
      </c>
      <c r="AJ46" s="3">
        <v>-1.04E-2</v>
      </c>
      <c r="AK46" s="4">
        <v>1.4839237999999999E-2</v>
      </c>
      <c r="AL46" s="86">
        <v>0.4834</v>
      </c>
      <c r="AM46" s="3">
        <v>7.4999999999999997E-3</v>
      </c>
      <c r="AN46" s="4">
        <v>2.0301012E-2</v>
      </c>
      <c r="AO46" s="86">
        <v>0.71179999999999999</v>
      </c>
      <c r="AP46" s="3">
        <v>-5.7999999999999996E-3</v>
      </c>
      <c r="AQ46" s="4">
        <v>2.1558246999999999E-2</v>
      </c>
      <c r="AR46" s="86">
        <v>0.78790000000000004</v>
      </c>
    </row>
    <row r="47" spans="1:44" ht="14" customHeight="1" x14ac:dyDescent="0.3">
      <c r="A47" s="25" t="s">
        <v>86</v>
      </c>
      <c r="B47" s="6">
        <v>5</v>
      </c>
      <c r="C47" s="6">
        <v>57091783</v>
      </c>
      <c r="D47" s="6" t="s">
        <v>87</v>
      </c>
      <c r="E47" s="6" t="s">
        <v>6</v>
      </c>
      <c r="F47" s="11" t="s">
        <v>5</v>
      </c>
      <c r="G47" s="3">
        <v>0.81416100000000002</v>
      </c>
      <c r="H47" s="4">
        <v>2.6506999999999999E-2</v>
      </c>
      <c r="I47" s="4">
        <v>3.297E-3</v>
      </c>
      <c r="J47" s="5">
        <v>9.4099999999999991E-16</v>
      </c>
      <c r="K47" s="6">
        <v>292718</v>
      </c>
      <c r="L47" s="5">
        <f t="shared" si="0"/>
        <v>2.2076892524701687E-4</v>
      </c>
      <c r="M47" s="23">
        <f t="shared" si="1"/>
        <v>64.636866534161868</v>
      </c>
      <c r="O47" s="3">
        <v>2.0094000000000001E-2</v>
      </c>
      <c r="P47" s="4">
        <v>5.2659999999999998E-3</v>
      </c>
      <c r="Q47" s="5">
        <v>1.36E-4</v>
      </c>
      <c r="R47" s="12" t="s">
        <v>472</v>
      </c>
      <c r="S47" s="3">
        <v>1.0536999999999999E-2</v>
      </c>
      <c r="T47" s="4">
        <v>5.8859999999999997E-3</v>
      </c>
      <c r="U47" s="5">
        <v>7.3437000000000002E-2</v>
      </c>
      <c r="V47" s="12"/>
      <c r="X47" s="3">
        <v>-1.1000000000000001E-3</v>
      </c>
      <c r="Y47" s="4">
        <v>5.79E-3</v>
      </c>
      <c r="Z47" s="86">
        <v>0.84899999999999998</v>
      </c>
      <c r="AA47" s="3">
        <v>-4.3E-3</v>
      </c>
      <c r="AB47" s="4">
        <v>8.8588629999999998E-3</v>
      </c>
      <c r="AC47" s="86">
        <v>0.62739999999999996</v>
      </c>
      <c r="AD47" s="3">
        <v>-4.7999999999999996E-3</v>
      </c>
      <c r="AE47" s="4">
        <v>1.1455244E-2</v>
      </c>
      <c r="AF47" s="86">
        <v>0.67520000000000002</v>
      </c>
      <c r="AG47" s="3">
        <v>3.5000000000000001E-3</v>
      </c>
      <c r="AH47" s="4">
        <v>1.2559771000000001E-2</v>
      </c>
      <c r="AI47" s="86">
        <v>0.78049999999999997</v>
      </c>
      <c r="AJ47" s="3">
        <v>1.8700000000000001E-2</v>
      </c>
      <c r="AK47" s="4">
        <v>1.5415332E-2</v>
      </c>
      <c r="AL47" s="86">
        <v>0.22509999999999999</v>
      </c>
      <c r="AM47" s="3">
        <v>2.6506999999999999E-2</v>
      </c>
      <c r="AN47" s="4">
        <v>2.0994114000000001E-2</v>
      </c>
      <c r="AO47" s="86">
        <v>1.5129999999999999E-2</v>
      </c>
      <c r="AP47" s="3">
        <v>1.54E-2</v>
      </c>
      <c r="AQ47" s="4">
        <v>2.2028849999999999E-2</v>
      </c>
      <c r="AR47" s="86">
        <v>0.48449999999999999</v>
      </c>
    </row>
    <row r="48" spans="1:44" ht="14" customHeight="1" x14ac:dyDescent="0.3">
      <c r="A48" s="25" t="s">
        <v>88</v>
      </c>
      <c r="B48" s="6">
        <v>5</v>
      </c>
      <c r="C48" s="6">
        <v>67585723</v>
      </c>
      <c r="D48" s="6" t="s">
        <v>89</v>
      </c>
      <c r="E48" s="6" t="s">
        <v>13</v>
      </c>
      <c r="F48" s="11" t="s">
        <v>6</v>
      </c>
      <c r="G48" s="3">
        <v>0.741475</v>
      </c>
      <c r="H48" s="4">
        <v>1.9868E-2</v>
      </c>
      <c r="I48" s="4">
        <v>2.9480000000000001E-3</v>
      </c>
      <c r="J48" s="5">
        <v>1.6500000000000001E-11</v>
      </c>
      <c r="K48" s="6">
        <v>292712</v>
      </c>
      <c r="L48" s="5">
        <f t="shared" si="0"/>
        <v>1.5514773229590424E-4</v>
      </c>
      <c r="M48" s="23">
        <f t="shared" si="1"/>
        <v>45.420339583020542</v>
      </c>
      <c r="O48" s="3">
        <v>1.4902E-2</v>
      </c>
      <c r="P48" s="4">
        <v>4.7390000000000002E-3</v>
      </c>
      <c r="Q48" s="5">
        <v>1.6620000000000001E-3</v>
      </c>
      <c r="R48" s="11"/>
      <c r="S48" s="3">
        <v>9.6050000000000007E-3</v>
      </c>
      <c r="T48" s="4">
        <v>5.45E-3</v>
      </c>
      <c r="U48" s="5">
        <v>7.8029000000000001E-2</v>
      </c>
      <c r="V48" s="11"/>
      <c r="X48" s="3">
        <v>-0.02</v>
      </c>
      <c r="Y48" s="4">
        <v>7.1000000000000004E-3</v>
      </c>
      <c r="Z48" s="86">
        <v>4.8399999999999997E-3</v>
      </c>
      <c r="AA48" s="3">
        <v>-3.5299999999999998E-2</v>
      </c>
      <c r="AB48" s="4">
        <v>1.111243E-2</v>
      </c>
      <c r="AC48" s="86">
        <v>1.49E-3</v>
      </c>
      <c r="AD48" s="3">
        <v>-3.7600000000000001E-2</v>
      </c>
      <c r="AE48" s="4">
        <v>1.3988303000000001E-2</v>
      </c>
      <c r="AF48" s="86">
        <v>7.1890000000000001E-3</v>
      </c>
      <c r="AG48" s="3">
        <v>-2.6599999999999999E-2</v>
      </c>
      <c r="AH48" s="4">
        <v>1.5529173E-2</v>
      </c>
      <c r="AI48" s="86">
        <v>8.6730000000000002E-2</v>
      </c>
      <c r="AJ48" s="3">
        <v>-2.7799999999999998E-2</v>
      </c>
      <c r="AK48" s="4">
        <v>1.8274584E-2</v>
      </c>
      <c r="AL48" s="86">
        <v>0.12820000000000001</v>
      </c>
      <c r="AM48" s="3">
        <v>4.4195999999999999E-2</v>
      </c>
      <c r="AN48" s="4">
        <v>2.4541675999999998E-2</v>
      </c>
      <c r="AO48" s="86">
        <v>0.14130000000000001</v>
      </c>
      <c r="AP48" s="3">
        <v>-3.4000000000000002E-2</v>
      </c>
      <c r="AQ48" s="4">
        <v>2.5539512E-2</v>
      </c>
      <c r="AR48" s="86">
        <v>0.18310000000000001</v>
      </c>
    </row>
    <row r="49" spans="1:44" ht="14" customHeight="1" x14ac:dyDescent="0.3">
      <c r="A49" s="25" t="s">
        <v>90</v>
      </c>
      <c r="B49" s="6">
        <v>5</v>
      </c>
      <c r="C49" s="6">
        <v>133830395</v>
      </c>
      <c r="D49" s="6" t="s">
        <v>91</v>
      </c>
      <c r="E49" s="6" t="s">
        <v>5</v>
      </c>
      <c r="F49" s="11" t="s">
        <v>6</v>
      </c>
      <c r="G49" s="3">
        <v>0.566187</v>
      </c>
      <c r="H49" s="4">
        <v>1.5517E-2</v>
      </c>
      <c r="I49" s="4">
        <v>2.614E-3</v>
      </c>
      <c r="J49" s="5">
        <v>3.0199999999999999E-9</v>
      </c>
      <c r="K49" s="6">
        <v>292716</v>
      </c>
      <c r="L49" s="5">
        <f t="shared" si="0"/>
        <v>1.2036649499311296E-4</v>
      </c>
      <c r="M49" s="23">
        <f t="shared" si="1"/>
        <v>35.23719959362252</v>
      </c>
      <c r="N49" s="5"/>
      <c r="O49" s="3">
        <v>4.9659999999999999E-3</v>
      </c>
      <c r="P49" s="4">
        <v>4.1650000000000003E-3</v>
      </c>
      <c r="Q49" s="5">
        <v>0.23316600000000001</v>
      </c>
      <c r="R49" s="12"/>
      <c r="S49" s="3">
        <v>2.1874000000000001E-2</v>
      </c>
      <c r="T49" s="4">
        <v>4.692E-3</v>
      </c>
      <c r="U49" s="5">
        <v>3.1300000000000001E-6</v>
      </c>
      <c r="V49" s="12"/>
      <c r="W49" s="6" t="s">
        <v>404</v>
      </c>
      <c r="X49" s="3"/>
      <c r="Y49" s="4"/>
      <c r="Z49" s="86"/>
      <c r="AA49" s="3"/>
      <c r="AB49" s="4"/>
      <c r="AC49" s="86"/>
      <c r="AD49" s="3"/>
      <c r="AE49" s="4"/>
      <c r="AF49" s="86"/>
      <c r="AG49" s="3"/>
      <c r="AH49" s="4"/>
      <c r="AI49" s="86"/>
      <c r="AJ49" s="3"/>
      <c r="AK49" s="4"/>
      <c r="AL49" s="86"/>
      <c r="AM49" s="3"/>
      <c r="AN49" s="4"/>
      <c r="AO49" s="86"/>
      <c r="AP49" s="3"/>
      <c r="AQ49" s="4"/>
      <c r="AR49" s="86"/>
    </row>
    <row r="50" spans="1:44" ht="14" customHeight="1" x14ac:dyDescent="0.3">
      <c r="A50" s="25" t="s">
        <v>92</v>
      </c>
      <c r="B50" s="6">
        <v>5</v>
      </c>
      <c r="C50" s="6">
        <v>133838180</v>
      </c>
      <c r="D50" s="6" t="s">
        <v>91</v>
      </c>
      <c r="E50" s="6" t="s">
        <v>5</v>
      </c>
      <c r="F50" s="11" t="s">
        <v>6</v>
      </c>
      <c r="G50" s="3">
        <v>0.58474800000000005</v>
      </c>
      <c r="H50" s="4">
        <v>1.7083000000000001E-2</v>
      </c>
      <c r="I50" s="4">
        <v>2.6289999999999998E-3</v>
      </c>
      <c r="J50" s="5">
        <v>8.3600000000000001E-11</v>
      </c>
      <c r="K50" s="6">
        <v>292716</v>
      </c>
      <c r="L50" s="5">
        <f t="shared" si="0"/>
        <v>1.4422415643534383E-4</v>
      </c>
      <c r="M50" s="23">
        <f t="shared" si="1"/>
        <v>42.222519234034337</v>
      </c>
      <c r="O50" s="3">
        <v>7.4840000000000002E-3</v>
      </c>
      <c r="P50" s="4">
        <v>4.1809999999999998E-3</v>
      </c>
      <c r="Q50" s="5">
        <v>7.3473999999999998E-2</v>
      </c>
      <c r="R50" s="11"/>
      <c r="S50" s="3">
        <v>2.0216000000000001E-2</v>
      </c>
      <c r="T50" s="4">
        <v>4.7070000000000002E-3</v>
      </c>
      <c r="U50" s="5">
        <v>1.7E-5</v>
      </c>
      <c r="V50" s="12" t="s">
        <v>472</v>
      </c>
      <c r="X50" s="3">
        <v>3.5999999999999999E-3</v>
      </c>
      <c r="Y50" s="4">
        <v>4.8700000000000002E-3</v>
      </c>
      <c r="Z50" s="86">
        <v>0.46</v>
      </c>
      <c r="AA50" s="3">
        <v>1.4E-2</v>
      </c>
      <c r="AB50" s="4">
        <v>7.5997249999999999E-3</v>
      </c>
      <c r="AC50" s="86">
        <v>6.5449999999999994E-2</v>
      </c>
      <c r="AD50" s="3">
        <v>2.29E-2</v>
      </c>
      <c r="AE50" s="4">
        <v>9.686231E-3</v>
      </c>
      <c r="AF50" s="86">
        <v>1.8069999999999999E-2</v>
      </c>
      <c r="AG50" s="3">
        <v>-3.0999999999999999E-3</v>
      </c>
      <c r="AH50" s="4">
        <v>1.0965343000000001E-2</v>
      </c>
      <c r="AI50" s="86">
        <v>0.77739999999999998</v>
      </c>
      <c r="AJ50" s="3">
        <v>2.0000000000000001E-4</v>
      </c>
      <c r="AK50" s="4">
        <v>1.0929316E-2</v>
      </c>
      <c r="AL50" s="86">
        <v>0.98540000000000005</v>
      </c>
      <c r="AM50" s="3">
        <v>1.6194E-2</v>
      </c>
      <c r="AN50" s="4">
        <v>1.7586448000000001E-2</v>
      </c>
      <c r="AO50" s="86">
        <v>0.84670000000000001</v>
      </c>
      <c r="AP50" s="3">
        <v>3.8999999999999998E-3</v>
      </c>
      <c r="AQ50" s="4">
        <v>1.8186476E-2</v>
      </c>
      <c r="AR50" s="86">
        <v>0.83020000000000005</v>
      </c>
    </row>
    <row r="51" spans="1:44" ht="14" customHeight="1" x14ac:dyDescent="0.3">
      <c r="A51" s="25" t="s">
        <v>93</v>
      </c>
      <c r="B51" s="6">
        <v>5</v>
      </c>
      <c r="C51" s="6">
        <v>157886627</v>
      </c>
      <c r="D51" s="6" t="s">
        <v>94</v>
      </c>
      <c r="E51" s="6" t="s">
        <v>13</v>
      </c>
      <c r="F51" s="11" t="s">
        <v>14</v>
      </c>
      <c r="G51" s="3">
        <v>0.73370599999999997</v>
      </c>
      <c r="H51" s="4">
        <v>1.9781E-2</v>
      </c>
      <c r="I51" s="4">
        <v>2.9120000000000001E-3</v>
      </c>
      <c r="J51" s="5">
        <v>1.1400000000000001E-11</v>
      </c>
      <c r="K51" s="6">
        <v>298129</v>
      </c>
      <c r="L51" s="5">
        <f t="shared" si="0"/>
        <v>1.5475415106136944E-4</v>
      </c>
      <c r="M51" s="23">
        <f t="shared" si="1"/>
        <v>46.143531696547562</v>
      </c>
      <c r="O51" s="3">
        <v>-3.545E-3</v>
      </c>
      <c r="P51" s="4">
        <v>4.6449999999999998E-3</v>
      </c>
      <c r="Q51" s="5">
        <v>0.445384</v>
      </c>
      <c r="R51" s="11"/>
      <c r="S51" s="3">
        <v>4.5487E-2</v>
      </c>
      <c r="T51" s="4">
        <v>5.4000000000000003E-3</v>
      </c>
      <c r="U51" s="5">
        <v>3.6599999999999999E-17</v>
      </c>
      <c r="V51" s="11"/>
      <c r="X51" s="3">
        <v>4.0000000000000001E-3</v>
      </c>
      <c r="Y51" s="4">
        <v>4.6800000000000001E-3</v>
      </c>
      <c r="Z51" s="86">
        <v>0.39300000000000002</v>
      </c>
      <c r="AA51" s="3">
        <v>-1.2999999999999999E-3</v>
      </c>
      <c r="AB51" s="4">
        <v>7.3600699999999998E-3</v>
      </c>
      <c r="AC51" s="86">
        <v>0.85980000000000001</v>
      </c>
      <c r="AD51" s="3">
        <v>1.8E-3</v>
      </c>
      <c r="AE51" s="4">
        <v>9.5114290000000001E-3</v>
      </c>
      <c r="AF51" s="86">
        <v>0.84989999999999999</v>
      </c>
      <c r="AG51" s="3">
        <v>-5.0000000000000001E-4</v>
      </c>
      <c r="AH51" s="4">
        <v>1.0634543E-2</v>
      </c>
      <c r="AI51" s="86">
        <v>0.96250000000000002</v>
      </c>
      <c r="AJ51" s="3">
        <v>5.9999999999999995E-4</v>
      </c>
      <c r="AK51" s="4">
        <v>1.1933394E-2</v>
      </c>
      <c r="AL51" s="86">
        <v>0.95989999999999998</v>
      </c>
      <c r="AM51" s="3">
        <v>1.6840999999999998E-2</v>
      </c>
      <c r="AN51" s="4">
        <v>1.7373435999999999E-2</v>
      </c>
      <c r="AO51" s="86">
        <v>0.57269999999999999</v>
      </c>
      <c r="AP51" s="3">
        <v>1.0200000000000001E-2</v>
      </c>
      <c r="AQ51" s="4">
        <v>1.9808411000000001E-2</v>
      </c>
      <c r="AR51" s="86">
        <v>0.60660000000000003</v>
      </c>
    </row>
    <row r="52" spans="1:44" ht="14" customHeight="1" x14ac:dyDescent="0.3">
      <c r="A52" s="25" t="s">
        <v>95</v>
      </c>
      <c r="B52" s="6">
        <v>5</v>
      </c>
      <c r="C52" s="6">
        <v>172196752</v>
      </c>
      <c r="D52" s="6" t="s">
        <v>96</v>
      </c>
      <c r="E52" s="6" t="s">
        <v>6</v>
      </c>
      <c r="F52" s="11" t="s">
        <v>5</v>
      </c>
      <c r="G52" s="3">
        <v>0.96177999999999997</v>
      </c>
      <c r="H52" s="4">
        <v>1.7638999999999998E-2</v>
      </c>
      <c r="I52" s="4">
        <v>6.7910000000000002E-3</v>
      </c>
      <c r="J52" s="5">
        <v>9.4079999999999997E-3</v>
      </c>
      <c r="K52" s="6">
        <v>288465</v>
      </c>
      <c r="L52" s="5">
        <f t="shared" si="0"/>
        <v>2.3387143238795978E-5</v>
      </c>
      <c r="M52" s="23">
        <f t="shared" si="1"/>
        <v>6.7464832810636564</v>
      </c>
      <c r="O52" s="3">
        <v>-1.4416E-2</v>
      </c>
      <c r="P52" s="4">
        <v>1.0832E-2</v>
      </c>
      <c r="Q52" s="5">
        <v>0.18321599999999999</v>
      </c>
      <c r="R52" s="11"/>
      <c r="S52" s="3">
        <v>6.6878999999999994E-2</v>
      </c>
      <c r="T52" s="4">
        <v>1.2286E-2</v>
      </c>
      <c r="U52" s="5">
        <v>5.2199999999999998E-8</v>
      </c>
      <c r="V52" s="11"/>
      <c r="X52" s="3">
        <v>-4.8999999999999998E-3</v>
      </c>
      <c r="Y52" s="4">
        <v>5.3E-3</v>
      </c>
      <c r="Z52" s="86">
        <v>0.35499999999999998</v>
      </c>
      <c r="AA52" s="3">
        <v>-1.3599999999999999E-2</v>
      </c>
      <c r="AB52" s="4">
        <v>8.3701360000000002E-3</v>
      </c>
      <c r="AC52" s="86">
        <v>0.1042</v>
      </c>
      <c r="AD52" s="3">
        <v>5.1000000000000004E-3</v>
      </c>
      <c r="AE52" s="4">
        <v>1.0645975E-2</v>
      </c>
      <c r="AF52" s="86">
        <v>0.63190000000000002</v>
      </c>
      <c r="AG52" s="3">
        <v>1.17E-2</v>
      </c>
      <c r="AH52" s="4">
        <v>1.2025826999999999E-2</v>
      </c>
      <c r="AI52" s="86">
        <v>0.3306</v>
      </c>
      <c r="AJ52" s="3">
        <v>3.1399999999999997E-2</v>
      </c>
      <c r="AK52" s="4">
        <v>1.4387828E-2</v>
      </c>
      <c r="AL52" s="86">
        <v>2.9080000000000002E-2</v>
      </c>
      <c r="AM52" s="3">
        <v>2.3223000000000001E-2</v>
      </c>
      <c r="AN52" s="4">
        <v>1.980461E-2</v>
      </c>
      <c r="AO52" s="86">
        <v>0.11990000000000001</v>
      </c>
      <c r="AP52" s="3">
        <v>-2.6100000000000002E-2</v>
      </c>
      <c r="AQ52" s="4">
        <v>2.1173600000000001E-2</v>
      </c>
      <c r="AR52" s="86">
        <v>0.2177</v>
      </c>
    </row>
    <row r="53" spans="1:44" ht="14" customHeight="1" x14ac:dyDescent="0.3">
      <c r="A53" s="25" t="s">
        <v>97</v>
      </c>
      <c r="B53" s="6">
        <v>6</v>
      </c>
      <c r="C53" s="6">
        <v>7231843</v>
      </c>
      <c r="D53" s="6" t="s">
        <v>98</v>
      </c>
      <c r="E53" s="6" t="s">
        <v>5</v>
      </c>
      <c r="F53" s="11" t="s">
        <v>6</v>
      </c>
      <c r="G53" s="3">
        <v>0.88264699999999996</v>
      </c>
      <c r="H53" s="4">
        <v>2.1801000000000001E-2</v>
      </c>
      <c r="I53" s="4">
        <v>4.1180000000000001E-3</v>
      </c>
      <c r="J53" s="5">
        <v>1.2200000000000001E-7</v>
      </c>
      <c r="K53" s="6">
        <v>298128</v>
      </c>
      <c r="L53" s="5">
        <f t="shared" si="0"/>
        <v>9.4001882774922982E-5</v>
      </c>
      <c r="M53" s="23">
        <f t="shared" si="1"/>
        <v>28.027039898675771</v>
      </c>
      <c r="N53" s="5"/>
      <c r="O53" s="3">
        <v>3.6939999999999998E-3</v>
      </c>
      <c r="P53" s="4">
        <v>6.4869999999999997E-3</v>
      </c>
      <c r="Q53" s="5">
        <v>0.56906800000000002</v>
      </c>
      <c r="R53" s="12"/>
      <c r="S53" s="3">
        <v>4.0481000000000003E-2</v>
      </c>
      <c r="T53" s="4">
        <v>7.4130000000000003E-3</v>
      </c>
      <c r="U53" s="5">
        <v>4.7400000000000001E-8</v>
      </c>
      <c r="V53" s="12"/>
      <c r="W53" s="6" t="s">
        <v>409</v>
      </c>
      <c r="X53" s="3"/>
      <c r="Y53" s="4"/>
      <c r="Z53" s="86"/>
      <c r="AA53" s="3"/>
      <c r="AB53" s="4"/>
      <c r="AC53" s="86"/>
      <c r="AD53" s="3"/>
      <c r="AE53" s="4"/>
      <c r="AF53" s="86"/>
      <c r="AG53" s="3"/>
      <c r="AH53" s="4"/>
      <c r="AI53" s="86"/>
      <c r="AJ53" s="3"/>
      <c r="AK53" s="4"/>
      <c r="AL53" s="86"/>
      <c r="AM53" s="3"/>
      <c r="AN53" s="4"/>
      <c r="AO53" s="86"/>
      <c r="AP53" s="3"/>
      <c r="AQ53" s="4"/>
      <c r="AR53" s="86"/>
    </row>
    <row r="54" spans="1:44" ht="14" customHeight="1" x14ac:dyDescent="0.3">
      <c r="A54" s="25" t="s">
        <v>99</v>
      </c>
      <c r="B54" s="6">
        <v>6</v>
      </c>
      <c r="C54" s="6">
        <v>20675792</v>
      </c>
      <c r="D54" s="6" t="s">
        <v>100</v>
      </c>
      <c r="E54" s="6" t="s">
        <v>13</v>
      </c>
      <c r="F54" s="11" t="s">
        <v>6</v>
      </c>
      <c r="G54" s="3">
        <v>0.73318799999999995</v>
      </c>
      <c r="H54" s="4">
        <v>4.0620999999999997E-2</v>
      </c>
      <c r="I54" s="4">
        <v>2.875E-3</v>
      </c>
      <c r="J54" s="5">
        <v>2.77E-45</v>
      </c>
      <c r="K54" s="6">
        <v>298124</v>
      </c>
      <c r="L54" s="5">
        <f t="shared" si="0"/>
        <v>6.6917216613997016E-4</v>
      </c>
      <c r="M54" s="23">
        <f t="shared" si="1"/>
        <v>199.62853037007125</v>
      </c>
      <c r="N54" s="5"/>
      <c r="O54" s="3">
        <v>4.9252999999999998E-2</v>
      </c>
      <c r="P54" s="4">
        <v>4.6499999999999996E-3</v>
      </c>
      <c r="Q54" s="5">
        <v>3.23E-26</v>
      </c>
      <c r="R54" s="12"/>
      <c r="S54" s="3">
        <v>-1.8532E-2</v>
      </c>
      <c r="T54" s="4">
        <v>5.4060000000000002E-3</v>
      </c>
      <c r="U54" s="5">
        <v>6.0800000000000003E-4</v>
      </c>
      <c r="V54" s="12"/>
      <c r="W54" s="6" t="s">
        <v>410</v>
      </c>
      <c r="X54" s="3"/>
      <c r="Y54" s="4"/>
      <c r="Z54" s="86"/>
      <c r="AA54" s="3"/>
      <c r="AB54" s="4"/>
      <c r="AC54" s="86"/>
      <c r="AD54" s="3"/>
      <c r="AE54" s="4"/>
      <c r="AF54" s="86"/>
      <c r="AG54" s="3"/>
      <c r="AH54" s="4"/>
      <c r="AI54" s="86"/>
      <c r="AJ54" s="3"/>
      <c r="AK54" s="4"/>
      <c r="AL54" s="86"/>
      <c r="AM54" s="3"/>
      <c r="AN54" s="4"/>
      <c r="AO54" s="86"/>
      <c r="AP54" s="3"/>
      <c r="AQ54" s="4"/>
      <c r="AR54" s="86"/>
    </row>
    <row r="55" spans="1:44" ht="14" customHeight="1" x14ac:dyDescent="0.3">
      <c r="A55" s="25" t="s">
        <v>101</v>
      </c>
      <c r="B55" s="6">
        <v>6</v>
      </c>
      <c r="C55" s="6">
        <v>26186200</v>
      </c>
      <c r="D55" s="6" t="s">
        <v>102</v>
      </c>
      <c r="E55" s="6" t="s">
        <v>6</v>
      </c>
      <c r="F55" s="11" t="s">
        <v>5</v>
      </c>
      <c r="G55" s="3">
        <v>0.72951600000000005</v>
      </c>
      <c r="H55" s="4">
        <v>2.1964999999999998E-2</v>
      </c>
      <c r="I55" s="4">
        <v>2.9529999999999999E-3</v>
      </c>
      <c r="J55" s="5">
        <v>1.06E-13</v>
      </c>
      <c r="K55" s="6">
        <v>291448</v>
      </c>
      <c r="L55" s="5">
        <f t="shared" si="0"/>
        <v>1.8979816345347108E-4</v>
      </c>
      <c r="M55" s="23">
        <f t="shared" si="1"/>
        <v>55.326416398083154</v>
      </c>
      <c r="N55" s="5" t="s">
        <v>472</v>
      </c>
      <c r="O55" s="3">
        <v>1.8839999999999999E-2</v>
      </c>
      <c r="P55" s="4">
        <v>4.7109999999999999E-3</v>
      </c>
      <c r="Q55" s="5">
        <v>6.3999999999999997E-5</v>
      </c>
      <c r="R55" s="12" t="s">
        <v>472</v>
      </c>
      <c r="S55" s="3">
        <v>4.333E-3</v>
      </c>
      <c r="T55" s="4">
        <v>5.5069999999999997E-3</v>
      </c>
      <c r="U55" s="5">
        <v>0.43132500000000001</v>
      </c>
      <c r="V55" s="12" t="s">
        <v>472</v>
      </c>
      <c r="X55" s="3"/>
      <c r="Y55" s="4"/>
      <c r="Z55" s="86"/>
      <c r="AA55" s="3"/>
      <c r="AB55" s="4"/>
      <c r="AC55" s="86"/>
      <c r="AD55" s="3"/>
      <c r="AE55" s="4"/>
      <c r="AF55" s="86"/>
      <c r="AG55" s="3"/>
      <c r="AH55" s="4"/>
      <c r="AI55" s="86"/>
      <c r="AJ55" s="3"/>
      <c r="AK55" s="4"/>
      <c r="AL55" s="86"/>
      <c r="AM55" s="3"/>
      <c r="AN55" s="4"/>
      <c r="AO55" s="86"/>
      <c r="AP55" s="3"/>
      <c r="AQ55" s="4"/>
      <c r="AR55" s="86"/>
    </row>
    <row r="56" spans="1:44" ht="14" customHeight="1" x14ac:dyDescent="0.3">
      <c r="A56" s="25" t="s">
        <v>103</v>
      </c>
      <c r="B56" s="6">
        <v>6</v>
      </c>
      <c r="C56" s="6">
        <v>31269173</v>
      </c>
      <c r="D56" s="6" t="s">
        <v>104</v>
      </c>
      <c r="E56" s="6" t="s">
        <v>5</v>
      </c>
      <c r="F56" s="11" t="s">
        <v>6</v>
      </c>
      <c r="G56" s="3">
        <v>0.62661900000000004</v>
      </c>
      <c r="H56" s="4">
        <v>1.8043E-2</v>
      </c>
      <c r="I56" s="4">
        <v>2.7100000000000002E-3</v>
      </c>
      <c r="J56" s="5">
        <v>2.86E-11</v>
      </c>
      <c r="K56" s="6">
        <v>282578</v>
      </c>
      <c r="L56" s="5">
        <f t="shared" si="0"/>
        <v>1.5684563865870691E-4</v>
      </c>
      <c r="M56" s="23">
        <f t="shared" si="1"/>
        <v>44.327765806360972</v>
      </c>
      <c r="O56" s="3">
        <v>1.4378999999999999E-2</v>
      </c>
      <c r="P56" s="4">
        <v>4.2900000000000004E-3</v>
      </c>
      <c r="Q56" s="5">
        <v>8.0199999999999998E-4</v>
      </c>
      <c r="R56" s="11"/>
      <c r="S56" s="3">
        <v>4.5319999999999996E-3</v>
      </c>
      <c r="T56" s="4">
        <v>4.7879999999999997E-3</v>
      </c>
      <c r="U56" s="5">
        <v>0.34384900000000002</v>
      </c>
      <c r="V56" s="12" t="s">
        <v>472</v>
      </c>
      <c r="X56" s="3">
        <v>-8.8000000000000005E-3</v>
      </c>
      <c r="Y56" s="4">
        <v>5.11E-3</v>
      </c>
      <c r="Z56" s="86">
        <v>8.5199999999999998E-2</v>
      </c>
      <c r="AA56" s="3">
        <v>8.6E-3</v>
      </c>
      <c r="AB56" s="4">
        <v>8.382212E-3</v>
      </c>
      <c r="AC56" s="86">
        <v>0.3049</v>
      </c>
      <c r="AD56" s="3">
        <v>-1.5100000000000001E-2</v>
      </c>
      <c r="AE56" s="4">
        <v>1.0548711000000001E-2</v>
      </c>
      <c r="AF56" s="86">
        <v>0.15229999999999999</v>
      </c>
      <c r="AG56" s="3">
        <v>2.0999999999999999E-3</v>
      </c>
      <c r="AH56" s="4">
        <v>1.1588541000000001E-2</v>
      </c>
      <c r="AI56" s="86">
        <v>0.85619999999999996</v>
      </c>
      <c r="AJ56" s="3">
        <v>-3.1600000000000003E-2</v>
      </c>
      <c r="AK56" s="4">
        <v>1.4382292E-2</v>
      </c>
      <c r="AL56" s="86">
        <v>2.801E-2</v>
      </c>
      <c r="AM56" s="3">
        <v>1.8043E-2</v>
      </c>
      <c r="AN56" s="4">
        <v>1.8035802E-2</v>
      </c>
      <c r="AO56" s="86">
        <v>3.0589999999999999E-2</v>
      </c>
      <c r="AP56" s="3">
        <v>-6.4000000000000001E-2</v>
      </c>
      <c r="AQ56" s="4">
        <v>1.8594017000000001E-2</v>
      </c>
      <c r="AR56" s="86">
        <v>5.775E-4</v>
      </c>
    </row>
    <row r="57" spans="1:44" ht="14" customHeight="1" x14ac:dyDescent="0.3">
      <c r="A57" s="25" t="s">
        <v>105</v>
      </c>
      <c r="B57" s="6">
        <v>6</v>
      </c>
      <c r="C57" s="6">
        <v>31368451</v>
      </c>
      <c r="D57" s="6" t="s">
        <v>106</v>
      </c>
      <c r="E57" s="6" t="s">
        <v>14</v>
      </c>
      <c r="F57" s="11" t="s">
        <v>13</v>
      </c>
      <c r="G57" s="3">
        <v>0.90100800000000003</v>
      </c>
      <c r="H57" s="4">
        <v>1.6906000000000001E-2</v>
      </c>
      <c r="I57" s="4">
        <v>4.411E-3</v>
      </c>
      <c r="J57" s="5">
        <v>1.2799999999999999E-4</v>
      </c>
      <c r="K57" s="6">
        <v>277158</v>
      </c>
      <c r="L57" s="5">
        <f t="shared" si="0"/>
        <v>5.2997718949750192E-5</v>
      </c>
      <c r="M57" s="23">
        <f t="shared" si="1"/>
        <v>14.689414298687502</v>
      </c>
      <c r="N57" s="5" t="s">
        <v>472</v>
      </c>
      <c r="O57" s="3">
        <v>-2.4620000000000002E-3</v>
      </c>
      <c r="P57" s="4">
        <v>6.9810000000000002E-3</v>
      </c>
      <c r="Q57" s="5">
        <v>0.72430000000000005</v>
      </c>
      <c r="R57" s="12" t="s">
        <v>472</v>
      </c>
      <c r="S57" s="3">
        <v>4.0099999999999997E-2</v>
      </c>
      <c r="T57" s="4">
        <v>7.7340000000000004E-3</v>
      </c>
      <c r="U57" s="5">
        <v>2.16E-7</v>
      </c>
      <c r="V57" s="12"/>
      <c r="X57" s="3">
        <v>-2.5000000000000001E-3</v>
      </c>
      <c r="Y57" s="4">
        <v>8.1899999999999994E-3</v>
      </c>
      <c r="Z57" s="86">
        <v>0.76</v>
      </c>
      <c r="AA57" s="3">
        <v>-6.1000000000000004E-3</v>
      </c>
      <c r="AB57" s="4">
        <v>1.248375E-2</v>
      </c>
      <c r="AC57" s="86">
        <v>0.62509999999999999</v>
      </c>
      <c r="AD57" s="3">
        <v>-1.5800000000000002E-2</v>
      </c>
      <c r="AE57" s="4">
        <v>1.6223224000000001E-2</v>
      </c>
      <c r="AF57" s="86">
        <v>0.3301</v>
      </c>
      <c r="AG57" s="3">
        <v>-2.12E-2</v>
      </c>
      <c r="AH57" s="4">
        <v>1.7423489E-2</v>
      </c>
      <c r="AI57" s="86">
        <v>0.22370000000000001</v>
      </c>
      <c r="AJ57" s="3">
        <v>4.8899999999999999E-2</v>
      </c>
      <c r="AK57" s="4">
        <v>2.1518728000000001E-2</v>
      </c>
      <c r="AL57" s="86">
        <v>2.3060000000000001E-2</v>
      </c>
      <c r="AM57" s="3">
        <v>6.3799999999999996E-2</v>
      </c>
      <c r="AN57" s="4">
        <v>2.9559505999999999E-2</v>
      </c>
      <c r="AO57" s="86">
        <v>3.09E-2</v>
      </c>
      <c r="AP57" s="3">
        <v>-3.6900000000000002E-2</v>
      </c>
      <c r="AQ57" s="4">
        <v>3.0451295E-2</v>
      </c>
      <c r="AR57" s="86">
        <v>0.22559999999999999</v>
      </c>
    </row>
    <row r="58" spans="1:44" ht="14" customHeight="1" x14ac:dyDescent="0.3">
      <c r="A58" s="25" t="s">
        <v>107</v>
      </c>
      <c r="B58" s="6">
        <v>6</v>
      </c>
      <c r="C58" s="6">
        <v>32128394</v>
      </c>
      <c r="D58" s="6" t="s">
        <v>108</v>
      </c>
      <c r="E58" s="6" t="s">
        <v>14</v>
      </c>
      <c r="F58" s="11" t="s">
        <v>13</v>
      </c>
      <c r="G58" s="3">
        <v>0.13270499999999999</v>
      </c>
      <c r="H58" s="4">
        <v>2.2969E-2</v>
      </c>
      <c r="I58" s="4">
        <v>3.8730000000000001E-3</v>
      </c>
      <c r="J58" s="5">
        <v>3.1099999999999998E-9</v>
      </c>
      <c r="K58" s="6">
        <v>280156</v>
      </c>
      <c r="L58" s="5">
        <f t="shared" si="0"/>
        <v>1.255263019960309E-4</v>
      </c>
      <c r="M58" s="23">
        <f t="shared" si="1"/>
        <v>35.171110508835312</v>
      </c>
      <c r="N58" s="5" t="s">
        <v>472</v>
      </c>
      <c r="O58" s="3">
        <v>1.5455999999999999E-2</v>
      </c>
      <c r="P58" s="4">
        <v>6.1850000000000004E-3</v>
      </c>
      <c r="Q58" s="5">
        <v>1.2456E-2</v>
      </c>
      <c r="R58" s="12" t="s">
        <v>472</v>
      </c>
      <c r="S58" s="3">
        <v>1.3802999999999999E-2</v>
      </c>
      <c r="T58" s="4">
        <v>6.979E-3</v>
      </c>
      <c r="U58" s="5">
        <v>4.7943E-2</v>
      </c>
      <c r="V58" s="12" t="s">
        <v>472</v>
      </c>
      <c r="X58" s="3"/>
      <c r="Y58" s="4"/>
      <c r="Z58" s="86"/>
      <c r="AA58" s="3"/>
      <c r="AB58" s="4"/>
      <c r="AC58" s="86"/>
      <c r="AD58" s="3"/>
      <c r="AE58" s="4"/>
      <c r="AF58" s="86"/>
      <c r="AG58" s="3"/>
      <c r="AH58" s="4"/>
      <c r="AI58" s="86"/>
      <c r="AJ58" s="3"/>
      <c r="AK58" s="4"/>
      <c r="AL58" s="86"/>
      <c r="AM58" s="3"/>
      <c r="AN58" s="4"/>
      <c r="AO58" s="86"/>
      <c r="AP58" s="3"/>
      <c r="AQ58" s="4"/>
      <c r="AR58" s="86"/>
    </row>
    <row r="59" spans="1:44" ht="14" customHeight="1" x14ac:dyDescent="0.3">
      <c r="A59" s="25" t="s">
        <v>109</v>
      </c>
      <c r="B59" s="6">
        <v>6</v>
      </c>
      <c r="C59" s="6">
        <v>33775641</v>
      </c>
      <c r="D59" s="6" t="s">
        <v>110</v>
      </c>
      <c r="E59" s="6" t="s">
        <v>5</v>
      </c>
      <c r="F59" s="11" t="s">
        <v>6</v>
      </c>
      <c r="G59" s="3">
        <v>0.49723699999999998</v>
      </c>
      <c r="H59" s="4">
        <v>1.7808000000000001E-2</v>
      </c>
      <c r="I59" s="4">
        <v>2.588E-3</v>
      </c>
      <c r="J59" s="5">
        <v>6.2100000000000004E-12</v>
      </c>
      <c r="K59" s="6">
        <v>289000</v>
      </c>
      <c r="L59" s="5">
        <f t="shared" si="0"/>
        <v>1.6380711475955128E-4</v>
      </c>
      <c r="M59" s="23">
        <f t="shared" si="1"/>
        <v>47.347684438859275</v>
      </c>
      <c r="N59" s="5" t="s">
        <v>472</v>
      </c>
      <c r="O59" s="3">
        <v>1.8311999999999998E-2</v>
      </c>
      <c r="P59" s="4">
        <v>4.1310000000000001E-3</v>
      </c>
      <c r="Q59" s="5">
        <v>9.2799999999999992E-6</v>
      </c>
      <c r="R59" s="12"/>
      <c r="S59" s="3">
        <v>-2.186E-3</v>
      </c>
      <c r="T59" s="4">
        <v>4.6369999999999996E-3</v>
      </c>
      <c r="U59" s="5">
        <v>0.63736099999999996</v>
      </c>
      <c r="V59" s="12" t="s">
        <v>472</v>
      </c>
      <c r="X59" s="3">
        <v>-5.7000000000000002E-3</v>
      </c>
      <c r="Y59" s="4">
        <v>4.5799999999999999E-3</v>
      </c>
      <c r="Z59" s="86">
        <v>0.21299999999999999</v>
      </c>
      <c r="AA59" s="3">
        <v>-1.34E-2</v>
      </c>
      <c r="AB59" s="4">
        <v>7.1090370000000003E-3</v>
      </c>
      <c r="AC59" s="86">
        <v>5.944E-2</v>
      </c>
      <c r="AD59" s="3">
        <v>1.52E-2</v>
      </c>
      <c r="AE59" s="4">
        <v>8.9738130000000006E-3</v>
      </c>
      <c r="AF59" s="86">
        <v>9.0300000000000005E-2</v>
      </c>
      <c r="AG59" s="3">
        <v>-1.26E-2</v>
      </c>
      <c r="AH59" s="4">
        <v>1.0126415E-2</v>
      </c>
      <c r="AI59" s="86">
        <v>0.21340000000000001</v>
      </c>
      <c r="AJ59" s="3">
        <v>1.3599999999999999E-2</v>
      </c>
      <c r="AK59" s="4">
        <v>1.2127249E-2</v>
      </c>
      <c r="AL59" s="86">
        <v>0.2621</v>
      </c>
      <c r="AM59" s="3">
        <v>1.0699999999999999E-2</v>
      </c>
      <c r="AN59" s="4">
        <v>1.6671737999999998E-2</v>
      </c>
      <c r="AO59" s="86">
        <v>0.52100000000000002</v>
      </c>
      <c r="AP59" s="3">
        <v>5.8999999999999999E-3</v>
      </c>
      <c r="AQ59" s="4">
        <v>1.7708257000000002E-2</v>
      </c>
      <c r="AR59" s="86">
        <v>0.73899999999999999</v>
      </c>
    </row>
    <row r="60" spans="1:44" ht="14" customHeight="1" x14ac:dyDescent="0.3">
      <c r="A60" s="25" t="s">
        <v>111</v>
      </c>
      <c r="B60" s="6">
        <v>6</v>
      </c>
      <c r="C60" s="6">
        <v>34190104</v>
      </c>
      <c r="D60" s="6" t="s">
        <v>112</v>
      </c>
      <c r="E60" s="6" t="s">
        <v>6</v>
      </c>
      <c r="F60" s="11" t="s">
        <v>5</v>
      </c>
      <c r="G60" s="3">
        <v>5.9732E-2</v>
      </c>
      <c r="H60" s="4">
        <v>4.4913000000000002E-2</v>
      </c>
      <c r="I60" s="4">
        <v>5.5199999999999997E-3</v>
      </c>
      <c r="J60" s="5">
        <v>4.28E-16</v>
      </c>
      <c r="K60" s="6">
        <v>289515</v>
      </c>
      <c r="L60" s="5">
        <f t="shared" si="0"/>
        <v>2.2861020306503196E-4</v>
      </c>
      <c r="M60" s="23">
        <f t="shared" si="1"/>
        <v>66.200759889127909</v>
      </c>
      <c r="O60" s="3">
        <v>2.4065E-2</v>
      </c>
      <c r="P60" s="4">
        <v>8.7510000000000001E-3</v>
      </c>
      <c r="Q60" s="5">
        <v>5.9610000000000002E-3</v>
      </c>
      <c r="R60" s="12" t="s">
        <v>472</v>
      </c>
      <c r="S60" s="3">
        <v>4.1149999999999999E-2</v>
      </c>
      <c r="T60" s="4">
        <v>9.953E-3</v>
      </c>
      <c r="U60" s="5">
        <v>3.6000000000000001E-5</v>
      </c>
      <c r="V60" s="12" t="s">
        <v>472</v>
      </c>
      <c r="X60" s="3">
        <v>-7.9000000000000008E-3</v>
      </c>
      <c r="Y60" s="4">
        <v>9.9299999999999996E-3</v>
      </c>
      <c r="Z60" s="86">
        <v>0.42599999999999999</v>
      </c>
      <c r="AA60" s="3">
        <v>8.5000000000000006E-3</v>
      </c>
      <c r="AB60" s="4">
        <v>1.552366E-2</v>
      </c>
      <c r="AC60" s="86">
        <v>0.58399999999999996</v>
      </c>
      <c r="AD60" s="3">
        <v>-2.8199999999999999E-2</v>
      </c>
      <c r="AE60" s="4">
        <v>2.0074956000000001E-2</v>
      </c>
      <c r="AF60" s="86">
        <v>0.16009999999999999</v>
      </c>
      <c r="AG60" s="3">
        <v>3.2199999999999999E-2</v>
      </c>
      <c r="AH60" s="4">
        <v>2.2022357999999999E-2</v>
      </c>
      <c r="AI60" s="86">
        <v>0.14369999999999999</v>
      </c>
      <c r="AJ60" s="3">
        <v>-4.0000000000000002E-4</v>
      </c>
      <c r="AK60" s="4">
        <v>2.8751669000000001E-2</v>
      </c>
      <c r="AL60" s="86">
        <v>0.9889</v>
      </c>
      <c r="AM60" s="3">
        <v>4.4913000000000002E-2</v>
      </c>
      <c r="AN60" s="4">
        <v>3.8944428000000003E-2</v>
      </c>
      <c r="AO60" s="86">
        <v>0.14399999999999999</v>
      </c>
      <c r="AP60" s="3">
        <v>6.08E-2</v>
      </c>
      <c r="AQ60" s="4">
        <v>4.1291787000000003E-2</v>
      </c>
      <c r="AR60" s="86">
        <v>0.1409</v>
      </c>
    </row>
    <row r="61" spans="1:44" ht="14" customHeight="1" x14ac:dyDescent="0.3">
      <c r="A61" s="25" t="s">
        <v>113</v>
      </c>
      <c r="B61" s="6">
        <v>6</v>
      </c>
      <c r="C61" s="6">
        <v>34199815</v>
      </c>
      <c r="D61" s="6" t="s">
        <v>112</v>
      </c>
      <c r="E61" s="6" t="s">
        <v>14</v>
      </c>
      <c r="F61" s="11" t="s">
        <v>13</v>
      </c>
      <c r="G61" s="3">
        <v>4.5572999999999975E-2</v>
      </c>
      <c r="H61" s="4">
        <v>4.5953000000000001E-2</v>
      </c>
      <c r="I61" s="4">
        <v>6.2360000000000002E-3</v>
      </c>
      <c r="J61" s="5">
        <v>1.7899999999999999E-13</v>
      </c>
      <c r="K61" s="6">
        <v>289010</v>
      </c>
      <c r="L61" s="5">
        <f t="shared" si="0"/>
        <v>1.8785426670851215E-4</v>
      </c>
      <c r="M61" s="23">
        <f t="shared" si="1"/>
        <v>54.301586697643877</v>
      </c>
      <c r="N61" s="5" t="s">
        <v>472</v>
      </c>
      <c r="O61" s="3">
        <v>2.035E-2</v>
      </c>
      <c r="P61" s="4">
        <v>9.9139999999999992E-3</v>
      </c>
      <c r="Q61" s="5">
        <v>4.011E-2</v>
      </c>
      <c r="R61" s="12" t="s">
        <v>472</v>
      </c>
      <c r="S61" s="3">
        <v>5.0743000000000003E-2</v>
      </c>
      <c r="T61" s="4">
        <v>1.1174999999999999E-2</v>
      </c>
      <c r="U61" s="5">
        <v>5.5999999999999997E-6</v>
      </c>
      <c r="V61" s="12"/>
      <c r="X61" s="3">
        <v>-1.9300000000000001E-2</v>
      </c>
      <c r="Y61" s="4">
        <v>1.1299999999999999E-2</v>
      </c>
      <c r="Z61" s="86">
        <v>8.7400000000000005E-2</v>
      </c>
      <c r="AA61" s="3">
        <v>-2.2000000000000001E-3</v>
      </c>
      <c r="AB61" s="4">
        <v>1.7685139999999999E-2</v>
      </c>
      <c r="AC61" s="86">
        <v>0.90100000000000002</v>
      </c>
      <c r="AD61" s="3">
        <v>-5.0099999999999999E-2</v>
      </c>
      <c r="AE61" s="4">
        <v>2.2927796E-2</v>
      </c>
      <c r="AF61" s="86">
        <v>2.8879999999999999E-2</v>
      </c>
      <c r="AG61" s="3">
        <v>-2.98E-2</v>
      </c>
      <c r="AH61" s="4">
        <v>2.5178959000000001E-2</v>
      </c>
      <c r="AI61" s="86">
        <v>0.2366</v>
      </c>
      <c r="AJ61" s="3">
        <v>-1.29E-2</v>
      </c>
      <c r="AK61" s="4">
        <v>3.1213551999999999E-2</v>
      </c>
      <c r="AL61" s="86">
        <v>0.6794</v>
      </c>
      <c r="AM61" s="3">
        <v>5.4600000000000003E-2</v>
      </c>
      <c r="AN61" s="4">
        <v>4.3651349999999998E-2</v>
      </c>
      <c r="AO61" s="86">
        <v>0.21099999999999999</v>
      </c>
      <c r="AP61" s="3">
        <v>6.93E-2</v>
      </c>
      <c r="AQ61" s="4">
        <v>4.6043646000000001E-2</v>
      </c>
      <c r="AR61" s="86">
        <v>0.1323</v>
      </c>
    </row>
    <row r="62" spans="1:44" ht="14" customHeight="1" x14ac:dyDescent="0.3">
      <c r="A62" s="25" t="s">
        <v>114</v>
      </c>
      <c r="B62" s="6">
        <v>6</v>
      </c>
      <c r="C62" s="6">
        <v>35529025</v>
      </c>
      <c r="D62" s="6" t="s">
        <v>115</v>
      </c>
      <c r="E62" s="6" t="s">
        <v>14</v>
      </c>
      <c r="F62" s="11" t="s">
        <v>13</v>
      </c>
      <c r="G62" s="3">
        <v>0.34448299999999998</v>
      </c>
      <c r="H62" s="4">
        <v>1.822E-2</v>
      </c>
      <c r="I62" s="4">
        <v>2.7030000000000001E-3</v>
      </c>
      <c r="J62" s="5">
        <v>1.64E-11</v>
      </c>
      <c r="K62" s="6">
        <v>292722</v>
      </c>
      <c r="L62" s="5">
        <f t="shared" si="0"/>
        <v>1.5519648609794626E-4</v>
      </c>
      <c r="M62" s="23">
        <f t="shared" si="1"/>
        <v>45.436166944042306</v>
      </c>
      <c r="N62" s="5" t="s">
        <v>472</v>
      </c>
      <c r="O62" s="3">
        <v>6.4070000000000004E-3</v>
      </c>
      <c r="P62" s="4">
        <v>4.3229999999999996E-3</v>
      </c>
      <c r="Q62" s="5">
        <v>0.138298</v>
      </c>
      <c r="R62" s="12" t="s">
        <v>472</v>
      </c>
      <c r="S62" s="3">
        <v>2.2155999999999999E-2</v>
      </c>
      <c r="T62" s="4">
        <v>4.8510000000000003E-3</v>
      </c>
      <c r="U62" s="5">
        <v>4.9400000000000001E-6</v>
      </c>
      <c r="V62" s="12" t="s">
        <v>472</v>
      </c>
      <c r="X62" s="3"/>
      <c r="Y62" s="4"/>
      <c r="Z62" s="86"/>
      <c r="AA62" s="3"/>
      <c r="AB62" s="4"/>
      <c r="AC62" s="86"/>
      <c r="AD62" s="3"/>
      <c r="AE62" s="4"/>
      <c r="AF62" s="86"/>
      <c r="AG62" s="3"/>
      <c r="AH62" s="4"/>
      <c r="AI62" s="86"/>
      <c r="AJ62" s="3"/>
      <c r="AK62" s="4"/>
      <c r="AL62" s="86"/>
      <c r="AM62" s="3"/>
      <c r="AN62" s="4"/>
      <c r="AO62" s="86"/>
      <c r="AP62" s="3"/>
      <c r="AQ62" s="4"/>
      <c r="AR62" s="86"/>
    </row>
    <row r="63" spans="1:44" ht="14" customHeight="1" x14ac:dyDescent="0.3">
      <c r="A63" s="25" t="s">
        <v>116</v>
      </c>
      <c r="B63" s="6">
        <v>6</v>
      </c>
      <c r="C63" s="6">
        <v>35687249</v>
      </c>
      <c r="D63" s="6" t="s">
        <v>115</v>
      </c>
      <c r="E63" s="6" t="s">
        <v>14</v>
      </c>
      <c r="F63" s="11" t="s">
        <v>5</v>
      </c>
      <c r="G63" s="3">
        <v>0.71028000000000002</v>
      </c>
      <c r="H63" s="4">
        <v>2.1002E-2</v>
      </c>
      <c r="I63" s="4">
        <v>2.8600000000000001E-3</v>
      </c>
      <c r="J63" s="5">
        <v>2.1599999999999999E-13</v>
      </c>
      <c r="K63" s="6">
        <v>292710</v>
      </c>
      <c r="L63" s="5">
        <f t="shared" si="0"/>
        <v>1.8419238918313549E-4</v>
      </c>
      <c r="M63" s="23">
        <f t="shared" si="1"/>
        <v>53.924518338885612</v>
      </c>
      <c r="N63" s="5" t="s">
        <v>472</v>
      </c>
      <c r="O63" s="3">
        <v>1.5433000000000001E-2</v>
      </c>
      <c r="P63" s="4">
        <v>4.5789999999999997E-3</v>
      </c>
      <c r="Q63" s="5">
        <v>7.5100000000000004E-4</v>
      </c>
      <c r="R63" s="12"/>
      <c r="S63" s="3">
        <v>8.6540000000000002E-3</v>
      </c>
      <c r="T63" s="4">
        <v>5.2659999999999998E-3</v>
      </c>
      <c r="U63" s="5">
        <v>0.1003</v>
      </c>
      <c r="V63" s="12" t="s">
        <v>472</v>
      </c>
      <c r="X63" s="3">
        <v>-2.2000000000000001E-3</v>
      </c>
      <c r="Y63" s="4">
        <v>5.1200000000000004E-3</v>
      </c>
      <c r="Z63" s="86">
        <v>0.66700000000000004</v>
      </c>
      <c r="AA63" s="3">
        <v>1.8E-3</v>
      </c>
      <c r="AB63" s="4">
        <v>7.8089680000000003E-3</v>
      </c>
      <c r="AC63" s="86">
        <v>0.81769999999999998</v>
      </c>
      <c r="AD63" s="3">
        <v>6.6E-3</v>
      </c>
      <c r="AE63" s="4">
        <v>1.0077106000000001E-2</v>
      </c>
      <c r="AF63" s="86">
        <v>0.51249999999999996</v>
      </c>
      <c r="AG63" s="3">
        <v>-5.7000000000000002E-3</v>
      </c>
      <c r="AH63" s="4">
        <v>1.1165486000000001E-2</v>
      </c>
      <c r="AI63" s="86">
        <v>0.60970000000000002</v>
      </c>
      <c r="AJ63" s="3">
        <v>3.9699999999999999E-2</v>
      </c>
      <c r="AK63" s="4">
        <v>1.3454636000000001E-2</v>
      </c>
      <c r="AL63" s="86">
        <v>3.1710000000000002E-3</v>
      </c>
      <c r="AM63" s="3">
        <v>2.8299999999999999E-2</v>
      </c>
      <c r="AN63" s="4">
        <v>1.8486145999999998E-2</v>
      </c>
      <c r="AO63" s="86">
        <v>0.1258</v>
      </c>
      <c r="AP63" s="3">
        <v>-3.5000000000000003E-2</v>
      </c>
      <c r="AQ63" s="4">
        <v>1.9577251E-2</v>
      </c>
      <c r="AR63" s="86">
        <v>7.3810000000000001E-2</v>
      </c>
    </row>
    <row r="64" spans="1:44" ht="14" customHeight="1" x14ac:dyDescent="0.3">
      <c r="A64" s="25" t="s">
        <v>117</v>
      </c>
      <c r="B64" s="6">
        <v>6</v>
      </c>
      <c r="C64" s="6">
        <v>53349401</v>
      </c>
      <c r="D64" s="6" t="s">
        <v>118</v>
      </c>
      <c r="E64" s="6" t="s">
        <v>14</v>
      </c>
      <c r="F64" s="11" t="s">
        <v>6</v>
      </c>
      <c r="G64" s="3">
        <v>0.71050800000000003</v>
      </c>
      <c r="H64" s="4">
        <v>1.985E-2</v>
      </c>
      <c r="I64" s="4">
        <v>2.9450000000000001E-3</v>
      </c>
      <c r="J64" s="5">
        <v>1.64E-11</v>
      </c>
      <c r="K64" s="6">
        <v>291448</v>
      </c>
      <c r="L64" s="5">
        <f t="shared" si="0"/>
        <v>1.5585532753129892E-4</v>
      </c>
      <c r="M64" s="23">
        <f t="shared" si="1"/>
        <v>45.430492371955481</v>
      </c>
      <c r="N64" s="5"/>
      <c r="O64" s="3">
        <v>1.7787000000000001E-2</v>
      </c>
      <c r="P64" s="4">
        <v>4.6109999999999996E-3</v>
      </c>
      <c r="Q64" s="5">
        <v>1.1400000000000001E-4</v>
      </c>
      <c r="R64" s="12"/>
      <c r="S64" s="3">
        <v>1.065E-3</v>
      </c>
      <c r="T64" s="4">
        <v>5.1739999999999998E-3</v>
      </c>
      <c r="U64" s="5">
        <v>0.83693099999999998</v>
      </c>
      <c r="V64" s="12"/>
      <c r="W64" s="6" t="s">
        <v>409</v>
      </c>
      <c r="X64" s="3"/>
      <c r="Y64" s="4"/>
      <c r="Z64" s="86"/>
      <c r="AA64" s="3"/>
      <c r="AB64" s="4"/>
      <c r="AC64" s="86"/>
      <c r="AD64" s="3"/>
      <c r="AE64" s="4"/>
      <c r="AF64" s="86"/>
      <c r="AG64" s="3"/>
      <c r="AH64" s="4"/>
      <c r="AI64" s="86"/>
      <c r="AJ64" s="3"/>
      <c r="AK64" s="4"/>
      <c r="AL64" s="86"/>
      <c r="AM64" s="3"/>
      <c r="AN64" s="4"/>
      <c r="AO64" s="86"/>
      <c r="AP64" s="3"/>
      <c r="AQ64" s="4"/>
      <c r="AR64" s="86"/>
    </row>
    <row r="65" spans="1:44" ht="14" customHeight="1" x14ac:dyDescent="0.3">
      <c r="A65" s="25" t="s">
        <v>119</v>
      </c>
      <c r="B65" s="6">
        <v>6</v>
      </c>
      <c r="C65" s="6">
        <v>109288036</v>
      </c>
      <c r="D65" s="6" t="s">
        <v>120</v>
      </c>
      <c r="E65" s="6" t="s">
        <v>5</v>
      </c>
      <c r="F65" s="11" t="s">
        <v>13</v>
      </c>
      <c r="G65" s="3">
        <v>0.121207</v>
      </c>
      <c r="H65" s="4">
        <v>2.6512999999999998E-2</v>
      </c>
      <c r="I65" s="4">
        <v>3.9329999999999999E-3</v>
      </c>
      <c r="J65" s="5">
        <v>1.6300000000000001E-11</v>
      </c>
      <c r="K65" s="6">
        <v>292719</v>
      </c>
      <c r="L65" s="5">
        <f t="shared" si="0"/>
        <v>1.5522137312067022E-4</v>
      </c>
      <c r="M65" s="23">
        <f t="shared" si="1"/>
        <v>45.4429883988212</v>
      </c>
      <c r="O65" s="3">
        <v>1.1106E-2</v>
      </c>
      <c r="P65" s="4">
        <v>6.3460000000000001E-3</v>
      </c>
      <c r="Q65" s="5">
        <v>8.0126000000000003E-2</v>
      </c>
      <c r="R65" s="11"/>
      <c r="S65" s="3">
        <v>2.3411999999999999E-2</v>
      </c>
      <c r="T65" s="4">
        <v>7.3049999999999999E-3</v>
      </c>
      <c r="U65" s="5">
        <v>1.351E-3</v>
      </c>
      <c r="V65" s="11"/>
      <c r="X65" s="3">
        <v>4.7999999999999996E-3</v>
      </c>
      <c r="Y65" s="4">
        <v>6.8999999999999999E-3</v>
      </c>
      <c r="Z65" s="86">
        <v>0.48699999999999999</v>
      </c>
      <c r="AA65" s="3">
        <v>2.7300000000000001E-2</v>
      </c>
      <c r="AB65" s="4">
        <v>1.069467E-2</v>
      </c>
      <c r="AC65" s="86">
        <v>1.069E-2</v>
      </c>
      <c r="AD65" s="3">
        <v>2.1100000000000001E-2</v>
      </c>
      <c r="AE65" s="4">
        <v>1.3604065E-2</v>
      </c>
      <c r="AF65" s="86">
        <v>0.12089999999999999</v>
      </c>
      <c r="AG65" s="3">
        <v>1.11E-2</v>
      </c>
      <c r="AH65" s="4">
        <v>1.5195596E-2</v>
      </c>
      <c r="AI65" s="86">
        <v>0.46510000000000001</v>
      </c>
      <c r="AJ65" s="3">
        <v>1.03E-2</v>
      </c>
      <c r="AK65" s="4">
        <v>1.8336212000000001E-2</v>
      </c>
      <c r="AL65" s="86">
        <v>0.57430000000000003</v>
      </c>
      <c r="AM65" s="3">
        <v>2.6512999999999998E-2</v>
      </c>
      <c r="AN65" s="4">
        <v>2.5282944000000002E-2</v>
      </c>
      <c r="AO65" s="86">
        <v>0.56630000000000003</v>
      </c>
      <c r="AP65" s="3">
        <v>2.4899999999999999E-2</v>
      </c>
      <c r="AQ65" s="4">
        <v>2.6532387000000001E-2</v>
      </c>
      <c r="AR65" s="86">
        <v>0.34799999999999998</v>
      </c>
    </row>
    <row r="66" spans="1:44" ht="14" customHeight="1" x14ac:dyDescent="0.3">
      <c r="A66" s="25" t="s">
        <v>121</v>
      </c>
      <c r="B66" s="6">
        <v>6</v>
      </c>
      <c r="C66" s="6">
        <v>109290319</v>
      </c>
      <c r="D66" s="6" t="s">
        <v>120</v>
      </c>
      <c r="E66" s="6" t="s">
        <v>6</v>
      </c>
      <c r="F66" s="11" t="s">
        <v>13</v>
      </c>
      <c r="G66" s="3">
        <v>0.14451899999999995</v>
      </c>
      <c r="H66" s="4">
        <v>2.0878000000000001E-2</v>
      </c>
      <c r="I66" s="4">
        <v>3.6519999999999999E-3</v>
      </c>
      <c r="J66" s="5">
        <v>1.11E-8</v>
      </c>
      <c r="K66" s="6">
        <v>292717</v>
      </c>
      <c r="L66" s="5">
        <f t="shared" si="0"/>
        <v>1.1163999694497475E-4</v>
      </c>
      <c r="M66" s="23">
        <f t="shared" si="1"/>
        <v>32.682350363242996</v>
      </c>
      <c r="N66" s="5" t="s">
        <v>472</v>
      </c>
      <c r="O66" s="3">
        <v>6.0639999999999999E-3</v>
      </c>
      <c r="P66" s="4">
        <v>5.8919999999999997E-3</v>
      </c>
      <c r="Q66" s="5">
        <v>0.30338599999999999</v>
      </c>
      <c r="R66" s="12" t="s">
        <v>472</v>
      </c>
      <c r="S66" s="3">
        <v>2.5461000000000001E-2</v>
      </c>
      <c r="T66" s="4">
        <v>6.7809999999999997E-3</v>
      </c>
      <c r="U66" s="5">
        <v>1.74E-4</v>
      </c>
      <c r="V66" s="12" t="s">
        <v>472</v>
      </c>
      <c r="X66" s="3"/>
      <c r="Y66" s="4"/>
      <c r="Z66" s="86"/>
      <c r="AA66" s="3"/>
      <c r="AB66" s="4"/>
      <c r="AC66" s="86"/>
      <c r="AD66" s="3"/>
      <c r="AE66" s="4"/>
      <c r="AF66" s="86"/>
      <c r="AG66" s="3"/>
      <c r="AH66" s="4"/>
      <c r="AI66" s="86"/>
      <c r="AJ66" s="3"/>
      <c r="AK66" s="4"/>
      <c r="AL66" s="86"/>
      <c r="AM66" s="3"/>
      <c r="AN66" s="4"/>
      <c r="AO66" s="86"/>
      <c r="AP66" s="3"/>
      <c r="AQ66" s="4"/>
      <c r="AR66" s="86"/>
    </row>
    <row r="67" spans="1:44" ht="14" customHeight="1" x14ac:dyDescent="0.3">
      <c r="A67" s="25" t="s">
        <v>122</v>
      </c>
      <c r="B67" s="6">
        <v>6</v>
      </c>
      <c r="C67" s="6">
        <v>126865884</v>
      </c>
      <c r="D67" s="6" t="s">
        <v>123</v>
      </c>
      <c r="E67" s="6" t="s">
        <v>14</v>
      </c>
      <c r="F67" s="11" t="s">
        <v>13</v>
      </c>
      <c r="G67" s="3">
        <v>0.49413400000000002</v>
      </c>
      <c r="H67" s="4">
        <v>1.4966E-2</v>
      </c>
      <c r="I67" s="4">
        <v>2.5760000000000002E-3</v>
      </c>
      <c r="J67" s="5">
        <v>6.4000000000000002E-9</v>
      </c>
      <c r="K67" s="6">
        <v>292716</v>
      </c>
      <c r="L67" s="5">
        <f t="shared" si="0"/>
        <v>1.1529838556046796E-4</v>
      </c>
      <c r="M67" s="23">
        <f t="shared" si="1"/>
        <v>33.75334333694083</v>
      </c>
      <c r="N67" s="5" t="s">
        <v>472</v>
      </c>
      <c r="O67" s="3">
        <v>1.7611000000000002E-2</v>
      </c>
      <c r="P67" s="4">
        <v>4.143E-3</v>
      </c>
      <c r="Q67" s="5">
        <v>2.0999999999999999E-5</v>
      </c>
      <c r="R67" s="12"/>
      <c r="S67" s="3">
        <v>-7.5339999999999999E-3</v>
      </c>
      <c r="T67" s="4">
        <v>4.7689999999999998E-3</v>
      </c>
      <c r="U67" s="5">
        <v>0.114139</v>
      </c>
      <c r="V67" s="12"/>
      <c r="X67" s="3">
        <v>7.0000000000000001E-3</v>
      </c>
      <c r="Y67" s="4">
        <v>4.5700000000000003E-3</v>
      </c>
      <c r="Z67" s="86">
        <v>0.126</v>
      </c>
      <c r="AA67" s="3">
        <v>1.5599999999999999E-2</v>
      </c>
      <c r="AB67" s="4">
        <v>7.1127610000000004E-3</v>
      </c>
      <c r="AC67" s="86">
        <v>2.8289999999999999E-2</v>
      </c>
      <c r="AD67" s="3">
        <v>6.6E-3</v>
      </c>
      <c r="AE67" s="4">
        <v>9.0554950000000002E-3</v>
      </c>
      <c r="AF67" s="86">
        <v>0.46610000000000001</v>
      </c>
      <c r="AG67" s="3">
        <v>-2.7000000000000001E-3</v>
      </c>
      <c r="AH67" s="4">
        <v>1.0173257E-2</v>
      </c>
      <c r="AI67" s="86">
        <v>0.79069999999999996</v>
      </c>
      <c r="AJ67" s="3">
        <v>-1.24E-2</v>
      </c>
      <c r="AK67" s="4">
        <v>1.2158660999999999E-2</v>
      </c>
      <c r="AL67" s="86">
        <v>0.30780000000000002</v>
      </c>
      <c r="AM67" s="3">
        <v>-1.4200000000000001E-2</v>
      </c>
      <c r="AN67" s="4">
        <v>1.6638005000000001E-2</v>
      </c>
      <c r="AO67" s="86">
        <v>0.39340000000000003</v>
      </c>
      <c r="AP67" s="3">
        <v>1.5699999999999999E-2</v>
      </c>
      <c r="AQ67" s="4">
        <v>1.7498439000000001E-2</v>
      </c>
      <c r="AR67" s="86">
        <v>0.36959999999999998</v>
      </c>
    </row>
    <row r="68" spans="1:44" ht="14" customHeight="1" x14ac:dyDescent="0.3">
      <c r="A68" s="25" t="s">
        <v>124</v>
      </c>
      <c r="B68" s="6">
        <v>6</v>
      </c>
      <c r="C68" s="6">
        <v>130337266</v>
      </c>
      <c r="D68" s="6" t="s">
        <v>125</v>
      </c>
      <c r="E68" s="6" t="s">
        <v>14</v>
      </c>
      <c r="F68" s="11" t="s">
        <v>13</v>
      </c>
      <c r="G68" s="3">
        <v>0.801817</v>
      </c>
      <c r="H68" s="4">
        <v>2.0035000000000001E-2</v>
      </c>
      <c r="I68" s="4">
        <v>3.238E-3</v>
      </c>
      <c r="J68" s="5">
        <v>6.3099999999999999E-10</v>
      </c>
      <c r="K68" s="6">
        <v>292720</v>
      </c>
      <c r="L68" s="5">
        <f t="shared" ref="L68:L131" si="2">(2*G68*(1-G68)*H68*H68)/((2*G68*(1-G68)*H68*H68)+(2*G68*(1-G68)*K68*I68*I68))</f>
        <v>1.3077231466936064E-4</v>
      </c>
      <c r="M68" s="23">
        <f t="shared" ref="M68:M131" si="3">L68*(K68-2)/(1-L68)</f>
        <v>38.284416947205862</v>
      </c>
      <c r="N68" s="5"/>
      <c r="O68" s="3">
        <v>1.4392E-2</v>
      </c>
      <c r="P68" s="4">
        <v>5.1729999999999996E-3</v>
      </c>
      <c r="Q68" s="5">
        <v>5.4010000000000004E-3</v>
      </c>
      <c r="R68" s="12"/>
      <c r="S68" s="3">
        <v>6.123E-3</v>
      </c>
      <c r="T68" s="4">
        <v>5.7850000000000002E-3</v>
      </c>
      <c r="U68" s="5">
        <v>0.28992899999999999</v>
      </c>
      <c r="V68" s="12"/>
      <c r="W68" s="6" t="s">
        <v>409</v>
      </c>
      <c r="X68" s="3"/>
      <c r="Y68" s="4"/>
      <c r="Z68" s="86"/>
      <c r="AA68" s="3"/>
      <c r="AB68" s="4"/>
      <c r="AC68" s="86"/>
      <c r="AD68" s="3"/>
      <c r="AE68" s="4"/>
      <c r="AF68" s="86"/>
      <c r="AG68" s="3"/>
      <c r="AH68" s="4"/>
      <c r="AI68" s="86"/>
      <c r="AJ68" s="3"/>
      <c r="AK68" s="4"/>
      <c r="AL68" s="86"/>
      <c r="AM68" s="3"/>
      <c r="AN68" s="4"/>
      <c r="AO68" s="86"/>
      <c r="AP68" s="3"/>
      <c r="AQ68" s="4"/>
      <c r="AR68" s="86"/>
    </row>
    <row r="69" spans="1:44" ht="14" customHeight="1" x14ac:dyDescent="0.3">
      <c r="A69" s="25" t="s">
        <v>126</v>
      </c>
      <c r="B69" s="6">
        <v>6</v>
      </c>
      <c r="C69" s="6">
        <v>130345835</v>
      </c>
      <c r="D69" s="6" t="s">
        <v>125</v>
      </c>
      <c r="E69" s="6" t="s">
        <v>5</v>
      </c>
      <c r="F69" s="11" t="s">
        <v>6</v>
      </c>
      <c r="G69" s="3">
        <v>0.73633599999999999</v>
      </c>
      <c r="H69" s="4">
        <v>1.7826999999999999E-2</v>
      </c>
      <c r="I69" s="4">
        <v>2.9390000000000002E-3</v>
      </c>
      <c r="J69" s="5">
        <v>1.3500000000000001E-9</v>
      </c>
      <c r="K69" s="6">
        <v>298129</v>
      </c>
      <c r="L69" s="5">
        <f t="shared" si="2"/>
        <v>1.2339556195655011E-4</v>
      </c>
      <c r="M69" s="23">
        <f t="shared" si="3"/>
        <v>36.792088679878617</v>
      </c>
      <c r="N69" s="5"/>
      <c r="O69" s="3">
        <v>6.8139999999999997E-3</v>
      </c>
      <c r="P69" s="4">
        <v>4.6680000000000003E-3</v>
      </c>
      <c r="Q69" s="5">
        <v>0.14433499999999999</v>
      </c>
      <c r="R69" s="12"/>
      <c r="S69" s="3">
        <v>1.8598E-2</v>
      </c>
      <c r="T69" s="4">
        <v>5.2729999999999999E-3</v>
      </c>
      <c r="U69" s="5">
        <v>4.2000000000000002E-4</v>
      </c>
      <c r="V69" s="12"/>
      <c r="W69" s="6" t="s">
        <v>409</v>
      </c>
      <c r="X69" s="3"/>
      <c r="Y69" s="4"/>
      <c r="Z69" s="86"/>
      <c r="AA69" s="3"/>
      <c r="AB69" s="4"/>
      <c r="AC69" s="86"/>
      <c r="AD69" s="3"/>
      <c r="AE69" s="4"/>
      <c r="AF69" s="86"/>
      <c r="AG69" s="3"/>
      <c r="AH69" s="4"/>
      <c r="AI69" s="86"/>
      <c r="AJ69" s="3"/>
      <c r="AK69" s="4"/>
      <c r="AL69" s="86"/>
      <c r="AM69" s="3"/>
      <c r="AN69" s="4"/>
      <c r="AO69" s="86"/>
      <c r="AP69" s="3"/>
      <c r="AQ69" s="4"/>
      <c r="AR69" s="86"/>
    </row>
    <row r="70" spans="1:44" ht="14" customHeight="1" x14ac:dyDescent="0.3">
      <c r="A70" s="25" t="s">
        <v>127</v>
      </c>
      <c r="B70" s="6">
        <v>6</v>
      </c>
      <c r="C70" s="6">
        <v>141878920</v>
      </c>
      <c r="D70" s="6" t="s">
        <v>128</v>
      </c>
      <c r="E70" s="6" t="s">
        <v>14</v>
      </c>
      <c r="F70" s="11" t="s">
        <v>5</v>
      </c>
      <c r="G70" s="3">
        <v>0.747004</v>
      </c>
      <c r="H70" s="4">
        <v>2.1812000000000002E-2</v>
      </c>
      <c r="I70" s="4">
        <v>2.996E-3</v>
      </c>
      <c r="J70" s="5">
        <v>3.44E-13</v>
      </c>
      <c r="K70" s="6">
        <v>292714</v>
      </c>
      <c r="L70" s="5">
        <f t="shared" si="2"/>
        <v>1.8104445663147468E-4</v>
      </c>
      <c r="M70" s="23">
        <f t="shared" si="3"/>
        <v>53.003480975925079</v>
      </c>
      <c r="O70" s="3">
        <v>2.2089999999999999E-2</v>
      </c>
      <c r="P70" s="4">
        <v>4.7520000000000001E-3</v>
      </c>
      <c r="Q70" s="5">
        <v>3.3400000000000002E-6</v>
      </c>
      <c r="R70" s="11"/>
      <c r="S70" s="3">
        <v>1.5699999999999999E-4</v>
      </c>
      <c r="T70" s="4">
        <v>5.3330000000000001E-3</v>
      </c>
      <c r="U70" s="5">
        <v>0.97645800000000005</v>
      </c>
      <c r="V70" s="11"/>
      <c r="X70" s="3">
        <v>-9.7999999999999997E-3</v>
      </c>
      <c r="Y70" s="4">
        <v>5.3E-3</v>
      </c>
      <c r="Z70" s="86">
        <v>6.4500000000000002E-2</v>
      </c>
      <c r="AA70" s="3">
        <v>-8.8999999999999999E-3</v>
      </c>
      <c r="AB70" s="4">
        <v>8.2451590000000002E-3</v>
      </c>
      <c r="AC70" s="86">
        <v>0.28039999999999998</v>
      </c>
      <c r="AD70" s="3">
        <v>4.4999999999999997E-3</v>
      </c>
      <c r="AE70" s="4">
        <v>1.0336236E-2</v>
      </c>
      <c r="AF70" s="86">
        <v>0.6633</v>
      </c>
      <c r="AG70" s="3">
        <v>4.8999999999999998E-3</v>
      </c>
      <c r="AH70" s="4">
        <v>1.1911369E-2</v>
      </c>
      <c r="AI70" s="86">
        <v>0.68079999999999996</v>
      </c>
      <c r="AJ70" s="3">
        <v>2.9899999999999999E-2</v>
      </c>
      <c r="AK70" s="4">
        <v>1.4000586000000001E-2</v>
      </c>
      <c r="AL70" s="86">
        <v>3.2710000000000003E-2</v>
      </c>
      <c r="AM70" s="3">
        <v>2.1812000000000002E-2</v>
      </c>
      <c r="AN70" s="4">
        <v>1.9229979000000001E-2</v>
      </c>
      <c r="AO70" s="86">
        <v>0.45710000000000001</v>
      </c>
      <c r="AP70" s="3">
        <v>-3.0200000000000001E-2</v>
      </c>
      <c r="AQ70" s="4">
        <v>2.0163671000000001E-2</v>
      </c>
      <c r="AR70" s="86">
        <v>0.13420000000000001</v>
      </c>
    </row>
    <row r="71" spans="1:44" ht="14" customHeight="1" x14ac:dyDescent="0.3">
      <c r="A71" s="25" t="s">
        <v>129</v>
      </c>
      <c r="B71" s="6">
        <v>6</v>
      </c>
      <c r="C71" s="6">
        <v>142734204</v>
      </c>
      <c r="D71" s="6" t="s">
        <v>130</v>
      </c>
      <c r="E71" s="6" t="s">
        <v>14</v>
      </c>
      <c r="F71" s="11" t="s">
        <v>13</v>
      </c>
      <c r="G71" s="3">
        <v>0.715144</v>
      </c>
      <c r="H71" s="4">
        <v>1.6809999999999999E-2</v>
      </c>
      <c r="I71" s="4">
        <v>2.8500000000000001E-3</v>
      </c>
      <c r="J71" s="5">
        <v>3.7499999999999997E-9</v>
      </c>
      <c r="K71" s="6">
        <v>292717</v>
      </c>
      <c r="L71" s="5">
        <f t="shared" si="2"/>
        <v>1.1883548656188133E-4</v>
      </c>
      <c r="M71" s="23">
        <f t="shared" si="3"/>
        <v>34.789063624263918</v>
      </c>
      <c r="N71" s="5" t="s">
        <v>472</v>
      </c>
      <c r="O71" s="3">
        <v>1.5481999999999999E-2</v>
      </c>
      <c r="P71" s="4">
        <v>4.5570000000000003E-3</v>
      </c>
      <c r="Q71" s="5">
        <v>6.8099999999999996E-4</v>
      </c>
      <c r="R71" s="12" t="s">
        <v>472</v>
      </c>
      <c r="S71" s="3">
        <v>4.431E-3</v>
      </c>
      <c r="T71" s="4">
        <v>5.1209999999999997E-3</v>
      </c>
      <c r="U71" s="5">
        <v>0.38687899999999997</v>
      </c>
      <c r="V71" s="12" t="s">
        <v>472</v>
      </c>
      <c r="X71" s="3"/>
      <c r="Y71" s="4"/>
      <c r="Z71" s="86"/>
      <c r="AA71" s="3"/>
      <c r="AB71" s="4"/>
      <c r="AC71" s="86"/>
      <c r="AD71" s="3"/>
      <c r="AE71" s="4"/>
      <c r="AF71" s="86"/>
      <c r="AG71" s="3"/>
      <c r="AH71" s="4"/>
      <c r="AI71" s="86"/>
      <c r="AJ71" s="3"/>
      <c r="AK71" s="4"/>
      <c r="AL71" s="86"/>
      <c r="AM71" s="3"/>
      <c r="AN71" s="4"/>
      <c r="AO71" s="86"/>
      <c r="AP71" s="3"/>
      <c r="AQ71" s="4"/>
      <c r="AR71" s="86"/>
    </row>
    <row r="72" spans="1:44" ht="14" customHeight="1" x14ac:dyDescent="0.3">
      <c r="A72" s="25" t="s">
        <v>131</v>
      </c>
      <c r="B72" s="6">
        <v>6</v>
      </c>
      <c r="C72" s="6">
        <v>152039964</v>
      </c>
      <c r="D72" s="6" t="s">
        <v>132</v>
      </c>
      <c r="E72" s="6" t="s">
        <v>14</v>
      </c>
      <c r="F72" s="11" t="s">
        <v>13</v>
      </c>
      <c r="G72" s="3">
        <v>0.72386499999999998</v>
      </c>
      <c r="H72" s="4">
        <v>3.1698999999999998E-2</v>
      </c>
      <c r="I72" s="4">
        <v>2.8479999999999998E-3</v>
      </c>
      <c r="J72" s="5">
        <v>9.7800000000000003E-29</v>
      </c>
      <c r="K72" s="6">
        <v>298136</v>
      </c>
      <c r="L72" s="5">
        <f t="shared" si="2"/>
        <v>4.1535200463451902E-4</v>
      </c>
      <c r="M72" s="23">
        <f t="shared" si="3"/>
        <v>123.88200919056315</v>
      </c>
      <c r="O72" s="3">
        <v>2.7990000000000001E-2</v>
      </c>
      <c r="P72" s="4">
        <v>4.5580000000000004E-3</v>
      </c>
      <c r="Q72" s="5">
        <v>8.2299999999999995E-10</v>
      </c>
      <c r="R72" s="11"/>
      <c r="S72" s="3">
        <v>4.463E-3</v>
      </c>
      <c r="T72" s="4">
        <v>5.1520000000000003E-3</v>
      </c>
      <c r="U72" s="5">
        <v>0.38629599999999997</v>
      </c>
      <c r="V72" s="12" t="s">
        <v>472</v>
      </c>
      <c r="X72" s="3">
        <v>-1.01E-2</v>
      </c>
      <c r="Y72" s="4">
        <v>5.11E-3</v>
      </c>
      <c r="Z72" s="86">
        <v>4.82E-2</v>
      </c>
      <c r="AA72" s="3">
        <v>-1.66E-2</v>
      </c>
      <c r="AB72" s="4">
        <v>8.1691460000000004E-3</v>
      </c>
      <c r="AC72" s="86">
        <v>4.215E-2</v>
      </c>
      <c r="AD72" s="3">
        <v>-6.4000000000000003E-3</v>
      </c>
      <c r="AE72" s="4">
        <v>9.974274E-3</v>
      </c>
      <c r="AF72" s="86">
        <v>0.52110000000000001</v>
      </c>
      <c r="AG72" s="3">
        <v>1.5699999999999999E-2</v>
      </c>
      <c r="AH72" s="4">
        <v>1.1414661E-2</v>
      </c>
      <c r="AI72" s="86">
        <v>0.16900000000000001</v>
      </c>
      <c r="AJ72" s="3">
        <v>1.0999999999999999E-2</v>
      </c>
      <c r="AK72" s="4">
        <v>1.3666958999999999E-2</v>
      </c>
      <c r="AL72" s="86">
        <v>0.4209</v>
      </c>
      <c r="AM72" s="3">
        <v>3.1698999999999998E-2</v>
      </c>
      <c r="AN72" s="4">
        <v>1.8108229E-2</v>
      </c>
      <c r="AO72" s="86">
        <v>0.1168</v>
      </c>
      <c r="AP72" s="3">
        <v>-3.3999999999999998E-3</v>
      </c>
      <c r="AQ72" s="4">
        <v>1.9152776999999999E-2</v>
      </c>
      <c r="AR72" s="86">
        <v>0.85909999999999997</v>
      </c>
    </row>
    <row r="73" spans="1:44" ht="14" customHeight="1" x14ac:dyDescent="0.3">
      <c r="A73" s="25" t="s">
        <v>133</v>
      </c>
      <c r="B73" s="6">
        <v>6</v>
      </c>
      <c r="C73" s="6">
        <v>152042502</v>
      </c>
      <c r="D73" s="6" t="s">
        <v>132</v>
      </c>
      <c r="E73" s="6" t="s">
        <v>6</v>
      </c>
      <c r="F73" s="11" t="s">
        <v>13</v>
      </c>
      <c r="G73" s="3">
        <v>0.72088799999999997</v>
      </c>
      <c r="H73" s="4">
        <v>3.1401999999999999E-2</v>
      </c>
      <c r="I73" s="4">
        <v>2.8649999999999999E-3</v>
      </c>
      <c r="J73" s="5">
        <v>6.4299999999999997E-28</v>
      </c>
      <c r="K73" s="6">
        <v>292718</v>
      </c>
      <c r="L73" s="5">
        <f t="shared" si="2"/>
        <v>4.1023974668729203E-4</v>
      </c>
      <c r="M73" s="23">
        <f t="shared" si="3"/>
        <v>120.1330210314341</v>
      </c>
      <c r="N73" s="5" t="s">
        <v>472</v>
      </c>
      <c r="O73" s="3">
        <v>2.6641000000000001E-2</v>
      </c>
      <c r="P73" s="4">
        <v>4.5770000000000003E-3</v>
      </c>
      <c r="Q73" s="5">
        <v>5.8399999999999997E-9</v>
      </c>
      <c r="R73" s="12" t="s">
        <v>472</v>
      </c>
      <c r="S73" s="3">
        <v>6.3720000000000001E-3</v>
      </c>
      <c r="T73" s="4">
        <v>5.1390000000000003E-3</v>
      </c>
      <c r="U73" s="5">
        <v>0.215004</v>
      </c>
      <c r="V73" s="12"/>
      <c r="X73" s="3">
        <v>-1.04E-2</v>
      </c>
      <c r="Y73" s="4">
        <v>5.1200000000000004E-3</v>
      </c>
      <c r="Z73" s="86">
        <v>4.24E-2</v>
      </c>
      <c r="AA73" s="3">
        <v>-1.7999999999999999E-2</v>
      </c>
      <c r="AB73" s="4">
        <v>8.0903620000000002E-3</v>
      </c>
      <c r="AC73" s="86">
        <v>2.6089999999999999E-2</v>
      </c>
      <c r="AD73" s="3">
        <v>-8.2000000000000007E-3</v>
      </c>
      <c r="AE73" s="4">
        <v>1.0027516E-2</v>
      </c>
      <c r="AF73" s="86">
        <v>0.41349999999999998</v>
      </c>
      <c r="AG73" s="3">
        <v>-1.8800000000000001E-2</v>
      </c>
      <c r="AH73" s="4">
        <v>1.1371879E-2</v>
      </c>
      <c r="AI73" s="86">
        <v>9.8290000000000002E-2</v>
      </c>
      <c r="AJ73" s="3">
        <v>-1.15E-2</v>
      </c>
      <c r="AK73" s="4">
        <v>1.3426133999999999E-2</v>
      </c>
      <c r="AL73" s="86">
        <v>0.39169999999999999</v>
      </c>
      <c r="AM73" s="3">
        <v>-2.86E-2</v>
      </c>
      <c r="AN73" s="4">
        <v>1.8055870000000002E-2</v>
      </c>
      <c r="AO73" s="86">
        <v>0.1132</v>
      </c>
      <c r="AP73" s="3">
        <v>-3.0999999999999999E-3</v>
      </c>
      <c r="AQ73" s="4">
        <v>1.9210208999999999E-2</v>
      </c>
      <c r="AR73" s="86">
        <v>0.87180000000000002</v>
      </c>
    </row>
    <row r="74" spans="1:44" ht="14" customHeight="1" x14ac:dyDescent="0.3">
      <c r="A74" s="25" t="s">
        <v>134</v>
      </c>
      <c r="B74" s="6">
        <v>6</v>
      </c>
      <c r="C74" s="6">
        <v>166142456</v>
      </c>
      <c r="D74" s="6" t="s">
        <v>135</v>
      </c>
      <c r="E74" s="6" t="s">
        <v>14</v>
      </c>
      <c r="F74" s="11" t="s">
        <v>6</v>
      </c>
      <c r="G74" s="3">
        <v>0.67163399999999995</v>
      </c>
      <c r="H74" s="4">
        <v>2.0752E-2</v>
      </c>
      <c r="I74" s="4">
        <v>2.8159999999999999E-3</v>
      </c>
      <c r="J74" s="5">
        <v>1.7999999999999999E-13</v>
      </c>
      <c r="K74" s="6">
        <v>292253</v>
      </c>
      <c r="L74" s="5">
        <f t="shared" si="2"/>
        <v>1.8578683868705919E-4</v>
      </c>
      <c r="M74" s="23">
        <f t="shared" si="3"/>
        <v>54.306478822152329</v>
      </c>
      <c r="O74" s="3">
        <v>1.8178E-2</v>
      </c>
      <c r="P74" s="4">
        <v>4.4409999999999996E-3</v>
      </c>
      <c r="Q74" s="5">
        <v>4.3000000000000002E-5</v>
      </c>
      <c r="R74" s="11"/>
      <c r="S74" s="3">
        <v>1.8200000000000001E-4</v>
      </c>
      <c r="T74" s="4">
        <v>5.1159999999999999E-3</v>
      </c>
      <c r="U74" s="5">
        <v>0.97164700000000004</v>
      </c>
      <c r="V74" s="11"/>
      <c r="X74" s="3">
        <v>-4.1999999999999997E-3</v>
      </c>
      <c r="Y74" s="4">
        <v>5.2199999999999998E-3</v>
      </c>
      <c r="Z74" s="86">
        <v>0.42099999999999999</v>
      </c>
      <c r="AA74" s="3">
        <v>1.9E-3</v>
      </c>
      <c r="AB74" s="4">
        <v>8.1970240000000007E-3</v>
      </c>
      <c r="AC74" s="86">
        <v>0.81669999999999998</v>
      </c>
      <c r="AD74" s="3">
        <v>-3.7000000000000002E-3</v>
      </c>
      <c r="AE74" s="4">
        <v>1.0144007999999999E-2</v>
      </c>
      <c r="AF74" s="86">
        <v>0.71530000000000005</v>
      </c>
      <c r="AG74" s="3">
        <v>9.7999999999999997E-3</v>
      </c>
      <c r="AH74" s="4">
        <v>1.1347662999999999E-2</v>
      </c>
      <c r="AI74" s="86">
        <v>0.38779999999999998</v>
      </c>
      <c r="AJ74" s="3">
        <v>1.9199999999999998E-2</v>
      </c>
      <c r="AK74" s="4">
        <v>1.3720393000000001E-2</v>
      </c>
      <c r="AL74" s="86">
        <v>0.16170000000000001</v>
      </c>
      <c r="AM74" s="3">
        <v>1.9781E-2</v>
      </c>
      <c r="AN74" s="4">
        <v>1.8991309000000001E-2</v>
      </c>
      <c r="AO74" s="86">
        <v>0.19159999999999999</v>
      </c>
      <c r="AP74" s="3">
        <v>-2.6800000000000001E-2</v>
      </c>
      <c r="AQ74" s="4">
        <v>2.0232345999999998E-2</v>
      </c>
      <c r="AR74" s="86">
        <v>0.18529999999999999</v>
      </c>
    </row>
    <row r="75" spans="1:44" ht="14" customHeight="1" x14ac:dyDescent="0.3">
      <c r="A75" s="25" t="s">
        <v>136</v>
      </c>
      <c r="B75" s="6">
        <v>7</v>
      </c>
      <c r="C75" s="6">
        <v>2741021</v>
      </c>
      <c r="D75" s="6" t="s">
        <v>137</v>
      </c>
      <c r="E75" s="6" t="s">
        <v>5</v>
      </c>
      <c r="F75" s="11" t="s">
        <v>6</v>
      </c>
      <c r="G75" s="3">
        <v>0.73539100000000002</v>
      </c>
      <c r="H75" s="4">
        <v>1.5809E-2</v>
      </c>
      <c r="I75" s="4">
        <v>3.0040000000000002E-3</v>
      </c>
      <c r="J75" s="5">
        <v>1.4499999999999999E-7</v>
      </c>
      <c r="K75" s="6">
        <v>291447</v>
      </c>
      <c r="L75" s="5">
        <f t="shared" si="2"/>
        <v>9.5018481362015668E-5</v>
      </c>
      <c r="M75" s="23">
        <f t="shared" si="3"/>
        <v>27.695292865221589</v>
      </c>
      <c r="N75" s="5" t="s">
        <v>472</v>
      </c>
      <c r="O75" s="3">
        <v>6.3200000000000001E-3</v>
      </c>
      <c r="P75" s="4">
        <v>4.7540000000000004E-3</v>
      </c>
      <c r="Q75" s="5">
        <v>0.18371299999999999</v>
      </c>
      <c r="R75" s="12" t="s">
        <v>472</v>
      </c>
      <c r="S75" s="3">
        <v>1.6993999999999999E-2</v>
      </c>
      <c r="T75" s="4">
        <v>5.5009999999999998E-3</v>
      </c>
      <c r="U75" s="5">
        <v>2.006E-3</v>
      </c>
      <c r="V75" s="11"/>
      <c r="X75" s="3">
        <v>-5.3E-3</v>
      </c>
      <c r="Y75" s="4">
        <v>5.4099999999999999E-3</v>
      </c>
      <c r="Z75" s="86">
        <v>0.32700000000000001</v>
      </c>
      <c r="AA75" s="3">
        <v>-1E-3</v>
      </c>
      <c r="AB75" s="4">
        <v>8.7200349999999992E-3</v>
      </c>
      <c r="AC75" s="86">
        <v>0.90869999999999995</v>
      </c>
      <c r="AD75" s="3">
        <v>-9.1000000000000004E-3</v>
      </c>
      <c r="AE75" s="4">
        <v>1.0693995E-2</v>
      </c>
      <c r="AF75" s="86">
        <v>0.39479999999999998</v>
      </c>
      <c r="AG75" s="3" t="s">
        <v>586</v>
      </c>
      <c r="AH75" s="4" t="s">
        <v>585</v>
      </c>
      <c r="AI75" s="86">
        <v>0.99980000000000002</v>
      </c>
      <c r="AJ75" s="3">
        <v>-1.38E-2</v>
      </c>
      <c r="AK75" s="4">
        <v>1.4821123E-2</v>
      </c>
      <c r="AL75" s="86">
        <v>0.3518</v>
      </c>
      <c r="AM75" s="3">
        <v>-2.4400000000000002E-2</v>
      </c>
      <c r="AN75" s="4">
        <v>1.9323798999999999E-2</v>
      </c>
      <c r="AO75" s="86">
        <v>0.20669999999999999</v>
      </c>
      <c r="AP75" s="3">
        <v>-2.0199999999999999E-2</v>
      </c>
      <c r="AQ75" s="4">
        <v>2.0304182E-2</v>
      </c>
      <c r="AR75" s="86">
        <v>0.31979999999999997</v>
      </c>
    </row>
    <row r="76" spans="1:44" ht="14" customHeight="1" x14ac:dyDescent="0.3">
      <c r="A76" s="25" t="s">
        <v>138</v>
      </c>
      <c r="B76" s="6">
        <v>7</v>
      </c>
      <c r="C76" s="6">
        <v>2756832</v>
      </c>
      <c r="D76" s="6" t="s">
        <v>137</v>
      </c>
      <c r="E76" s="6" t="s">
        <v>13</v>
      </c>
      <c r="F76" s="11" t="s">
        <v>14</v>
      </c>
      <c r="G76" s="3">
        <v>0.57672900000000005</v>
      </c>
      <c r="H76" s="4">
        <v>1.9078999999999999E-2</v>
      </c>
      <c r="I76" s="4">
        <v>2.6059999999999998E-3</v>
      </c>
      <c r="J76" s="5">
        <v>2.5700000000000002E-13</v>
      </c>
      <c r="K76" s="6">
        <v>292711</v>
      </c>
      <c r="L76" s="5">
        <f t="shared" si="2"/>
        <v>1.8308123417451702E-4</v>
      </c>
      <c r="M76" s="23">
        <f t="shared" si="3"/>
        <v>53.599338006941949</v>
      </c>
      <c r="O76" s="3">
        <v>1.3676000000000001E-2</v>
      </c>
      <c r="P76" s="4">
        <v>4.1869999999999997E-3</v>
      </c>
      <c r="Q76" s="5">
        <v>1.09E-3</v>
      </c>
      <c r="R76" s="11"/>
      <c r="S76" s="3">
        <v>9.3120000000000008E-3</v>
      </c>
      <c r="T76" s="4">
        <v>4.8219999999999999E-3</v>
      </c>
      <c r="U76" s="5">
        <v>5.3449000000000003E-2</v>
      </c>
      <c r="V76" s="12" t="s">
        <v>472</v>
      </c>
      <c r="X76" s="3">
        <v>1.7000000000000001E-2</v>
      </c>
      <c r="Y76" s="4">
        <v>4.8799999999999998E-3</v>
      </c>
      <c r="Z76" s="86">
        <v>4.95E-4</v>
      </c>
      <c r="AA76" s="3">
        <v>2.18E-2</v>
      </c>
      <c r="AB76" s="4">
        <v>7.6506990000000004E-3</v>
      </c>
      <c r="AC76" s="86">
        <v>4.3800000000000002E-3</v>
      </c>
      <c r="AD76" s="3">
        <v>4.1200000000000001E-2</v>
      </c>
      <c r="AE76" s="4">
        <v>9.7233460000000008E-3</v>
      </c>
      <c r="AF76" s="86">
        <v>2.26E-5</v>
      </c>
      <c r="AG76" s="3">
        <v>1.4800000000000001E-2</v>
      </c>
      <c r="AH76" s="4">
        <v>1.0798199E-2</v>
      </c>
      <c r="AI76" s="86">
        <v>0.17050000000000001</v>
      </c>
      <c r="AJ76" s="3">
        <v>3.15E-2</v>
      </c>
      <c r="AK76" s="4">
        <v>1.3066503E-2</v>
      </c>
      <c r="AL76" s="86">
        <v>1.592E-2</v>
      </c>
      <c r="AM76" s="3">
        <v>2.0084000000000001E-2</v>
      </c>
      <c r="AN76" s="4">
        <v>1.7908008999999999E-2</v>
      </c>
      <c r="AO76" s="86">
        <v>0.28870000000000001</v>
      </c>
      <c r="AP76" s="3">
        <v>2.69E-2</v>
      </c>
      <c r="AQ76" s="4">
        <v>1.8759987999999998E-2</v>
      </c>
      <c r="AR76" s="86">
        <v>0.15160000000000001</v>
      </c>
    </row>
    <row r="77" spans="1:44" ht="14" customHeight="1" x14ac:dyDescent="0.3">
      <c r="A77" s="25" t="s">
        <v>139</v>
      </c>
      <c r="B77" s="6">
        <v>7</v>
      </c>
      <c r="C77" s="6">
        <v>22739562</v>
      </c>
      <c r="D77" s="6" t="s">
        <v>140</v>
      </c>
      <c r="E77" s="6" t="s">
        <v>6</v>
      </c>
      <c r="F77" s="11" t="s">
        <v>13</v>
      </c>
      <c r="G77" s="3">
        <v>0.32311400000000001</v>
      </c>
      <c r="H77" s="4">
        <v>1.6559000000000001E-2</v>
      </c>
      <c r="I77" s="4">
        <v>2.7729999999999999E-3</v>
      </c>
      <c r="J77" s="5">
        <v>2.4199999999999999E-9</v>
      </c>
      <c r="K77" s="6">
        <v>292716</v>
      </c>
      <c r="L77" s="5">
        <f t="shared" si="2"/>
        <v>1.2180611969501749E-4</v>
      </c>
      <c r="M77" s="23">
        <f t="shared" si="3"/>
        <v>35.658699968283855</v>
      </c>
      <c r="N77" s="5" t="s">
        <v>472</v>
      </c>
      <c r="O77" s="3">
        <v>1.1221999999999999E-2</v>
      </c>
      <c r="P77" s="4">
        <v>4.4400000000000004E-3</v>
      </c>
      <c r="Q77" s="5">
        <v>1.1488999999999999E-2</v>
      </c>
      <c r="R77" s="12" t="s">
        <v>472</v>
      </c>
      <c r="S77" s="3">
        <v>9.1549999999999999E-3</v>
      </c>
      <c r="T77" s="4">
        <v>5.1120000000000002E-3</v>
      </c>
      <c r="U77" s="5">
        <v>7.3289999999999994E-2</v>
      </c>
      <c r="V77" s="12" t="s">
        <v>472</v>
      </c>
      <c r="X77" s="3"/>
      <c r="Y77" s="4"/>
      <c r="Z77" s="86"/>
      <c r="AA77" s="3"/>
      <c r="AB77" s="4"/>
      <c r="AC77" s="86"/>
      <c r="AD77" s="3"/>
      <c r="AE77" s="4"/>
      <c r="AF77" s="86"/>
      <c r="AG77" s="3"/>
      <c r="AH77" s="4"/>
      <c r="AI77" s="86"/>
      <c r="AJ77" s="3"/>
      <c r="AK77" s="4"/>
      <c r="AL77" s="86"/>
      <c r="AM77" s="3"/>
      <c r="AN77" s="4"/>
      <c r="AO77" s="86"/>
      <c r="AP77" s="3"/>
      <c r="AQ77" s="4"/>
      <c r="AR77" s="86"/>
    </row>
    <row r="78" spans="1:44" ht="14" customHeight="1" x14ac:dyDescent="0.3">
      <c r="A78" s="25" t="s">
        <v>141</v>
      </c>
      <c r="B78" s="6">
        <v>7</v>
      </c>
      <c r="C78" s="6">
        <v>22798265</v>
      </c>
      <c r="D78" s="6" t="s">
        <v>140</v>
      </c>
      <c r="E78" s="6" t="s">
        <v>6</v>
      </c>
      <c r="F78" s="11" t="s">
        <v>14</v>
      </c>
      <c r="G78" s="3">
        <v>0.58556399999999997</v>
      </c>
      <c r="H78" s="4">
        <v>1.0407E-2</v>
      </c>
      <c r="I78" s="4">
        <v>2.6180000000000001E-3</v>
      </c>
      <c r="J78" s="5">
        <v>7.1000000000000005E-5</v>
      </c>
      <c r="K78" s="6">
        <v>292719</v>
      </c>
      <c r="L78" s="5">
        <f t="shared" si="2"/>
        <v>5.3980570206162941E-5</v>
      </c>
      <c r="M78" s="23">
        <f t="shared" si="3"/>
        <v>15.801883563722498</v>
      </c>
      <c r="N78" s="5" t="s">
        <v>472</v>
      </c>
      <c r="O78" s="3">
        <v>1.588E-3</v>
      </c>
      <c r="P78" s="4">
        <v>4.1729999999999996E-3</v>
      </c>
      <c r="Q78" s="5">
        <v>0.70349300000000003</v>
      </c>
      <c r="R78" s="12" t="s">
        <v>472</v>
      </c>
      <c r="S78" s="3">
        <v>1.6968E-2</v>
      </c>
      <c r="T78" s="4">
        <v>4.6959999999999997E-3</v>
      </c>
      <c r="U78" s="5">
        <v>3.0200000000000002E-4</v>
      </c>
      <c r="V78" s="12"/>
      <c r="X78" s="3">
        <v>-1.6000000000000001E-3</v>
      </c>
      <c r="Y78" s="4">
        <v>4.5199999999999997E-3</v>
      </c>
      <c r="Z78" s="86">
        <v>0.72299999999999998</v>
      </c>
      <c r="AA78" s="3">
        <v>-2.0000000000000001E-4</v>
      </c>
      <c r="AB78" s="4">
        <v>9.0149050000000001E-3</v>
      </c>
      <c r="AC78" s="86">
        <v>0.98229999999999995</v>
      </c>
      <c r="AD78" s="3">
        <v>9.9000000000000008E-3</v>
      </c>
      <c r="AE78" s="4">
        <v>9.1278109999999996E-3</v>
      </c>
      <c r="AF78" s="86">
        <v>0.27810000000000001</v>
      </c>
      <c r="AG78" s="3">
        <v>5.7999999999999996E-3</v>
      </c>
      <c r="AH78" s="4">
        <v>1.0282238000000001E-2</v>
      </c>
      <c r="AI78" s="86">
        <v>0.57269999999999999</v>
      </c>
      <c r="AJ78" s="3">
        <v>-1.2E-2</v>
      </c>
      <c r="AK78" s="4">
        <v>1.2197252E-2</v>
      </c>
      <c r="AL78" s="86">
        <v>0.32519999999999999</v>
      </c>
      <c r="AM78" s="3">
        <v>-1.3299999999999999E-2</v>
      </c>
      <c r="AN78" s="4">
        <v>1.6689343999999998E-2</v>
      </c>
      <c r="AO78" s="86">
        <v>0.42549999999999999</v>
      </c>
      <c r="AP78" s="3">
        <v>-2.23E-2</v>
      </c>
      <c r="AQ78" s="4">
        <v>1.7730768000000001E-2</v>
      </c>
      <c r="AR78" s="86">
        <v>0.20849999999999999</v>
      </c>
    </row>
    <row r="79" spans="1:44" ht="14" customHeight="1" x14ac:dyDescent="0.3">
      <c r="A79" s="25" t="s">
        <v>142</v>
      </c>
      <c r="B79" s="6">
        <v>7</v>
      </c>
      <c r="C79" s="6">
        <v>23513093</v>
      </c>
      <c r="D79" s="6" t="s">
        <v>143</v>
      </c>
      <c r="E79" s="6" t="s">
        <v>13</v>
      </c>
      <c r="F79" s="11" t="s">
        <v>14</v>
      </c>
      <c r="G79" s="3">
        <v>0.75524599999999997</v>
      </c>
      <c r="H79" s="4">
        <v>2.3223000000000001E-2</v>
      </c>
      <c r="I79" s="4">
        <v>2.9910000000000002E-3</v>
      </c>
      <c r="J79" s="5">
        <v>8.5299999999999994E-15</v>
      </c>
      <c r="K79" s="6">
        <v>292718</v>
      </c>
      <c r="L79" s="5">
        <f t="shared" si="2"/>
        <v>2.0590408219967293E-4</v>
      </c>
      <c r="M79" s="23">
        <f t="shared" si="3"/>
        <v>60.283832012261428</v>
      </c>
      <c r="O79" s="3">
        <v>1.5476999999999999E-2</v>
      </c>
      <c r="P79" s="4">
        <v>4.8120000000000003E-3</v>
      </c>
      <c r="Q79" s="5">
        <v>1.299E-3</v>
      </c>
      <c r="R79" s="11"/>
      <c r="S79" s="3">
        <v>1.4315E-2</v>
      </c>
      <c r="T79" s="4">
        <v>5.5259999999999997E-3</v>
      </c>
      <c r="U79" s="5">
        <v>9.5779999999999997E-3</v>
      </c>
      <c r="V79" s="12" t="s">
        <v>472</v>
      </c>
      <c r="X79" s="3">
        <v>2.3900000000000001E-2</v>
      </c>
      <c r="Y79" s="4">
        <v>4.8199999999999996E-3</v>
      </c>
      <c r="Z79" s="86">
        <v>7.0100000000000004E-7</v>
      </c>
      <c r="AA79" s="3">
        <v>2.5899999999999999E-2</v>
      </c>
      <c r="AB79" s="4">
        <v>7.4410259999999999E-3</v>
      </c>
      <c r="AC79" s="86">
        <v>5.0009999999999996E-4</v>
      </c>
      <c r="AD79" s="3">
        <v>2.8799999999999999E-2</v>
      </c>
      <c r="AE79" s="4">
        <v>9.4977489999999998E-3</v>
      </c>
      <c r="AF79" s="86">
        <v>2.4269999999999999E-3</v>
      </c>
      <c r="AG79" s="3">
        <v>1.04E-2</v>
      </c>
      <c r="AH79" s="4">
        <v>1.0621329000000001E-2</v>
      </c>
      <c r="AI79" s="86">
        <v>0.32750000000000001</v>
      </c>
      <c r="AJ79" s="3">
        <v>3.2300000000000002E-2</v>
      </c>
      <c r="AK79" s="4">
        <v>1.2789026E-2</v>
      </c>
      <c r="AL79" s="86">
        <v>1.155E-2</v>
      </c>
      <c r="AM79" s="3">
        <v>-3.8730000000000001E-3</v>
      </c>
      <c r="AN79" s="4">
        <v>1.7606075999999998E-2</v>
      </c>
      <c r="AO79" s="86">
        <v>7.2679999999999995E-2</v>
      </c>
      <c r="AP79" s="3">
        <v>2.9700000000000001E-2</v>
      </c>
      <c r="AQ79" s="4">
        <v>1.8625270999999999E-2</v>
      </c>
      <c r="AR79" s="86">
        <v>0.1108</v>
      </c>
    </row>
    <row r="80" spans="1:44" ht="14" customHeight="1" x14ac:dyDescent="0.3">
      <c r="A80" s="25" t="s">
        <v>144</v>
      </c>
      <c r="B80" s="6">
        <v>7</v>
      </c>
      <c r="C80" s="6">
        <v>44174857</v>
      </c>
      <c r="D80" s="6" t="s">
        <v>145</v>
      </c>
      <c r="E80" s="6" t="s">
        <v>14</v>
      </c>
      <c r="F80" s="11" t="s">
        <v>5</v>
      </c>
      <c r="G80" s="3">
        <v>0.49500699999999997</v>
      </c>
      <c r="H80" s="4">
        <v>1.1004999999999999E-2</v>
      </c>
      <c r="I80" s="4">
        <v>2.5899999999999999E-3</v>
      </c>
      <c r="J80" s="5">
        <v>2.1699999999999999E-5</v>
      </c>
      <c r="K80" s="6">
        <v>292716</v>
      </c>
      <c r="L80" s="5">
        <f t="shared" si="2"/>
        <v>6.16747386699009E-5</v>
      </c>
      <c r="M80" s="23">
        <f t="shared" si="3"/>
        <v>18.054172941419438</v>
      </c>
      <c r="N80" s="5" t="s">
        <v>472</v>
      </c>
      <c r="O80" s="3">
        <v>6.6369999999999997E-3</v>
      </c>
      <c r="P80" s="4">
        <v>4.1510000000000002E-3</v>
      </c>
      <c r="Q80" s="5">
        <v>0.10989</v>
      </c>
      <c r="R80" s="12" t="s">
        <v>472</v>
      </c>
      <c r="S80" s="3">
        <v>9.8139999999999998E-3</v>
      </c>
      <c r="T80" s="4">
        <v>4.7749999999999997E-3</v>
      </c>
      <c r="U80" s="5">
        <v>3.9863000000000003E-2</v>
      </c>
      <c r="V80" s="12" t="s">
        <v>472</v>
      </c>
      <c r="X80" s="3"/>
      <c r="Y80" s="4"/>
      <c r="Z80" s="86"/>
      <c r="AA80" s="3"/>
      <c r="AB80" s="4"/>
      <c r="AC80" s="86"/>
      <c r="AD80" s="3"/>
      <c r="AE80" s="4"/>
      <c r="AF80" s="86"/>
      <c r="AG80" s="3"/>
      <c r="AH80" s="4"/>
      <c r="AI80" s="86"/>
      <c r="AJ80" s="3"/>
      <c r="AK80" s="4"/>
      <c r="AL80" s="86"/>
      <c r="AM80" s="3"/>
      <c r="AN80" s="4"/>
      <c r="AO80" s="86"/>
      <c r="AP80" s="3"/>
      <c r="AQ80" s="4"/>
      <c r="AR80" s="86"/>
    </row>
    <row r="81" spans="1:44" ht="14" customHeight="1" x14ac:dyDescent="0.3">
      <c r="A81" s="25" t="s">
        <v>146</v>
      </c>
      <c r="B81" s="6">
        <v>7</v>
      </c>
      <c r="C81" s="6">
        <v>44231778</v>
      </c>
      <c r="D81" s="6" t="s">
        <v>147</v>
      </c>
      <c r="E81" s="6" t="s">
        <v>14</v>
      </c>
      <c r="F81" s="11" t="s">
        <v>13</v>
      </c>
      <c r="G81" s="3">
        <v>0.21416599999999997</v>
      </c>
      <c r="H81" s="4">
        <v>1.0973999999999999E-2</v>
      </c>
      <c r="I81" s="4">
        <v>3.1080000000000001E-3</v>
      </c>
      <c r="J81" s="5">
        <v>4.17E-4</v>
      </c>
      <c r="K81" s="6">
        <v>298134</v>
      </c>
      <c r="L81" s="5">
        <f t="shared" si="2"/>
        <v>4.1815589515430062E-5</v>
      </c>
      <c r="M81" s="23">
        <f t="shared" si="3"/>
        <v>12.467086651992089</v>
      </c>
      <c r="N81" s="5" t="s">
        <v>472</v>
      </c>
      <c r="O81" s="3">
        <v>-2.65E-3</v>
      </c>
      <c r="P81" s="4">
        <v>4.9610000000000001E-3</v>
      </c>
      <c r="Q81" s="5">
        <v>0.59327300000000005</v>
      </c>
      <c r="R81" s="12" t="s">
        <v>472</v>
      </c>
      <c r="S81" s="3">
        <v>2.8105000000000002E-2</v>
      </c>
      <c r="T81" s="4">
        <v>5.5890000000000002E-3</v>
      </c>
      <c r="U81" s="5">
        <v>4.9399999999999995E-7</v>
      </c>
      <c r="V81" s="12"/>
      <c r="X81" s="3">
        <v>-1.0699999999999999E-2</v>
      </c>
      <c r="Y81" s="4">
        <v>5.5599999999999998E-3</v>
      </c>
      <c r="Z81" s="86">
        <v>5.4399999999999997E-2</v>
      </c>
      <c r="AA81" s="3">
        <v>-9.1000000000000004E-3</v>
      </c>
      <c r="AB81" s="4">
        <v>8.6555759999999999E-3</v>
      </c>
      <c r="AC81" s="86">
        <v>0.29310000000000003</v>
      </c>
      <c r="AD81" s="3">
        <v>-2.46E-2</v>
      </c>
      <c r="AE81" s="4">
        <v>1.1282486E-2</v>
      </c>
      <c r="AF81" s="86">
        <v>2.9229999999999999E-2</v>
      </c>
      <c r="AG81" s="3">
        <v>2.06E-2</v>
      </c>
      <c r="AH81" s="4">
        <v>1.2381206000000001E-2</v>
      </c>
      <c r="AI81" s="86">
        <v>9.6149999999999999E-2</v>
      </c>
      <c r="AJ81" s="3">
        <v>1.43E-2</v>
      </c>
      <c r="AK81" s="4">
        <v>1.5313547E-2</v>
      </c>
      <c r="AL81" s="86">
        <v>0.35039999999999999</v>
      </c>
      <c r="AM81" s="3">
        <v>8.8999999999999999E-3</v>
      </c>
      <c r="AN81" s="4">
        <v>2.1365450000000001E-2</v>
      </c>
      <c r="AO81" s="86">
        <v>0.67700000000000005</v>
      </c>
      <c r="AP81" s="3">
        <v>-4.3200000000000002E-2</v>
      </c>
      <c r="AQ81" s="4">
        <v>2.2864559E-2</v>
      </c>
      <c r="AR81" s="86">
        <v>5.8840000000000003E-2</v>
      </c>
    </row>
    <row r="82" spans="1:44" ht="14" customHeight="1" x14ac:dyDescent="0.3">
      <c r="A82" s="25" t="s">
        <v>148</v>
      </c>
      <c r="B82" s="6">
        <v>7</v>
      </c>
      <c r="C82" s="6">
        <v>44246271</v>
      </c>
      <c r="D82" s="6" t="s">
        <v>149</v>
      </c>
      <c r="E82" s="6" t="s">
        <v>13</v>
      </c>
      <c r="F82" s="11" t="s">
        <v>14</v>
      </c>
      <c r="G82" s="3">
        <v>0.99120299999999995</v>
      </c>
      <c r="H82" s="4">
        <v>0.23988899999999999</v>
      </c>
      <c r="I82" s="4">
        <v>1.4538000000000001E-2</v>
      </c>
      <c r="J82" s="5">
        <v>4.0400000000000001E-61</v>
      </c>
      <c r="K82" s="6">
        <v>284324</v>
      </c>
      <c r="L82" s="5">
        <f t="shared" si="2"/>
        <v>9.5671398896065663E-4</v>
      </c>
      <c r="M82" s="23">
        <f t="shared" si="3"/>
        <v>272.27532438095591</v>
      </c>
      <c r="O82" s="3">
        <v>0.235014</v>
      </c>
      <c r="P82" s="4">
        <v>2.2484000000000001E-2</v>
      </c>
      <c r="Q82" s="5">
        <v>1.4300000000000001E-25</v>
      </c>
      <c r="R82" s="11"/>
      <c r="S82" s="3">
        <v>1.3500000000000001E-3</v>
      </c>
      <c r="T82" s="4">
        <v>2.5836000000000001E-2</v>
      </c>
      <c r="U82" s="5">
        <v>0.95833900000000005</v>
      </c>
      <c r="V82" s="12" t="s">
        <v>472</v>
      </c>
      <c r="X82" s="3">
        <v>-1.6999999999999999E-3</v>
      </c>
      <c r="Y82" s="4">
        <v>4.79E-3</v>
      </c>
      <c r="Z82" s="86">
        <v>0.72199999999999998</v>
      </c>
      <c r="AA82" s="3">
        <v>8.0000000000000004E-4</v>
      </c>
      <c r="AB82" s="4">
        <v>7.3138589999999998E-3</v>
      </c>
      <c r="AC82" s="86">
        <v>0.91290000000000004</v>
      </c>
      <c r="AD82" s="3">
        <v>2.9999999999999997E-4</v>
      </c>
      <c r="AE82" s="4">
        <v>9.8896139999999997E-3</v>
      </c>
      <c r="AF82" s="86">
        <v>0.9758</v>
      </c>
      <c r="AG82" s="3">
        <v>2.8E-3</v>
      </c>
      <c r="AH82" s="4">
        <v>1.0171407E-2</v>
      </c>
      <c r="AI82" s="86">
        <v>0.78310000000000002</v>
      </c>
      <c r="AJ82" s="3">
        <v>-4.2200000000000001E-2</v>
      </c>
      <c r="AK82" s="4">
        <v>1.2448916000000001E-2</v>
      </c>
      <c r="AL82" s="86">
        <v>6.9930000000000003E-4</v>
      </c>
      <c r="AM82" s="3">
        <v>5.0395000000000002E-2</v>
      </c>
      <c r="AN82" s="4">
        <v>1.7315929000000001E-2</v>
      </c>
      <c r="AO82" s="86">
        <v>6.3769999999999993E-2</v>
      </c>
      <c r="AP82" s="3">
        <v>-7.2800000000000004E-2</v>
      </c>
      <c r="AQ82" s="4">
        <v>1.8313541999999999E-2</v>
      </c>
      <c r="AR82" s="86">
        <v>7.0300000000000001E-5</v>
      </c>
    </row>
    <row r="83" spans="1:44" ht="14" customHeight="1" x14ac:dyDescent="0.3">
      <c r="A83" s="25" t="s">
        <v>150</v>
      </c>
      <c r="B83" s="6">
        <v>7</v>
      </c>
      <c r="C83" s="6">
        <v>45895604</v>
      </c>
      <c r="D83" s="6" t="s">
        <v>151</v>
      </c>
      <c r="E83" s="6" t="s">
        <v>5</v>
      </c>
      <c r="F83" s="11" t="s">
        <v>14</v>
      </c>
      <c r="G83" s="3">
        <v>0.85934900000000003</v>
      </c>
      <c r="H83" s="4">
        <v>6.9200000000000002E-4</v>
      </c>
      <c r="I83" s="4">
        <v>3.8909999999999999E-3</v>
      </c>
      <c r="J83" s="5">
        <v>0.85893399999999998</v>
      </c>
      <c r="K83" s="6">
        <v>288682</v>
      </c>
      <c r="L83" s="5">
        <f t="shared" si="2"/>
        <v>1.0956452853756782E-7</v>
      </c>
      <c r="M83" s="23">
        <f t="shared" si="3"/>
        <v>3.1629091563651589E-2</v>
      </c>
      <c r="N83" s="5" t="s">
        <v>472</v>
      </c>
      <c r="O83" s="3">
        <v>-2.0049000000000001E-2</v>
      </c>
      <c r="P83" s="4">
        <v>6.0790000000000002E-3</v>
      </c>
      <c r="Q83" s="5">
        <v>9.7400000000000004E-4</v>
      </c>
      <c r="R83" s="12" t="s">
        <v>472</v>
      </c>
      <c r="S83" s="3">
        <v>3.4242000000000002E-2</v>
      </c>
      <c r="T83" s="4">
        <v>6.9680000000000002E-3</v>
      </c>
      <c r="U83" s="5">
        <v>8.9299999999999996E-7</v>
      </c>
      <c r="V83" s="12"/>
      <c r="X83" s="3">
        <v>8.9999999999999993E-3</v>
      </c>
      <c r="Y83" s="4">
        <v>6.8799999999999998E-3</v>
      </c>
      <c r="Z83" s="86">
        <v>0.191</v>
      </c>
      <c r="AA83" s="3">
        <v>-2.5999999999999999E-3</v>
      </c>
      <c r="AB83" s="4">
        <v>1.168373E-2</v>
      </c>
      <c r="AC83" s="86">
        <v>0.82389999999999997</v>
      </c>
      <c r="AD83" s="3">
        <v>3.0099999999999998E-2</v>
      </c>
      <c r="AE83" s="4">
        <v>1.3550565000000001E-2</v>
      </c>
      <c r="AF83" s="86">
        <v>2.6329999999999999E-2</v>
      </c>
      <c r="AG83" s="3">
        <v>-3.0099999999999998E-2</v>
      </c>
      <c r="AH83" s="4">
        <v>1.5871725E-2</v>
      </c>
      <c r="AI83" s="86">
        <v>5.79E-2</v>
      </c>
      <c r="AJ83" s="3">
        <v>-8.8999999999999999E-3</v>
      </c>
      <c r="AK83" s="4">
        <v>2.0067386E-2</v>
      </c>
      <c r="AL83" s="86">
        <v>0.65739999999999998</v>
      </c>
      <c r="AM83" s="3">
        <v>-1.9099999999999999E-2</v>
      </c>
      <c r="AN83" s="4">
        <v>2.3064165000000001E-2</v>
      </c>
      <c r="AO83" s="86">
        <v>0.40760000000000002</v>
      </c>
      <c r="AP83" s="3">
        <v>-2.0400000000000001E-2</v>
      </c>
      <c r="AQ83" s="4">
        <v>2.3661527000000002E-2</v>
      </c>
      <c r="AR83" s="86">
        <v>0.3886</v>
      </c>
    </row>
    <row r="84" spans="1:44" ht="14" customHeight="1" x14ac:dyDescent="0.3">
      <c r="A84" s="25" t="s">
        <v>152</v>
      </c>
      <c r="B84" s="6">
        <v>7</v>
      </c>
      <c r="C84" s="6">
        <v>46298647</v>
      </c>
      <c r="D84" s="6" t="s">
        <v>153</v>
      </c>
      <c r="E84" s="6" t="s">
        <v>6</v>
      </c>
      <c r="F84" s="11" t="s">
        <v>14</v>
      </c>
      <c r="G84" s="3">
        <v>0.93756099999999998</v>
      </c>
      <c r="H84" s="4">
        <v>3.1888E-2</v>
      </c>
      <c r="I84" s="4">
        <v>5.3769999999999998E-3</v>
      </c>
      <c r="J84" s="5">
        <v>3.1E-9</v>
      </c>
      <c r="K84" s="6">
        <v>290622</v>
      </c>
      <c r="L84" s="5">
        <f t="shared" si="2"/>
        <v>1.2100225078928622E-4</v>
      </c>
      <c r="M84" s="23">
        <f t="shared" si="3"/>
        <v>35.169929765044031</v>
      </c>
      <c r="O84" s="3">
        <v>2.8816000000000001E-2</v>
      </c>
      <c r="P84" s="4">
        <v>8.5009999999999999E-3</v>
      </c>
      <c r="Q84" s="5">
        <v>6.9899999999999997E-4</v>
      </c>
      <c r="R84" s="11"/>
      <c r="S84" s="3">
        <v>1.22E-4</v>
      </c>
      <c r="T84" s="4">
        <v>9.221E-3</v>
      </c>
      <c r="U84" s="5">
        <v>0.98948400000000003</v>
      </c>
      <c r="V84" s="12" t="s">
        <v>472</v>
      </c>
      <c r="X84" s="3">
        <v>3.8E-3</v>
      </c>
      <c r="Y84" s="4">
        <v>6.7000000000000002E-3</v>
      </c>
      <c r="Z84" s="86">
        <v>0.57099999999999995</v>
      </c>
      <c r="AA84" s="3">
        <v>1.6899999999999998E-2</v>
      </c>
      <c r="AB84" s="4">
        <v>1.0224721000000001E-2</v>
      </c>
      <c r="AC84" s="86">
        <v>9.8360000000000003E-2</v>
      </c>
      <c r="AD84" s="3">
        <v>1.8800000000000001E-2</v>
      </c>
      <c r="AE84" s="4">
        <v>1.3136698E-2</v>
      </c>
      <c r="AF84" s="86">
        <v>0.15240000000000001</v>
      </c>
      <c r="AG84" s="3">
        <v>-1.1599999999999999E-2</v>
      </c>
      <c r="AH84" s="4">
        <v>1.4480909E-2</v>
      </c>
      <c r="AI84" s="86">
        <v>0.42309999999999998</v>
      </c>
      <c r="AJ84" s="3">
        <v>2.9399999999999999E-2</v>
      </c>
      <c r="AK84" s="4">
        <v>1.7803767000000002E-2</v>
      </c>
      <c r="AL84" s="86">
        <v>9.8669999999999994E-2</v>
      </c>
      <c r="AM84" s="3">
        <v>2.5183000000000001E-2</v>
      </c>
      <c r="AN84" s="4">
        <v>2.4840818000000001E-2</v>
      </c>
      <c r="AO84" s="86">
        <v>0.18940000000000001</v>
      </c>
      <c r="AP84" s="3">
        <v>9.5999999999999992E-3</v>
      </c>
      <c r="AQ84" s="4">
        <v>2.6184913000000001E-2</v>
      </c>
      <c r="AR84" s="86">
        <v>0.71389999999999998</v>
      </c>
    </row>
    <row r="85" spans="1:44" ht="14" customHeight="1" x14ac:dyDescent="0.3">
      <c r="A85" s="25" t="s">
        <v>584</v>
      </c>
      <c r="B85" s="6">
        <v>7</v>
      </c>
      <c r="C85" s="6">
        <v>47275737</v>
      </c>
      <c r="D85" s="6" t="s">
        <v>154</v>
      </c>
      <c r="E85" s="6" t="s">
        <v>5</v>
      </c>
      <c r="F85" s="11" t="s">
        <v>6</v>
      </c>
      <c r="G85" s="3">
        <v>9.1531000000000001E-2</v>
      </c>
      <c r="H85" s="4">
        <v>2.7313E-2</v>
      </c>
      <c r="I85" s="4">
        <v>4.4980000000000003E-3</v>
      </c>
      <c r="J85" s="5">
        <v>1.3000000000000001E-9</v>
      </c>
      <c r="K85" s="6">
        <v>292446</v>
      </c>
      <c r="L85" s="5">
        <f t="shared" si="2"/>
        <v>1.2606643399516889E-4</v>
      </c>
      <c r="M85" s="23">
        <f t="shared" si="3"/>
        <v>36.87202054742778</v>
      </c>
      <c r="O85" s="3">
        <v>3.5799999999999998E-2</v>
      </c>
      <c r="P85" s="4">
        <v>7.0990000000000003E-3</v>
      </c>
      <c r="Q85" s="5">
        <v>4.58E-7</v>
      </c>
      <c r="R85" s="11"/>
      <c r="S85" s="3">
        <v>-1.3542E-2</v>
      </c>
      <c r="T85" s="4">
        <v>7.8279999999999999E-3</v>
      </c>
      <c r="U85" s="5">
        <v>8.3640999999999993E-2</v>
      </c>
      <c r="V85" s="11"/>
      <c r="X85" s="3">
        <v>1.15E-2</v>
      </c>
      <c r="Y85" s="4">
        <v>7.8499999999999993E-3</v>
      </c>
      <c r="Z85" s="86">
        <v>0.14299999999999999</v>
      </c>
      <c r="AA85" s="3">
        <v>-8.0000000000000004E-4</v>
      </c>
      <c r="AB85" s="4">
        <v>1.1966839999999999E-2</v>
      </c>
      <c r="AC85" s="86">
        <v>0.94669999999999999</v>
      </c>
      <c r="AD85" s="3">
        <v>1.15E-2</v>
      </c>
      <c r="AE85" s="4">
        <v>1.5554393999999999E-2</v>
      </c>
      <c r="AF85" s="86">
        <v>0.4597</v>
      </c>
      <c r="AG85" s="3">
        <v>1.8599999999999998E-2</v>
      </c>
      <c r="AH85" s="4">
        <v>1.7842468E-2</v>
      </c>
      <c r="AI85" s="86">
        <v>0.29720000000000002</v>
      </c>
      <c r="AJ85" s="3">
        <v>2.4899999999999999E-2</v>
      </c>
      <c r="AK85" s="4">
        <v>2.1115176999999999E-2</v>
      </c>
      <c r="AL85" s="86">
        <v>0.23830000000000001</v>
      </c>
      <c r="AM85" s="3">
        <v>2.7313E-2</v>
      </c>
      <c r="AN85" s="4">
        <v>2.7662490000000001E-2</v>
      </c>
      <c r="AO85" s="86">
        <v>0.13830000000000001</v>
      </c>
      <c r="AP85" s="3">
        <v>-3.7000000000000002E-3</v>
      </c>
      <c r="AQ85" s="4">
        <v>2.8637940000000001E-2</v>
      </c>
      <c r="AR85" s="86">
        <v>0.8972</v>
      </c>
    </row>
    <row r="86" spans="1:44" ht="14" customHeight="1" x14ac:dyDescent="0.3">
      <c r="A86" s="25" t="s">
        <v>155</v>
      </c>
      <c r="B86" s="6">
        <v>7</v>
      </c>
      <c r="C86" s="6">
        <v>50733316</v>
      </c>
      <c r="D86" s="6" t="s">
        <v>156</v>
      </c>
      <c r="E86" s="6" t="s">
        <v>6</v>
      </c>
      <c r="F86" s="11" t="s">
        <v>5</v>
      </c>
      <c r="G86" s="3">
        <v>0.220803</v>
      </c>
      <c r="H86" s="4">
        <v>1.8178E-2</v>
      </c>
      <c r="I86" s="4">
        <v>3.1120000000000002E-3</v>
      </c>
      <c r="J86" s="5">
        <v>5.3400000000000002E-9</v>
      </c>
      <c r="K86" s="6">
        <v>292710</v>
      </c>
      <c r="L86" s="5">
        <f t="shared" si="2"/>
        <v>1.1655337141007343E-4</v>
      </c>
      <c r="M86" s="23">
        <f t="shared" si="3"/>
        <v>34.120081049178836</v>
      </c>
      <c r="O86" s="3">
        <v>1.1416000000000001E-2</v>
      </c>
      <c r="P86" s="4">
        <v>4.9699999999999996E-3</v>
      </c>
      <c r="Q86" s="5">
        <v>2.1609E-2</v>
      </c>
      <c r="R86" s="11"/>
      <c r="S86" s="3">
        <v>1.2284E-2</v>
      </c>
      <c r="T86" s="4">
        <v>5.6220000000000003E-3</v>
      </c>
      <c r="U86" s="5">
        <v>2.8886999999999999E-2</v>
      </c>
      <c r="V86" s="12" t="s">
        <v>472</v>
      </c>
      <c r="X86" s="3">
        <v>7.6E-3</v>
      </c>
      <c r="Y86" s="4">
        <v>5.2399999999999999E-3</v>
      </c>
      <c r="Z86" s="86">
        <v>0.14699999999999999</v>
      </c>
      <c r="AA86" s="3">
        <v>0.02</v>
      </c>
      <c r="AB86" s="4">
        <v>8.1786910000000001E-3</v>
      </c>
      <c r="AC86" s="86">
        <v>1.447E-2</v>
      </c>
      <c r="AD86" s="3">
        <v>8.9999999999999993E-3</v>
      </c>
      <c r="AE86" s="4">
        <v>1.0500755000000001E-2</v>
      </c>
      <c r="AF86" s="86">
        <v>0.39140000000000003</v>
      </c>
      <c r="AG86" s="3">
        <v>-1.2999999999999999E-3</v>
      </c>
      <c r="AH86" s="4">
        <v>1.153913E-2</v>
      </c>
      <c r="AI86" s="86">
        <v>0.9103</v>
      </c>
      <c r="AJ86" s="3">
        <v>-6.7000000000000002E-3</v>
      </c>
      <c r="AK86" s="4">
        <v>1.4105806E-2</v>
      </c>
      <c r="AL86" s="86">
        <v>0.63480000000000003</v>
      </c>
      <c r="AM86" s="3">
        <v>1.8251E-2</v>
      </c>
      <c r="AN86" s="4">
        <v>1.9017831999999998E-2</v>
      </c>
      <c r="AO86" s="86">
        <v>0.70889999999999997</v>
      </c>
      <c r="AP86" s="3">
        <v>5.1999999999999998E-3</v>
      </c>
      <c r="AQ86" s="4">
        <v>2.0431253E-2</v>
      </c>
      <c r="AR86" s="86">
        <v>0.79910000000000003</v>
      </c>
    </row>
    <row r="87" spans="1:44" ht="14" customHeight="1" x14ac:dyDescent="0.3">
      <c r="A87" s="25" t="s">
        <v>157</v>
      </c>
      <c r="B87" s="6">
        <v>7</v>
      </c>
      <c r="C87" s="6">
        <v>73034559</v>
      </c>
      <c r="D87" s="6" t="s">
        <v>158</v>
      </c>
      <c r="E87" s="6" t="s">
        <v>6</v>
      </c>
      <c r="F87" s="11" t="s">
        <v>13</v>
      </c>
      <c r="G87" s="3">
        <v>6.7571999999999993E-2</v>
      </c>
      <c r="H87" s="4">
        <v>4.7472E-2</v>
      </c>
      <c r="I87" s="4">
        <v>5.1419999999999999E-3</v>
      </c>
      <c r="J87" s="5">
        <v>2.81E-20</v>
      </c>
      <c r="K87" s="6">
        <v>295398</v>
      </c>
      <c r="L87" s="5">
        <f t="shared" si="2"/>
        <v>2.8845499931007398E-4</v>
      </c>
      <c r="M87" s="23">
        <f t="shared" si="3"/>
        <v>85.233038872367743</v>
      </c>
      <c r="O87" s="3">
        <v>5.5757000000000001E-2</v>
      </c>
      <c r="P87" s="4">
        <v>8.2229999999999994E-3</v>
      </c>
      <c r="Q87" s="5">
        <v>1.2000000000000001E-11</v>
      </c>
      <c r="R87" s="11"/>
      <c r="S87" s="3">
        <v>-1.0328E-2</v>
      </c>
      <c r="T87" s="4">
        <v>9.4420000000000007E-3</v>
      </c>
      <c r="U87" s="5">
        <v>0.27404299999999998</v>
      </c>
      <c r="V87" s="11"/>
      <c r="X87" s="3">
        <v>2.7000000000000001E-3</v>
      </c>
      <c r="Y87" s="4">
        <v>5.1999999999999998E-3</v>
      </c>
      <c r="Z87" s="86">
        <v>0.60299999999999998</v>
      </c>
      <c r="AA87" s="3">
        <v>9.1000000000000004E-3</v>
      </c>
      <c r="AB87" s="4">
        <v>7.9776450000000002E-3</v>
      </c>
      <c r="AC87" s="86">
        <v>0.254</v>
      </c>
      <c r="AD87" s="3">
        <v>5.3E-3</v>
      </c>
      <c r="AE87" s="4">
        <v>1.0284031000000001E-2</v>
      </c>
      <c r="AF87" s="86">
        <v>0.60629999999999995</v>
      </c>
      <c r="AG87" s="3">
        <v>-3.3E-3</v>
      </c>
      <c r="AH87" s="4">
        <v>1.1137312E-2</v>
      </c>
      <c r="AI87" s="86">
        <v>0.76700000000000002</v>
      </c>
      <c r="AJ87" s="3">
        <v>-0.03</v>
      </c>
      <c r="AK87" s="4">
        <v>1.3570662000000001E-2</v>
      </c>
      <c r="AL87" s="86">
        <v>2.7060000000000001E-2</v>
      </c>
      <c r="AM87" s="3">
        <v>1.7351999999999999E-2</v>
      </c>
      <c r="AN87" s="4">
        <v>1.8585884E-2</v>
      </c>
      <c r="AO87" s="86">
        <v>0.40429999999999999</v>
      </c>
      <c r="AP87" s="3">
        <v>3.7699999999999997E-2</v>
      </c>
      <c r="AQ87" s="4">
        <v>1.955923E-2</v>
      </c>
      <c r="AR87" s="86">
        <v>5.3920000000000003E-2</v>
      </c>
    </row>
    <row r="88" spans="1:44" ht="14" customHeight="1" x14ac:dyDescent="0.3">
      <c r="A88" s="25" t="s">
        <v>159</v>
      </c>
      <c r="B88" s="6">
        <v>7</v>
      </c>
      <c r="C88" s="6">
        <v>92264410</v>
      </c>
      <c r="D88" s="6" t="s">
        <v>160</v>
      </c>
      <c r="E88" s="6" t="s">
        <v>13</v>
      </c>
      <c r="F88" s="11" t="s">
        <v>14</v>
      </c>
      <c r="G88" s="3">
        <v>0.32598300000000002</v>
      </c>
      <c r="H88" s="4">
        <v>1.8251E-2</v>
      </c>
      <c r="I88" s="4">
        <v>2.709E-3</v>
      </c>
      <c r="J88" s="5">
        <v>1.66E-11</v>
      </c>
      <c r="K88" s="6">
        <v>298140</v>
      </c>
      <c r="L88" s="5">
        <f t="shared" si="2"/>
        <v>1.5221903349290573E-4</v>
      </c>
      <c r="M88" s="23">
        <f t="shared" si="3"/>
        <v>45.389187305730637</v>
      </c>
      <c r="N88" s="5"/>
      <c r="O88" s="3">
        <v>2.0882000000000001E-2</v>
      </c>
      <c r="P88" s="4">
        <v>4.3499999999999997E-3</v>
      </c>
      <c r="Q88" s="5">
        <v>1.5799999999999999E-6</v>
      </c>
      <c r="R88" s="12"/>
      <c r="S88" s="3">
        <v>-2.9359999999999998E-3</v>
      </c>
      <c r="T88" s="4">
        <v>4.9309999999999996E-3</v>
      </c>
      <c r="U88" s="5">
        <v>0.55158499999999999</v>
      </c>
      <c r="V88" s="12"/>
      <c r="W88" s="6" t="s">
        <v>409</v>
      </c>
      <c r="X88" s="3"/>
      <c r="Y88" s="4"/>
      <c r="Z88" s="86"/>
      <c r="AA88" s="3"/>
      <c r="AB88" s="4"/>
      <c r="AC88" s="86"/>
      <c r="AD88" s="3"/>
      <c r="AE88" s="4"/>
      <c r="AF88" s="86"/>
      <c r="AG88" s="3"/>
      <c r="AH88" s="4"/>
      <c r="AI88" s="86"/>
      <c r="AJ88" s="3"/>
      <c r="AK88" s="4"/>
      <c r="AL88" s="86"/>
      <c r="AM88" s="3"/>
      <c r="AN88" s="4"/>
      <c r="AO88" s="86"/>
      <c r="AP88" s="3"/>
      <c r="AQ88" s="4"/>
      <c r="AR88" s="86"/>
    </row>
    <row r="89" spans="1:44" ht="14" customHeight="1" x14ac:dyDescent="0.3">
      <c r="A89" s="25" t="s">
        <v>161</v>
      </c>
      <c r="B89" s="6">
        <v>7</v>
      </c>
      <c r="C89" s="6">
        <v>99332948</v>
      </c>
      <c r="D89" s="6" t="s">
        <v>162</v>
      </c>
      <c r="E89" s="6" t="s">
        <v>5</v>
      </c>
      <c r="F89" s="11" t="s">
        <v>14</v>
      </c>
      <c r="G89" s="3">
        <v>4.1363999999999956E-2</v>
      </c>
      <c r="H89" s="4">
        <v>2.4795000000000001E-2</v>
      </c>
      <c r="I89" s="4">
        <v>6.6020000000000002E-3</v>
      </c>
      <c r="J89" s="5">
        <v>1.74E-4</v>
      </c>
      <c r="K89" s="6">
        <v>284207</v>
      </c>
      <c r="L89" s="5">
        <f t="shared" si="2"/>
        <v>4.9627324416860933E-5</v>
      </c>
      <c r="M89" s="23">
        <f t="shared" si="3"/>
        <v>14.105033730978839</v>
      </c>
      <c r="N89" s="5"/>
      <c r="O89" s="3">
        <v>-1.6615000000000001E-2</v>
      </c>
      <c r="P89" s="4">
        <v>1.0473E-2</v>
      </c>
      <c r="Q89" s="5">
        <v>0.112654</v>
      </c>
      <c r="R89" s="12"/>
      <c r="S89" s="3">
        <v>7.6813000000000006E-2</v>
      </c>
      <c r="T89" s="4">
        <v>1.1891000000000001E-2</v>
      </c>
      <c r="U89" s="5">
        <v>1.05E-10</v>
      </c>
      <c r="V89" s="12"/>
      <c r="W89" s="6" t="s">
        <v>409</v>
      </c>
      <c r="X89" s="3"/>
      <c r="Y89" s="4"/>
      <c r="Z89" s="86"/>
      <c r="AA89" s="3"/>
      <c r="AB89" s="4"/>
      <c r="AC89" s="86"/>
      <c r="AD89" s="3"/>
      <c r="AE89" s="4"/>
      <c r="AF89" s="86"/>
      <c r="AG89" s="3"/>
      <c r="AH89" s="4"/>
      <c r="AI89" s="86"/>
      <c r="AJ89" s="3"/>
      <c r="AK89" s="4"/>
      <c r="AL89" s="86"/>
      <c r="AM89" s="3"/>
      <c r="AN89" s="4"/>
      <c r="AO89" s="86"/>
      <c r="AP89" s="3"/>
      <c r="AQ89" s="4"/>
      <c r="AR89" s="86"/>
    </row>
    <row r="90" spans="1:44" ht="14" customHeight="1" x14ac:dyDescent="0.3">
      <c r="A90" s="25" t="s">
        <v>163</v>
      </c>
      <c r="B90" s="6">
        <v>7</v>
      </c>
      <c r="C90" s="6">
        <v>127509070</v>
      </c>
      <c r="D90" s="6" t="s">
        <v>164</v>
      </c>
      <c r="E90" s="6" t="s">
        <v>5</v>
      </c>
      <c r="F90" s="11" t="s">
        <v>6</v>
      </c>
      <c r="G90" s="3">
        <v>0.713561</v>
      </c>
      <c r="H90" s="4">
        <v>1.6702999999999999E-2</v>
      </c>
      <c r="I90" s="4">
        <v>2.843E-3</v>
      </c>
      <c r="J90" s="5">
        <v>4.3599999999999998E-9</v>
      </c>
      <c r="K90" s="6">
        <v>292714</v>
      </c>
      <c r="L90" s="5">
        <f t="shared" si="2"/>
        <v>1.179072577712928E-4</v>
      </c>
      <c r="M90" s="23">
        <f t="shared" si="3"/>
        <v>34.516939034378865</v>
      </c>
      <c r="N90" s="5" t="s">
        <v>472</v>
      </c>
      <c r="O90" s="3">
        <v>9.0030000000000006E-3</v>
      </c>
      <c r="P90" s="4">
        <v>4.5269999999999998E-3</v>
      </c>
      <c r="Q90" s="5">
        <v>4.6754999999999998E-2</v>
      </c>
      <c r="R90" s="12" t="s">
        <v>472</v>
      </c>
      <c r="S90" s="3">
        <v>1.7669000000000001E-2</v>
      </c>
      <c r="T90" s="4">
        <v>5.0619999999999997E-3</v>
      </c>
      <c r="U90" s="5">
        <v>4.8200000000000001E-4</v>
      </c>
      <c r="V90" s="12"/>
      <c r="X90" s="3">
        <v>1.5599999999999999E-2</v>
      </c>
      <c r="Y90" s="4">
        <v>5.0400000000000002E-3</v>
      </c>
      <c r="Z90" s="86">
        <v>1.9599999999999999E-3</v>
      </c>
      <c r="AA90" s="3">
        <v>1.4999999999999999E-2</v>
      </c>
      <c r="AB90" s="4">
        <v>7.9034959999999994E-3</v>
      </c>
      <c r="AC90" s="86">
        <v>5.7709999999999997E-2</v>
      </c>
      <c r="AD90" s="3">
        <v>1.4200000000000001E-2</v>
      </c>
      <c r="AE90" s="4">
        <v>9.9707860000000006E-3</v>
      </c>
      <c r="AF90" s="86">
        <v>0.15440000000000001</v>
      </c>
      <c r="AG90" s="3">
        <v>2.3400000000000001E-2</v>
      </c>
      <c r="AH90" s="4">
        <v>1.1334444000000001E-2</v>
      </c>
      <c r="AI90" s="86">
        <v>3.8969999999999998E-2</v>
      </c>
      <c r="AJ90" s="3">
        <v>1.3599999999999999E-2</v>
      </c>
      <c r="AK90" s="4">
        <v>1.3365660999999999E-2</v>
      </c>
      <c r="AL90" s="86">
        <v>0.30890000000000001</v>
      </c>
      <c r="AM90" s="3">
        <v>5.5999999999999999E-3</v>
      </c>
      <c r="AN90" s="4">
        <v>1.8331758E-2</v>
      </c>
      <c r="AO90" s="86">
        <v>0.76</v>
      </c>
      <c r="AP90" s="3">
        <v>2.7E-2</v>
      </c>
      <c r="AQ90" s="4">
        <v>1.9349509000000001E-2</v>
      </c>
      <c r="AR90" s="86">
        <v>0.16289999999999999</v>
      </c>
    </row>
    <row r="91" spans="1:44" ht="14" customHeight="1" x14ac:dyDescent="0.3">
      <c r="A91" s="25" t="s">
        <v>165</v>
      </c>
      <c r="B91" s="6">
        <v>7</v>
      </c>
      <c r="C91" s="6">
        <v>127660763</v>
      </c>
      <c r="D91" s="6" t="s">
        <v>164</v>
      </c>
      <c r="E91" s="6" t="s">
        <v>14</v>
      </c>
      <c r="F91" s="11" t="s">
        <v>13</v>
      </c>
      <c r="G91" s="3">
        <v>0.71260800000000002</v>
      </c>
      <c r="H91" s="4">
        <v>1.9505999999999999E-2</v>
      </c>
      <c r="I91" s="4">
        <v>2.8869999999999998E-3</v>
      </c>
      <c r="J91" s="5">
        <v>1.4700000000000002E-11</v>
      </c>
      <c r="K91" s="6">
        <v>292717</v>
      </c>
      <c r="L91" s="5">
        <f t="shared" si="2"/>
        <v>1.559291107178201E-4</v>
      </c>
      <c r="M91" s="23">
        <f t="shared" si="3"/>
        <v>45.649907793293274</v>
      </c>
      <c r="O91" s="3">
        <v>1.362E-2</v>
      </c>
      <c r="P91" s="4">
        <v>4.5849999999999997E-3</v>
      </c>
      <c r="Q91" s="5">
        <v>2.9759999999999999E-3</v>
      </c>
      <c r="R91" s="11"/>
      <c r="S91" s="3">
        <v>1.4435E-2</v>
      </c>
      <c r="T91" s="4">
        <v>5.1310000000000001E-3</v>
      </c>
      <c r="U91" s="5">
        <v>4.9030000000000002E-3</v>
      </c>
      <c r="V91" s="12" t="s">
        <v>472</v>
      </c>
      <c r="X91" s="3">
        <v>1.4500000000000001E-2</v>
      </c>
      <c r="Y91" s="4">
        <v>5.0800000000000003E-3</v>
      </c>
      <c r="Z91" s="86">
        <v>4.28E-3</v>
      </c>
      <c r="AA91" s="3">
        <v>1.89E-2</v>
      </c>
      <c r="AB91" s="4">
        <v>7.9551480000000004E-3</v>
      </c>
      <c r="AC91" s="86">
        <v>1.7510000000000001E-2</v>
      </c>
      <c r="AD91" s="3">
        <v>1.18E-2</v>
      </c>
      <c r="AE91" s="4">
        <v>1.0091877000000001E-2</v>
      </c>
      <c r="AF91" s="86">
        <v>0.24229999999999999</v>
      </c>
      <c r="AG91" s="3">
        <v>-2.4899999999999999E-2</v>
      </c>
      <c r="AH91" s="4">
        <v>1.1424317999999999E-2</v>
      </c>
      <c r="AI91" s="86">
        <v>2.929E-2</v>
      </c>
      <c r="AJ91" s="3">
        <v>-3.0000000000000001E-3</v>
      </c>
      <c r="AK91" s="4">
        <v>1.3334912000000001E-2</v>
      </c>
      <c r="AL91" s="86">
        <v>0.82199999999999995</v>
      </c>
      <c r="AM91" s="3">
        <v>1.9505999999999999E-2</v>
      </c>
      <c r="AN91" s="4">
        <v>1.8215393E-2</v>
      </c>
      <c r="AO91" s="86">
        <v>0.67249999999999999</v>
      </c>
      <c r="AP91" s="3">
        <v>1.03E-2</v>
      </c>
      <c r="AQ91" s="4">
        <v>1.9043536999999999E-2</v>
      </c>
      <c r="AR91" s="86">
        <v>0.58860000000000001</v>
      </c>
    </row>
    <row r="92" spans="1:44" ht="14" customHeight="1" x14ac:dyDescent="0.3">
      <c r="A92" s="25" t="s">
        <v>166</v>
      </c>
      <c r="B92" s="6">
        <v>7</v>
      </c>
      <c r="C92" s="6">
        <v>150690176</v>
      </c>
      <c r="D92" s="6" t="s">
        <v>167</v>
      </c>
      <c r="E92" s="6" t="s">
        <v>13</v>
      </c>
      <c r="F92" s="11" t="s">
        <v>14</v>
      </c>
      <c r="G92" s="3">
        <v>0.91946000000000006</v>
      </c>
      <c r="H92" s="4">
        <v>1.487E-2</v>
      </c>
      <c r="I92" s="4">
        <v>4.7930000000000004E-3</v>
      </c>
      <c r="J92" s="5">
        <v>1.9289999999999999E-3</v>
      </c>
      <c r="K92" s="6">
        <v>296402</v>
      </c>
      <c r="L92" s="5">
        <f t="shared" si="2"/>
        <v>3.2472209973072915E-5</v>
      </c>
      <c r="M92" s="23">
        <f t="shared" si="3"/>
        <v>9.6250755834941657</v>
      </c>
      <c r="N92" s="5"/>
      <c r="O92" s="3">
        <v>-4.8690000000000001E-3</v>
      </c>
      <c r="P92" s="4">
        <v>7.6470000000000002E-3</v>
      </c>
      <c r="Q92" s="5">
        <v>0.52435500000000002</v>
      </c>
      <c r="R92" s="12"/>
      <c r="S92" s="3">
        <v>3.9689000000000002E-2</v>
      </c>
      <c r="T92" s="4">
        <v>8.8529999999999998E-3</v>
      </c>
      <c r="U92" s="5">
        <v>7.3599999999999998E-6</v>
      </c>
      <c r="V92" s="12"/>
      <c r="W92" s="6" t="s">
        <v>409</v>
      </c>
      <c r="X92" s="3"/>
      <c r="Y92" s="4"/>
      <c r="Z92" s="86"/>
      <c r="AA92" s="3"/>
      <c r="AB92" s="4"/>
      <c r="AC92" s="86"/>
      <c r="AD92" s="3"/>
      <c r="AE92" s="4"/>
      <c r="AF92" s="86"/>
      <c r="AG92" s="3"/>
      <c r="AH92" s="4"/>
      <c r="AI92" s="86"/>
      <c r="AJ92" s="3"/>
      <c r="AK92" s="4"/>
      <c r="AL92" s="86"/>
      <c r="AM92" s="3"/>
      <c r="AN92" s="4"/>
      <c r="AO92" s="86"/>
      <c r="AP92" s="3"/>
      <c r="AQ92" s="4"/>
      <c r="AR92" s="86"/>
    </row>
    <row r="93" spans="1:44" ht="14" customHeight="1" x14ac:dyDescent="0.3">
      <c r="A93" s="25" t="s">
        <v>168</v>
      </c>
      <c r="B93" s="6">
        <v>8</v>
      </c>
      <c r="C93" s="6">
        <v>6446938</v>
      </c>
      <c r="D93" s="6" t="s">
        <v>169</v>
      </c>
      <c r="E93" s="6" t="s">
        <v>14</v>
      </c>
      <c r="F93" s="11" t="s">
        <v>13</v>
      </c>
      <c r="G93" s="3">
        <v>8.2669999999999993E-2</v>
      </c>
      <c r="H93" s="4">
        <v>3.2797E-2</v>
      </c>
      <c r="I93" s="4">
        <v>4.7749999999999997E-3</v>
      </c>
      <c r="J93" s="5">
        <v>6.74E-12</v>
      </c>
      <c r="K93" s="6">
        <v>290687</v>
      </c>
      <c r="L93" s="5">
        <f t="shared" si="2"/>
        <v>1.622652044822865E-4</v>
      </c>
      <c r="M93" s="23">
        <f t="shared" si="3"/>
        <v>47.175715942127397</v>
      </c>
      <c r="O93" s="3">
        <v>2.7948000000000001E-2</v>
      </c>
      <c r="P93" s="4">
        <v>7.5040000000000003E-3</v>
      </c>
      <c r="Q93" s="5">
        <v>1.9599999999999999E-4</v>
      </c>
      <c r="R93" s="11"/>
      <c r="S93" s="3">
        <v>2.7369999999999998E-3</v>
      </c>
      <c r="T93" s="4">
        <v>8.5349999999999992E-3</v>
      </c>
      <c r="U93" s="5">
        <v>0.74845300000000003</v>
      </c>
      <c r="V93" s="11"/>
      <c r="X93" s="3">
        <v>2.3999999999999998E-3</v>
      </c>
      <c r="Y93" s="4">
        <v>8.5199999999999998E-3</v>
      </c>
      <c r="Z93" s="86">
        <v>0.77800000000000002</v>
      </c>
      <c r="AA93" s="3">
        <v>2.0299999999999999E-2</v>
      </c>
      <c r="AB93" s="4">
        <v>1.3529350000000001E-2</v>
      </c>
      <c r="AC93" s="86">
        <v>0.13350000000000001</v>
      </c>
      <c r="AD93" s="3">
        <v>-2.8E-3</v>
      </c>
      <c r="AE93" s="4">
        <v>1.6656171000000001E-2</v>
      </c>
      <c r="AF93" s="86">
        <v>0.86650000000000005</v>
      </c>
      <c r="AG93" s="3">
        <v>-9.7000000000000003E-3</v>
      </c>
      <c r="AH93" s="4">
        <v>1.9080917999999999E-2</v>
      </c>
      <c r="AI93" s="86">
        <v>0.61119999999999997</v>
      </c>
      <c r="AJ93" s="3">
        <v>-1.29E-2</v>
      </c>
      <c r="AK93" s="4">
        <v>2.2970771000000001E-2</v>
      </c>
      <c r="AL93" s="86">
        <v>0.57440000000000002</v>
      </c>
      <c r="AM93" s="3">
        <v>3.2797E-2</v>
      </c>
      <c r="AN93" s="4">
        <v>3.0240874000000001E-2</v>
      </c>
      <c r="AO93" s="86">
        <v>0.54069999999999996</v>
      </c>
      <c r="AP93" s="3">
        <v>1.72E-2</v>
      </c>
      <c r="AQ93" s="4">
        <v>3.1379196999999998E-2</v>
      </c>
      <c r="AR93" s="86">
        <v>0.58360000000000001</v>
      </c>
    </row>
    <row r="94" spans="1:44" ht="14" customHeight="1" x14ac:dyDescent="0.3">
      <c r="A94" s="25" t="s">
        <v>170</v>
      </c>
      <c r="B94" s="6">
        <v>8</v>
      </c>
      <c r="C94" s="6">
        <v>23345526</v>
      </c>
      <c r="D94" s="6" t="s">
        <v>171</v>
      </c>
      <c r="E94" s="6" t="s">
        <v>13</v>
      </c>
      <c r="F94" s="11" t="s">
        <v>14</v>
      </c>
      <c r="G94" s="3">
        <v>0.50393299999999996</v>
      </c>
      <c r="H94" s="4">
        <v>1.7423000000000001E-2</v>
      </c>
      <c r="I94" s="4">
        <v>2.5720000000000001E-3</v>
      </c>
      <c r="J94" s="5">
        <v>1.29E-11</v>
      </c>
      <c r="K94" s="6">
        <v>292723</v>
      </c>
      <c r="L94" s="5">
        <f t="shared" si="2"/>
        <v>1.5673970347006936E-4</v>
      </c>
      <c r="M94" s="23">
        <f t="shared" si="3"/>
        <v>45.888195241577115</v>
      </c>
      <c r="O94" s="3">
        <v>1.8558999999999999E-2</v>
      </c>
      <c r="P94" s="4">
        <v>4.1019999999999997E-3</v>
      </c>
      <c r="Q94" s="5">
        <v>6.0499999999999997E-6</v>
      </c>
      <c r="R94" s="11"/>
      <c r="S94" s="3">
        <v>-1.8129999999999999E-3</v>
      </c>
      <c r="T94" s="4">
        <v>4.6150000000000002E-3</v>
      </c>
      <c r="U94" s="5">
        <v>0.69436200000000003</v>
      </c>
      <c r="V94" s="12" t="s">
        <v>472</v>
      </c>
      <c r="X94" s="3">
        <v>2.0000000000000001E-4</v>
      </c>
      <c r="Y94" s="4">
        <v>3.7299999999999998E-3</v>
      </c>
      <c r="Z94" s="86">
        <v>0.95699999999999996</v>
      </c>
      <c r="AA94" s="3">
        <v>8.9999999999999998E-4</v>
      </c>
      <c r="AB94" s="4">
        <v>7.3165399999999998E-3</v>
      </c>
      <c r="AC94" s="86">
        <v>0.90210000000000001</v>
      </c>
      <c r="AD94" s="3">
        <v>1.2999999999999999E-3</v>
      </c>
      <c r="AE94" s="4">
        <v>9.2306360000000004E-3</v>
      </c>
      <c r="AF94" s="86">
        <v>0.88800000000000001</v>
      </c>
      <c r="AG94" s="3">
        <v>3.2000000000000002E-3</v>
      </c>
      <c r="AH94" s="4">
        <v>1.0113825999999999E-2</v>
      </c>
      <c r="AI94" s="86">
        <v>0.75170000000000003</v>
      </c>
      <c r="AJ94" s="3">
        <v>2.9999999999999997E-4</v>
      </c>
      <c r="AK94" s="4">
        <v>1.3996903E-2</v>
      </c>
      <c r="AL94" s="86">
        <v>0.9829</v>
      </c>
      <c r="AM94" s="3">
        <v>1.7423000000000001E-2</v>
      </c>
      <c r="AN94" s="4">
        <v>1.0412608E-2</v>
      </c>
      <c r="AO94" s="86">
        <v>0.75860000000000005</v>
      </c>
      <c r="AP94" s="3">
        <v>3.5000000000000001E-3</v>
      </c>
      <c r="AQ94" s="4">
        <v>1.7490988999999998E-2</v>
      </c>
      <c r="AR94" s="86">
        <v>0.84140000000000004</v>
      </c>
    </row>
    <row r="95" spans="1:44" ht="14" customHeight="1" x14ac:dyDescent="0.3">
      <c r="A95" s="25" t="s">
        <v>172</v>
      </c>
      <c r="B95" s="6">
        <v>8</v>
      </c>
      <c r="C95" s="6">
        <v>23403378</v>
      </c>
      <c r="D95" s="6" t="s">
        <v>173</v>
      </c>
      <c r="E95" s="6" t="s">
        <v>5</v>
      </c>
      <c r="F95" s="11" t="s">
        <v>6</v>
      </c>
      <c r="G95" s="3">
        <v>0.83463699999999996</v>
      </c>
      <c r="H95" s="4">
        <v>1.3643000000000001E-2</v>
      </c>
      <c r="I95" s="4">
        <v>3.4619999999999998E-3</v>
      </c>
      <c r="J95" s="5">
        <v>8.2000000000000001E-5</v>
      </c>
      <c r="K95" s="6">
        <v>291448</v>
      </c>
      <c r="L95" s="5">
        <f t="shared" si="2"/>
        <v>5.3282109537986086E-5</v>
      </c>
      <c r="M95" s="23">
        <f t="shared" si="3"/>
        <v>15.529685150793188</v>
      </c>
      <c r="N95" s="5" t="s">
        <v>472</v>
      </c>
      <c r="O95" s="3">
        <v>3.6999999999999999E-4</v>
      </c>
      <c r="P95" s="4">
        <v>5.574E-3</v>
      </c>
      <c r="Q95" s="5">
        <v>0.94709299999999996</v>
      </c>
      <c r="R95" s="12" t="s">
        <v>472</v>
      </c>
      <c r="S95" s="3">
        <v>2.5645000000000001E-2</v>
      </c>
      <c r="T95" s="4">
        <v>6.4060000000000002E-3</v>
      </c>
      <c r="U95" s="5">
        <v>6.2000000000000003E-5</v>
      </c>
      <c r="V95" s="12"/>
      <c r="X95" s="3">
        <v>6.4000000000000003E-3</v>
      </c>
      <c r="Y95" s="4">
        <v>6.11E-3</v>
      </c>
      <c r="Z95" s="86">
        <v>0.29499999999999998</v>
      </c>
      <c r="AA95" s="3">
        <v>2.3999999999999998E-3</v>
      </c>
      <c r="AB95" s="4">
        <v>9.5120369999999992E-3</v>
      </c>
      <c r="AC95" s="86">
        <v>0.80079999999999996</v>
      </c>
      <c r="AD95" s="3">
        <v>1.6400000000000001E-2</v>
      </c>
      <c r="AE95" s="4">
        <v>1.2147700000000001E-2</v>
      </c>
      <c r="AF95" s="86">
        <v>0.17699999999999999</v>
      </c>
      <c r="AG95" s="3">
        <v>4.4999999999999997E-3</v>
      </c>
      <c r="AH95" s="4">
        <v>1.3663761999999999E-2</v>
      </c>
      <c r="AI95" s="86">
        <v>0.7419</v>
      </c>
      <c r="AJ95" s="3">
        <v>1.6400000000000001E-2</v>
      </c>
      <c r="AK95" s="4">
        <v>1.6532343000000001E-2</v>
      </c>
      <c r="AL95" s="86">
        <v>0.32119999999999999</v>
      </c>
      <c r="AM95" s="3">
        <v>1.32E-2</v>
      </c>
      <c r="AN95" s="4">
        <v>2.2786892999999999E-2</v>
      </c>
      <c r="AO95" s="86">
        <v>0.56240000000000001</v>
      </c>
      <c r="AP95" s="3">
        <v>3.1600000000000003E-2</v>
      </c>
      <c r="AQ95" s="4">
        <v>2.4149584000000002E-2</v>
      </c>
      <c r="AR95" s="86">
        <v>0.19070000000000001</v>
      </c>
    </row>
    <row r="96" spans="1:44" ht="14" customHeight="1" x14ac:dyDescent="0.3">
      <c r="A96" s="25" t="s">
        <v>174</v>
      </c>
      <c r="B96" s="6">
        <v>8</v>
      </c>
      <c r="C96" s="6">
        <v>38366249</v>
      </c>
      <c r="D96" s="6" t="s">
        <v>175</v>
      </c>
      <c r="E96" s="6" t="s">
        <v>14</v>
      </c>
      <c r="F96" s="11" t="s">
        <v>13</v>
      </c>
      <c r="G96" s="3">
        <v>0.68833699999999998</v>
      </c>
      <c r="H96" s="4">
        <v>1.8492000000000001E-2</v>
      </c>
      <c r="I96" s="4">
        <v>2.8449999999999999E-3</v>
      </c>
      <c r="J96" s="5">
        <v>8.3700000000000006E-11</v>
      </c>
      <c r="K96" s="6">
        <v>292711</v>
      </c>
      <c r="L96" s="5">
        <f t="shared" si="2"/>
        <v>1.4431168791661687E-4</v>
      </c>
      <c r="M96" s="23">
        <f t="shared" si="3"/>
        <v>42.247426655835845</v>
      </c>
      <c r="N96" s="5" t="s">
        <v>472</v>
      </c>
      <c r="O96" s="3">
        <v>1.9400000000000001E-2</v>
      </c>
      <c r="P96" s="4">
        <v>4.4970000000000001E-3</v>
      </c>
      <c r="Q96" s="5">
        <v>1.5999999999999999E-5</v>
      </c>
      <c r="R96" s="12" t="s">
        <v>472</v>
      </c>
      <c r="S96" s="3">
        <v>-2.1949999999999999E-3</v>
      </c>
      <c r="T96" s="4">
        <v>5.1939999999999998E-3</v>
      </c>
      <c r="U96" s="5">
        <v>0.67254999999999998</v>
      </c>
      <c r="V96" s="12" t="s">
        <v>472</v>
      </c>
      <c r="X96" s="3"/>
      <c r="Y96" s="4"/>
      <c r="Z96" s="86"/>
      <c r="AA96" s="3"/>
      <c r="AB96" s="4"/>
      <c r="AC96" s="86"/>
      <c r="AD96" s="3"/>
      <c r="AE96" s="4"/>
      <c r="AF96" s="86"/>
      <c r="AG96" s="3"/>
      <c r="AH96" s="4"/>
      <c r="AI96" s="86"/>
      <c r="AJ96" s="3"/>
      <c r="AK96" s="4"/>
      <c r="AL96" s="86"/>
      <c r="AM96" s="3"/>
      <c r="AN96" s="4"/>
      <c r="AO96" s="86"/>
      <c r="AP96" s="3"/>
      <c r="AQ96" s="4"/>
      <c r="AR96" s="86"/>
    </row>
    <row r="97" spans="1:44" ht="14" customHeight="1" x14ac:dyDescent="0.3">
      <c r="A97" s="25" t="s">
        <v>176</v>
      </c>
      <c r="B97" s="6">
        <v>8</v>
      </c>
      <c r="C97" s="6">
        <v>41533514</v>
      </c>
      <c r="D97" s="6" t="s">
        <v>177</v>
      </c>
      <c r="E97" s="6" t="s">
        <v>6</v>
      </c>
      <c r="F97" s="11" t="s">
        <v>5</v>
      </c>
      <c r="G97" s="3">
        <v>0.78622400000000003</v>
      </c>
      <c r="H97" s="4">
        <v>2.6800000000000001E-2</v>
      </c>
      <c r="I97" s="4">
        <v>3.1419999999999998E-3</v>
      </c>
      <c r="J97" s="5">
        <v>1.5400000000000001E-17</v>
      </c>
      <c r="K97" s="6">
        <v>292718</v>
      </c>
      <c r="L97" s="5">
        <f t="shared" si="2"/>
        <v>2.4848482329905804E-4</v>
      </c>
      <c r="M97" s="23">
        <f t="shared" si="3"/>
        <v>72.753561692728667</v>
      </c>
      <c r="O97" s="3">
        <v>2.9745000000000001E-2</v>
      </c>
      <c r="P97" s="4">
        <v>5.0169999999999998E-3</v>
      </c>
      <c r="Q97" s="5">
        <v>3.05E-9</v>
      </c>
      <c r="R97" s="11"/>
      <c r="S97" s="3">
        <v>-5.143E-3</v>
      </c>
      <c r="T97" s="4">
        <v>5.6340000000000001E-3</v>
      </c>
      <c r="U97" s="5">
        <v>0.36130000000000001</v>
      </c>
      <c r="V97" s="11"/>
      <c r="X97" s="3">
        <v>-3.3E-3</v>
      </c>
      <c r="Y97" s="4">
        <v>5.47E-3</v>
      </c>
      <c r="Z97" s="86">
        <v>0.54700000000000004</v>
      </c>
      <c r="AA97" s="3">
        <v>-8.8999999999999999E-3</v>
      </c>
      <c r="AB97" s="4">
        <v>8.4460720000000006E-3</v>
      </c>
      <c r="AC97" s="86">
        <v>0.29199999999999998</v>
      </c>
      <c r="AD97" s="3">
        <v>2.8999999999999998E-3</v>
      </c>
      <c r="AE97" s="4">
        <v>1.0665740999999999E-2</v>
      </c>
      <c r="AF97" s="86">
        <v>0.78569999999999995</v>
      </c>
      <c r="AG97" s="3">
        <v>-5.9999999999999995E-4</v>
      </c>
      <c r="AH97" s="4">
        <v>1.2829927E-2</v>
      </c>
      <c r="AI97" s="86">
        <v>0.9627</v>
      </c>
      <c r="AJ97" s="3">
        <v>7.1999999999999998E-3</v>
      </c>
      <c r="AK97" s="4">
        <v>1.4633332000000001E-2</v>
      </c>
      <c r="AL97" s="86">
        <v>0.62270000000000003</v>
      </c>
      <c r="AM97" s="3">
        <v>2.0223000000000001E-2</v>
      </c>
      <c r="AN97" s="4">
        <v>2.0135083000000002E-2</v>
      </c>
      <c r="AO97" s="86">
        <v>0.1512</v>
      </c>
      <c r="AP97" s="3">
        <v>-2.5999999999999999E-2</v>
      </c>
      <c r="AQ97" s="4">
        <v>2.142846E-2</v>
      </c>
      <c r="AR97" s="86">
        <v>0.22500000000000001</v>
      </c>
    </row>
    <row r="98" spans="1:44" ht="14" customHeight="1" x14ac:dyDescent="0.3">
      <c r="A98" s="25" t="s">
        <v>178</v>
      </c>
      <c r="B98" s="6">
        <v>8</v>
      </c>
      <c r="C98" s="6">
        <v>57122215</v>
      </c>
      <c r="D98" s="6" t="s">
        <v>179</v>
      </c>
      <c r="E98" s="6" t="s">
        <v>14</v>
      </c>
      <c r="F98" s="11" t="s">
        <v>13</v>
      </c>
      <c r="G98" s="3">
        <v>0.86832200000000004</v>
      </c>
      <c r="H98" s="4">
        <v>2.8319E-2</v>
      </c>
      <c r="I98" s="4">
        <v>3.8249999999999998E-3</v>
      </c>
      <c r="J98" s="5">
        <v>1.3899999999999999E-13</v>
      </c>
      <c r="K98" s="6">
        <v>292713</v>
      </c>
      <c r="L98" s="5">
        <f t="shared" si="2"/>
        <v>1.8722749112329938E-4</v>
      </c>
      <c r="M98" s="23">
        <f t="shared" si="3"/>
        <v>54.81380880609376</v>
      </c>
      <c r="N98" s="5"/>
      <c r="O98" s="3">
        <v>2.6426000000000002E-2</v>
      </c>
      <c r="P98" s="4">
        <v>6.13E-3</v>
      </c>
      <c r="Q98" s="5">
        <v>1.5999999999999999E-5</v>
      </c>
      <c r="R98" s="12"/>
      <c r="S98" s="3">
        <v>-1.15E-3</v>
      </c>
      <c r="T98" s="4">
        <v>7.0590000000000002E-3</v>
      </c>
      <c r="U98" s="5">
        <v>0.87058000000000002</v>
      </c>
      <c r="V98" s="12"/>
      <c r="W98" s="6" t="s">
        <v>409</v>
      </c>
      <c r="X98" s="3"/>
      <c r="Y98" s="4"/>
      <c r="Z98" s="86"/>
      <c r="AA98" s="3"/>
      <c r="AB98" s="4"/>
      <c r="AC98" s="86"/>
      <c r="AD98" s="3"/>
      <c r="AE98" s="4"/>
      <c r="AF98" s="86"/>
      <c r="AG98" s="3"/>
      <c r="AH98" s="4"/>
      <c r="AI98" s="86"/>
      <c r="AJ98" s="3"/>
      <c r="AK98" s="4"/>
      <c r="AL98" s="86"/>
      <c r="AM98" s="3"/>
      <c r="AN98" s="4"/>
      <c r="AO98" s="86"/>
      <c r="AP98" s="3"/>
      <c r="AQ98" s="4"/>
      <c r="AR98" s="86"/>
    </row>
    <row r="99" spans="1:44" ht="14" customHeight="1" x14ac:dyDescent="0.3">
      <c r="A99" s="25" t="s">
        <v>180</v>
      </c>
      <c r="B99" s="6">
        <v>8</v>
      </c>
      <c r="C99" s="6">
        <v>77611012</v>
      </c>
      <c r="D99" s="6" t="s">
        <v>181</v>
      </c>
      <c r="E99" s="6" t="s">
        <v>14</v>
      </c>
      <c r="F99" s="11" t="s">
        <v>6</v>
      </c>
      <c r="G99" s="3">
        <v>0.16293599999999997</v>
      </c>
      <c r="H99" s="4">
        <v>6.1460000000000004E-3</v>
      </c>
      <c r="I99" s="4">
        <v>3.4940000000000001E-3</v>
      </c>
      <c r="J99" s="5">
        <v>7.8538999999999998E-2</v>
      </c>
      <c r="K99" s="6">
        <v>292714</v>
      </c>
      <c r="L99" s="5">
        <f t="shared" si="2"/>
        <v>1.0570395214874306E-5</v>
      </c>
      <c r="M99" s="23">
        <f t="shared" si="3"/>
        <v>3.0941142301465403</v>
      </c>
      <c r="N99" s="5" t="s">
        <v>472</v>
      </c>
      <c r="O99" s="3">
        <v>-1.4267E-2</v>
      </c>
      <c r="P99" s="4">
        <v>5.5560000000000002E-3</v>
      </c>
      <c r="Q99" s="5">
        <v>1.0239E-2</v>
      </c>
      <c r="R99" s="12"/>
      <c r="S99" s="3">
        <v>3.8962999999999998E-2</v>
      </c>
      <c r="T99" s="4">
        <v>6.2249999999999996E-3</v>
      </c>
      <c r="U99" s="5">
        <v>3.8700000000000001E-10</v>
      </c>
      <c r="V99" s="12"/>
      <c r="X99" s="3">
        <v>-1.1999999999999999E-3</v>
      </c>
      <c r="Y99" s="4">
        <v>6.0499999999999998E-3</v>
      </c>
      <c r="Z99" s="86">
        <v>0.84299999999999997</v>
      </c>
      <c r="AA99" s="3">
        <v>-9.7999999999999997E-3</v>
      </c>
      <c r="AB99" s="4">
        <v>9.404763E-3</v>
      </c>
      <c r="AC99" s="86">
        <v>0.2974</v>
      </c>
      <c r="AD99" s="3">
        <v>1E-4</v>
      </c>
      <c r="AE99" s="4">
        <v>1.6283255999999999E-2</v>
      </c>
      <c r="AF99" s="86">
        <v>0.99509999999999998</v>
      </c>
      <c r="AG99" s="3">
        <v>-2.0199999999999999E-2</v>
      </c>
      <c r="AH99" s="4">
        <v>1.3344717000000001E-2</v>
      </c>
      <c r="AI99" s="86">
        <v>0.13009999999999999</v>
      </c>
      <c r="AJ99" s="3">
        <v>-1.38E-2</v>
      </c>
      <c r="AK99" s="4">
        <v>1.6255061000000001E-2</v>
      </c>
      <c r="AL99" s="86">
        <v>0.39589999999999997</v>
      </c>
      <c r="AM99" s="3">
        <v>6.1460000000000004E-3</v>
      </c>
      <c r="AN99" s="4">
        <v>2.2795142000000001E-2</v>
      </c>
      <c r="AO99" s="86">
        <v>0.82979999999999998</v>
      </c>
      <c r="AP99" s="3">
        <v>1E-4</v>
      </c>
      <c r="AQ99" s="4">
        <v>4.4326881999999998E-2</v>
      </c>
      <c r="AR99" s="86">
        <v>0.99819999999999998</v>
      </c>
    </row>
    <row r="100" spans="1:44" ht="14" customHeight="1" x14ac:dyDescent="0.3">
      <c r="A100" s="25" t="s">
        <v>182</v>
      </c>
      <c r="B100" s="6">
        <v>8</v>
      </c>
      <c r="C100" s="6">
        <v>106115172</v>
      </c>
      <c r="D100" s="6" t="s">
        <v>183</v>
      </c>
      <c r="E100" s="6" t="s">
        <v>13</v>
      </c>
      <c r="F100" s="11" t="s">
        <v>14</v>
      </c>
      <c r="G100" s="3">
        <v>0.242592</v>
      </c>
      <c r="H100" s="4">
        <v>2.1780000000000001E-2</v>
      </c>
      <c r="I100" s="4">
        <v>3.0249999999999999E-3</v>
      </c>
      <c r="J100" s="5">
        <v>6.2199999999999997E-13</v>
      </c>
      <c r="K100" s="6">
        <v>292718</v>
      </c>
      <c r="L100" s="5">
        <f t="shared" si="2"/>
        <v>1.7706741923963207E-4</v>
      </c>
      <c r="M100" s="23">
        <f t="shared" si="3"/>
        <v>51.839645802444679</v>
      </c>
      <c r="O100" s="3">
        <v>2.2769999999999999E-2</v>
      </c>
      <c r="P100" s="4">
        <v>4.8009999999999997E-3</v>
      </c>
      <c r="Q100" s="5">
        <v>2.0999999999999998E-6</v>
      </c>
      <c r="R100" s="11"/>
      <c r="S100" s="3">
        <v>-1.8289999999999999E-3</v>
      </c>
      <c r="T100" s="4">
        <v>5.4260000000000003E-3</v>
      </c>
      <c r="U100" s="5">
        <v>0.73607900000000004</v>
      </c>
      <c r="V100" s="11"/>
      <c r="X100" s="3">
        <v>-2.5000000000000001E-3</v>
      </c>
      <c r="Y100" s="4">
        <v>5.2900000000000004E-3</v>
      </c>
      <c r="Z100" s="86">
        <v>0.63600000000000001</v>
      </c>
      <c r="AA100" s="3">
        <v>1.8E-3</v>
      </c>
      <c r="AB100" s="4">
        <v>8.2119549999999999E-3</v>
      </c>
      <c r="AC100" s="86">
        <v>0.82650000000000001</v>
      </c>
      <c r="AD100" s="3">
        <v>-3.8999999999999998E-3</v>
      </c>
      <c r="AE100" s="4">
        <v>1.0564199999999999E-2</v>
      </c>
      <c r="AF100" s="86">
        <v>0.71199999999999997</v>
      </c>
      <c r="AG100" s="3">
        <v>-5.0000000000000001E-4</v>
      </c>
      <c r="AH100" s="4">
        <v>1.2347779999999999E-2</v>
      </c>
      <c r="AI100" s="86">
        <v>0.9677</v>
      </c>
      <c r="AJ100" s="3">
        <v>2.8E-3</v>
      </c>
      <c r="AK100" s="4">
        <v>1.4146430999999999E-2</v>
      </c>
      <c r="AL100" s="86">
        <v>0.84309999999999996</v>
      </c>
      <c r="AM100" s="3">
        <v>2.1780000000000001E-2</v>
      </c>
      <c r="AN100" s="4">
        <v>1.9694016000000002E-2</v>
      </c>
      <c r="AO100" s="86">
        <v>0.3634</v>
      </c>
      <c r="AP100" s="3">
        <v>-4.02E-2</v>
      </c>
      <c r="AQ100" s="4">
        <v>2.0924725000000002E-2</v>
      </c>
      <c r="AR100" s="86">
        <v>5.4710000000000002E-2</v>
      </c>
    </row>
    <row r="101" spans="1:44" ht="14" customHeight="1" x14ac:dyDescent="0.3">
      <c r="A101" s="25" t="s">
        <v>184</v>
      </c>
      <c r="B101" s="6">
        <v>8</v>
      </c>
      <c r="C101" s="6">
        <v>120596023</v>
      </c>
      <c r="D101" s="6" t="s">
        <v>185</v>
      </c>
      <c r="E101" s="6" t="s">
        <v>5</v>
      </c>
      <c r="F101" s="11" t="s">
        <v>6</v>
      </c>
      <c r="G101" s="3">
        <v>0.94583499999999998</v>
      </c>
      <c r="H101" s="4">
        <v>4.1928E-2</v>
      </c>
      <c r="I101" s="4">
        <v>5.836E-3</v>
      </c>
      <c r="J101" s="5">
        <v>7.0100000000000004E-13</v>
      </c>
      <c r="K101" s="6">
        <v>291951</v>
      </c>
      <c r="L101" s="5">
        <f t="shared" si="2"/>
        <v>1.7676284620535051E-4</v>
      </c>
      <c r="M101" s="23">
        <f t="shared" si="3"/>
        <v>51.614859776326433</v>
      </c>
      <c r="N101" s="5"/>
      <c r="O101" s="3">
        <v>3.3160000000000002E-2</v>
      </c>
      <c r="P101" s="4">
        <v>9.0679999999999997E-3</v>
      </c>
      <c r="Q101" s="5">
        <v>2.5500000000000002E-4</v>
      </c>
      <c r="R101" s="12"/>
      <c r="S101" s="3">
        <v>1.5488E-2</v>
      </c>
      <c r="T101" s="4">
        <v>1.0204E-2</v>
      </c>
      <c r="U101" s="5">
        <v>0.12906599999999999</v>
      </c>
      <c r="V101" s="12"/>
      <c r="W101" s="6" t="s">
        <v>409</v>
      </c>
      <c r="X101" s="3"/>
      <c r="Y101" s="4"/>
      <c r="Z101" s="86"/>
      <c r="AA101" s="3"/>
      <c r="AB101" s="4"/>
      <c r="AC101" s="86"/>
      <c r="AD101" s="3"/>
      <c r="AE101" s="4"/>
      <c r="AF101" s="86"/>
      <c r="AG101" s="3"/>
      <c r="AH101" s="4"/>
      <c r="AI101" s="86"/>
      <c r="AJ101" s="3"/>
      <c r="AK101" s="4"/>
      <c r="AL101" s="86"/>
      <c r="AM101" s="3"/>
      <c r="AN101" s="4"/>
      <c r="AO101" s="86"/>
      <c r="AP101" s="3"/>
      <c r="AQ101" s="4"/>
      <c r="AR101" s="86"/>
    </row>
    <row r="102" spans="1:44" ht="14" customHeight="1" x14ac:dyDescent="0.3">
      <c r="A102" s="25" t="s">
        <v>186</v>
      </c>
      <c r="B102" s="6">
        <v>8</v>
      </c>
      <c r="C102" s="6">
        <v>126506140</v>
      </c>
      <c r="D102" s="6" t="s">
        <v>187</v>
      </c>
      <c r="E102" s="6" t="s">
        <v>13</v>
      </c>
      <c r="F102" s="11" t="s">
        <v>14</v>
      </c>
      <c r="G102" s="3">
        <v>0.76133399999999996</v>
      </c>
      <c r="H102" s="4">
        <v>2.0223000000000001E-2</v>
      </c>
      <c r="I102" s="4">
        <v>3.0219999999999999E-3</v>
      </c>
      <c r="J102" s="5">
        <v>2.3000000000000001E-11</v>
      </c>
      <c r="K102" s="6">
        <v>296867</v>
      </c>
      <c r="L102" s="5">
        <f t="shared" si="2"/>
        <v>1.5082551342228168E-4</v>
      </c>
      <c r="M102" s="23">
        <f t="shared" si="3"/>
        <v>44.781570245429769</v>
      </c>
      <c r="O102" s="3">
        <v>2.0545999999999998E-2</v>
      </c>
      <c r="P102" s="4">
        <v>4.8789999999999997E-3</v>
      </c>
      <c r="Q102" s="5">
        <v>2.5000000000000001E-5</v>
      </c>
      <c r="R102" s="11"/>
      <c r="S102" s="3">
        <v>1.9659999999999999E-3</v>
      </c>
      <c r="T102" s="4">
        <v>5.6559999999999996E-3</v>
      </c>
      <c r="U102" s="5">
        <v>0.72818799999999995</v>
      </c>
      <c r="V102" s="11"/>
      <c r="X102" s="3">
        <v>-7.9000000000000008E-3</v>
      </c>
      <c r="Y102" s="4">
        <v>4.7200000000000002E-3</v>
      </c>
      <c r="Z102" s="86">
        <v>9.4200000000000006E-2</v>
      </c>
      <c r="AA102" s="3">
        <v>5.3E-3</v>
      </c>
      <c r="AB102" s="4">
        <v>7.3391580000000001E-3</v>
      </c>
      <c r="AC102" s="86">
        <v>0.47020000000000001</v>
      </c>
      <c r="AD102" s="3">
        <v>-9.7000000000000003E-3</v>
      </c>
      <c r="AE102" s="4">
        <v>9.4563110000000002E-3</v>
      </c>
      <c r="AF102" s="86">
        <v>0.30499999999999999</v>
      </c>
      <c r="AG102" s="3">
        <v>2.01E-2</v>
      </c>
      <c r="AH102" s="4">
        <v>1.0438984E-2</v>
      </c>
      <c r="AI102" s="86">
        <v>5.4170000000000003E-2</v>
      </c>
      <c r="AJ102" s="3">
        <v>1.1999999999999999E-3</v>
      </c>
      <c r="AK102" s="4">
        <v>1.2747323E-2</v>
      </c>
      <c r="AL102" s="86">
        <v>0.92500000000000004</v>
      </c>
      <c r="AM102" s="3">
        <v>1.6799000000000001E-2</v>
      </c>
      <c r="AN102" s="4">
        <v>1.7432178999999999E-2</v>
      </c>
      <c r="AO102" s="86">
        <v>0.71779999999999999</v>
      </c>
      <c r="AP102" s="3">
        <v>2.8E-3</v>
      </c>
      <c r="AQ102" s="4">
        <v>1.8031856999999998E-2</v>
      </c>
      <c r="AR102" s="86">
        <v>0.87660000000000005</v>
      </c>
    </row>
    <row r="103" spans="1:44" ht="14" customHeight="1" x14ac:dyDescent="0.3">
      <c r="A103" s="25" t="s">
        <v>188</v>
      </c>
      <c r="B103" s="6">
        <v>8</v>
      </c>
      <c r="C103" s="6">
        <v>142252580</v>
      </c>
      <c r="D103" s="6" t="s">
        <v>189</v>
      </c>
      <c r="E103" s="6" t="s">
        <v>5</v>
      </c>
      <c r="F103" s="11" t="s">
        <v>6</v>
      </c>
      <c r="G103" s="3">
        <v>0.59071899999999999</v>
      </c>
      <c r="H103" s="4">
        <v>1.7569999999999999E-2</v>
      </c>
      <c r="I103" s="4">
        <v>2.6180000000000001E-3</v>
      </c>
      <c r="J103" s="5">
        <v>2.01E-11</v>
      </c>
      <c r="K103" s="6">
        <v>292711</v>
      </c>
      <c r="L103" s="5">
        <f t="shared" si="2"/>
        <v>1.5385030929395498E-4</v>
      </c>
      <c r="M103" s="23">
        <f t="shared" si="3"/>
        <v>45.040299647155678</v>
      </c>
      <c r="O103" s="3">
        <v>1.6910999999999999E-2</v>
      </c>
      <c r="P103" s="4">
        <v>4.2069999999999998E-3</v>
      </c>
      <c r="Q103" s="5">
        <v>5.8E-5</v>
      </c>
      <c r="R103" s="12" t="s">
        <v>472</v>
      </c>
      <c r="S103" s="3">
        <v>2.3470000000000001E-3</v>
      </c>
      <c r="T103" s="4">
        <v>4.8409999999999998E-3</v>
      </c>
      <c r="U103" s="5">
        <v>0.62783599999999995</v>
      </c>
      <c r="V103" s="12" t="s">
        <v>472</v>
      </c>
      <c r="X103" s="3">
        <v>-1.1000000000000001E-3</v>
      </c>
      <c r="Y103" s="4">
        <v>5.5599999999999998E-3</v>
      </c>
      <c r="Z103" s="86">
        <v>0.84299999999999997</v>
      </c>
      <c r="AA103" s="3">
        <v>-1.11E-2</v>
      </c>
      <c r="AB103" s="4">
        <v>8.7443190000000004E-3</v>
      </c>
      <c r="AC103" s="86">
        <v>0.20430000000000001</v>
      </c>
      <c r="AD103" s="3">
        <v>1.2999999999999999E-3</v>
      </c>
      <c r="AE103" s="4">
        <v>1.0869563E-2</v>
      </c>
      <c r="AF103" s="86">
        <v>0.90480000000000005</v>
      </c>
      <c r="AG103" s="3">
        <v>-1.3899999999999999E-2</v>
      </c>
      <c r="AH103" s="4">
        <v>1.2376587E-2</v>
      </c>
      <c r="AI103" s="86">
        <v>0.26140000000000002</v>
      </c>
      <c r="AJ103" s="3">
        <v>1.3100000000000001E-2</v>
      </c>
      <c r="AK103" s="4">
        <v>1.536213E-2</v>
      </c>
      <c r="AL103" s="86">
        <v>0.39379999999999998</v>
      </c>
      <c r="AM103" s="3">
        <v>2.6800000000000001E-2</v>
      </c>
      <c r="AN103" s="4">
        <v>2.1390659999999999E-2</v>
      </c>
      <c r="AO103" s="86">
        <v>0.7329</v>
      </c>
      <c r="AP103" s="3">
        <v>2.1700000000000001E-2</v>
      </c>
      <c r="AQ103" s="4">
        <v>2.2917374000000001E-2</v>
      </c>
      <c r="AR103" s="86">
        <v>0.34370000000000001</v>
      </c>
    </row>
    <row r="104" spans="1:44" ht="14" customHeight="1" x14ac:dyDescent="0.3">
      <c r="A104" s="25" t="s">
        <v>190</v>
      </c>
      <c r="B104" s="6">
        <v>8</v>
      </c>
      <c r="C104" s="6">
        <v>142362391</v>
      </c>
      <c r="D104" s="6" t="s">
        <v>191</v>
      </c>
      <c r="E104" s="6" t="s">
        <v>5</v>
      </c>
      <c r="F104" s="11" t="s">
        <v>14</v>
      </c>
      <c r="G104" s="3">
        <v>0.33423000000000003</v>
      </c>
      <c r="H104" s="4">
        <v>1.4902E-2</v>
      </c>
      <c r="I104" s="4">
        <v>2.774E-3</v>
      </c>
      <c r="J104" s="5">
        <v>7.9300000000000002E-8</v>
      </c>
      <c r="K104" s="6">
        <v>286868</v>
      </c>
      <c r="L104" s="5">
        <f t="shared" si="2"/>
        <v>1.0058898169505746E-4</v>
      </c>
      <c r="M104" s="23">
        <f t="shared" si="3"/>
        <v>28.858461666206644</v>
      </c>
      <c r="N104" s="5" t="s">
        <v>472</v>
      </c>
      <c r="O104" s="3">
        <v>1.8308000000000001E-2</v>
      </c>
      <c r="P104" s="4">
        <v>4.4330000000000003E-3</v>
      </c>
      <c r="Q104" s="5">
        <v>3.6000000000000001E-5</v>
      </c>
      <c r="R104" s="12"/>
      <c r="S104" s="3">
        <v>-5.2570000000000004E-3</v>
      </c>
      <c r="T104" s="4">
        <v>5.0629999999999998E-3</v>
      </c>
      <c r="U104" s="5">
        <v>0.29916399999999999</v>
      </c>
      <c r="V104" s="12"/>
      <c r="X104" s="3">
        <v>3.8999999999999998E-3</v>
      </c>
      <c r="Y104" s="4">
        <v>4.7800000000000004E-3</v>
      </c>
      <c r="Z104" s="86">
        <v>0.41499999999999998</v>
      </c>
      <c r="AA104" s="3">
        <v>1.1599999999999999E-2</v>
      </c>
      <c r="AB104" s="4">
        <v>7.4890699999999996E-3</v>
      </c>
      <c r="AC104" s="86">
        <v>0.12139999999999999</v>
      </c>
      <c r="AD104" s="3">
        <v>-7.4999999999999997E-3</v>
      </c>
      <c r="AE104" s="4">
        <v>9.6407539999999996E-3</v>
      </c>
      <c r="AF104" s="86">
        <v>0.43659999999999999</v>
      </c>
      <c r="AG104" s="3">
        <v>1E-4</v>
      </c>
      <c r="AH104" s="4">
        <v>1.5957586999999999E-2</v>
      </c>
      <c r="AI104" s="86">
        <v>0.995</v>
      </c>
      <c r="AJ104" s="3">
        <v>1.2999999999999999E-3</v>
      </c>
      <c r="AK104" s="4">
        <v>1.2459338E-2</v>
      </c>
      <c r="AL104" s="86">
        <v>0.91690000000000005</v>
      </c>
      <c r="AM104" s="3">
        <v>-1.55E-2</v>
      </c>
      <c r="AN104" s="4">
        <v>1.7552458999999999E-2</v>
      </c>
      <c r="AO104" s="86">
        <v>0.37719999999999998</v>
      </c>
      <c r="AP104" s="3">
        <v>-4.4999999999999997E-3</v>
      </c>
      <c r="AQ104" s="4">
        <v>1.8848224E-2</v>
      </c>
      <c r="AR104" s="86">
        <v>0.81130000000000002</v>
      </c>
    </row>
    <row r="105" spans="1:44" ht="14" customHeight="1" x14ac:dyDescent="0.3">
      <c r="A105" s="25" t="s">
        <v>192</v>
      </c>
      <c r="B105" s="6">
        <v>9</v>
      </c>
      <c r="C105" s="6">
        <v>96900505</v>
      </c>
      <c r="D105" s="6" t="s">
        <v>193</v>
      </c>
      <c r="E105" s="6" t="s">
        <v>13</v>
      </c>
      <c r="F105" s="11" t="s">
        <v>5</v>
      </c>
      <c r="G105" s="3">
        <v>0.78488100000000005</v>
      </c>
      <c r="H105" s="4">
        <v>2.1679E-2</v>
      </c>
      <c r="I105" s="4">
        <v>3.1840000000000002E-3</v>
      </c>
      <c r="J105" s="5">
        <v>1.0199999999999999E-11</v>
      </c>
      <c r="K105" s="6">
        <v>292711</v>
      </c>
      <c r="L105" s="5">
        <f t="shared" si="2"/>
        <v>1.5835236435571642E-4</v>
      </c>
      <c r="M105" s="23">
        <f t="shared" si="3"/>
        <v>46.358503196786593</v>
      </c>
      <c r="O105" s="3">
        <v>1.5946999999999999E-2</v>
      </c>
      <c r="P105" s="4">
        <v>5.0730000000000003E-3</v>
      </c>
      <c r="Q105" s="5">
        <v>1.668E-3</v>
      </c>
      <c r="R105" s="11"/>
      <c r="S105" s="3">
        <v>9.9930000000000001E-3</v>
      </c>
      <c r="T105" s="4">
        <v>5.8500000000000002E-3</v>
      </c>
      <c r="U105" s="5">
        <v>8.7603E-2</v>
      </c>
      <c r="V105" s="11"/>
      <c r="X105" s="3">
        <v>-3.7000000000000002E-3</v>
      </c>
      <c r="Y105" s="4">
        <v>5.6600000000000001E-3</v>
      </c>
      <c r="Z105" s="86">
        <v>0.51300000000000001</v>
      </c>
      <c r="AA105" s="3">
        <v>3.0999999999999999E-3</v>
      </c>
      <c r="AB105" s="4">
        <v>8.8491009999999998E-3</v>
      </c>
      <c r="AC105" s="86">
        <v>0.72609999999999997</v>
      </c>
      <c r="AD105" s="3">
        <v>4.3E-3</v>
      </c>
      <c r="AE105" s="4">
        <v>1.1238243E-2</v>
      </c>
      <c r="AF105" s="86">
        <v>0.70199999999999996</v>
      </c>
      <c r="AG105" s="3">
        <v>4.4999999999999997E-3</v>
      </c>
      <c r="AH105" s="4">
        <v>1.2451557E-2</v>
      </c>
      <c r="AI105" s="86">
        <v>0.71779999999999999</v>
      </c>
      <c r="AJ105" s="3">
        <v>-1.6899999999999998E-2</v>
      </c>
      <c r="AK105" s="4">
        <v>1.4956499E-2</v>
      </c>
      <c r="AL105" s="86">
        <v>0.25850000000000001</v>
      </c>
      <c r="AM105" s="3">
        <v>2.1679E-2</v>
      </c>
      <c r="AN105" s="4">
        <v>2.0631824999999999E-2</v>
      </c>
      <c r="AO105" s="86">
        <v>0.94589999999999996</v>
      </c>
      <c r="AP105" s="3">
        <v>-5.8999999999999997E-2</v>
      </c>
      <c r="AQ105" s="4">
        <v>2.1435398000000001E-2</v>
      </c>
      <c r="AR105" s="86">
        <v>5.9150000000000001E-3</v>
      </c>
    </row>
    <row r="106" spans="1:44" ht="14" customHeight="1" x14ac:dyDescent="0.3">
      <c r="A106" s="25" t="s">
        <v>194</v>
      </c>
      <c r="B106" s="6">
        <v>9</v>
      </c>
      <c r="C106" s="6">
        <v>98217348</v>
      </c>
      <c r="D106" s="6" t="s">
        <v>195</v>
      </c>
      <c r="E106" s="6" t="s">
        <v>5</v>
      </c>
      <c r="F106" s="11" t="s">
        <v>6</v>
      </c>
      <c r="G106" s="3">
        <v>0.10922900000000001</v>
      </c>
      <c r="H106" s="4">
        <v>4.4195999999999999E-2</v>
      </c>
      <c r="I106" s="4">
        <v>4.2119999999999996E-3</v>
      </c>
      <c r="J106" s="5">
        <v>9.8899999999999995E-26</v>
      </c>
      <c r="K106" s="6">
        <v>288037</v>
      </c>
      <c r="L106" s="5">
        <f t="shared" si="2"/>
        <v>3.8209816409001299E-4</v>
      </c>
      <c r="M106" s="23">
        <f t="shared" si="3"/>
        <v>110.09971359209726</v>
      </c>
      <c r="O106" s="3">
        <v>4.0405000000000003E-2</v>
      </c>
      <c r="P106" s="4">
        <v>6.7080000000000004E-3</v>
      </c>
      <c r="Q106" s="5">
        <v>1.6999999999999999E-9</v>
      </c>
      <c r="R106" s="11"/>
      <c r="S106" s="3">
        <v>9.4500000000000001E-3</v>
      </c>
      <c r="T106" s="4">
        <v>7.7380000000000001E-3</v>
      </c>
      <c r="U106" s="5">
        <v>0.22198300000000001</v>
      </c>
      <c r="V106" s="11"/>
      <c r="X106" s="3">
        <v>-2E-3</v>
      </c>
      <c r="Y106" s="4">
        <v>5.6699999999999997E-3</v>
      </c>
      <c r="Z106" s="86">
        <v>0.72499999999999998</v>
      </c>
      <c r="AA106" s="3">
        <v>-5.0000000000000001E-4</v>
      </c>
      <c r="AB106" s="4">
        <v>9.230261E-3</v>
      </c>
      <c r="AC106" s="86">
        <v>0.95679999999999998</v>
      </c>
      <c r="AD106" s="3">
        <v>-3.0300000000000001E-2</v>
      </c>
      <c r="AE106" s="4">
        <v>1.1391518999999999E-2</v>
      </c>
      <c r="AF106" s="86">
        <v>7.8169999999999993E-3</v>
      </c>
      <c r="AG106" s="3">
        <v>2.06E-2</v>
      </c>
      <c r="AH106" s="4">
        <v>1.3059338E-2</v>
      </c>
      <c r="AI106" s="86">
        <v>0.1147</v>
      </c>
      <c r="AJ106" s="3">
        <v>3.3999999999999998E-3</v>
      </c>
      <c r="AK106" s="4">
        <v>1.5639685E-2</v>
      </c>
      <c r="AL106" s="86">
        <v>0.82789999999999997</v>
      </c>
      <c r="AM106" s="3">
        <v>2.4438000000000001E-2</v>
      </c>
      <c r="AN106" s="4">
        <v>2.0627004000000001E-2</v>
      </c>
      <c r="AO106" s="86">
        <v>0.36720000000000003</v>
      </c>
      <c r="AP106" s="3">
        <v>-3.5999999999999997E-2</v>
      </c>
      <c r="AQ106" s="4">
        <v>2.2162639000000001E-2</v>
      </c>
      <c r="AR106" s="86">
        <v>0.1043</v>
      </c>
    </row>
    <row r="107" spans="1:44" ht="14" customHeight="1" x14ac:dyDescent="0.3">
      <c r="A107" s="25" t="s">
        <v>196</v>
      </c>
      <c r="B107" s="6">
        <v>9</v>
      </c>
      <c r="C107" s="6">
        <v>113892963</v>
      </c>
      <c r="D107" s="6" t="s">
        <v>197</v>
      </c>
      <c r="E107" s="6" t="s">
        <v>6</v>
      </c>
      <c r="F107" s="11" t="s">
        <v>5</v>
      </c>
      <c r="G107" s="3">
        <v>0.52286500000000002</v>
      </c>
      <c r="H107" s="4">
        <v>1.9892E-2</v>
      </c>
      <c r="I107" s="4">
        <v>2.5869999999999999E-3</v>
      </c>
      <c r="J107" s="5">
        <v>1.5399999999999999E-14</v>
      </c>
      <c r="K107" s="6">
        <v>292717</v>
      </c>
      <c r="L107" s="5">
        <f t="shared" si="2"/>
        <v>2.019428060863137E-4</v>
      </c>
      <c r="M107" s="23">
        <f t="shared" si="3"/>
        <v>59.12362807491477</v>
      </c>
      <c r="N107" s="5" t="s">
        <v>472</v>
      </c>
      <c r="O107" s="3">
        <v>1.1875E-2</v>
      </c>
      <c r="P107" s="4">
        <v>4.117E-3</v>
      </c>
      <c r="Q107" s="5">
        <v>3.921E-3</v>
      </c>
      <c r="R107" s="12" t="s">
        <v>472</v>
      </c>
      <c r="S107" s="3">
        <v>1.5907000000000001E-2</v>
      </c>
      <c r="T107" s="4">
        <v>4.64E-3</v>
      </c>
      <c r="U107" s="5">
        <v>6.0700000000000001E-4</v>
      </c>
      <c r="V107" s="12"/>
      <c r="X107" s="3">
        <v>-5.4999999999999997E-3</v>
      </c>
      <c r="Y107" s="4">
        <v>4.5500000000000002E-3</v>
      </c>
      <c r="Z107" s="86">
        <v>0.22700000000000001</v>
      </c>
      <c r="AA107" s="3">
        <v>2.9999999999999997E-4</v>
      </c>
      <c r="AB107" s="4">
        <v>8.0036570000000008E-3</v>
      </c>
      <c r="AC107" s="86">
        <v>0.97009999999999996</v>
      </c>
      <c r="AD107" s="3">
        <v>-0.01</v>
      </c>
      <c r="AE107" s="4">
        <v>8.9714180000000001E-3</v>
      </c>
      <c r="AF107" s="86">
        <v>0.26500000000000001</v>
      </c>
      <c r="AG107" s="3">
        <v>-1E-4</v>
      </c>
      <c r="AH107" s="4">
        <v>8.3985859999999996E-3</v>
      </c>
      <c r="AI107" s="86">
        <v>0.99050000000000005</v>
      </c>
      <c r="AJ107" s="3">
        <v>6.6E-3</v>
      </c>
      <c r="AK107" s="4">
        <v>1.2105134E-2</v>
      </c>
      <c r="AL107" s="86">
        <v>0.58560000000000001</v>
      </c>
      <c r="AM107" s="3">
        <v>1.6199999999999999E-2</v>
      </c>
      <c r="AN107" s="4">
        <v>1.6751318000000001E-2</v>
      </c>
      <c r="AO107" s="86">
        <v>0.33350000000000002</v>
      </c>
      <c r="AP107" s="3">
        <v>2.1899999999999999E-2</v>
      </c>
      <c r="AQ107" s="4">
        <v>1.7700766E-2</v>
      </c>
      <c r="AR107" s="86">
        <v>0.216</v>
      </c>
    </row>
    <row r="108" spans="1:44" ht="14" customHeight="1" x14ac:dyDescent="0.3">
      <c r="A108" s="25" t="s">
        <v>198</v>
      </c>
      <c r="B108" s="6">
        <v>9</v>
      </c>
      <c r="C108" s="6">
        <v>113901309</v>
      </c>
      <c r="D108" s="6" t="s">
        <v>197</v>
      </c>
      <c r="E108" s="6" t="s">
        <v>6</v>
      </c>
      <c r="F108" s="11" t="s">
        <v>5</v>
      </c>
      <c r="G108" s="3">
        <v>0.52220200000000006</v>
      </c>
      <c r="H108" s="4">
        <v>1.9918000000000002E-2</v>
      </c>
      <c r="I108" s="4">
        <v>2.5899999999999999E-3</v>
      </c>
      <c r="J108" s="5">
        <v>1.5299999999999999E-14</v>
      </c>
      <c r="K108" s="6">
        <v>292715</v>
      </c>
      <c r="L108" s="5">
        <f t="shared" si="2"/>
        <v>2.0200364769407293E-4</v>
      </c>
      <c r="M108" s="23">
        <f t="shared" si="3"/>
        <v>59.141040433371138</v>
      </c>
      <c r="N108" s="5"/>
      <c r="O108" s="3">
        <v>1.2251E-2</v>
      </c>
      <c r="P108" s="4">
        <v>4.1149999999999997E-3</v>
      </c>
      <c r="Q108" s="5">
        <v>2.9099999999999998E-3</v>
      </c>
      <c r="R108" s="12"/>
      <c r="S108" s="3">
        <v>1.5384999999999999E-2</v>
      </c>
      <c r="T108" s="4">
        <v>4.6369999999999996E-3</v>
      </c>
      <c r="U108" s="5">
        <v>9.0799999999999995E-4</v>
      </c>
      <c r="V108" s="12"/>
      <c r="W108" s="6" t="s">
        <v>403</v>
      </c>
      <c r="X108" s="3"/>
      <c r="Y108" s="4"/>
      <c r="Z108" s="86"/>
      <c r="AA108" s="3"/>
      <c r="AB108" s="4"/>
      <c r="AC108" s="86"/>
      <c r="AD108" s="3"/>
      <c r="AE108" s="4"/>
      <c r="AF108" s="86"/>
      <c r="AG108" s="3"/>
      <c r="AH108" s="4"/>
      <c r="AI108" s="86"/>
      <c r="AJ108" s="3"/>
      <c r="AK108" s="4"/>
      <c r="AL108" s="86"/>
      <c r="AM108" s="3"/>
      <c r="AN108" s="4"/>
      <c r="AO108" s="86"/>
      <c r="AP108" s="3"/>
      <c r="AQ108" s="4"/>
      <c r="AR108" s="86"/>
    </row>
    <row r="109" spans="1:44" ht="14" customHeight="1" x14ac:dyDescent="0.3">
      <c r="A109" s="25" t="s">
        <v>199</v>
      </c>
      <c r="B109" s="6">
        <v>9</v>
      </c>
      <c r="C109" s="6">
        <v>116916214</v>
      </c>
      <c r="D109" s="6" t="s">
        <v>200</v>
      </c>
      <c r="E109" s="6" t="s">
        <v>13</v>
      </c>
      <c r="F109" s="11" t="s">
        <v>6</v>
      </c>
      <c r="G109" s="3">
        <v>0.68114300000000005</v>
      </c>
      <c r="H109" s="4">
        <v>7.1399999999999996E-3</v>
      </c>
      <c r="I109" s="4">
        <v>2.7780000000000001E-3</v>
      </c>
      <c r="J109" s="5">
        <v>1.0175E-2</v>
      </c>
      <c r="K109" s="6">
        <v>292710</v>
      </c>
      <c r="L109" s="5">
        <f t="shared" si="2"/>
        <v>2.2567558658184999E-5</v>
      </c>
      <c r="M109" s="23">
        <f t="shared" si="3"/>
        <v>6.6058540377184984</v>
      </c>
      <c r="N109" s="5"/>
      <c r="O109" s="3">
        <v>-8.9540000000000002E-3</v>
      </c>
      <c r="P109" s="4">
        <v>4.45E-3</v>
      </c>
      <c r="Q109" s="5">
        <v>4.4232E-2</v>
      </c>
      <c r="R109" s="12"/>
      <c r="S109" s="3">
        <v>3.143E-2</v>
      </c>
      <c r="T109" s="4">
        <v>5.1070000000000004E-3</v>
      </c>
      <c r="U109" s="5">
        <v>7.5699999999999997E-10</v>
      </c>
      <c r="V109" s="12"/>
      <c r="W109" s="6" t="s">
        <v>405</v>
      </c>
      <c r="X109" s="3"/>
      <c r="Y109" s="4"/>
      <c r="Z109" s="86"/>
      <c r="AA109" s="3"/>
      <c r="AB109" s="4"/>
      <c r="AC109" s="86"/>
      <c r="AD109" s="3"/>
      <c r="AE109" s="4"/>
      <c r="AF109" s="86"/>
      <c r="AG109" s="3"/>
      <c r="AH109" s="4"/>
      <c r="AI109" s="86"/>
      <c r="AJ109" s="3"/>
      <c r="AK109" s="4"/>
      <c r="AL109" s="86"/>
      <c r="AM109" s="3"/>
      <c r="AN109" s="4"/>
      <c r="AO109" s="86"/>
      <c r="AP109" s="3"/>
      <c r="AQ109" s="4"/>
      <c r="AR109" s="86"/>
    </row>
    <row r="110" spans="1:44" ht="14" customHeight="1" x14ac:dyDescent="0.3">
      <c r="A110" s="25" t="s">
        <v>201</v>
      </c>
      <c r="B110" s="6">
        <v>9</v>
      </c>
      <c r="C110" s="6">
        <v>119115531</v>
      </c>
      <c r="D110" s="6" t="s">
        <v>202</v>
      </c>
      <c r="E110" s="6" t="s">
        <v>13</v>
      </c>
      <c r="F110" s="11" t="s">
        <v>14</v>
      </c>
      <c r="G110" s="3">
        <v>0.71831999999999996</v>
      </c>
      <c r="H110" s="4">
        <v>1.8955E-2</v>
      </c>
      <c r="I110" s="4">
        <v>2.8900000000000002E-3</v>
      </c>
      <c r="J110" s="5">
        <v>5.5799999999999997E-11</v>
      </c>
      <c r="K110" s="6">
        <v>292712</v>
      </c>
      <c r="L110" s="5">
        <f t="shared" si="2"/>
        <v>1.4694254041978439E-4</v>
      </c>
      <c r="M110" s="23">
        <f t="shared" si="3"/>
        <v>43.017872161693987</v>
      </c>
      <c r="N110" s="5" t="s">
        <v>472</v>
      </c>
      <c r="O110" s="3">
        <v>1.9969000000000001E-2</v>
      </c>
      <c r="P110" s="4">
        <v>4.5750000000000001E-3</v>
      </c>
      <c r="Q110" s="5">
        <v>1.2999999999999999E-5</v>
      </c>
      <c r="R110" s="12" t="s">
        <v>472</v>
      </c>
      <c r="S110" s="3">
        <v>-1.392E-3</v>
      </c>
      <c r="T110" s="4">
        <v>5.143E-3</v>
      </c>
      <c r="U110" s="5">
        <v>0.78663000000000005</v>
      </c>
      <c r="V110" s="12" t="s">
        <v>472</v>
      </c>
      <c r="X110" s="3"/>
      <c r="Y110" s="4"/>
      <c r="Z110" s="86"/>
      <c r="AA110" s="3"/>
      <c r="AB110" s="4"/>
      <c r="AC110" s="86"/>
      <c r="AD110" s="3"/>
      <c r="AE110" s="4"/>
      <c r="AF110" s="86"/>
      <c r="AG110" s="3"/>
      <c r="AH110" s="4"/>
      <c r="AI110" s="86"/>
      <c r="AJ110" s="3"/>
      <c r="AK110" s="4"/>
      <c r="AL110" s="86"/>
      <c r="AM110" s="3"/>
      <c r="AN110" s="4"/>
      <c r="AO110" s="86"/>
      <c r="AP110" s="3"/>
      <c r="AQ110" s="4"/>
      <c r="AR110" s="86"/>
    </row>
    <row r="111" spans="1:44" ht="14" customHeight="1" x14ac:dyDescent="0.3">
      <c r="A111" s="25" t="s">
        <v>203</v>
      </c>
      <c r="B111" s="6">
        <v>9</v>
      </c>
      <c r="C111" s="6">
        <v>123633948</v>
      </c>
      <c r="D111" s="6" t="s">
        <v>204</v>
      </c>
      <c r="E111" s="6" t="s">
        <v>5</v>
      </c>
      <c r="F111" s="11" t="s">
        <v>6</v>
      </c>
      <c r="G111" s="3">
        <v>0.67606599999999994</v>
      </c>
      <c r="H111" s="4">
        <v>2.1330999999999999E-2</v>
      </c>
      <c r="I111" s="4">
        <v>2.7929999999999999E-3</v>
      </c>
      <c r="J111" s="5">
        <v>2.3299999999999999E-14</v>
      </c>
      <c r="K111" s="6">
        <v>292715</v>
      </c>
      <c r="L111" s="5">
        <f t="shared" si="2"/>
        <v>1.9922739202044433E-4</v>
      </c>
      <c r="M111" s="23">
        <f t="shared" si="3"/>
        <v>58.32806814937932</v>
      </c>
      <c r="N111" s="5" t="s">
        <v>472</v>
      </c>
      <c r="O111" s="3">
        <v>2.3046000000000001E-2</v>
      </c>
      <c r="P111" s="4">
        <v>4.4450000000000002E-3</v>
      </c>
      <c r="Q111" s="5">
        <v>2.16E-7</v>
      </c>
      <c r="R111" s="12"/>
      <c r="S111" s="3">
        <v>-8.8000000000000003E-4</v>
      </c>
      <c r="T111" s="4">
        <v>5.0090000000000004E-3</v>
      </c>
      <c r="U111" s="5">
        <v>0.86062499999999997</v>
      </c>
      <c r="V111" s="12" t="s">
        <v>472</v>
      </c>
      <c r="X111" s="3">
        <v>8.8999999999999999E-3</v>
      </c>
      <c r="Y111" s="4">
        <v>4.8900000000000002E-3</v>
      </c>
      <c r="Z111" s="86">
        <v>6.8500000000000005E-2</v>
      </c>
      <c r="AA111" s="3">
        <v>1.24E-2</v>
      </c>
      <c r="AB111" s="4">
        <v>7.5719419999999999E-3</v>
      </c>
      <c r="AC111" s="86">
        <v>0.10150000000000001</v>
      </c>
      <c r="AD111" s="3">
        <v>2.5600000000000001E-2</v>
      </c>
      <c r="AE111" s="4">
        <v>9.7154100000000007E-3</v>
      </c>
      <c r="AF111" s="86">
        <v>8.4139999999999996E-3</v>
      </c>
      <c r="AG111" s="3">
        <v>1.7299999999999999E-2</v>
      </c>
      <c r="AH111" s="4">
        <v>1.0794257E-2</v>
      </c>
      <c r="AI111" s="86">
        <v>0.109</v>
      </c>
      <c r="AJ111" s="3">
        <v>2.8999999999999998E-3</v>
      </c>
      <c r="AK111" s="4">
        <v>1.3153323999999999E-2</v>
      </c>
      <c r="AL111" s="86">
        <v>0.82550000000000001</v>
      </c>
      <c r="AM111" s="3">
        <v>-8.2000000000000007E-3</v>
      </c>
      <c r="AN111" s="4">
        <v>1.7933767999999999E-2</v>
      </c>
      <c r="AO111" s="86">
        <v>0.64749999999999996</v>
      </c>
      <c r="AP111" s="3">
        <v>-1.3299999999999999E-2</v>
      </c>
      <c r="AQ111" s="4">
        <v>1.8998813E-2</v>
      </c>
      <c r="AR111" s="86">
        <v>0.4839</v>
      </c>
    </row>
    <row r="112" spans="1:44" ht="14" customHeight="1" x14ac:dyDescent="0.3">
      <c r="A112" s="25" t="s">
        <v>205</v>
      </c>
      <c r="B112" s="6">
        <v>9</v>
      </c>
      <c r="C112" s="6">
        <v>125701608</v>
      </c>
      <c r="D112" s="6" t="s">
        <v>206</v>
      </c>
      <c r="E112" s="6" t="s">
        <v>5</v>
      </c>
      <c r="F112" s="11" t="s">
        <v>14</v>
      </c>
      <c r="G112" s="3">
        <v>0.140872</v>
      </c>
      <c r="H112" s="4">
        <v>2.9971999999999999E-2</v>
      </c>
      <c r="I112" s="4">
        <v>3.7030000000000001E-3</v>
      </c>
      <c r="J112" s="5">
        <v>6.0999999999999995E-16</v>
      </c>
      <c r="K112" s="6">
        <v>292715</v>
      </c>
      <c r="L112" s="5">
        <f t="shared" si="2"/>
        <v>2.237596928008958E-4</v>
      </c>
      <c r="M112" s="23">
        <f t="shared" si="3"/>
        <v>65.512029910516148</v>
      </c>
      <c r="O112" s="3">
        <v>2.7448E-2</v>
      </c>
      <c r="P112" s="4">
        <v>5.9610000000000002E-3</v>
      </c>
      <c r="Q112" s="5">
        <v>4.1300000000000003E-6</v>
      </c>
      <c r="R112" s="12" t="s">
        <v>472</v>
      </c>
      <c r="S112" s="3">
        <v>3.5200000000000001E-3</v>
      </c>
      <c r="T112" s="4">
        <v>6.888E-3</v>
      </c>
      <c r="U112" s="5">
        <v>0.60936199999999996</v>
      </c>
      <c r="V112" s="12"/>
      <c r="X112" s="3">
        <v>8.0999999999999996E-3</v>
      </c>
      <c r="Y112" s="4">
        <v>5.0099999999999997E-3</v>
      </c>
      <c r="Z112" s="86">
        <v>0.106</v>
      </c>
      <c r="AA112" s="3">
        <v>2.2000000000000001E-3</v>
      </c>
      <c r="AB112" s="4">
        <v>7.9616970000000002E-3</v>
      </c>
      <c r="AC112" s="86">
        <v>0.7823</v>
      </c>
      <c r="AD112" s="3">
        <v>1.4E-3</v>
      </c>
      <c r="AE112" s="4">
        <v>9.6290249999999994E-3</v>
      </c>
      <c r="AF112" s="86">
        <v>0.88439999999999996</v>
      </c>
      <c r="AG112" s="3">
        <v>-1.3299999999999999E-2</v>
      </c>
      <c r="AH112" s="4">
        <v>1.1096671000000001E-2</v>
      </c>
      <c r="AI112" s="86">
        <v>0.23069999999999999</v>
      </c>
      <c r="AJ112" s="3">
        <v>-9.4999999999999998E-3</v>
      </c>
      <c r="AK112" s="4">
        <v>1.3717673999999999E-2</v>
      </c>
      <c r="AL112" s="86">
        <v>0.48859999999999998</v>
      </c>
      <c r="AM112" s="3">
        <v>2.6856000000000001E-2</v>
      </c>
      <c r="AN112" s="4">
        <v>1.8092965999999999E-2</v>
      </c>
      <c r="AO112" s="86">
        <v>0.62670000000000003</v>
      </c>
      <c r="AP112" s="3">
        <v>2.86E-2</v>
      </c>
      <c r="AQ112" s="4">
        <v>1.9080679999999999E-2</v>
      </c>
      <c r="AR112" s="86">
        <v>0.13389999999999999</v>
      </c>
    </row>
    <row r="113" spans="1:44" ht="14" customHeight="1" x14ac:dyDescent="0.3">
      <c r="A113" s="25" t="s">
        <v>207</v>
      </c>
      <c r="B113" s="6">
        <v>9</v>
      </c>
      <c r="C113" s="6">
        <v>139241030</v>
      </c>
      <c r="D113" s="6" t="s">
        <v>208</v>
      </c>
      <c r="E113" s="6" t="s">
        <v>6</v>
      </c>
      <c r="F113" s="11" t="s">
        <v>5</v>
      </c>
      <c r="G113" s="3">
        <v>0.2485</v>
      </c>
      <c r="H113" s="4">
        <v>2.4438000000000001E-2</v>
      </c>
      <c r="I113" s="4">
        <v>3.0850000000000001E-3</v>
      </c>
      <c r="J113" s="5">
        <v>2.4600000000000001E-15</v>
      </c>
      <c r="K113" s="6">
        <v>286903</v>
      </c>
      <c r="L113" s="5">
        <f t="shared" si="2"/>
        <v>2.1867086192935378E-4</v>
      </c>
      <c r="M113" s="23">
        <f t="shared" si="3"/>
        <v>62.75061068851938</v>
      </c>
      <c r="O113" s="3">
        <v>2.4416E-2</v>
      </c>
      <c r="P113" s="4">
        <v>4.8240000000000002E-3</v>
      </c>
      <c r="Q113" s="5">
        <v>4.1699999999999999E-7</v>
      </c>
      <c r="R113" s="11"/>
      <c r="S113" s="3">
        <v>1.1180000000000001E-3</v>
      </c>
      <c r="T113" s="4">
        <v>5.5329999999999997E-3</v>
      </c>
      <c r="U113" s="5">
        <v>0.839924</v>
      </c>
      <c r="V113" s="11"/>
      <c r="X113" s="3">
        <v>-5.9999999999999995E-4</v>
      </c>
      <c r="Y113" s="4">
        <v>4.2300000000000003E-3</v>
      </c>
      <c r="Z113" s="86">
        <v>0.88700000000000001</v>
      </c>
      <c r="AA113" s="3">
        <v>-4.5999999999999999E-3</v>
      </c>
      <c r="AB113" s="4">
        <v>7.1007149999999996E-3</v>
      </c>
      <c r="AC113" s="86">
        <v>0.5171</v>
      </c>
      <c r="AD113" s="3">
        <v>1.1999999999999999E-3</v>
      </c>
      <c r="AE113" s="4">
        <v>9.1184809999999995E-3</v>
      </c>
      <c r="AF113" s="86">
        <v>0.89529999999999998</v>
      </c>
      <c r="AG113" s="3">
        <v>8.5000000000000006E-3</v>
      </c>
      <c r="AH113" s="4">
        <v>1.009527E-2</v>
      </c>
      <c r="AI113" s="86">
        <v>0.39979999999999999</v>
      </c>
      <c r="AJ113" s="3">
        <v>9.4000000000000004E-3</v>
      </c>
      <c r="AK113" s="4">
        <v>1.2159819000000001E-2</v>
      </c>
      <c r="AL113" s="86">
        <v>0.4395</v>
      </c>
      <c r="AM113" s="3">
        <v>6.1180000000000002E-3</v>
      </c>
      <c r="AN113" s="4">
        <v>1.6514008E-2</v>
      </c>
      <c r="AO113" s="86">
        <v>0.78990000000000005</v>
      </c>
      <c r="AP113" s="3">
        <v>1.26E-2</v>
      </c>
      <c r="AQ113" s="4">
        <v>1.7574250999999999E-2</v>
      </c>
      <c r="AR113" s="86">
        <v>0.47339999999999999</v>
      </c>
    </row>
    <row r="114" spans="1:44" ht="14" customHeight="1" x14ac:dyDescent="0.3">
      <c r="A114" s="25" t="s">
        <v>209</v>
      </c>
      <c r="B114" s="6">
        <v>10</v>
      </c>
      <c r="C114" s="6">
        <v>25056118</v>
      </c>
      <c r="D114" s="6" t="s">
        <v>210</v>
      </c>
      <c r="E114" s="6" t="s">
        <v>6</v>
      </c>
      <c r="F114" s="11" t="s">
        <v>5</v>
      </c>
      <c r="G114" s="3">
        <v>0.269229</v>
      </c>
      <c r="H114" s="4">
        <v>1.6999E-2</v>
      </c>
      <c r="I114" s="4">
        <v>2.879E-3</v>
      </c>
      <c r="J114" s="5">
        <v>3.6399999999999998E-9</v>
      </c>
      <c r="K114" s="6">
        <v>298133</v>
      </c>
      <c r="L114" s="5">
        <f t="shared" si="2"/>
        <v>1.169237095636078E-4</v>
      </c>
      <c r="M114" s="23">
        <f t="shared" si="3"/>
        <v>34.862658727291603</v>
      </c>
      <c r="O114" s="3">
        <v>1.7236000000000001E-2</v>
      </c>
      <c r="P114" s="4">
        <v>4.5960000000000003E-3</v>
      </c>
      <c r="Q114" s="5">
        <v>1.7699999999999999E-4</v>
      </c>
      <c r="R114" s="11"/>
      <c r="S114" s="3">
        <v>7.4799999999999997E-4</v>
      </c>
      <c r="T114" s="4">
        <v>5.1980000000000004E-3</v>
      </c>
      <c r="U114" s="5">
        <v>0.885521</v>
      </c>
      <c r="V114" s="11"/>
      <c r="X114" s="3">
        <v>-8.6999999999999994E-3</v>
      </c>
      <c r="Y114" s="4">
        <v>4.5599999999999998E-3</v>
      </c>
      <c r="Z114" s="86">
        <v>5.6599999999999998E-2</v>
      </c>
      <c r="AA114" s="3">
        <v>-2.6800000000000001E-2</v>
      </c>
      <c r="AB114" s="4">
        <v>7.1211670000000003E-3</v>
      </c>
      <c r="AC114" s="86">
        <v>1.6760000000000001E-4</v>
      </c>
      <c r="AD114" s="3">
        <v>6.6E-3</v>
      </c>
      <c r="AE114" s="4">
        <v>9.071763E-3</v>
      </c>
      <c r="AF114" s="86">
        <v>0.46689999999999998</v>
      </c>
      <c r="AG114" s="3">
        <v>6.3E-3</v>
      </c>
      <c r="AH114" s="4">
        <v>1.0031751E-2</v>
      </c>
      <c r="AI114" s="86">
        <v>0.53</v>
      </c>
      <c r="AJ114" s="3">
        <v>-1.46E-2</v>
      </c>
      <c r="AK114" s="4">
        <v>1.2126517E-2</v>
      </c>
      <c r="AL114" s="86">
        <v>0.2286</v>
      </c>
      <c r="AM114" s="3">
        <v>2.0181999999999999E-2</v>
      </c>
      <c r="AN114" s="4">
        <v>1.6665215000000001E-2</v>
      </c>
      <c r="AO114" s="86">
        <v>0.46779999999999999</v>
      </c>
      <c r="AP114" s="3">
        <v>-9.4999999999999998E-3</v>
      </c>
      <c r="AQ114" s="4">
        <v>1.7783449E-2</v>
      </c>
      <c r="AR114" s="86">
        <v>0.59319999999999995</v>
      </c>
    </row>
    <row r="115" spans="1:44" ht="14" customHeight="1" x14ac:dyDescent="0.3">
      <c r="A115" s="25" t="s">
        <v>211</v>
      </c>
      <c r="B115" s="6">
        <v>10</v>
      </c>
      <c r="C115" s="6">
        <v>70975916</v>
      </c>
      <c r="D115" s="6" t="s">
        <v>212</v>
      </c>
      <c r="E115" s="6" t="s">
        <v>14</v>
      </c>
      <c r="F115" s="11" t="s">
        <v>13</v>
      </c>
      <c r="G115" s="3">
        <v>0.686392</v>
      </c>
      <c r="H115" s="4">
        <v>2.3810000000000001E-2</v>
      </c>
      <c r="I115" s="4">
        <v>2.7829999999999999E-3</v>
      </c>
      <c r="J115" s="5">
        <v>1.2299999999999999E-17</v>
      </c>
      <c r="K115" s="6">
        <v>292718</v>
      </c>
      <c r="L115" s="5">
        <f t="shared" si="2"/>
        <v>2.4999675022251838E-4</v>
      </c>
      <c r="M115" s="23">
        <f t="shared" si="3"/>
        <v>73.196347587159636</v>
      </c>
      <c r="O115" s="3">
        <v>1.9153E-2</v>
      </c>
      <c r="P115" s="4">
        <v>4.4339999999999996E-3</v>
      </c>
      <c r="Q115" s="5">
        <v>1.5999999999999999E-5</v>
      </c>
      <c r="R115" s="12" t="s">
        <v>472</v>
      </c>
      <c r="S115" s="3">
        <v>1.0002E-2</v>
      </c>
      <c r="T115" s="4">
        <v>4.9969999999999997E-3</v>
      </c>
      <c r="U115" s="5">
        <v>4.5339999999999998E-2</v>
      </c>
      <c r="V115" s="12" t="s">
        <v>472</v>
      </c>
      <c r="X115" s="3"/>
      <c r="Y115" s="4"/>
      <c r="Z115" s="86"/>
      <c r="AA115" s="3"/>
      <c r="AB115" s="4"/>
      <c r="AC115" s="86"/>
      <c r="AD115" s="3"/>
      <c r="AE115" s="4"/>
      <c r="AF115" s="86"/>
      <c r="AG115" s="3"/>
      <c r="AH115" s="4"/>
      <c r="AI115" s="86"/>
      <c r="AJ115" s="3"/>
      <c r="AK115" s="4"/>
      <c r="AL115" s="86"/>
      <c r="AM115" s="3"/>
      <c r="AN115" s="4"/>
      <c r="AO115" s="86"/>
      <c r="AP115" s="3"/>
      <c r="AQ115" s="4"/>
      <c r="AR115" s="86"/>
    </row>
    <row r="116" spans="1:44" ht="14" customHeight="1" x14ac:dyDescent="0.3">
      <c r="A116" s="25" t="s">
        <v>213</v>
      </c>
      <c r="B116" s="6">
        <v>10</v>
      </c>
      <c r="C116" s="6">
        <v>70986723</v>
      </c>
      <c r="D116" s="6" t="s">
        <v>212</v>
      </c>
      <c r="E116" s="6" t="s">
        <v>5</v>
      </c>
      <c r="F116" s="11" t="s">
        <v>14</v>
      </c>
      <c r="G116" s="3">
        <v>0.69442899999999996</v>
      </c>
      <c r="H116" s="4">
        <v>2.4296999999999999E-2</v>
      </c>
      <c r="I116" s="4">
        <v>2.7680000000000001E-3</v>
      </c>
      <c r="J116" s="5">
        <v>1.7499999999999999E-18</v>
      </c>
      <c r="K116" s="6">
        <v>298136</v>
      </c>
      <c r="L116" s="5">
        <f t="shared" si="2"/>
        <v>2.5837262117754282E-4</v>
      </c>
      <c r="M116" s="23">
        <f t="shared" si="3"/>
        <v>77.049570541647014</v>
      </c>
      <c r="O116" s="3">
        <v>1.9480000000000001E-2</v>
      </c>
      <c r="P116" s="4">
        <v>4.4200000000000003E-3</v>
      </c>
      <c r="Q116" s="5">
        <v>1.0000000000000001E-5</v>
      </c>
      <c r="R116" s="11"/>
      <c r="S116" s="3">
        <v>1.0173E-2</v>
      </c>
      <c r="T116" s="4">
        <v>5.0070000000000002E-3</v>
      </c>
      <c r="U116" s="5">
        <v>4.2186000000000001E-2</v>
      </c>
      <c r="V116" s="11"/>
      <c r="X116" s="3">
        <v>-1.9E-3</v>
      </c>
      <c r="Y116" s="4">
        <v>5.0499999999999998E-3</v>
      </c>
      <c r="Z116" s="86">
        <v>0.70699999999999996</v>
      </c>
      <c r="AA116" s="3">
        <v>-4.4000000000000003E-3</v>
      </c>
      <c r="AB116" s="4">
        <v>7.5743019999999998E-3</v>
      </c>
      <c r="AC116" s="86">
        <v>0.56130000000000002</v>
      </c>
      <c r="AD116" s="3">
        <v>-4.4999999999999997E-3</v>
      </c>
      <c r="AE116" s="4">
        <v>9.8717330000000006E-3</v>
      </c>
      <c r="AF116" s="86">
        <v>0.64849999999999997</v>
      </c>
      <c r="AG116" s="3">
        <v>6.0000000000000001E-3</v>
      </c>
      <c r="AH116" s="4">
        <v>1.0782547E-2</v>
      </c>
      <c r="AI116" s="86">
        <v>0.57789999999999997</v>
      </c>
      <c r="AJ116" s="3">
        <v>-2.29E-2</v>
      </c>
      <c r="AK116" s="4">
        <v>1.3195805999999999E-2</v>
      </c>
      <c r="AL116" s="86">
        <v>8.2669999999999993E-2</v>
      </c>
      <c r="AM116" s="3">
        <v>2.4296999999999999E-2</v>
      </c>
      <c r="AN116" s="4">
        <v>1.8598039E-2</v>
      </c>
      <c r="AO116" s="86">
        <v>0.67100000000000004</v>
      </c>
      <c r="AP116" s="3">
        <v>7.7000000000000002E-3</v>
      </c>
      <c r="AQ116" s="4">
        <v>1.9632133E-2</v>
      </c>
      <c r="AR116" s="86">
        <v>0.69489999999999996</v>
      </c>
    </row>
    <row r="117" spans="1:44" ht="14" customHeight="1" x14ac:dyDescent="0.3">
      <c r="A117" s="25" t="s">
        <v>214</v>
      </c>
      <c r="B117" s="6">
        <v>10</v>
      </c>
      <c r="C117" s="6">
        <v>94479107</v>
      </c>
      <c r="D117" s="6" t="s">
        <v>215</v>
      </c>
      <c r="E117" s="6" t="s">
        <v>5</v>
      </c>
      <c r="F117" s="11" t="s">
        <v>6</v>
      </c>
      <c r="G117" s="3">
        <v>0.40418199999999999</v>
      </c>
      <c r="H117" s="4">
        <v>2.5683999999999998E-2</v>
      </c>
      <c r="I117" s="4">
        <v>2.5899999999999999E-3</v>
      </c>
      <c r="J117" s="5">
        <v>3.78E-23</v>
      </c>
      <c r="K117" s="6">
        <v>298134</v>
      </c>
      <c r="L117" s="5">
        <f t="shared" si="2"/>
        <v>3.2973956424338667E-4</v>
      </c>
      <c r="M117" s="23">
        <f t="shared" si="3"/>
        <v>98.338341808985874</v>
      </c>
      <c r="O117" s="3">
        <v>3.5666000000000003E-2</v>
      </c>
      <c r="P117" s="4">
        <v>4.1830000000000001E-3</v>
      </c>
      <c r="Q117" s="5">
        <v>1.5100000000000001E-17</v>
      </c>
      <c r="R117" s="11"/>
      <c r="S117" s="3">
        <v>-1.8218000000000002E-2</v>
      </c>
      <c r="T117" s="4">
        <v>4.8440000000000002E-3</v>
      </c>
      <c r="U117" s="5">
        <v>1.7000000000000001E-4</v>
      </c>
      <c r="V117" s="11"/>
      <c r="X117" s="3">
        <v>6.4999999999999997E-3</v>
      </c>
      <c r="Y117" s="4">
        <v>8.9999999999999993E-3</v>
      </c>
      <c r="Z117" s="86">
        <v>0.47</v>
      </c>
      <c r="AA117" s="3">
        <v>-1.01E-2</v>
      </c>
      <c r="AB117" s="4">
        <v>1.4303079999999999E-2</v>
      </c>
      <c r="AC117" s="86">
        <v>0.48010000000000003</v>
      </c>
      <c r="AD117" s="3">
        <v>-7.9000000000000008E-3</v>
      </c>
      <c r="AE117" s="4">
        <v>1.8140094999999998E-2</v>
      </c>
      <c r="AF117" s="86">
        <v>0.66320000000000001</v>
      </c>
      <c r="AG117" s="3">
        <v>5.5999999999999999E-3</v>
      </c>
      <c r="AH117" s="4">
        <v>2.0684944E-2</v>
      </c>
      <c r="AI117" s="86">
        <v>0.78659999999999997</v>
      </c>
      <c r="AJ117" s="3">
        <v>2.4299999999999999E-2</v>
      </c>
      <c r="AK117" s="4">
        <v>2.3975258999999999E-2</v>
      </c>
      <c r="AL117" s="86">
        <v>0.31080000000000002</v>
      </c>
      <c r="AM117" s="3">
        <v>4.7472E-2</v>
      </c>
      <c r="AN117" s="4">
        <v>3.2136395999999998E-2</v>
      </c>
      <c r="AO117" s="86">
        <v>2.8930000000000001E-2</v>
      </c>
      <c r="AP117" s="3">
        <v>3.3700000000000001E-2</v>
      </c>
      <c r="AQ117" s="4">
        <v>3.4183223999999998E-2</v>
      </c>
      <c r="AR117" s="86">
        <v>0.32419999999999999</v>
      </c>
    </row>
    <row r="118" spans="1:44" s="89" customFormat="1" ht="14" customHeight="1" x14ac:dyDescent="0.3">
      <c r="A118" s="25" t="s">
        <v>216</v>
      </c>
      <c r="B118" s="61">
        <v>10</v>
      </c>
      <c r="C118" s="61">
        <v>95969913</v>
      </c>
      <c r="D118" s="61" t="s">
        <v>217</v>
      </c>
      <c r="E118" s="61" t="s">
        <v>456</v>
      </c>
      <c r="F118" s="90" t="s">
        <v>457</v>
      </c>
      <c r="G118" s="62">
        <f>1-0.746443</f>
        <v>0.25355700000000003</v>
      </c>
      <c r="H118" s="63">
        <v>1.2099999999999999E-3</v>
      </c>
      <c r="I118" s="63">
        <v>2.9840000000000001E-3</v>
      </c>
      <c r="J118" s="58">
        <v>0.68516299999999997</v>
      </c>
      <c r="K118" s="61">
        <v>292711</v>
      </c>
      <c r="L118" s="58">
        <f t="shared" si="2"/>
        <v>5.6173801550737708E-7</v>
      </c>
      <c r="M118" s="59">
        <f t="shared" si="3"/>
        <v>0.16442586514540802</v>
      </c>
      <c r="N118" s="58" t="s">
        <v>583</v>
      </c>
      <c r="O118" s="62">
        <v>1.9907999999999999E-2</v>
      </c>
      <c r="P118" s="63">
        <v>4.7340000000000004E-3</v>
      </c>
      <c r="Q118" s="58">
        <v>2.5999999999999998E-5</v>
      </c>
      <c r="R118" s="60"/>
      <c r="S118" s="62">
        <v>-3.8665999999999999E-2</v>
      </c>
      <c r="T118" s="63">
        <v>5.3189999999999999E-3</v>
      </c>
      <c r="U118" s="58">
        <v>3.5999999999999998E-13</v>
      </c>
      <c r="V118" s="60"/>
      <c r="X118" s="62">
        <v>-5.1999999999999998E-3</v>
      </c>
      <c r="Y118" s="63">
        <v>5.28E-3</v>
      </c>
      <c r="Z118" s="91">
        <v>0.32500000000000001</v>
      </c>
      <c r="AA118" s="62">
        <v>5.0000000000000001E-4</v>
      </c>
      <c r="AB118" s="63">
        <v>8.9402330000000006E-3</v>
      </c>
      <c r="AC118" s="91">
        <v>0.95540000000000003</v>
      </c>
      <c r="AD118" s="62">
        <v>-1.26E-2</v>
      </c>
      <c r="AE118" s="63">
        <v>1.0404727000000001E-2</v>
      </c>
      <c r="AF118" s="91">
        <v>0.22589999999999999</v>
      </c>
      <c r="AG118" s="62">
        <v>-1.21E-2</v>
      </c>
      <c r="AH118" s="63">
        <v>1.1461463999999999E-2</v>
      </c>
      <c r="AI118" s="91">
        <v>0.29110000000000003</v>
      </c>
      <c r="AJ118" s="62">
        <v>-1.06E-2</v>
      </c>
      <c r="AK118" s="63">
        <v>1.409727E-2</v>
      </c>
      <c r="AL118" s="91">
        <v>0.4521</v>
      </c>
      <c r="AM118" s="62">
        <v>-1.49E-2</v>
      </c>
      <c r="AN118" s="63">
        <v>1.9418606000000001E-2</v>
      </c>
      <c r="AO118" s="91">
        <v>0.44290000000000002</v>
      </c>
      <c r="AP118" s="62">
        <v>-1.83E-2</v>
      </c>
      <c r="AQ118" s="63">
        <v>2.0490271000000001E-2</v>
      </c>
      <c r="AR118" s="91">
        <v>0.37180000000000002</v>
      </c>
    </row>
    <row r="119" spans="1:44" ht="14" customHeight="1" x14ac:dyDescent="0.3">
      <c r="A119" s="25" t="s">
        <v>218</v>
      </c>
      <c r="B119" s="6">
        <v>10</v>
      </c>
      <c r="C119" s="6">
        <v>96025491</v>
      </c>
      <c r="D119" s="6" t="s">
        <v>217</v>
      </c>
      <c r="E119" s="6" t="s">
        <v>13</v>
      </c>
      <c r="F119" s="11" t="s">
        <v>6</v>
      </c>
      <c r="G119" s="3">
        <v>0.10907599999999995</v>
      </c>
      <c r="H119" s="4">
        <v>2.5732999999999999E-2</v>
      </c>
      <c r="I119" s="4">
        <v>4.1120000000000002E-3</v>
      </c>
      <c r="J119" s="5">
        <v>4.03E-10</v>
      </c>
      <c r="K119" s="6">
        <v>292719</v>
      </c>
      <c r="L119" s="5">
        <f t="shared" si="2"/>
        <v>1.3377212156214923E-4</v>
      </c>
      <c r="M119" s="23">
        <f t="shared" si="3"/>
        <v>39.162612973130976</v>
      </c>
      <c r="N119" s="5" t="s">
        <v>472</v>
      </c>
      <c r="O119" s="3">
        <v>2.5230000000000001E-3</v>
      </c>
      <c r="P119" s="4">
        <v>6.5430000000000002E-3</v>
      </c>
      <c r="Q119" s="5">
        <v>0.69980600000000004</v>
      </c>
      <c r="R119" s="12" t="s">
        <v>472</v>
      </c>
      <c r="S119" s="3">
        <v>4.3756999999999997E-2</v>
      </c>
      <c r="T119" s="4">
        <v>7.2529999999999999E-3</v>
      </c>
      <c r="U119" s="5">
        <v>1.61E-9</v>
      </c>
      <c r="V119" s="12" t="s">
        <v>472</v>
      </c>
      <c r="X119" s="3"/>
      <c r="Y119" s="4"/>
      <c r="Z119" s="86"/>
      <c r="AA119" s="3"/>
      <c r="AB119" s="4"/>
      <c r="AC119" s="86"/>
      <c r="AD119" s="3"/>
      <c r="AE119" s="4"/>
      <c r="AF119" s="86"/>
      <c r="AG119" s="3"/>
      <c r="AH119" s="4"/>
      <c r="AI119" s="86"/>
      <c r="AJ119" s="3"/>
      <c r="AK119" s="4"/>
      <c r="AL119" s="86"/>
      <c r="AM119" s="3"/>
      <c r="AN119" s="4"/>
      <c r="AO119" s="86"/>
      <c r="AP119" s="3"/>
      <c r="AQ119" s="4"/>
      <c r="AR119" s="86"/>
    </row>
    <row r="120" spans="1:44" ht="14" customHeight="1" x14ac:dyDescent="0.3">
      <c r="A120" s="25" t="s">
        <v>219</v>
      </c>
      <c r="B120" s="6">
        <v>10</v>
      </c>
      <c r="C120" s="6">
        <v>96039597</v>
      </c>
      <c r="D120" s="6" t="s">
        <v>217</v>
      </c>
      <c r="E120" s="6" t="s">
        <v>13</v>
      </c>
      <c r="F120" s="11" t="s">
        <v>5</v>
      </c>
      <c r="G120" s="3">
        <v>0.43449199999999999</v>
      </c>
      <c r="H120" s="4">
        <v>2.1363E-2</v>
      </c>
      <c r="I120" s="4">
        <v>2.5699999999999998E-3</v>
      </c>
      <c r="J120" s="5">
        <v>9.7799999999999994E-17</v>
      </c>
      <c r="K120" s="6">
        <v>298132</v>
      </c>
      <c r="L120" s="5">
        <f t="shared" si="2"/>
        <v>2.3171225181213581E-4</v>
      </c>
      <c r="M120" s="23">
        <f t="shared" si="3"/>
        <v>69.096384111506595</v>
      </c>
      <c r="N120" s="5"/>
      <c r="O120" s="3">
        <v>1.8561000000000001E-2</v>
      </c>
      <c r="P120" s="4">
        <v>4.1149999999999997E-3</v>
      </c>
      <c r="Q120" s="5">
        <v>6.4699999999999999E-6</v>
      </c>
      <c r="R120" s="12"/>
      <c r="S120" s="3">
        <v>7.6509999999999998E-3</v>
      </c>
      <c r="T120" s="4">
        <v>4.6649999999999999E-3</v>
      </c>
      <c r="U120" s="5">
        <v>0.100982</v>
      </c>
      <c r="V120" s="12"/>
      <c r="W120" s="6" t="s">
        <v>411</v>
      </c>
      <c r="X120" s="3"/>
      <c r="Y120" s="4"/>
      <c r="Z120" s="86"/>
      <c r="AA120" s="3"/>
      <c r="AB120" s="4"/>
      <c r="AC120" s="86"/>
      <c r="AD120" s="3"/>
      <c r="AE120" s="4"/>
      <c r="AF120" s="86"/>
      <c r="AG120" s="3"/>
      <c r="AH120" s="4"/>
      <c r="AI120" s="86"/>
      <c r="AJ120" s="3"/>
      <c r="AK120" s="4"/>
      <c r="AL120" s="86"/>
      <c r="AM120" s="3"/>
      <c r="AN120" s="4"/>
      <c r="AO120" s="86"/>
      <c r="AP120" s="3"/>
      <c r="AQ120" s="4"/>
      <c r="AR120" s="86"/>
    </row>
    <row r="121" spans="1:44" ht="14" customHeight="1" x14ac:dyDescent="0.3">
      <c r="A121" s="25" t="s">
        <v>220</v>
      </c>
      <c r="B121" s="6">
        <v>10</v>
      </c>
      <c r="C121" s="6">
        <v>104201070</v>
      </c>
      <c r="D121" s="6" t="s">
        <v>221</v>
      </c>
      <c r="E121" s="6" t="s">
        <v>5</v>
      </c>
      <c r="F121" s="11" t="s">
        <v>14</v>
      </c>
      <c r="G121" s="3">
        <v>2.1360000000000268E-3</v>
      </c>
      <c r="H121" s="4">
        <v>2.0979999999999999E-2</v>
      </c>
      <c r="I121" s="4">
        <v>3.3592999999999998E-2</v>
      </c>
      <c r="J121" s="5">
        <v>0.53228900000000001</v>
      </c>
      <c r="K121" s="6">
        <v>227530</v>
      </c>
      <c r="L121" s="5">
        <f t="shared" si="2"/>
        <v>1.7142492830896076E-6</v>
      </c>
      <c r="M121" s="23">
        <f t="shared" si="3"/>
        <v>0.39004037950925319</v>
      </c>
      <c r="N121" s="5" t="s">
        <v>472</v>
      </c>
      <c r="O121" s="3">
        <v>-0.12603700000000001</v>
      </c>
      <c r="P121" s="4">
        <v>5.3717000000000001E-2</v>
      </c>
      <c r="Q121" s="5">
        <v>1.8959E-2</v>
      </c>
      <c r="R121" s="12" t="s">
        <v>472</v>
      </c>
      <c r="S121" s="3">
        <v>0.26916800000000002</v>
      </c>
      <c r="T121" s="4">
        <v>5.4926000000000003E-2</v>
      </c>
      <c r="U121" s="5">
        <v>9.5600000000000004E-7</v>
      </c>
      <c r="V121" s="12" t="s">
        <v>472</v>
      </c>
      <c r="X121" s="3"/>
      <c r="Y121" s="4"/>
      <c r="Z121" s="86"/>
      <c r="AA121" s="3"/>
      <c r="AB121" s="4"/>
      <c r="AC121" s="86"/>
      <c r="AD121" s="3"/>
      <c r="AE121" s="4"/>
      <c r="AF121" s="86"/>
      <c r="AG121" s="3"/>
      <c r="AH121" s="4"/>
      <c r="AI121" s="86"/>
      <c r="AJ121" s="3"/>
      <c r="AK121" s="4"/>
      <c r="AL121" s="86"/>
      <c r="AM121" s="3"/>
      <c r="AN121" s="4"/>
      <c r="AO121" s="86"/>
      <c r="AP121" s="3"/>
      <c r="AQ121" s="4"/>
      <c r="AR121" s="86"/>
    </row>
    <row r="122" spans="1:44" ht="14" customHeight="1" x14ac:dyDescent="0.3">
      <c r="A122" s="25" t="s">
        <v>222</v>
      </c>
      <c r="B122" s="6">
        <v>10</v>
      </c>
      <c r="C122" s="6">
        <v>104958244</v>
      </c>
      <c r="D122" s="6" t="s">
        <v>223</v>
      </c>
      <c r="E122" s="6" t="s">
        <v>13</v>
      </c>
      <c r="F122" s="11" t="s">
        <v>14</v>
      </c>
      <c r="G122" s="3">
        <v>0.61471500000000001</v>
      </c>
      <c r="H122" s="4">
        <v>1.6840999999999998E-2</v>
      </c>
      <c r="I122" s="4">
        <v>2.6180000000000001E-3</v>
      </c>
      <c r="J122" s="5">
        <v>1.2999999999999999E-10</v>
      </c>
      <c r="K122" s="6">
        <v>298138</v>
      </c>
      <c r="L122" s="5">
        <f t="shared" si="2"/>
        <v>1.3877743590426351E-4</v>
      </c>
      <c r="M122" s="23">
        <f t="shared" si="3"/>
        <v>41.380292281613322</v>
      </c>
      <c r="O122" s="3">
        <v>1.6095999999999999E-2</v>
      </c>
      <c r="P122" s="4">
        <v>4.2199999999999998E-3</v>
      </c>
      <c r="Q122" s="5">
        <v>1.36E-4</v>
      </c>
      <c r="R122" s="12" t="s">
        <v>472</v>
      </c>
      <c r="S122" s="3">
        <v>3.143E-3</v>
      </c>
      <c r="T122" s="4">
        <v>4.8700000000000002E-3</v>
      </c>
      <c r="U122" s="5">
        <v>0.51877700000000004</v>
      </c>
      <c r="V122" s="12" t="s">
        <v>472</v>
      </c>
      <c r="X122" s="3">
        <v>5.5999999999999999E-3</v>
      </c>
      <c r="Y122" s="4">
        <v>4.7400000000000003E-3</v>
      </c>
      <c r="Z122" s="86">
        <v>0.23699999999999999</v>
      </c>
      <c r="AA122" s="3">
        <v>1.46E-2</v>
      </c>
      <c r="AB122" s="4">
        <v>7.6180070000000004E-3</v>
      </c>
      <c r="AC122" s="86">
        <v>5.5300000000000002E-2</v>
      </c>
      <c r="AD122" s="3">
        <v>-1.9699999999999999E-2</v>
      </c>
      <c r="AE122" s="4">
        <v>9.4842620000000002E-3</v>
      </c>
      <c r="AF122" s="86">
        <v>3.7789999999999997E-2</v>
      </c>
      <c r="AG122" s="3">
        <v>5.1000000000000004E-3</v>
      </c>
      <c r="AH122" s="4">
        <v>1.080102E-2</v>
      </c>
      <c r="AI122" s="86">
        <v>0.63680000000000003</v>
      </c>
      <c r="AJ122" s="3">
        <v>-4.5999999999999999E-3</v>
      </c>
      <c r="AK122" s="4">
        <v>1.2938791E-2</v>
      </c>
      <c r="AL122" s="86">
        <v>0.72219999999999995</v>
      </c>
      <c r="AM122" s="3">
        <v>1.6840999999999998E-2</v>
      </c>
      <c r="AN122" s="4">
        <v>1.7144317999999999E-2</v>
      </c>
      <c r="AO122" s="86">
        <v>0.34470000000000001</v>
      </c>
      <c r="AP122" s="3">
        <v>1.09E-2</v>
      </c>
      <c r="AQ122" s="4">
        <v>1.8148226E-2</v>
      </c>
      <c r="AR122" s="86">
        <v>0.54810000000000003</v>
      </c>
    </row>
    <row r="123" spans="1:44" ht="14" customHeight="1" x14ac:dyDescent="0.3">
      <c r="A123" s="25" t="s">
        <v>224</v>
      </c>
      <c r="B123" s="6">
        <v>10</v>
      </c>
      <c r="C123" s="6">
        <v>114758349</v>
      </c>
      <c r="D123" s="6" t="s">
        <v>225</v>
      </c>
      <c r="E123" s="6" t="s">
        <v>14</v>
      </c>
      <c r="F123" s="11" t="s">
        <v>13</v>
      </c>
      <c r="G123" s="3">
        <v>0.28490199999999999</v>
      </c>
      <c r="H123" s="4">
        <v>1.1396E-2</v>
      </c>
      <c r="I123" s="4">
        <v>2.8170000000000001E-3</v>
      </c>
      <c r="J123" s="5">
        <v>5.27E-5</v>
      </c>
      <c r="K123" s="6">
        <v>298140</v>
      </c>
      <c r="L123" s="5">
        <f t="shared" si="2"/>
        <v>5.4889225306073009E-5</v>
      </c>
      <c r="M123" s="23">
        <f t="shared" si="3"/>
        <v>16.365462141840737</v>
      </c>
      <c r="N123" s="5"/>
      <c r="O123" s="3">
        <v>2.6909999999999998E-3</v>
      </c>
      <c r="P123" s="4">
        <v>4.5069999999999997E-3</v>
      </c>
      <c r="Q123" s="5">
        <v>0.55044999999999999</v>
      </c>
      <c r="R123" s="12"/>
      <c r="S123" s="3">
        <v>1.9557999999999999E-2</v>
      </c>
      <c r="T123" s="4">
        <v>5.0850000000000001E-3</v>
      </c>
      <c r="U123" s="5">
        <v>1.2E-4</v>
      </c>
      <c r="V123" s="12"/>
      <c r="W123" s="6" t="s">
        <v>410</v>
      </c>
      <c r="X123" s="3"/>
      <c r="Y123" s="4"/>
      <c r="Z123" s="86"/>
      <c r="AA123" s="3"/>
      <c r="AB123" s="4"/>
      <c r="AC123" s="86"/>
      <c r="AD123" s="3"/>
      <c r="AE123" s="4"/>
      <c r="AF123" s="86"/>
      <c r="AG123" s="3"/>
      <c r="AH123" s="4"/>
      <c r="AI123" s="86"/>
      <c r="AJ123" s="3"/>
      <c r="AK123" s="4"/>
      <c r="AL123" s="86"/>
      <c r="AM123" s="3"/>
      <c r="AN123" s="4"/>
      <c r="AO123" s="86"/>
      <c r="AP123" s="3"/>
      <c r="AQ123" s="4"/>
      <c r="AR123" s="86"/>
    </row>
    <row r="124" spans="1:44" ht="14" customHeight="1" x14ac:dyDescent="0.3">
      <c r="A124" s="25" t="s">
        <v>226</v>
      </c>
      <c r="B124" s="6">
        <v>10</v>
      </c>
      <c r="C124" s="6">
        <v>115789375</v>
      </c>
      <c r="D124" s="6" t="s">
        <v>227</v>
      </c>
      <c r="E124" s="6" t="s">
        <v>14</v>
      </c>
      <c r="F124" s="11" t="s">
        <v>13</v>
      </c>
      <c r="G124" s="3">
        <v>0.73533300000000001</v>
      </c>
      <c r="H124" s="4">
        <v>3.2051000000000003E-2</v>
      </c>
      <c r="I124" s="4">
        <v>2.898E-3</v>
      </c>
      <c r="J124" s="5">
        <v>2.1399999999999998E-28</v>
      </c>
      <c r="K124" s="6">
        <v>298136</v>
      </c>
      <c r="L124" s="5">
        <f t="shared" si="2"/>
        <v>4.1010384710211495E-4</v>
      </c>
      <c r="M124" s="23">
        <f t="shared" si="3"/>
        <v>122.3160626397929</v>
      </c>
      <c r="N124" s="5"/>
      <c r="O124" s="3">
        <v>2.9163999999999999E-2</v>
      </c>
      <c r="P124" s="4">
        <v>4.627E-3</v>
      </c>
      <c r="Q124" s="5">
        <v>2.9099999999999998E-10</v>
      </c>
      <c r="R124" s="12"/>
      <c r="S124" s="3">
        <v>6.8700000000000002E-3</v>
      </c>
      <c r="T124" s="4">
        <v>5.228E-3</v>
      </c>
      <c r="U124" s="5">
        <v>0.188836</v>
      </c>
      <c r="V124" s="12"/>
      <c r="W124" s="6" t="s">
        <v>406</v>
      </c>
      <c r="X124" s="3"/>
      <c r="Y124" s="4"/>
      <c r="Z124" s="86"/>
      <c r="AA124" s="3"/>
      <c r="AB124" s="4"/>
      <c r="AC124" s="86"/>
      <c r="AD124" s="3"/>
      <c r="AE124" s="4"/>
      <c r="AF124" s="86"/>
      <c r="AG124" s="3"/>
      <c r="AH124" s="4"/>
      <c r="AI124" s="86"/>
      <c r="AJ124" s="3"/>
      <c r="AK124" s="4"/>
      <c r="AL124" s="86"/>
      <c r="AM124" s="3"/>
      <c r="AN124" s="4"/>
      <c r="AO124" s="86"/>
      <c r="AP124" s="3"/>
      <c r="AQ124" s="4"/>
      <c r="AR124" s="86"/>
    </row>
    <row r="125" spans="1:44" ht="14" customHeight="1" x14ac:dyDescent="0.3">
      <c r="A125" s="25" t="s">
        <v>228</v>
      </c>
      <c r="B125" s="6">
        <v>10</v>
      </c>
      <c r="C125" s="6">
        <v>115805056</v>
      </c>
      <c r="D125" s="6" t="s">
        <v>227</v>
      </c>
      <c r="E125" s="6" t="s">
        <v>13</v>
      </c>
      <c r="F125" s="11" t="s">
        <v>5</v>
      </c>
      <c r="G125" s="3">
        <v>0.72733199999999998</v>
      </c>
      <c r="H125" s="4">
        <v>3.0502999999999999E-2</v>
      </c>
      <c r="I125" s="4">
        <v>2.9150000000000001E-3</v>
      </c>
      <c r="J125" s="5">
        <v>1.38E-25</v>
      </c>
      <c r="K125" s="6">
        <v>297700</v>
      </c>
      <c r="L125" s="5">
        <f t="shared" si="2"/>
        <v>3.6767952511339427E-4</v>
      </c>
      <c r="M125" s="23">
        <f t="shared" si="3"/>
        <v>109.49771933665394</v>
      </c>
      <c r="N125" s="5"/>
      <c r="O125" s="3">
        <v>2.5742000000000001E-2</v>
      </c>
      <c r="P125" s="4">
        <v>4.6010000000000001E-3</v>
      </c>
      <c r="Q125" s="5">
        <v>2.2099999999999999E-8</v>
      </c>
      <c r="R125" s="12"/>
      <c r="S125" s="3">
        <v>1.0243E-2</v>
      </c>
      <c r="T125" s="4">
        <v>5.2449999999999997E-3</v>
      </c>
      <c r="U125" s="5">
        <v>5.0811000000000002E-2</v>
      </c>
      <c r="V125" s="12"/>
      <c r="W125" s="6" t="s">
        <v>409</v>
      </c>
      <c r="X125" s="3"/>
      <c r="Y125" s="4"/>
      <c r="Z125" s="86"/>
      <c r="AA125" s="3"/>
      <c r="AB125" s="4"/>
      <c r="AC125" s="86"/>
      <c r="AD125" s="3"/>
      <c r="AE125" s="4"/>
      <c r="AF125" s="86"/>
      <c r="AG125" s="3"/>
      <c r="AH125" s="4"/>
      <c r="AI125" s="86"/>
      <c r="AJ125" s="3"/>
      <c r="AK125" s="4"/>
      <c r="AL125" s="86"/>
      <c r="AM125" s="3"/>
      <c r="AN125" s="4"/>
      <c r="AO125" s="86"/>
      <c r="AP125" s="3"/>
      <c r="AQ125" s="4"/>
      <c r="AR125" s="86"/>
    </row>
    <row r="126" spans="1:44" ht="14" customHeight="1" x14ac:dyDescent="0.3">
      <c r="A126" s="25" t="s">
        <v>229</v>
      </c>
      <c r="B126" s="6">
        <v>10</v>
      </c>
      <c r="C126" s="6">
        <v>124134803</v>
      </c>
      <c r="D126" s="6" t="s">
        <v>230</v>
      </c>
      <c r="E126" s="6" t="s">
        <v>13</v>
      </c>
      <c r="F126" s="11" t="s">
        <v>5</v>
      </c>
      <c r="G126" s="3">
        <v>0.47665200000000002</v>
      </c>
      <c r="H126" s="4">
        <v>2.0348999999999999E-2</v>
      </c>
      <c r="I126" s="4">
        <v>2.5799999999999998E-3</v>
      </c>
      <c r="J126" s="5">
        <v>3.2100000000000001E-15</v>
      </c>
      <c r="K126" s="6">
        <v>292714</v>
      </c>
      <c r="L126" s="5">
        <f t="shared" si="2"/>
        <v>2.1247652255846855E-4</v>
      </c>
      <c r="M126" s="23">
        <f t="shared" si="3"/>
        <v>62.207645535334343</v>
      </c>
      <c r="N126" s="5" t="s">
        <v>472</v>
      </c>
      <c r="O126" s="3">
        <v>1.558E-2</v>
      </c>
      <c r="P126" s="4">
        <v>4.143E-3</v>
      </c>
      <c r="Q126" s="5">
        <v>1.7000000000000001E-4</v>
      </c>
      <c r="R126" s="12" t="s">
        <v>472</v>
      </c>
      <c r="S126" s="3">
        <v>1.0736000000000001E-2</v>
      </c>
      <c r="T126" s="4">
        <v>4.7699999999999999E-3</v>
      </c>
      <c r="U126" s="5">
        <v>2.4393999999999999E-2</v>
      </c>
      <c r="V126" s="12" t="s">
        <v>472</v>
      </c>
      <c r="X126" s="3"/>
      <c r="Y126" s="4"/>
      <c r="Z126" s="86"/>
      <c r="AA126" s="3"/>
      <c r="AB126" s="4"/>
      <c r="AC126" s="86"/>
      <c r="AD126" s="3"/>
      <c r="AE126" s="4"/>
      <c r="AF126" s="86"/>
      <c r="AG126" s="3"/>
      <c r="AH126" s="4"/>
      <c r="AI126" s="86"/>
      <c r="AJ126" s="3"/>
      <c r="AK126" s="4"/>
      <c r="AL126" s="86"/>
      <c r="AM126" s="3"/>
      <c r="AN126" s="4"/>
      <c r="AO126" s="86"/>
      <c r="AP126" s="3"/>
      <c r="AQ126" s="4"/>
      <c r="AR126" s="86"/>
    </row>
    <row r="127" spans="1:44" ht="14" customHeight="1" x14ac:dyDescent="0.3">
      <c r="A127" s="25" t="s">
        <v>231</v>
      </c>
      <c r="B127" s="6">
        <v>11</v>
      </c>
      <c r="C127" s="6">
        <v>2118860</v>
      </c>
      <c r="D127" s="6" t="s">
        <v>232</v>
      </c>
      <c r="E127" s="6" t="s">
        <v>14</v>
      </c>
      <c r="F127" s="11" t="s">
        <v>5</v>
      </c>
      <c r="G127" s="3">
        <v>0.336254</v>
      </c>
      <c r="H127" s="4">
        <v>2.6856000000000001E-2</v>
      </c>
      <c r="I127" s="4">
        <v>2.777E-3</v>
      </c>
      <c r="J127" s="5">
        <v>4.3300000000000004E-22</v>
      </c>
      <c r="K127" s="6">
        <v>292715</v>
      </c>
      <c r="L127" s="5">
        <f t="shared" si="2"/>
        <v>3.1940902204931316E-4</v>
      </c>
      <c r="M127" s="23">
        <f t="shared" si="3"/>
        <v>93.525045814541343</v>
      </c>
      <c r="N127" s="5"/>
      <c r="O127" s="3">
        <v>2.6644999999999999E-2</v>
      </c>
      <c r="P127" s="4">
        <v>4.4169999999999999E-3</v>
      </c>
      <c r="Q127" s="5">
        <v>1.61E-9</v>
      </c>
      <c r="R127" s="12"/>
      <c r="S127" s="3">
        <v>-6.6550000000000003E-3</v>
      </c>
      <c r="T127" s="4">
        <v>5.0949999999999997E-3</v>
      </c>
      <c r="U127" s="5">
        <v>0.191465</v>
      </c>
      <c r="V127" s="12"/>
      <c r="X127" s="3">
        <v>2.7000000000000001E-3</v>
      </c>
      <c r="Y127" s="4">
        <v>5.28E-3</v>
      </c>
      <c r="Z127" s="86">
        <v>0.60899999999999999</v>
      </c>
      <c r="AA127" s="3">
        <v>-1.2999999999999999E-3</v>
      </c>
      <c r="AB127" s="4">
        <v>8.0941039999999995E-3</v>
      </c>
      <c r="AC127" s="86">
        <v>0.87239999999999995</v>
      </c>
      <c r="AD127" s="3">
        <v>1.01E-2</v>
      </c>
      <c r="AE127" s="4">
        <v>1.0387712E-2</v>
      </c>
      <c r="AF127" s="86">
        <v>0.33090000000000003</v>
      </c>
      <c r="AG127" s="3">
        <v>-2.8E-3</v>
      </c>
      <c r="AH127" s="4">
        <v>1.1633509E-2</v>
      </c>
      <c r="AI127" s="86">
        <v>0.80979999999999996</v>
      </c>
      <c r="AJ127" s="3">
        <v>2.5999999999999999E-3</v>
      </c>
      <c r="AK127" s="4">
        <v>1.4267461E-2</v>
      </c>
      <c r="AL127" s="86">
        <v>0.85540000000000005</v>
      </c>
      <c r="AM127" s="3">
        <v>1.1344E-2</v>
      </c>
      <c r="AN127" s="4">
        <v>1.9431812E-2</v>
      </c>
      <c r="AO127" s="86">
        <v>0.73799999999999999</v>
      </c>
      <c r="AP127" s="3">
        <v>3.0999999999999999E-3</v>
      </c>
      <c r="AQ127" s="4">
        <v>2.0516759999999998E-2</v>
      </c>
      <c r="AR127" s="86">
        <v>0.87990000000000002</v>
      </c>
    </row>
    <row r="128" spans="1:44" ht="14" customHeight="1" x14ac:dyDescent="0.3">
      <c r="A128" s="25" t="s">
        <v>233</v>
      </c>
      <c r="B128" s="6">
        <v>11</v>
      </c>
      <c r="C128" s="6">
        <v>2857297</v>
      </c>
      <c r="D128" s="6" t="s">
        <v>234</v>
      </c>
      <c r="E128" s="6" t="s">
        <v>6</v>
      </c>
      <c r="F128" s="11" t="s">
        <v>5</v>
      </c>
      <c r="G128" s="3">
        <v>0.54743900000000001</v>
      </c>
      <c r="H128" s="4">
        <v>1.5744999999999999E-2</v>
      </c>
      <c r="I128" s="4">
        <v>2.6099999999999999E-3</v>
      </c>
      <c r="J128" s="5">
        <v>1.6600000000000001E-9</v>
      </c>
      <c r="K128" s="6">
        <v>296865</v>
      </c>
      <c r="L128" s="5">
        <f t="shared" si="2"/>
        <v>1.2257222838132003E-4</v>
      </c>
      <c r="M128" s="23">
        <f t="shared" si="3"/>
        <v>36.391620035926017</v>
      </c>
      <c r="N128" s="5" t="s">
        <v>472</v>
      </c>
      <c r="O128" s="3">
        <v>1.6879000000000002E-2</v>
      </c>
      <c r="P128" s="4">
        <v>4.1580000000000002E-3</v>
      </c>
      <c r="Q128" s="5">
        <v>4.8999999999999998E-5</v>
      </c>
      <c r="R128" s="12" t="s">
        <v>472</v>
      </c>
      <c r="S128" s="3">
        <v>-2.3440000000000002E-3</v>
      </c>
      <c r="T128" s="4">
        <v>4.823E-3</v>
      </c>
      <c r="U128" s="5">
        <v>0.62694000000000005</v>
      </c>
      <c r="V128" s="12" t="s">
        <v>472</v>
      </c>
      <c r="X128" s="3"/>
      <c r="Y128" s="4"/>
      <c r="Z128" s="86"/>
      <c r="AA128" s="3"/>
      <c r="AB128" s="4"/>
      <c r="AC128" s="86"/>
      <c r="AD128" s="3"/>
      <c r="AE128" s="4"/>
      <c r="AF128" s="86"/>
      <c r="AG128" s="3"/>
      <c r="AH128" s="4"/>
      <c r="AI128" s="86"/>
      <c r="AJ128" s="3"/>
      <c r="AK128" s="4"/>
      <c r="AL128" s="86"/>
      <c r="AM128" s="3"/>
      <c r="AN128" s="4"/>
      <c r="AO128" s="86"/>
      <c r="AP128" s="3"/>
      <c r="AQ128" s="4"/>
      <c r="AR128" s="86"/>
    </row>
    <row r="129" spans="1:44" ht="14" customHeight="1" x14ac:dyDescent="0.3">
      <c r="A129" s="25" t="s">
        <v>235</v>
      </c>
      <c r="B129" s="6">
        <v>11</v>
      </c>
      <c r="C129" s="6">
        <v>8255408</v>
      </c>
      <c r="D129" s="6" t="s">
        <v>236</v>
      </c>
      <c r="E129" s="6" t="s">
        <v>13</v>
      </c>
      <c r="F129" s="11" t="s">
        <v>6</v>
      </c>
      <c r="G129" s="3">
        <v>0.68930100000000005</v>
      </c>
      <c r="H129" s="4">
        <v>7.3839999999999999E-3</v>
      </c>
      <c r="I129" s="4">
        <v>2.9120000000000001E-3</v>
      </c>
      <c r="J129" s="5">
        <v>1.1258000000000001E-2</v>
      </c>
      <c r="K129" s="6">
        <v>292716</v>
      </c>
      <c r="L129" s="5">
        <f t="shared" si="2"/>
        <v>2.1965679029576257E-5</v>
      </c>
      <c r="M129" s="23">
        <f t="shared" si="3"/>
        <v>6.4298030064524481</v>
      </c>
      <c r="N129" s="5"/>
      <c r="O129" s="3">
        <v>-1.4949E-2</v>
      </c>
      <c r="P129" s="4">
        <v>4.5529999999999998E-3</v>
      </c>
      <c r="Q129" s="5">
        <v>1.0250000000000001E-3</v>
      </c>
      <c r="R129" s="12"/>
      <c r="S129" s="3">
        <v>3.8943999999999999E-2</v>
      </c>
      <c r="T129" s="4">
        <v>5.1859999999999996E-3</v>
      </c>
      <c r="U129" s="5">
        <v>5.9099999999999996E-14</v>
      </c>
      <c r="V129" s="12"/>
      <c r="W129" s="6" t="s">
        <v>409</v>
      </c>
      <c r="X129" s="3"/>
      <c r="Y129" s="4"/>
      <c r="Z129" s="86"/>
      <c r="AA129" s="3"/>
      <c r="AB129" s="4"/>
      <c r="AC129" s="86"/>
      <c r="AD129" s="3"/>
      <c r="AE129" s="4"/>
      <c r="AF129" s="86"/>
      <c r="AG129" s="3"/>
      <c r="AH129" s="4"/>
      <c r="AI129" s="86"/>
      <c r="AJ129" s="3"/>
      <c r="AK129" s="4"/>
      <c r="AL129" s="86"/>
      <c r="AM129" s="3"/>
      <c r="AN129" s="4"/>
      <c r="AO129" s="86"/>
      <c r="AP129" s="3"/>
      <c r="AQ129" s="4"/>
      <c r="AR129" s="86"/>
    </row>
    <row r="130" spans="1:44" ht="14" customHeight="1" x14ac:dyDescent="0.3">
      <c r="A130" s="25" t="s">
        <v>237</v>
      </c>
      <c r="B130" s="6">
        <v>11</v>
      </c>
      <c r="C130" s="6">
        <v>10331664</v>
      </c>
      <c r="D130" s="6" t="s">
        <v>238</v>
      </c>
      <c r="E130" s="6" t="s">
        <v>6</v>
      </c>
      <c r="F130" s="11" t="s">
        <v>13</v>
      </c>
      <c r="G130" s="3">
        <v>0.52031700000000003</v>
      </c>
      <c r="H130" s="4">
        <v>2.0181999999999999E-2</v>
      </c>
      <c r="I130" s="4">
        <v>2.5509999999999999E-3</v>
      </c>
      <c r="J130" s="5">
        <v>2.6899999999999999E-15</v>
      </c>
      <c r="K130" s="6">
        <v>298137</v>
      </c>
      <c r="L130" s="5">
        <f t="shared" si="2"/>
        <v>2.0989420291119511E-4</v>
      </c>
      <c r="M130" s="23">
        <f t="shared" si="3"/>
        <v>62.589945451639984</v>
      </c>
      <c r="O130" s="3">
        <v>2.2825000000000002E-2</v>
      </c>
      <c r="P130" s="4">
        <v>4.0790000000000002E-3</v>
      </c>
      <c r="Q130" s="5">
        <v>2.1999999999999998E-8</v>
      </c>
      <c r="R130" s="11"/>
      <c r="S130" s="3">
        <v>-5.3229999999999996E-3</v>
      </c>
      <c r="T130" s="4">
        <v>4.6179999999999997E-3</v>
      </c>
      <c r="U130" s="5">
        <v>0.249054</v>
      </c>
      <c r="V130" s="12" t="s">
        <v>472</v>
      </c>
      <c r="X130" s="3">
        <v>-7.0000000000000001E-3</v>
      </c>
      <c r="Y130" s="4">
        <v>4.7999999999999996E-3</v>
      </c>
      <c r="Z130" s="86">
        <v>0.14499999999999999</v>
      </c>
      <c r="AA130" s="3">
        <v>-1.04E-2</v>
      </c>
      <c r="AB130" s="4">
        <v>7.5914729999999996E-3</v>
      </c>
      <c r="AC130" s="86">
        <v>0.17069999999999999</v>
      </c>
      <c r="AD130" s="3">
        <v>-2.7000000000000001E-3</v>
      </c>
      <c r="AE130" s="4">
        <v>9.4501310000000005E-3</v>
      </c>
      <c r="AF130" s="86">
        <v>0.77510000000000001</v>
      </c>
      <c r="AG130" s="3">
        <v>1.6999999999999999E-3</v>
      </c>
      <c r="AH130" s="4">
        <v>1.0938977000000001E-2</v>
      </c>
      <c r="AI130" s="86">
        <v>0.87649999999999995</v>
      </c>
      <c r="AJ130" s="3">
        <v>-1.26E-2</v>
      </c>
      <c r="AK130" s="4">
        <v>1.3265569E-2</v>
      </c>
      <c r="AL130" s="86">
        <v>0.3422</v>
      </c>
      <c r="AM130" s="3">
        <v>2.6610000000000002E-3</v>
      </c>
      <c r="AN130" s="4">
        <v>1.7571440000000001E-2</v>
      </c>
      <c r="AO130" s="86">
        <v>0.78910000000000002</v>
      </c>
      <c r="AP130" s="3">
        <v>-2.9600000000000001E-2</v>
      </c>
      <c r="AQ130" s="4">
        <v>1.8728643999999999E-2</v>
      </c>
      <c r="AR130" s="86">
        <v>0.114</v>
      </c>
    </row>
    <row r="131" spans="1:44" ht="14" customHeight="1" x14ac:dyDescent="0.3">
      <c r="A131" s="25" t="s">
        <v>239</v>
      </c>
      <c r="B131" s="6">
        <v>11</v>
      </c>
      <c r="C131" s="6">
        <v>32405355</v>
      </c>
      <c r="D131" s="6" t="s">
        <v>240</v>
      </c>
      <c r="E131" s="6" t="s">
        <v>13</v>
      </c>
      <c r="F131" s="11" t="s">
        <v>6</v>
      </c>
      <c r="G131" s="3">
        <v>0.72282800000000003</v>
      </c>
      <c r="H131" s="4">
        <v>1.5219E-2</v>
      </c>
      <c r="I131" s="4">
        <v>2.8639999999999998E-3</v>
      </c>
      <c r="J131" s="5">
        <v>1.1000000000000001E-7</v>
      </c>
      <c r="K131" s="6">
        <v>292714</v>
      </c>
      <c r="L131" s="5">
        <f t="shared" si="2"/>
        <v>9.6458569926498807E-5</v>
      </c>
      <c r="M131" s="23">
        <f t="shared" si="3"/>
        <v>28.237304650350467</v>
      </c>
      <c r="N131" s="5" t="s">
        <v>472</v>
      </c>
      <c r="O131" s="3">
        <v>4.0829999999999998E-3</v>
      </c>
      <c r="P131" s="4">
        <v>4.5840000000000004E-3</v>
      </c>
      <c r="Q131" s="5">
        <v>0.373114</v>
      </c>
      <c r="R131" s="12" t="s">
        <v>472</v>
      </c>
      <c r="S131" s="3">
        <v>2.1774999999999999E-2</v>
      </c>
      <c r="T131" s="4">
        <v>5.1510000000000002E-3</v>
      </c>
      <c r="U131" s="5">
        <v>2.4000000000000001E-5</v>
      </c>
      <c r="V131" s="12"/>
      <c r="X131" s="3">
        <v>-7.1999999999999998E-3</v>
      </c>
      <c r="Y131" s="4">
        <v>5.0299999999999997E-3</v>
      </c>
      <c r="Z131" s="86">
        <v>0.152</v>
      </c>
      <c r="AA131" s="3">
        <v>-6.8999999999999999E-3</v>
      </c>
      <c r="AB131" s="4">
        <v>7.8613480000000006E-3</v>
      </c>
      <c r="AC131" s="86">
        <v>0.38009999999999999</v>
      </c>
      <c r="AD131" s="3">
        <v>-9.1999999999999998E-3</v>
      </c>
      <c r="AE131" s="4">
        <v>1.0029738E-2</v>
      </c>
      <c r="AF131" s="86">
        <v>0.35899999999999999</v>
      </c>
      <c r="AG131" s="3">
        <v>-7.0000000000000001E-3</v>
      </c>
      <c r="AH131" s="4">
        <v>1.1263881E-2</v>
      </c>
      <c r="AI131" s="86">
        <v>0.5343</v>
      </c>
      <c r="AJ131" s="3">
        <v>-6.8999999999999999E-3</v>
      </c>
      <c r="AK131" s="4">
        <v>1.3535037999999999E-2</v>
      </c>
      <c r="AL131" s="86">
        <v>0.61019999999999996</v>
      </c>
      <c r="AM131" s="3">
        <v>6.6E-3</v>
      </c>
      <c r="AN131" s="4">
        <v>1.8550418999999999E-2</v>
      </c>
      <c r="AO131" s="86">
        <v>0.72199999999999998</v>
      </c>
      <c r="AP131" s="3">
        <v>-1.37E-2</v>
      </c>
      <c r="AQ131" s="4">
        <v>1.956573E-2</v>
      </c>
      <c r="AR131" s="86">
        <v>0.48380000000000001</v>
      </c>
    </row>
    <row r="132" spans="1:44" ht="14" customHeight="1" x14ac:dyDescent="0.3">
      <c r="A132" s="25" t="s">
        <v>241</v>
      </c>
      <c r="B132" s="6">
        <v>11</v>
      </c>
      <c r="C132" s="6">
        <v>32410337</v>
      </c>
      <c r="D132" s="6" t="s">
        <v>240</v>
      </c>
      <c r="E132" s="6" t="s">
        <v>13</v>
      </c>
      <c r="F132" s="11" t="s">
        <v>5</v>
      </c>
      <c r="G132" s="3">
        <v>0.73275500000000005</v>
      </c>
      <c r="H132" s="4">
        <v>1.7273E-2</v>
      </c>
      <c r="I132" s="4">
        <v>2.9020000000000001E-3</v>
      </c>
      <c r="J132" s="5">
        <v>2.7099999999999999E-9</v>
      </c>
      <c r="K132" s="6">
        <v>292715</v>
      </c>
      <c r="L132" s="5">
        <f t="shared" ref="L132:L195" si="4">(2*G132*(1-G132)*H132*H132)/((2*G132*(1-G132)*H132*H132)+(2*G132*(1-G132)*K132*I132*I132))</f>
        <v>1.2101611089805495E-4</v>
      </c>
      <c r="M132" s="23">
        <f t="shared" ref="M132:M195" si="5">L132*(K132-2)/(1-L132)</f>
        <v>35.427276140480593</v>
      </c>
      <c r="O132" s="3">
        <v>6.855E-3</v>
      </c>
      <c r="P132" s="4">
        <v>4.633E-3</v>
      </c>
      <c r="Q132" s="5">
        <v>0.13896</v>
      </c>
      <c r="R132" s="11"/>
      <c r="S132" s="3">
        <v>2.0098000000000001E-2</v>
      </c>
      <c r="T132" s="4">
        <v>5.2069999999999998E-3</v>
      </c>
      <c r="U132" s="5">
        <v>1.13E-4</v>
      </c>
      <c r="V132" s="12" t="s">
        <v>472</v>
      </c>
      <c r="X132" s="3">
        <v>-1.3599999999999999E-2</v>
      </c>
      <c r="Y132" s="4">
        <v>4.96E-3</v>
      </c>
      <c r="Z132" s="86">
        <v>6.0899999999999999E-3</v>
      </c>
      <c r="AA132" s="3">
        <v>-1.4999999999999999E-2</v>
      </c>
      <c r="AB132" s="4">
        <v>7.7250770000000003E-3</v>
      </c>
      <c r="AC132" s="86">
        <v>5.2170000000000001E-2</v>
      </c>
      <c r="AD132" s="3">
        <v>-3.1099999999999999E-2</v>
      </c>
      <c r="AE132" s="4">
        <v>9.7776029999999993E-3</v>
      </c>
      <c r="AF132" s="86">
        <v>1.469E-3</v>
      </c>
      <c r="AG132" s="3">
        <v>-3.8999999999999998E-3</v>
      </c>
      <c r="AH132" s="4">
        <v>1.1031964E-2</v>
      </c>
      <c r="AI132" s="86">
        <v>0.72370000000000001</v>
      </c>
      <c r="AJ132" s="3">
        <v>7.9000000000000008E-3</v>
      </c>
      <c r="AK132" s="4">
        <v>1.3120496000000001E-2</v>
      </c>
      <c r="AL132" s="86">
        <v>0.54710000000000003</v>
      </c>
      <c r="AM132" s="3">
        <v>-7.6490000000000004E-3</v>
      </c>
      <c r="AN132" s="4">
        <v>1.8131169999999999E-2</v>
      </c>
      <c r="AO132" s="86">
        <v>0.83830000000000005</v>
      </c>
      <c r="AP132" s="3">
        <v>-1.2999999999999999E-2</v>
      </c>
      <c r="AQ132" s="4">
        <v>1.8984957E-2</v>
      </c>
      <c r="AR132" s="86">
        <v>0.49349999999999999</v>
      </c>
    </row>
    <row r="133" spans="1:44" ht="14" customHeight="1" x14ac:dyDescent="0.3">
      <c r="A133" s="25" t="s">
        <v>242</v>
      </c>
      <c r="B133" s="6">
        <v>11</v>
      </c>
      <c r="C133" s="6">
        <v>46297631</v>
      </c>
      <c r="D133" s="6" t="s">
        <v>243</v>
      </c>
      <c r="E133" s="6" t="s">
        <v>6</v>
      </c>
      <c r="F133" s="11" t="s">
        <v>13</v>
      </c>
      <c r="G133" s="3">
        <v>0.50255700000000003</v>
      </c>
      <c r="H133" s="4">
        <v>9.5250000000000005E-3</v>
      </c>
      <c r="I133" s="4">
        <v>2.5140000000000002E-3</v>
      </c>
      <c r="J133" s="5">
        <v>1.5300000000000001E-4</v>
      </c>
      <c r="K133" s="6">
        <v>315261</v>
      </c>
      <c r="L133" s="5">
        <f t="shared" si="4"/>
        <v>4.5531231688674283E-5</v>
      </c>
      <c r="M133" s="23">
        <f t="shared" si="5"/>
        <v>14.354784161943286</v>
      </c>
      <c r="O133" s="3">
        <v>1.6429999999999999E-3</v>
      </c>
      <c r="P133" s="4">
        <v>4.1339999999999997E-3</v>
      </c>
      <c r="Q133" s="5">
        <v>0.69112700000000005</v>
      </c>
      <c r="R133" s="12" t="s">
        <v>472</v>
      </c>
      <c r="S133" s="3">
        <v>1.8176000000000001E-2</v>
      </c>
      <c r="T133" s="4">
        <v>4.6579999999999998E-3</v>
      </c>
      <c r="U133" s="5">
        <v>9.5000000000000005E-5</v>
      </c>
      <c r="V133" s="12" t="s">
        <v>472</v>
      </c>
      <c r="X133" s="3">
        <v>7.0000000000000001E-3</v>
      </c>
      <c r="Y133" s="4">
        <v>4.5700000000000003E-3</v>
      </c>
      <c r="Z133" s="86">
        <v>0.126</v>
      </c>
      <c r="AA133" s="3">
        <v>4.7999999999999996E-3</v>
      </c>
      <c r="AB133" s="4">
        <v>7.1115129999999999E-3</v>
      </c>
      <c r="AC133" s="86">
        <v>0.49969999999999998</v>
      </c>
      <c r="AD133" s="3">
        <v>1.47E-2</v>
      </c>
      <c r="AE133" s="4">
        <v>9.0471319999999994E-3</v>
      </c>
      <c r="AF133" s="86">
        <v>0.1042</v>
      </c>
      <c r="AG133" s="3">
        <v>1.5599999999999999E-2</v>
      </c>
      <c r="AH133" s="4">
        <v>1.0195628E-2</v>
      </c>
      <c r="AI133" s="86">
        <v>0.126</v>
      </c>
      <c r="AJ133" s="3">
        <v>3.0599999999999999E-2</v>
      </c>
      <c r="AK133" s="4">
        <v>1.2256804E-2</v>
      </c>
      <c r="AL133" s="86">
        <v>1.2540000000000001E-2</v>
      </c>
      <c r="AM133" s="3">
        <v>9.5250000000000005E-3</v>
      </c>
      <c r="AN133" s="4">
        <v>1.6635873999999998E-2</v>
      </c>
      <c r="AO133" s="86">
        <v>1.349E-2</v>
      </c>
      <c r="AP133" s="3">
        <v>3.2300000000000002E-2</v>
      </c>
      <c r="AQ133" s="4">
        <v>1.7564855000000001E-2</v>
      </c>
      <c r="AR133" s="86">
        <v>6.5930000000000002E-2</v>
      </c>
    </row>
    <row r="134" spans="1:44" ht="14" customHeight="1" x14ac:dyDescent="0.3">
      <c r="A134" s="25" t="s">
        <v>244</v>
      </c>
      <c r="B134" s="6">
        <v>11</v>
      </c>
      <c r="C134" s="6">
        <v>48160429</v>
      </c>
      <c r="D134" s="6" t="s">
        <v>245</v>
      </c>
      <c r="E134" s="6" t="s">
        <v>6</v>
      </c>
      <c r="F134" s="11" t="s">
        <v>5</v>
      </c>
      <c r="G134" s="3">
        <v>0.18094199999999999</v>
      </c>
      <c r="H134" s="4">
        <v>5.4330000000000003E-3</v>
      </c>
      <c r="I134" s="4">
        <v>3.3600000000000001E-3</v>
      </c>
      <c r="J134" s="5">
        <v>0.105823</v>
      </c>
      <c r="K134" s="6">
        <v>292717</v>
      </c>
      <c r="L134" s="5">
        <f t="shared" si="4"/>
        <v>8.9320065041934412E-6</v>
      </c>
      <c r="M134" s="23">
        <f t="shared" si="5"/>
        <v>2.6145556371029395</v>
      </c>
      <c r="N134" s="5" t="s">
        <v>472</v>
      </c>
      <c r="O134" s="3">
        <v>-9.2250000000000006E-3</v>
      </c>
      <c r="P134" s="4">
        <v>5.3969999999999999E-3</v>
      </c>
      <c r="Q134" s="5">
        <v>8.7378999999999998E-2</v>
      </c>
      <c r="R134" s="12"/>
      <c r="S134" s="3">
        <v>3.2974000000000003E-2</v>
      </c>
      <c r="T134" s="4">
        <v>6.228E-3</v>
      </c>
      <c r="U134" s="5">
        <v>1.1999999999999999E-7</v>
      </c>
      <c r="V134" s="12"/>
      <c r="X134" s="3">
        <v>-5.9999999999999995E-4</v>
      </c>
      <c r="Y134" s="4">
        <v>6.0499999999999998E-3</v>
      </c>
      <c r="Z134" s="86">
        <v>0.92100000000000004</v>
      </c>
      <c r="AA134" s="3">
        <v>-4.1999999999999997E-3</v>
      </c>
      <c r="AB134" s="4">
        <v>1.0206359999999999E-2</v>
      </c>
      <c r="AC134" s="86">
        <v>0.68069999999999997</v>
      </c>
      <c r="AD134" s="3">
        <v>2.58E-2</v>
      </c>
      <c r="AE134" s="4">
        <v>1.2630832999999999E-2</v>
      </c>
      <c r="AF134" s="86">
        <v>4.1090000000000002E-2</v>
      </c>
      <c r="AG134" s="3">
        <v>-4.8999999999999998E-3</v>
      </c>
      <c r="AH134" s="4">
        <v>1.4263687000000001E-2</v>
      </c>
      <c r="AI134" s="86">
        <v>0.73119999999999996</v>
      </c>
      <c r="AJ134" s="3">
        <v>2.12E-2</v>
      </c>
      <c r="AK134" s="4">
        <v>1.7650017E-2</v>
      </c>
      <c r="AL134" s="86">
        <v>0.22969999999999999</v>
      </c>
      <c r="AM134" s="3">
        <v>2E-3</v>
      </c>
      <c r="AN134" s="4">
        <v>2.1475273999999999E-2</v>
      </c>
      <c r="AO134" s="86">
        <v>0.92579999999999996</v>
      </c>
      <c r="AP134" s="3">
        <v>2.5600000000000001E-2</v>
      </c>
      <c r="AQ134" s="4">
        <v>2.2494637000000001E-2</v>
      </c>
      <c r="AR134" s="86">
        <v>0.25509999999999999</v>
      </c>
    </row>
    <row r="135" spans="1:44" ht="14" customHeight="1" x14ac:dyDescent="0.3">
      <c r="A135" s="25" t="s">
        <v>246</v>
      </c>
      <c r="B135" s="6">
        <v>11</v>
      </c>
      <c r="C135" s="6">
        <v>69449076</v>
      </c>
      <c r="D135" s="6" t="s">
        <v>247</v>
      </c>
      <c r="E135" s="6" t="s">
        <v>5</v>
      </c>
      <c r="F135" s="11" t="s">
        <v>13</v>
      </c>
      <c r="G135" s="3">
        <v>0.61780299999999999</v>
      </c>
      <c r="H135" s="4">
        <v>1.8450000000000001E-2</v>
      </c>
      <c r="I135" s="4">
        <v>2.7039999999999998E-3</v>
      </c>
      <c r="J135" s="5">
        <v>9.3199999999999999E-12</v>
      </c>
      <c r="K135" s="6">
        <v>292266</v>
      </c>
      <c r="L135" s="5">
        <f t="shared" si="4"/>
        <v>1.5926923549130299E-4</v>
      </c>
      <c r="M135" s="23">
        <f t="shared" si="5"/>
        <v>46.556078792706963</v>
      </c>
      <c r="O135" s="3">
        <v>1.3431E-2</v>
      </c>
      <c r="P135" s="4">
        <v>4.2319999999999997E-3</v>
      </c>
      <c r="Q135" s="5">
        <v>1.5070000000000001E-3</v>
      </c>
      <c r="R135" s="12" t="s">
        <v>472</v>
      </c>
      <c r="S135" s="3">
        <v>1.059E-2</v>
      </c>
      <c r="T135" s="4">
        <v>4.7600000000000003E-3</v>
      </c>
      <c r="U135" s="5">
        <v>2.6110000000000001E-2</v>
      </c>
      <c r="V135" s="12"/>
      <c r="X135" s="3">
        <v>3.8E-3</v>
      </c>
      <c r="Y135" s="4">
        <v>4.8199999999999996E-3</v>
      </c>
      <c r="Z135" s="86">
        <v>0.43</v>
      </c>
      <c r="AA135" s="3">
        <v>3.5999999999999999E-3</v>
      </c>
      <c r="AB135" s="4">
        <v>7.7365580000000002E-3</v>
      </c>
      <c r="AC135" s="86">
        <v>0.64170000000000005</v>
      </c>
      <c r="AD135" s="3">
        <v>1.3599999999999999E-2</v>
      </c>
      <c r="AE135" s="4">
        <v>9.7000750000000007E-3</v>
      </c>
      <c r="AF135" s="86">
        <v>0.16089999999999999</v>
      </c>
      <c r="AG135" s="3">
        <v>1.6999999999999999E-3</v>
      </c>
      <c r="AH135" s="4">
        <v>1.08504E-2</v>
      </c>
      <c r="AI135" s="86">
        <v>0.87549999999999994</v>
      </c>
      <c r="AJ135" s="3">
        <v>7.6E-3</v>
      </c>
      <c r="AK135" s="4">
        <v>1.3441751E-2</v>
      </c>
      <c r="AL135" s="86">
        <v>0.57179999999999997</v>
      </c>
      <c r="AM135" s="3">
        <v>1.8450000000000001E-2</v>
      </c>
      <c r="AN135" s="4">
        <v>1.7532285000000002E-2</v>
      </c>
      <c r="AO135" s="86">
        <v>0.77549999999999997</v>
      </c>
      <c r="AP135" s="3">
        <v>1.34E-2</v>
      </c>
      <c r="AQ135" s="4">
        <v>1.8813192999999999E-2</v>
      </c>
      <c r="AR135" s="86">
        <v>0.4763</v>
      </c>
    </row>
    <row r="136" spans="1:44" ht="14" customHeight="1" x14ac:dyDescent="0.3">
      <c r="A136" s="25" t="s">
        <v>248</v>
      </c>
      <c r="B136" s="6">
        <v>11</v>
      </c>
      <c r="C136" s="6">
        <v>69791952</v>
      </c>
      <c r="D136" s="6" t="s">
        <v>249</v>
      </c>
      <c r="E136" s="6" t="s">
        <v>6</v>
      </c>
      <c r="F136" s="11" t="s">
        <v>5</v>
      </c>
      <c r="G136" s="3">
        <v>0.168762</v>
      </c>
      <c r="H136" s="4">
        <v>2.2879E-2</v>
      </c>
      <c r="I136" s="4">
        <v>3.6719999999999999E-3</v>
      </c>
      <c r="J136" s="5">
        <v>4.7700000000000001E-10</v>
      </c>
      <c r="K136" s="6">
        <v>277677</v>
      </c>
      <c r="L136" s="5">
        <f t="shared" si="4"/>
        <v>1.3978742657619437E-4</v>
      </c>
      <c r="M136" s="23">
        <f t="shared" si="5"/>
        <v>38.820900348301826</v>
      </c>
      <c r="N136" s="5" t="s">
        <v>472</v>
      </c>
      <c r="O136" s="3">
        <v>2.3900000000000001E-2</v>
      </c>
      <c r="P136" s="4">
        <v>5.672E-3</v>
      </c>
      <c r="Q136" s="5">
        <v>2.5000000000000001E-5</v>
      </c>
      <c r="R136" s="12"/>
      <c r="S136" s="3">
        <v>3.849E-3</v>
      </c>
      <c r="T136" s="4">
        <v>6.4089999999999998E-3</v>
      </c>
      <c r="U136" s="5">
        <v>0.54805700000000002</v>
      </c>
      <c r="V136" s="12" t="s">
        <v>472</v>
      </c>
      <c r="X136" s="3">
        <v>-3.5000000000000001E-3</v>
      </c>
      <c r="Y136" s="4">
        <v>6.8199999999999997E-3</v>
      </c>
      <c r="Z136" s="86">
        <v>0.60799999999999998</v>
      </c>
      <c r="AA136" s="3">
        <v>8.0000000000000002E-3</v>
      </c>
      <c r="AB136" s="4">
        <v>1.1650679000000001E-2</v>
      </c>
      <c r="AC136" s="86">
        <v>0.49230000000000002</v>
      </c>
      <c r="AD136" s="3">
        <v>-1.2999999999999999E-3</v>
      </c>
      <c r="AE136" s="4">
        <v>1.3414880000000001E-2</v>
      </c>
      <c r="AF136" s="86">
        <v>0.92279999999999995</v>
      </c>
      <c r="AG136" s="3">
        <v>-2.0400000000000001E-2</v>
      </c>
      <c r="AH136" s="4">
        <v>1.6056437E-2</v>
      </c>
      <c r="AI136" s="86">
        <v>0.2039</v>
      </c>
      <c r="AJ136" s="3">
        <v>2.8899999999999999E-2</v>
      </c>
      <c r="AK136" s="4">
        <v>2.1401673999999999E-2</v>
      </c>
      <c r="AL136" s="86">
        <v>0.1769</v>
      </c>
      <c r="AM136" s="3">
        <v>3.3700000000000001E-2</v>
      </c>
      <c r="AN136" s="4">
        <v>2.4116598999999999E-2</v>
      </c>
      <c r="AO136" s="86">
        <v>0.1623</v>
      </c>
      <c r="AP136" s="3">
        <v>3.7400000000000003E-2</v>
      </c>
      <c r="AQ136" s="4">
        <v>2.5808507000000001E-2</v>
      </c>
      <c r="AR136" s="86">
        <v>0.14729999999999999</v>
      </c>
    </row>
    <row r="137" spans="1:44" ht="14" customHeight="1" x14ac:dyDescent="0.3">
      <c r="A137" s="25" t="s">
        <v>407</v>
      </c>
      <c r="B137" s="6">
        <v>11</v>
      </c>
      <c r="C137" s="6">
        <v>92708710</v>
      </c>
      <c r="D137" s="6" t="s">
        <v>250</v>
      </c>
      <c r="E137" s="6" t="s">
        <v>5</v>
      </c>
      <c r="F137" s="11" t="s">
        <v>13</v>
      </c>
      <c r="G137" s="3">
        <v>0.27722599999999997</v>
      </c>
      <c r="H137" s="4">
        <v>1.9111E-2</v>
      </c>
      <c r="I137" s="4">
        <v>2.8679999999999999E-3</v>
      </c>
      <c r="J137" s="5">
        <v>2.7899999999999999E-11</v>
      </c>
      <c r="K137" s="6">
        <v>298126</v>
      </c>
      <c r="L137" s="5">
        <f t="shared" si="4"/>
        <v>1.4891690422192913E-4</v>
      </c>
      <c r="M137" s="23">
        <f t="shared" si="5"/>
        <v>44.402315409609486</v>
      </c>
      <c r="O137" s="3">
        <v>-1.957E-3</v>
      </c>
      <c r="P137" s="4">
        <v>4.5500000000000002E-3</v>
      </c>
      <c r="Q137" s="5">
        <v>0.66706600000000005</v>
      </c>
      <c r="R137" s="12" t="s">
        <v>472</v>
      </c>
      <c r="S137" s="3">
        <v>4.5899000000000002E-2</v>
      </c>
      <c r="T137" s="4">
        <v>5.1450000000000003E-3</v>
      </c>
      <c r="U137" s="5">
        <v>4.5999999999999996E-19</v>
      </c>
      <c r="V137" s="12" t="s">
        <v>472</v>
      </c>
      <c r="X137" s="3">
        <v>-2.0999999999999999E-3</v>
      </c>
      <c r="Y137" s="4">
        <v>5.0200000000000002E-3</v>
      </c>
      <c r="Z137" s="86">
        <v>0.67600000000000005</v>
      </c>
      <c r="AA137" s="3">
        <v>-1.2999999999999999E-3</v>
      </c>
      <c r="AB137" s="4">
        <v>7.9805320000000003E-3</v>
      </c>
      <c r="AC137" s="86">
        <v>0.87060000000000004</v>
      </c>
      <c r="AD137" s="3">
        <v>-9.4999999999999998E-3</v>
      </c>
      <c r="AE137" s="4">
        <v>1.0188129000000001E-2</v>
      </c>
      <c r="AF137" s="86">
        <v>0.35110000000000002</v>
      </c>
      <c r="AG137" s="3">
        <v>7.0000000000000001E-3</v>
      </c>
      <c r="AH137" s="4">
        <v>1.1173537000000001E-2</v>
      </c>
      <c r="AI137" s="86">
        <v>0.53100000000000003</v>
      </c>
      <c r="AJ137" s="3">
        <v>9.9000000000000008E-3</v>
      </c>
      <c r="AK137" s="4">
        <v>1.384587E-2</v>
      </c>
      <c r="AL137" s="86">
        <v>0.47460000000000002</v>
      </c>
      <c r="AM137" s="3">
        <v>1.9111E-2</v>
      </c>
      <c r="AN137" s="4">
        <v>1.9168363000000001E-2</v>
      </c>
      <c r="AO137" s="86">
        <v>0.57669999999999999</v>
      </c>
      <c r="AP137" s="3">
        <v>1.78E-2</v>
      </c>
      <c r="AQ137" s="4">
        <v>2.0297035000000001E-2</v>
      </c>
      <c r="AR137" s="86">
        <v>0.3805</v>
      </c>
    </row>
    <row r="138" spans="1:44" ht="14" customHeight="1" x14ac:dyDescent="0.3">
      <c r="A138" s="25" t="s">
        <v>251</v>
      </c>
      <c r="B138" s="6">
        <v>11</v>
      </c>
      <c r="C138" s="6">
        <v>102095335</v>
      </c>
      <c r="D138" s="6" t="s">
        <v>252</v>
      </c>
      <c r="E138" s="6" t="s">
        <v>13</v>
      </c>
      <c r="F138" s="11" t="s">
        <v>14</v>
      </c>
      <c r="G138" s="3">
        <v>0.33769700000000002</v>
      </c>
      <c r="H138" s="4">
        <v>1.089E-2</v>
      </c>
      <c r="I138" s="4">
        <v>2.7269999999999998E-3</v>
      </c>
      <c r="J138" s="5">
        <v>6.5599999999999995E-5</v>
      </c>
      <c r="K138" s="6">
        <v>292716</v>
      </c>
      <c r="L138" s="5">
        <f t="shared" si="4"/>
        <v>5.4477273282386108E-5</v>
      </c>
      <c r="M138" s="23">
        <f t="shared" si="5"/>
        <v>15.947129327702822</v>
      </c>
      <c r="O138" s="3">
        <v>-1.49E-3</v>
      </c>
      <c r="P138" s="4">
        <v>4.3550000000000004E-3</v>
      </c>
      <c r="Q138" s="5">
        <v>0.73225899999999999</v>
      </c>
      <c r="R138" s="11"/>
      <c r="S138" s="3">
        <v>2.5003999999999998E-2</v>
      </c>
      <c r="T138" s="4">
        <v>4.8989999999999997E-3</v>
      </c>
      <c r="U138" s="5">
        <v>3.3299999999999998E-7</v>
      </c>
      <c r="V138" s="11"/>
      <c r="X138" s="3">
        <v>3.0000000000000001E-3</v>
      </c>
      <c r="Y138" s="4">
        <v>4.9199999999999999E-3</v>
      </c>
      <c r="Z138" s="86">
        <v>0.54200000000000004</v>
      </c>
      <c r="AA138" s="3">
        <v>-8.9999999999999998E-4</v>
      </c>
      <c r="AB138" s="4">
        <v>7.4077910000000004E-3</v>
      </c>
      <c r="AC138" s="86">
        <v>0.90329999999999999</v>
      </c>
      <c r="AD138" s="3">
        <v>-4.4999999999999997E-3</v>
      </c>
      <c r="AE138" s="4">
        <v>9.5672020000000003E-3</v>
      </c>
      <c r="AF138" s="86">
        <v>0.6381</v>
      </c>
      <c r="AG138" s="3">
        <v>7.3000000000000001E-3</v>
      </c>
      <c r="AH138" s="4">
        <v>1.0665719000000001E-2</v>
      </c>
      <c r="AI138" s="86">
        <v>0.49370000000000003</v>
      </c>
      <c r="AJ138" s="3">
        <v>3.5000000000000001E-3</v>
      </c>
      <c r="AK138" s="4">
        <v>1.3097836E-2</v>
      </c>
      <c r="AL138" s="86">
        <v>0.7893</v>
      </c>
      <c r="AM138" s="3">
        <v>1.089E-2</v>
      </c>
      <c r="AN138" s="4">
        <v>1.7883054999999998E-2</v>
      </c>
      <c r="AO138" s="86">
        <v>0.94650000000000001</v>
      </c>
      <c r="AP138" s="3">
        <v>1.6E-2</v>
      </c>
      <c r="AQ138" s="4">
        <v>1.8910415999999999E-2</v>
      </c>
      <c r="AR138" s="86">
        <v>0.39750000000000002</v>
      </c>
    </row>
    <row r="139" spans="1:44" ht="14" customHeight="1" x14ac:dyDescent="0.3">
      <c r="A139" s="25" t="s">
        <v>253</v>
      </c>
      <c r="B139" s="6">
        <v>12</v>
      </c>
      <c r="C139" s="6">
        <v>4384844</v>
      </c>
      <c r="D139" s="6" t="s">
        <v>254</v>
      </c>
      <c r="E139" s="6" t="s">
        <v>5</v>
      </c>
      <c r="F139" s="11" t="s">
        <v>14</v>
      </c>
      <c r="G139" s="3">
        <v>2.1176E-2</v>
      </c>
      <c r="H139" s="4">
        <v>7.6304999999999998E-2</v>
      </c>
      <c r="I139" s="4">
        <v>1.0414E-2</v>
      </c>
      <c r="J139" s="5">
        <v>2.4500000000000002E-13</v>
      </c>
      <c r="K139" s="6">
        <v>278956</v>
      </c>
      <c r="L139" s="5">
        <f t="shared" si="4"/>
        <v>1.9242059997550518E-4</v>
      </c>
      <c r="M139" s="23">
        <f t="shared" si="5"/>
        <v>53.68682649693239</v>
      </c>
      <c r="N139" s="5"/>
      <c r="O139" s="3">
        <v>5.1096999999999997E-2</v>
      </c>
      <c r="P139" s="4">
        <v>1.5871E-2</v>
      </c>
      <c r="Q139" s="5">
        <v>1.284E-3</v>
      </c>
      <c r="R139" s="12"/>
      <c r="S139" s="3">
        <v>3.9912000000000003E-2</v>
      </c>
      <c r="T139" s="4">
        <v>1.8343999999999999E-2</v>
      </c>
      <c r="U139" s="5">
        <v>2.9571E-2</v>
      </c>
      <c r="V139" s="12"/>
      <c r="W139" s="6" t="s">
        <v>412</v>
      </c>
      <c r="X139" s="3"/>
      <c r="Y139" s="4"/>
      <c r="Z139" s="86"/>
      <c r="AA139" s="3"/>
      <c r="AB139" s="4"/>
      <c r="AC139" s="86"/>
      <c r="AD139" s="3"/>
      <c r="AE139" s="4"/>
      <c r="AF139" s="86"/>
      <c r="AG139" s="3"/>
      <c r="AH139" s="4"/>
      <c r="AI139" s="86"/>
      <c r="AJ139" s="3"/>
      <c r="AK139" s="4"/>
      <c r="AL139" s="86"/>
      <c r="AM139" s="3"/>
      <c r="AN139" s="4"/>
      <c r="AO139" s="86"/>
      <c r="AP139" s="3"/>
      <c r="AQ139" s="4"/>
      <c r="AR139" s="86"/>
    </row>
    <row r="140" spans="1:44" ht="14" customHeight="1" x14ac:dyDescent="0.3">
      <c r="A140" s="25" t="s">
        <v>255</v>
      </c>
      <c r="B140" s="6">
        <v>12</v>
      </c>
      <c r="C140" s="6">
        <v>12878349</v>
      </c>
      <c r="D140" s="6" t="s">
        <v>256</v>
      </c>
      <c r="E140" s="6" t="s">
        <v>5</v>
      </c>
      <c r="F140" s="11" t="s">
        <v>13</v>
      </c>
      <c r="G140" s="3">
        <v>0.71848999999999996</v>
      </c>
      <c r="H140" s="4">
        <v>1.9952000000000001E-2</v>
      </c>
      <c r="I140" s="4">
        <v>2.872E-3</v>
      </c>
      <c r="J140" s="5">
        <v>3.85E-12</v>
      </c>
      <c r="K140" s="6">
        <v>292715</v>
      </c>
      <c r="L140" s="5">
        <f t="shared" si="4"/>
        <v>1.648494201515541E-4</v>
      </c>
      <c r="M140" s="23">
        <f t="shared" si="5"/>
        <v>48.261524205102702</v>
      </c>
      <c r="N140" s="5" t="s">
        <v>472</v>
      </c>
      <c r="O140" s="3">
        <v>2.2447000000000002E-2</v>
      </c>
      <c r="P140" s="4">
        <v>4.5880000000000001E-3</v>
      </c>
      <c r="Q140" s="5">
        <v>9.9800000000000002E-7</v>
      </c>
      <c r="R140" s="12"/>
      <c r="S140" s="3">
        <v>-4.6020000000000002E-3</v>
      </c>
      <c r="T140" s="4">
        <v>5.2579999999999997E-3</v>
      </c>
      <c r="U140" s="5">
        <v>0.38145200000000001</v>
      </c>
      <c r="V140" s="12" t="s">
        <v>472</v>
      </c>
      <c r="X140" s="3">
        <v>-4.0000000000000002E-4</v>
      </c>
      <c r="Y140" s="4">
        <v>5.3099999999999996E-3</v>
      </c>
      <c r="Z140" s="86">
        <v>0.94</v>
      </c>
      <c r="AA140" s="3">
        <v>-1.03E-2</v>
      </c>
      <c r="AB140" s="4">
        <v>7.9123920000000007E-3</v>
      </c>
      <c r="AC140" s="86">
        <v>0.193</v>
      </c>
      <c r="AD140" s="3">
        <v>-2.0000000000000001E-4</v>
      </c>
      <c r="AE140" s="4">
        <v>1.1997707999999999E-2</v>
      </c>
      <c r="AF140" s="86">
        <v>0.98670000000000002</v>
      </c>
      <c r="AG140" s="3">
        <v>7.1000000000000004E-3</v>
      </c>
      <c r="AH140" s="4">
        <v>1.1259061000000001E-2</v>
      </c>
      <c r="AI140" s="86">
        <v>0.52829999999999999</v>
      </c>
      <c r="AJ140" s="3">
        <v>-9.7000000000000003E-3</v>
      </c>
      <c r="AK140" s="4">
        <v>1.3780522E-2</v>
      </c>
      <c r="AL140" s="86">
        <v>0.48149999999999998</v>
      </c>
      <c r="AM140" s="3">
        <v>-6.1999999999999998E-3</v>
      </c>
      <c r="AN140" s="4">
        <v>2.0507346999999999E-2</v>
      </c>
      <c r="AO140" s="86">
        <v>0.76239999999999997</v>
      </c>
      <c r="AP140" s="3">
        <v>1.2500000000000001E-2</v>
      </c>
      <c r="AQ140" s="4">
        <v>2.0055165999999999E-2</v>
      </c>
      <c r="AR140" s="86">
        <v>0.53310000000000002</v>
      </c>
    </row>
    <row r="141" spans="1:44" ht="14" customHeight="1" x14ac:dyDescent="0.3">
      <c r="A141" s="25" t="s">
        <v>257</v>
      </c>
      <c r="B141" s="6">
        <v>12</v>
      </c>
      <c r="C141" s="6">
        <v>26877885</v>
      </c>
      <c r="D141" s="6" t="s">
        <v>258</v>
      </c>
      <c r="E141" s="6" t="s">
        <v>13</v>
      </c>
      <c r="F141" s="11" t="s">
        <v>14</v>
      </c>
      <c r="G141" s="3">
        <v>0.53414899999999998</v>
      </c>
      <c r="H141" s="4">
        <v>1.8719E-2</v>
      </c>
      <c r="I141" s="4">
        <v>2.5820000000000001E-3</v>
      </c>
      <c r="J141" s="5">
        <v>4.3500000000000001E-13</v>
      </c>
      <c r="K141" s="6">
        <v>292721</v>
      </c>
      <c r="L141" s="5">
        <f t="shared" si="4"/>
        <v>1.7952335652138903E-4</v>
      </c>
      <c r="M141" s="23">
        <f t="shared" si="5"/>
        <v>52.559333025465733</v>
      </c>
      <c r="O141" s="3">
        <v>1.5630999999999999E-2</v>
      </c>
      <c r="P141" s="4">
        <v>4.1180000000000001E-3</v>
      </c>
      <c r="Q141" s="5">
        <v>1.47E-4</v>
      </c>
      <c r="R141" s="12"/>
      <c r="S141" s="3">
        <v>6.685E-3</v>
      </c>
      <c r="T141" s="4">
        <v>4.6350000000000002E-3</v>
      </c>
      <c r="U141" s="5">
        <v>0.14919099999999999</v>
      </c>
      <c r="V141" s="12"/>
      <c r="X141" s="3">
        <v>-3.8E-3</v>
      </c>
      <c r="Y141" s="4">
        <v>6.6499999999999997E-3</v>
      </c>
      <c r="Z141" s="86">
        <v>0.56799999999999995</v>
      </c>
      <c r="AA141" s="3">
        <v>-8.3999999999999995E-3</v>
      </c>
      <c r="AB141" s="4">
        <v>1.032949E-2</v>
      </c>
      <c r="AC141" s="86">
        <v>0.41610000000000003</v>
      </c>
      <c r="AD141" s="3">
        <v>1E-3</v>
      </c>
      <c r="AE141" s="4">
        <v>1.2960872E-2</v>
      </c>
      <c r="AF141" s="86">
        <v>0.9385</v>
      </c>
      <c r="AG141" s="3">
        <v>6.3E-3</v>
      </c>
      <c r="AH141" s="4">
        <v>1.462798E-2</v>
      </c>
      <c r="AI141" s="86">
        <v>0.66669999999999996</v>
      </c>
      <c r="AJ141" s="3">
        <v>2.2499999999999999E-2</v>
      </c>
      <c r="AK141" s="4">
        <v>1.8051296000000001E-2</v>
      </c>
      <c r="AL141" s="86">
        <v>0.21260000000000001</v>
      </c>
      <c r="AM141" s="3">
        <v>2.2762000000000001E-2</v>
      </c>
      <c r="AN141" s="4">
        <v>2.5223283999999999E-2</v>
      </c>
      <c r="AO141" s="86">
        <v>0.1593</v>
      </c>
      <c r="AP141" s="3">
        <v>-1.77E-2</v>
      </c>
      <c r="AQ141" s="4">
        <v>2.6575884000000001E-2</v>
      </c>
      <c r="AR141" s="86">
        <v>0.50539999999999996</v>
      </c>
    </row>
    <row r="142" spans="1:44" ht="14" customHeight="1" x14ac:dyDescent="0.3">
      <c r="A142" s="25" t="s">
        <v>259</v>
      </c>
      <c r="B142" s="6">
        <v>12</v>
      </c>
      <c r="C142" s="6">
        <v>30914668</v>
      </c>
      <c r="D142" s="6" t="s">
        <v>260</v>
      </c>
      <c r="E142" s="6" t="s">
        <v>6</v>
      </c>
      <c r="F142" s="11" t="s">
        <v>5</v>
      </c>
      <c r="G142" s="3">
        <v>0.26636700000000002</v>
      </c>
      <c r="H142" s="4">
        <v>1.1344E-2</v>
      </c>
      <c r="I142" s="4">
        <v>2.9229999999999998E-3</v>
      </c>
      <c r="J142" s="5">
        <v>1.05E-4</v>
      </c>
      <c r="K142" s="6">
        <v>292716</v>
      </c>
      <c r="L142" s="5">
        <f t="shared" si="4"/>
        <v>5.1452442624877276E-5</v>
      </c>
      <c r="M142" s="23">
        <f t="shared" si="5"/>
        <v>15.061625247907232</v>
      </c>
      <c r="O142" s="3">
        <v>5.2400000000000005E-4</v>
      </c>
      <c r="P142" s="4">
        <v>4.6629999999999996E-3</v>
      </c>
      <c r="Q142" s="5">
        <v>0.91050299999999995</v>
      </c>
      <c r="R142" s="11"/>
      <c r="S142" s="3">
        <v>2.5699E-2</v>
      </c>
      <c r="T142" s="4">
        <v>5.2649999999999997E-3</v>
      </c>
      <c r="U142" s="5">
        <v>1.0499999999999999E-6</v>
      </c>
      <c r="V142" s="11"/>
      <c r="X142" s="3">
        <v>6.7000000000000002E-3</v>
      </c>
      <c r="Y142" s="4">
        <v>4.5100000000000001E-3</v>
      </c>
      <c r="Z142" s="86">
        <v>0.13800000000000001</v>
      </c>
      <c r="AA142" s="3">
        <v>3.5000000000000001E-3</v>
      </c>
      <c r="AB142" s="4">
        <v>6.9806599999999996E-3</v>
      </c>
      <c r="AC142" s="86">
        <v>0.61609999999999998</v>
      </c>
      <c r="AD142" s="3">
        <v>8.5000000000000006E-3</v>
      </c>
      <c r="AE142" s="4">
        <v>8.9378789999999993E-3</v>
      </c>
      <c r="AF142" s="86">
        <v>0.34160000000000001</v>
      </c>
      <c r="AG142" s="3">
        <v>-7.4999999999999997E-3</v>
      </c>
      <c r="AH142" s="4">
        <v>9.9414759999999994E-3</v>
      </c>
      <c r="AI142" s="86">
        <v>0.4506</v>
      </c>
      <c r="AJ142" s="3">
        <v>-1.0800000000000001E-2</v>
      </c>
      <c r="AK142" s="4">
        <v>1.2079984E-2</v>
      </c>
      <c r="AL142" s="86">
        <v>0.37130000000000002</v>
      </c>
      <c r="AM142" s="3">
        <v>1.5966000000000001E-2</v>
      </c>
      <c r="AN142" s="4">
        <v>1.6727288E-2</v>
      </c>
      <c r="AO142" s="86">
        <v>0.75590000000000002</v>
      </c>
      <c r="AP142" s="3">
        <v>3.5999999999999999E-3</v>
      </c>
      <c r="AQ142" s="4">
        <v>1.7368756999999999E-2</v>
      </c>
      <c r="AR142" s="86">
        <v>0.83579999999999999</v>
      </c>
    </row>
    <row r="143" spans="1:44" ht="14" customHeight="1" x14ac:dyDescent="0.3">
      <c r="A143" s="25" t="s">
        <v>261</v>
      </c>
      <c r="B143" s="6">
        <v>12</v>
      </c>
      <c r="C143" s="6">
        <v>46613394</v>
      </c>
      <c r="D143" s="6" t="s">
        <v>262</v>
      </c>
      <c r="E143" s="6" t="s">
        <v>13</v>
      </c>
      <c r="F143" s="11" t="s">
        <v>14</v>
      </c>
      <c r="G143" s="3">
        <v>0.86909499999999995</v>
      </c>
      <c r="H143" s="4">
        <v>2.3591000000000001E-2</v>
      </c>
      <c r="I143" s="4">
        <v>3.8649999999999999E-3</v>
      </c>
      <c r="J143" s="5">
        <v>1.07E-9</v>
      </c>
      <c r="K143" s="6">
        <v>292715</v>
      </c>
      <c r="L143" s="5">
        <f t="shared" si="4"/>
        <v>1.2726044997745533E-4</v>
      </c>
      <c r="M143" s="23">
        <f t="shared" si="5"/>
        <v>37.255529249667347</v>
      </c>
      <c r="O143" s="3">
        <v>2.0181999999999999E-2</v>
      </c>
      <c r="P143" s="4">
        <v>6.0749999999999997E-3</v>
      </c>
      <c r="Q143" s="5">
        <v>8.9300000000000002E-4</v>
      </c>
      <c r="R143" s="11"/>
      <c r="S143" s="3">
        <v>1.1074000000000001E-2</v>
      </c>
      <c r="T143" s="4">
        <v>6.7330000000000003E-3</v>
      </c>
      <c r="U143" s="5">
        <v>9.9999000000000005E-2</v>
      </c>
      <c r="V143" s="12" t="s">
        <v>472</v>
      </c>
      <c r="X143" s="3">
        <v>-9.5999999999999992E-3</v>
      </c>
      <c r="Y143" s="4">
        <v>6.7799999999999996E-3</v>
      </c>
      <c r="Z143" s="86">
        <v>0.157</v>
      </c>
      <c r="AA143" s="3">
        <v>-2.3E-3</v>
      </c>
      <c r="AB143" s="4">
        <v>1.0706149E-2</v>
      </c>
      <c r="AC143" s="86">
        <v>0.82989999999999997</v>
      </c>
      <c r="AD143" s="3">
        <v>-2.92E-2</v>
      </c>
      <c r="AE143" s="4">
        <v>1.3705675E-2</v>
      </c>
      <c r="AF143" s="86">
        <v>3.313E-2</v>
      </c>
      <c r="AG143" s="3">
        <v>-9.7000000000000003E-3</v>
      </c>
      <c r="AH143" s="4">
        <v>1.5330023999999999E-2</v>
      </c>
      <c r="AI143" s="86">
        <v>0.52690000000000003</v>
      </c>
      <c r="AJ143" s="3">
        <v>3.3E-3</v>
      </c>
      <c r="AK143" s="4">
        <v>1.8033035999999999E-2</v>
      </c>
      <c r="AL143" s="86">
        <v>0.8548</v>
      </c>
      <c r="AM143" s="3">
        <v>2.3591000000000001E-2</v>
      </c>
      <c r="AN143" s="4">
        <v>2.4263281000000001E-2</v>
      </c>
      <c r="AO143" s="86">
        <v>0.35589999999999999</v>
      </c>
      <c r="AP143" s="3">
        <v>-1.11E-2</v>
      </c>
      <c r="AQ143" s="4">
        <v>2.5375525999999999E-2</v>
      </c>
      <c r="AR143" s="86">
        <v>0.66180000000000005</v>
      </c>
    </row>
    <row r="144" spans="1:44" ht="14" customHeight="1" x14ac:dyDescent="0.3">
      <c r="A144" s="25" t="s">
        <v>263</v>
      </c>
      <c r="B144" s="6">
        <v>12</v>
      </c>
      <c r="C144" s="6">
        <v>47187260</v>
      </c>
      <c r="D144" s="6" t="s">
        <v>264</v>
      </c>
      <c r="E144" s="6" t="s">
        <v>5</v>
      </c>
      <c r="F144" s="11" t="s">
        <v>6</v>
      </c>
      <c r="G144" s="3">
        <v>0.19164900000000001</v>
      </c>
      <c r="H144" s="4">
        <v>1.1044E-2</v>
      </c>
      <c r="I144" s="4">
        <v>3.2759999999999998E-3</v>
      </c>
      <c r="J144" s="5">
        <v>7.5199999999999996E-4</v>
      </c>
      <c r="K144" s="6">
        <v>292716</v>
      </c>
      <c r="L144" s="5">
        <f t="shared" si="4"/>
        <v>3.8824125885937782E-5</v>
      </c>
      <c r="M144" s="23">
        <f t="shared" si="5"/>
        <v>11.36480641325125</v>
      </c>
      <c r="N144" s="5" t="s">
        <v>472</v>
      </c>
      <c r="O144" s="3">
        <v>-7.254E-3</v>
      </c>
      <c r="P144" s="4">
        <v>5.2129999999999998E-3</v>
      </c>
      <c r="Q144" s="5">
        <v>0.16406499999999999</v>
      </c>
      <c r="R144" s="12" t="s">
        <v>472</v>
      </c>
      <c r="S144" s="3">
        <v>3.8509000000000002E-2</v>
      </c>
      <c r="T144" s="4">
        <v>5.8329999999999996E-3</v>
      </c>
      <c r="U144" s="5">
        <v>4.0500000000000002E-11</v>
      </c>
      <c r="V144" s="12"/>
      <c r="X144" s="3">
        <v>-4.4999999999999997E-3</v>
      </c>
      <c r="Y144" s="4">
        <v>5.7299999999999999E-3</v>
      </c>
      <c r="Z144" s="86">
        <v>0.432</v>
      </c>
      <c r="AA144" s="3">
        <v>-2.5000000000000001E-3</v>
      </c>
      <c r="AB144" s="4">
        <v>8.9545170000000004E-3</v>
      </c>
      <c r="AC144" s="86">
        <v>0.78010000000000002</v>
      </c>
      <c r="AD144" s="3">
        <v>-1.5900000000000001E-2</v>
      </c>
      <c r="AE144" s="4">
        <v>1.1413678E-2</v>
      </c>
      <c r="AF144" s="86">
        <v>0.1636</v>
      </c>
      <c r="AG144" s="3">
        <v>5.0000000000000001E-4</v>
      </c>
      <c r="AH144" s="4">
        <v>1.2661543000000001E-2</v>
      </c>
      <c r="AI144" s="86">
        <v>0.96850000000000003</v>
      </c>
      <c r="AJ144" s="3">
        <v>-1.3599999999999999E-2</v>
      </c>
      <c r="AK144" s="4">
        <v>1.5566584E-2</v>
      </c>
      <c r="AL144" s="86">
        <v>0.38229999999999997</v>
      </c>
      <c r="AM144" s="3">
        <v>1.3100000000000001E-2</v>
      </c>
      <c r="AN144" s="4">
        <v>2.1392666000000001E-2</v>
      </c>
      <c r="AO144" s="86">
        <v>0.5403</v>
      </c>
      <c r="AP144" s="3">
        <v>-4.1000000000000003E-3</v>
      </c>
      <c r="AQ144" s="4">
        <v>2.2817730000000001E-2</v>
      </c>
      <c r="AR144" s="86">
        <v>0.85740000000000005</v>
      </c>
    </row>
    <row r="145" spans="1:44" ht="14" customHeight="1" x14ac:dyDescent="0.3">
      <c r="A145" s="25" t="s">
        <v>265</v>
      </c>
      <c r="B145" s="6">
        <v>12</v>
      </c>
      <c r="C145" s="6">
        <v>66359752</v>
      </c>
      <c r="D145" s="6" t="s">
        <v>266</v>
      </c>
      <c r="E145" s="6" t="s">
        <v>13</v>
      </c>
      <c r="F145" s="11" t="s">
        <v>6</v>
      </c>
      <c r="G145" s="3">
        <v>0.48665199999999997</v>
      </c>
      <c r="H145" s="4">
        <v>4.1429000000000001E-2</v>
      </c>
      <c r="I145" s="4">
        <v>2.5490000000000001E-3</v>
      </c>
      <c r="J145" s="5">
        <v>2.4000000000000002E-59</v>
      </c>
      <c r="K145" s="6">
        <v>298139</v>
      </c>
      <c r="L145" s="5">
        <f t="shared" si="4"/>
        <v>8.8524974512145342E-4</v>
      </c>
      <c r="M145" s="23">
        <f t="shared" si="5"/>
        <v>264.15955043596961</v>
      </c>
      <c r="N145" s="5"/>
      <c r="O145" s="3">
        <v>3.6873999999999997E-2</v>
      </c>
      <c r="P145" s="4">
        <v>4.0829999999999998E-3</v>
      </c>
      <c r="Q145" s="5">
        <v>1.71E-19</v>
      </c>
      <c r="R145" s="12"/>
      <c r="S145" s="3">
        <v>9.0580000000000001E-3</v>
      </c>
      <c r="T145" s="4">
        <v>4.6230000000000004E-3</v>
      </c>
      <c r="U145" s="5">
        <v>5.006E-2</v>
      </c>
      <c r="V145" s="12"/>
      <c r="W145" s="6" t="s">
        <v>409</v>
      </c>
      <c r="X145" s="3"/>
      <c r="Y145" s="4"/>
      <c r="Z145" s="86"/>
      <c r="AA145" s="3"/>
      <c r="AB145" s="4"/>
      <c r="AC145" s="86"/>
      <c r="AD145" s="3"/>
      <c r="AE145" s="4"/>
      <c r="AF145" s="86"/>
      <c r="AG145" s="3"/>
      <c r="AH145" s="4"/>
      <c r="AI145" s="86"/>
      <c r="AJ145" s="3"/>
      <c r="AK145" s="4"/>
      <c r="AL145" s="86"/>
      <c r="AM145" s="3"/>
      <c r="AN145" s="4"/>
      <c r="AO145" s="86"/>
      <c r="AP145" s="3"/>
      <c r="AQ145" s="4"/>
      <c r="AR145" s="86"/>
    </row>
    <row r="146" spans="1:44" ht="14" customHeight="1" x14ac:dyDescent="0.3">
      <c r="A146" s="25" t="s">
        <v>267</v>
      </c>
      <c r="B146" s="6">
        <v>12</v>
      </c>
      <c r="C146" s="6">
        <v>66371880</v>
      </c>
      <c r="D146" s="6" t="s">
        <v>266</v>
      </c>
      <c r="E146" s="6" t="s">
        <v>5</v>
      </c>
      <c r="F146" s="11" t="s">
        <v>14</v>
      </c>
      <c r="G146" s="3">
        <v>0.48629099999999997</v>
      </c>
      <c r="H146" s="4">
        <v>4.1831E-2</v>
      </c>
      <c r="I146" s="4">
        <v>2.5569999999999998E-3</v>
      </c>
      <c r="J146" s="5">
        <v>4.24E-60</v>
      </c>
      <c r="K146" s="6">
        <v>298092</v>
      </c>
      <c r="L146" s="5">
        <f t="shared" si="4"/>
        <v>8.9700523467417374E-4</v>
      </c>
      <c r="M146" s="23">
        <f t="shared" si="5"/>
        <v>267.62835443890339</v>
      </c>
      <c r="N146" s="5"/>
      <c r="O146" s="3">
        <v>3.7494E-2</v>
      </c>
      <c r="P146" s="4">
        <v>4.0899999999999999E-3</v>
      </c>
      <c r="Q146" s="5">
        <v>4.8699999999999998E-20</v>
      </c>
      <c r="R146" s="12"/>
      <c r="S146" s="3">
        <v>8.8739999999999999E-3</v>
      </c>
      <c r="T146" s="4">
        <v>4.6319999999999998E-3</v>
      </c>
      <c r="U146" s="5">
        <v>5.5388E-2</v>
      </c>
      <c r="V146" s="12"/>
      <c r="W146" s="6" t="s">
        <v>409</v>
      </c>
      <c r="X146" s="3"/>
      <c r="Y146" s="4"/>
      <c r="Z146" s="86"/>
      <c r="AA146" s="3"/>
      <c r="AB146" s="4"/>
      <c r="AC146" s="86"/>
      <c r="AD146" s="3"/>
      <c r="AE146" s="4"/>
      <c r="AF146" s="86"/>
      <c r="AG146" s="3"/>
      <c r="AH146" s="4"/>
      <c r="AI146" s="86"/>
      <c r="AJ146" s="3"/>
      <c r="AK146" s="4"/>
      <c r="AL146" s="86"/>
      <c r="AM146" s="3"/>
      <c r="AN146" s="4"/>
      <c r="AO146" s="86"/>
      <c r="AP146" s="3"/>
      <c r="AQ146" s="4"/>
      <c r="AR146" s="86"/>
    </row>
    <row r="147" spans="1:44" ht="14" customHeight="1" x14ac:dyDescent="0.3">
      <c r="A147" s="25" t="s">
        <v>268</v>
      </c>
      <c r="B147" s="6">
        <v>12</v>
      </c>
      <c r="C147" s="6">
        <v>66412130</v>
      </c>
      <c r="D147" s="6" t="s">
        <v>266</v>
      </c>
      <c r="E147" s="6" t="s">
        <v>5</v>
      </c>
      <c r="F147" s="11" t="s">
        <v>6</v>
      </c>
      <c r="G147" s="3">
        <v>0.63148499999999996</v>
      </c>
      <c r="H147" s="4">
        <v>2.4330000000000001E-2</v>
      </c>
      <c r="I147" s="4">
        <v>2.6849999999999999E-3</v>
      </c>
      <c r="J147" s="5">
        <v>1.37E-19</v>
      </c>
      <c r="K147" s="6">
        <v>292712</v>
      </c>
      <c r="L147" s="5">
        <f t="shared" si="4"/>
        <v>2.8043570167732534E-4</v>
      </c>
      <c r="M147" s="23">
        <f t="shared" si="5"/>
        <v>82.109360634133623</v>
      </c>
      <c r="N147" s="5" t="s">
        <v>472</v>
      </c>
      <c r="O147" s="3">
        <v>2.7817999999999999E-2</v>
      </c>
      <c r="P147" s="4">
        <v>4.3090000000000003E-3</v>
      </c>
      <c r="Q147" s="5">
        <v>1.0700000000000001E-10</v>
      </c>
      <c r="R147" s="12" t="s">
        <v>472</v>
      </c>
      <c r="S147" s="3">
        <v>-7.1419999999999999E-3</v>
      </c>
      <c r="T147" s="4">
        <v>4.9560000000000003E-3</v>
      </c>
      <c r="U147" s="5">
        <v>0.14952699999999999</v>
      </c>
      <c r="V147" s="12" t="s">
        <v>472</v>
      </c>
      <c r="X147" s="3"/>
      <c r="Y147" s="4"/>
      <c r="Z147" s="86"/>
      <c r="AA147" s="3"/>
      <c r="AB147" s="4"/>
      <c r="AC147" s="86"/>
      <c r="AD147" s="3"/>
      <c r="AE147" s="4"/>
      <c r="AF147" s="86"/>
      <c r="AG147" s="3"/>
      <c r="AH147" s="4"/>
      <c r="AI147" s="86"/>
      <c r="AJ147" s="3"/>
      <c r="AK147" s="4"/>
      <c r="AL147" s="86"/>
      <c r="AM147" s="3"/>
      <c r="AN147" s="4"/>
      <c r="AO147" s="86"/>
      <c r="AP147" s="3"/>
      <c r="AQ147" s="4"/>
      <c r="AR147" s="86"/>
    </row>
    <row r="148" spans="1:44" ht="14" customHeight="1" x14ac:dyDescent="0.3">
      <c r="A148" s="25" t="s">
        <v>269</v>
      </c>
      <c r="B148" s="6">
        <v>12</v>
      </c>
      <c r="C148" s="6">
        <v>102772745</v>
      </c>
      <c r="D148" s="6" t="s">
        <v>270</v>
      </c>
      <c r="E148" s="6" t="s">
        <v>13</v>
      </c>
      <c r="F148" s="11" t="s">
        <v>14</v>
      </c>
      <c r="G148" s="3">
        <v>0.76877499999999999</v>
      </c>
      <c r="H148" s="4">
        <v>5.1190000000000003E-3</v>
      </c>
      <c r="I148" s="4">
        <v>3.0219999999999999E-3</v>
      </c>
      <c r="J148" s="5">
        <v>9.0290999999999996E-2</v>
      </c>
      <c r="K148" s="6">
        <v>298133</v>
      </c>
      <c r="L148" s="5">
        <f t="shared" si="4"/>
        <v>9.6242547274994438E-6</v>
      </c>
      <c r="M148" s="23">
        <f t="shared" si="5"/>
        <v>2.8693163011951133</v>
      </c>
      <c r="N148" s="5" t="s">
        <v>472</v>
      </c>
      <c r="O148" s="3">
        <v>-3.7309999999999999E-3</v>
      </c>
      <c r="P148" s="4">
        <v>4.8830000000000002E-3</v>
      </c>
      <c r="Q148" s="5">
        <v>0.44488499999999997</v>
      </c>
      <c r="R148" s="12"/>
      <c r="S148" s="3">
        <v>2.4575E-2</v>
      </c>
      <c r="T148" s="4">
        <v>5.6870000000000002E-3</v>
      </c>
      <c r="U148" s="5">
        <v>1.5999999999999999E-5</v>
      </c>
      <c r="V148" s="12" t="s">
        <v>472</v>
      </c>
      <c r="X148" s="3">
        <v>-5.7999999999999996E-3</v>
      </c>
      <c r="Y148" s="4">
        <v>5.5599999999999998E-3</v>
      </c>
      <c r="Z148" s="86">
        <v>0.29699999999999999</v>
      </c>
      <c r="AA148" s="3">
        <v>-9.7999999999999997E-3</v>
      </c>
      <c r="AB148" s="4">
        <v>8.7680950000000001E-3</v>
      </c>
      <c r="AC148" s="86">
        <v>0.26369999999999999</v>
      </c>
      <c r="AD148" s="3">
        <v>-2.1999999999999999E-2</v>
      </c>
      <c r="AE148" s="4">
        <v>1.1012706000000001E-2</v>
      </c>
      <c r="AF148" s="86">
        <v>4.5749999999999999E-2</v>
      </c>
      <c r="AG148" s="3">
        <v>-1.01E-2</v>
      </c>
      <c r="AH148" s="4">
        <v>1.2306116000000001E-2</v>
      </c>
      <c r="AI148" s="86">
        <v>0.4118</v>
      </c>
      <c r="AJ148" s="3">
        <v>-3.5000000000000001E-3</v>
      </c>
      <c r="AK148" s="4">
        <v>1.4901073000000001E-2</v>
      </c>
      <c r="AL148" s="86">
        <v>0.81430000000000002</v>
      </c>
      <c r="AM148" s="3">
        <v>-1.67E-2</v>
      </c>
      <c r="AN148" s="4">
        <v>1.9859506999999998E-2</v>
      </c>
      <c r="AO148" s="86">
        <v>0.40039999999999998</v>
      </c>
      <c r="AP148" s="3">
        <v>-7.7000000000000002E-3</v>
      </c>
      <c r="AQ148" s="4">
        <v>2.0872693000000001E-2</v>
      </c>
      <c r="AR148" s="86">
        <v>0.71220000000000006</v>
      </c>
    </row>
    <row r="149" spans="1:44" ht="14" customHeight="1" x14ac:dyDescent="0.3">
      <c r="A149" s="25" t="s">
        <v>271</v>
      </c>
      <c r="B149" s="6">
        <v>12</v>
      </c>
      <c r="C149" s="6">
        <v>103081192</v>
      </c>
      <c r="D149" s="6" t="s">
        <v>272</v>
      </c>
      <c r="E149" s="6" t="s">
        <v>6</v>
      </c>
      <c r="F149" s="11" t="s">
        <v>5</v>
      </c>
      <c r="G149" s="3">
        <v>0.519598</v>
      </c>
      <c r="H149" s="4">
        <v>1.806E-2</v>
      </c>
      <c r="I149" s="4">
        <v>2.5839999999999999E-3</v>
      </c>
      <c r="J149" s="5">
        <v>2.8599999999999999E-12</v>
      </c>
      <c r="K149" s="6">
        <v>292715</v>
      </c>
      <c r="L149" s="5">
        <f t="shared" si="4"/>
        <v>1.6685261822852325E-4</v>
      </c>
      <c r="M149" s="23">
        <f t="shared" si="5"/>
        <v>48.848080869714273</v>
      </c>
      <c r="N149" s="5" t="s">
        <v>472</v>
      </c>
      <c r="O149" s="3">
        <v>8.7430000000000008E-3</v>
      </c>
      <c r="P149" s="4">
        <v>4.1089999999999998E-3</v>
      </c>
      <c r="Q149" s="5">
        <v>3.3374000000000001E-2</v>
      </c>
      <c r="R149" s="12"/>
      <c r="S149" s="3">
        <v>1.6618000000000001E-2</v>
      </c>
      <c r="T149" s="4">
        <v>4.6249999999999998E-3</v>
      </c>
      <c r="U149" s="5">
        <v>3.2699999999999998E-4</v>
      </c>
      <c r="V149" s="12" t="s">
        <v>472</v>
      </c>
      <c r="X149" s="3">
        <v>-2.2000000000000001E-3</v>
      </c>
      <c r="Y149" s="4">
        <v>4.5900000000000003E-3</v>
      </c>
      <c r="Z149" s="86">
        <v>0.63200000000000001</v>
      </c>
      <c r="AA149" s="3">
        <v>-1.2200000000000001E-2</v>
      </c>
      <c r="AB149" s="4">
        <v>7.012435E-3</v>
      </c>
      <c r="AC149" s="86">
        <v>8.1900000000000001E-2</v>
      </c>
      <c r="AD149" s="3">
        <v>1.12E-2</v>
      </c>
      <c r="AE149" s="4">
        <v>8.9521610000000001E-3</v>
      </c>
      <c r="AF149" s="86">
        <v>0.2109</v>
      </c>
      <c r="AG149" s="3">
        <v>-2.2000000000000001E-3</v>
      </c>
      <c r="AH149" s="4">
        <v>9.8294760000000002E-3</v>
      </c>
      <c r="AI149" s="86">
        <v>0.82289999999999996</v>
      </c>
      <c r="AJ149" s="3">
        <v>-4.8999999999999998E-3</v>
      </c>
      <c r="AK149" s="4">
        <v>1.2063199E-2</v>
      </c>
      <c r="AL149" s="86">
        <v>0.68459999999999999</v>
      </c>
      <c r="AM149" s="3">
        <v>2.0299999999999999E-2</v>
      </c>
      <c r="AN149" s="4">
        <v>1.6586683000000001E-2</v>
      </c>
      <c r="AO149" s="86">
        <v>0.221</v>
      </c>
      <c r="AP149" s="3">
        <v>-1.46E-2</v>
      </c>
      <c r="AQ149" s="4">
        <v>1.7581414E-2</v>
      </c>
      <c r="AR149" s="86">
        <v>0.40629999999999999</v>
      </c>
    </row>
    <row r="150" spans="1:44" ht="14" customHeight="1" x14ac:dyDescent="0.3">
      <c r="A150" s="25" t="s">
        <v>273</v>
      </c>
      <c r="B150" s="6">
        <v>12</v>
      </c>
      <c r="C150" s="6">
        <v>103123339</v>
      </c>
      <c r="D150" s="6" t="s">
        <v>272</v>
      </c>
      <c r="E150" s="6" t="s">
        <v>14</v>
      </c>
      <c r="F150" s="11" t="s">
        <v>13</v>
      </c>
      <c r="G150" s="3">
        <v>0.94003599999999998</v>
      </c>
      <c r="H150" s="4">
        <v>1.5709999999999998E-2</v>
      </c>
      <c r="I150" s="4">
        <v>5.8979999999999996E-3</v>
      </c>
      <c r="J150" s="5">
        <v>7.7460000000000003E-3</v>
      </c>
      <c r="K150" s="6">
        <v>289671</v>
      </c>
      <c r="L150" s="5">
        <f t="shared" si="4"/>
        <v>2.4492165087439479E-5</v>
      </c>
      <c r="M150" s="23">
        <f t="shared" si="5"/>
        <v>7.094794735597433</v>
      </c>
      <c r="O150" s="3">
        <v>-8.0210000000000004E-3</v>
      </c>
      <c r="P150" s="4">
        <v>8.9479999999999994E-3</v>
      </c>
      <c r="Q150" s="5">
        <v>0.36999700000000002</v>
      </c>
      <c r="R150" s="12" t="s">
        <v>472</v>
      </c>
      <c r="S150" s="3">
        <v>5.2630999999999997E-2</v>
      </c>
      <c r="T150" s="4">
        <v>9.7249999999999993E-3</v>
      </c>
      <c r="U150" s="5">
        <v>6.2400000000000003E-8</v>
      </c>
      <c r="V150" s="12"/>
      <c r="X150" s="3">
        <v>-2.5999999999999999E-3</v>
      </c>
      <c r="Y150" s="4">
        <v>6.3099999999999996E-3</v>
      </c>
      <c r="Z150" s="86">
        <v>0.68</v>
      </c>
      <c r="AA150" s="3">
        <v>5.4999999999999997E-3</v>
      </c>
      <c r="AB150" s="4">
        <v>9.7174719999999996E-3</v>
      </c>
      <c r="AC150" s="86">
        <v>0.57140000000000002</v>
      </c>
      <c r="AD150" s="3">
        <v>4.1999999999999997E-3</v>
      </c>
      <c r="AE150" s="4">
        <v>1.2355039E-2</v>
      </c>
      <c r="AF150" s="86">
        <v>0.7339</v>
      </c>
      <c r="AG150" s="3">
        <v>-1.2999999999999999E-2</v>
      </c>
      <c r="AH150" s="4">
        <v>1.3800635E-2</v>
      </c>
      <c r="AI150" s="86">
        <v>0.34620000000000001</v>
      </c>
      <c r="AJ150" s="3">
        <v>1.9599999999999999E-2</v>
      </c>
      <c r="AK150" s="4">
        <v>1.6599546E-2</v>
      </c>
      <c r="AL150" s="86">
        <v>0.23769999999999999</v>
      </c>
      <c r="AM150" s="3">
        <v>1.1542999999999999E-2</v>
      </c>
      <c r="AN150" s="4">
        <v>2.2791746000000002E-2</v>
      </c>
      <c r="AO150" s="86">
        <v>0.32569999999999999</v>
      </c>
      <c r="AP150" s="3">
        <v>2.0500000000000001E-2</v>
      </c>
      <c r="AQ150" s="4">
        <v>2.4234104999999999E-2</v>
      </c>
      <c r="AR150" s="86">
        <v>0.39760000000000001</v>
      </c>
    </row>
    <row r="151" spans="1:44" ht="14" customHeight="1" x14ac:dyDescent="0.3">
      <c r="A151" s="25" t="s">
        <v>274</v>
      </c>
      <c r="B151" s="6">
        <v>12</v>
      </c>
      <c r="C151" s="6">
        <v>111884608</v>
      </c>
      <c r="D151" s="6" t="s">
        <v>275</v>
      </c>
      <c r="E151" s="6" t="s">
        <v>13</v>
      </c>
      <c r="F151" s="11" t="s">
        <v>14</v>
      </c>
      <c r="G151" s="3">
        <v>0.52069900000000002</v>
      </c>
      <c r="H151" s="4">
        <v>2.2966E-2</v>
      </c>
      <c r="I151" s="4">
        <v>2.5539999999999998E-3</v>
      </c>
      <c r="J151" s="5">
        <v>2.5700000000000001E-19</v>
      </c>
      <c r="K151" s="6">
        <v>296867</v>
      </c>
      <c r="L151" s="5">
        <f t="shared" si="4"/>
        <v>2.7230068673194361E-4</v>
      </c>
      <c r="M151" s="23">
        <f t="shared" si="5"/>
        <v>80.858561208423652</v>
      </c>
      <c r="N151" s="5"/>
      <c r="O151" s="3">
        <v>5.045E-3</v>
      </c>
      <c r="P151" s="4">
        <v>4.0810000000000004E-3</v>
      </c>
      <c r="Q151" s="5">
        <v>0.216389</v>
      </c>
      <c r="R151" s="12"/>
      <c r="S151" s="3">
        <v>3.3935E-2</v>
      </c>
      <c r="T151" s="4">
        <v>4.6100000000000004E-3</v>
      </c>
      <c r="U151" s="5">
        <v>1.83E-13</v>
      </c>
      <c r="V151" s="12"/>
      <c r="W151" s="6" t="s">
        <v>413</v>
      </c>
      <c r="X151" s="3"/>
      <c r="Y151" s="4"/>
      <c r="Z151" s="86"/>
      <c r="AA151" s="3"/>
      <c r="AB151" s="4"/>
      <c r="AC151" s="86"/>
      <c r="AD151" s="3"/>
      <c r="AE151" s="4"/>
      <c r="AF151" s="86"/>
      <c r="AG151" s="3"/>
      <c r="AH151" s="4"/>
      <c r="AI151" s="86"/>
      <c r="AJ151" s="3"/>
      <c r="AK151" s="4"/>
      <c r="AL151" s="86"/>
      <c r="AM151" s="3"/>
      <c r="AN151" s="4"/>
      <c r="AO151" s="86"/>
      <c r="AP151" s="3"/>
      <c r="AQ151" s="4"/>
      <c r="AR151" s="86"/>
    </row>
    <row r="152" spans="1:44" ht="14" customHeight="1" x14ac:dyDescent="0.3">
      <c r="A152" s="25" t="s">
        <v>276</v>
      </c>
      <c r="B152" s="6">
        <v>13</v>
      </c>
      <c r="C152" s="6">
        <v>40647206</v>
      </c>
      <c r="D152" s="6" t="s">
        <v>277</v>
      </c>
      <c r="E152" s="6" t="s">
        <v>6</v>
      </c>
      <c r="F152" s="11" t="s">
        <v>5</v>
      </c>
      <c r="G152" s="3">
        <v>0.11759600000000001</v>
      </c>
      <c r="H152" s="4">
        <v>2.9114999999999999E-2</v>
      </c>
      <c r="I152" s="4">
        <v>4.0619999999999996E-3</v>
      </c>
      <c r="J152" s="5">
        <v>7.9700000000000004E-13</v>
      </c>
      <c r="K152" s="6">
        <v>291448</v>
      </c>
      <c r="L152" s="5">
        <f t="shared" si="4"/>
        <v>1.7624472298975792E-4</v>
      </c>
      <c r="M152" s="23">
        <f t="shared" si="5"/>
        <v>51.374874086925075</v>
      </c>
      <c r="O152" s="3">
        <v>2.7456999999999999E-2</v>
      </c>
      <c r="P152" s="4">
        <v>6.4770000000000001E-3</v>
      </c>
      <c r="Q152" s="5">
        <v>2.1999999999999999E-5</v>
      </c>
      <c r="R152" s="11"/>
      <c r="S152" s="3">
        <v>1.1969999999999999E-3</v>
      </c>
      <c r="T152" s="4">
        <v>7.5820000000000002E-3</v>
      </c>
      <c r="U152" s="5">
        <v>0.87460199999999999</v>
      </c>
      <c r="V152" s="12" t="s">
        <v>472</v>
      </c>
      <c r="X152" s="3">
        <v>1.8E-3</v>
      </c>
      <c r="Y152" s="4">
        <v>6.8700000000000002E-3</v>
      </c>
      <c r="Z152" s="86">
        <v>0.79300000000000004</v>
      </c>
      <c r="AA152" s="3">
        <v>-6.7000000000000002E-3</v>
      </c>
      <c r="AB152" s="4">
        <v>1.0746944E-2</v>
      </c>
      <c r="AC152" s="86">
        <v>0.53300000000000003</v>
      </c>
      <c r="AD152" s="3">
        <v>-1.4800000000000001E-2</v>
      </c>
      <c r="AE152" s="4">
        <v>1.3845586E-2</v>
      </c>
      <c r="AF152" s="86">
        <v>0.28510000000000002</v>
      </c>
      <c r="AG152" s="3">
        <v>-2.7000000000000001E-3</v>
      </c>
      <c r="AH152" s="4">
        <v>1.5166047E-2</v>
      </c>
      <c r="AI152" s="86">
        <v>0.85870000000000002</v>
      </c>
      <c r="AJ152" s="3">
        <v>8.8000000000000005E-3</v>
      </c>
      <c r="AK152" s="4">
        <v>1.8532501999999999E-2</v>
      </c>
      <c r="AL152" s="86">
        <v>0.63490000000000002</v>
      </c>
      <c r="AM152" s="3">
        <v>2.9114999999999999E-2</v>
      </c>
      <c r="AN152" s="4">
        <v>2.5625102E-2</v>
      </c>
      <c r="AO152" s="86">
        <v>0.49959999999999999</v>
      </c>
      <c r="AP152" s="3">
        <v>2.5600000000000001E-2</v>
      </c>
      <c r="AQ152" s="4">
        <v>2.7008167E-2</v>
      </c>
      <c r="AR152" s="86">
        <v>0.34320000000000001</v>
      </c>
    </row>
    <row r="153" spans="1:44" ht="14" customHeight="1" x14ac:dyDescent="0.3">
      <c r="A153" s="25" t="s">
        <v>278</v>
      </c>
      <c r="B153" s="6">
        <v>13</v>
      </c>
      <c r="C153" s="6">
        <v>48854550</v>
      </c>
      <c r="D153" s="6" t="s">
        <v>279</v>
      </c>
      <c r="E153" s="6" t="s">
        <v>6</v>
      </c>
      <c r="F153" s="11" t="s">
        <v>14</v>
      </c>
      <c r="G153" s="3">
        <v>0.26421</v>
      </c>
      <c r="H153" s="4">
        <v>1.9199999999999998E-2</v>
      </c>
      <c r="I153" s="4">
        <v>2.9399999999999999E-3</v>
      </c>
      <c r="J153" s="5">
        <v>6.7600000000000004E-11</v>
      </c>
      <c r="K153" s="6">
        <v>287438</v>
      </c>
      <c r="L153" s="5">
        <f t="shared" si="4"/>
        <v>1.4835397254371886E-4</v>
      </c>
      <c r="M153" s="23">
        <f t="shared" si="5"/>
        <v>42.648599541241751</v>
      </c>
      <c r="N153" s="5" t="s">
        <v>472</v>
      </c>
      <c r="O153" s="3">
        <v>1.1964000000000001E-2</v>
      </c>
      <c r="P153" s="4">
        <v>4.7280000000000004E-3</v>
      </c>
      <c r="Q153" s="5">
        <v>1.1387E-2</v>
      </c>
      <c r="R153" s="12" t="s">
        <v>472</v>
      </c>
      <c r="S153" s="3">
        <v>1.3468000000000001E-2</v>
      </c>
      <c r="T153" s="4">
        <v>5.4060000000000002E-3</v>
      </c>
      <c r="U153" s="5">
        <v>1.2727E-2</v>
      </c>
      <c r="V153" s="12"/>
      <c r="X153" s="3">
        <v>-1.6000000000000001E-3</v>
      </c>
      <c r="Y153" s="4">
        <v>5.2599999999999999E-3</v>
      </c>
      <c r="Z153" s="86">
        <v>0.76100000000000001</v>
      </c>
      <c r="AA153" s="3">
        <v>-1E-4</v>
      </c>
      <c r="AB153" s="4">
        <v>9.9733900000000004E-3</v>
      </c>
      <c r="AC153" s="86">
        <v>0.99199999999999999</v>
      </c>
      <c r="AD153" s="3">
        <v>1.0699999999999999E-2</v>
      </c>
      <c r="AE153" s="4">
        <v>1.0160580000000001E-2</v>
      </c>
      <c r="AF153" s="86">
        <v>0.2923</v>
      </c>
      <c r="AG153" s="3">
        <v>-1.37E-2</v>
      </c>
      <c r="AH153" s="4">
        <v>1.1298457E-2</v>
      </c>
      <c r="AI153" s="86">
        <v>0.2253</v>
      </c>
      <c r="AJ153" s="3">
        <v>-4.7000000000000002E-3</v>
      </c>
      <c r="AK153" s="4">
        <v>1.3639259000000001E-2</v>
      </c>
      <c r="AL153" s="86">
        <v>0.73040000000000005</v>
      </c>
      <c r="AM153" s="3">
        <v>-9.1000000000000004E-3</v>
      </c>
      <c r="AN153" s="4">
        <v>1.848959E-2</v>
      </c>
      <c r="AO153" s="86">
        <v>0.62260000000000004</v>
      </c>
      <c r="AP153" s="3">
        <v>2.7000000000000001E-3</v>
      </c>
      <c r="AQ153" s="4">
        <v>1.9102641E-2</v>
      </c>
      <c r="AR153" s="86">
        <v>0.88759999999999994</v>
      </c>
    </row>
    <row r="154" spans="1:44" ht="14" customHeight="1" x14ac:dyDescent="0.3">
      <c r="A154" s="25" t="s">
        <v>280</v>
      </c>
      <c r="B154" s="6">
        <v>13</v>
      </c>
      <c r="C154" s="6">
        <v>78601413</v>
      </c>
      <c r="D154" s="6" t="s">
        <v>281</v>
      </c>
      <c r="E154" s="6" t="s">
        <v>13</v>
      </c>
      <c r="F154" s="11" t="s">
        <v>6</v>
      </c>
      <c r="G154" s="3">
        <v>0.87324800000000002</v>
      </c>
      <c r="H154" s="4">
        <v>2.6863999999999999E-2</v>
      </c>
      <c r="I154" s="4">
        <v>3.9020000000000001E-3</v>
      </c>
      <c r="J154" s="5">
        <v>5.98E-12</v>
      </c>
      <c r="K154" s="6">
        <v>292266</v>
      </c>
      <c r="L154" s="5">
        <f t="shared" si="4"/>
        <v>1.6215043009019879E-4</v>
      </c>
      <c r="M154" s="23">
        <f t="shared" si="5"/>
        <v>47.398418973904072</v>
      </c>
      <c r="O154" s="3">
        <v>2.3640999999999999E-2</v>
      </c>
      <c r="P154" s="4">
        <v>6.2370000000000004E-3</v>
      </c>
      <c r="Q154" s="5">
        <v>1.4999999999999999E-4</v>
      </c>
      <c r="R154" s="11"/>
      <c r="S154" s="3">
        <v>6.6179999999999998E-3</v>
      </c>
      <c r="T154" s="4">
        <v>7.221E-3</v>
      </c>
      <c r="U154" s="5">
        <v>0.35943599999999998</v>
      </c>
      <c r="V154" s="11"/>
      <c r="X154" s="3">
        <v>-2.8E-3</v>
      </c>
      <c r="Y154" s="4">
        <v>7.2899999999999996E-3</v>
      </c>
      <c r="Z154" s="86">
        <v>0.70099999999999996</v>
      </c>
      <c r="AA154" s="3">
        <v>1.4E-3</v>
      </c>
      <c r="AB154" s="4">
        <v>1.1300074E-2</v>
      </c>
      <c r="AC154" s="86">
        <v>0.90139999999999998</v>
      </c>
      <c r="AD154" s="3">
        <v>-2.69E-2</v>
      </c>
      <c r="AE154" s="4">
        <v>1.492652E-2</v>
      </c>
      <c r="AF154" s="86">
        <v>7.152E-2</v>
      </c>
      <c r="AG154" s="3">
        <v>1.4800000000000001E-2</v>
      </c>
      <c r="AH154" s="4">
        <v>1.6633881E-2</v>
      </c>
      <c r="AI154" s="86">
        <v>0.37359999999999999</v>
      </c>
      <c r="AJ154" s="3">
        <v>1.3899999999999999E-2</v>
      </c>
      <c r="AK154" s="4">
        <v>1.9815089000000001E-2</v>
      </c>
      <c r="AL154" s="86">
        <v>0.48299999999999998</v>
      </c>
      <c r="AM154" s="3">
        <v>2.6863999999999999E-2</v>
      </c>
      <c r="AN154" s="4">
        <v>2.8426415E-2</v>
      </c>
      <c r="AO154" s="86">
        <v>0.48170000000000002</v>
      </c>
      <c r="AP154" s="3">
        <v>-8.3999999999999995E-3</v>
      </c>
      <c r="AQ154" s="4">
        <v>3.0485390000000001E-2</v>
      </c>
      <c r="AR154" s="86">
        <v>0.78290000000000004</v>
      </c>
    </row>
    <row r="155" spans="1:44" ht="14" customHeight="1" x14ac:dyDescent="0.3">
      <c r="A155" s="25" t="s">
        <v>282</v>
      </c>
      <c r="B155" s="6">
        <v>14</v>
      </c>
      <c r="C155" s="6">
        <v>50655357</v>
      </c>
      <c r="D155" s="6" t="s">
        <v>283</v>
      </c>
      <c r="E155" s="6" t="s">
        <v>13</v>
      </c>
      <c r="F155" s="11" t="s">
        <v>5</v>
      </c>
      <c r="G155" s="3">
        <v>1.0732E-2</v>
      </c>
      <c r="H155" s="4">
        <v>8.3626000000000006E-2</v>
      </c>
      <c r="I155" s="4">
        <v>1.3495E-2</v>
      </c>
      <c r="J155" s="5">
        <v>5.9400000000000002E-10</v>
      </c>
      <c r="K155" s="6">
        <v>259445</v>
      </c>
      <c r="L155" s="5">
        <f t="shared" si="4"/>
        <v>1.479882688028242E-4</v>
      </c>
      <c r="M155" s="23">
        <f t="shared" si="5"/>
        <v>38.40020320260475</v>
      </c>
      <c r="N155" s="5"/>
      <c r="O155" s="3">
        <v>0.108487</v>
      </c>
      <c r="P155" s="4">
        <v>2.1101000000000002E-2</v>
      </c>
      <c r="Q155" s="5">
        <v>2.7300000000000002E-7</v>
      </c>
      <c r="R155" s="12"/>
      <c r="S155" s="3">
        <v>-3.8571000000000001E-2</v>
      </c>
      <c r="T155" s="4">
        <v>2.3018E-2</v>
      </c>
      <c r="U155" s="5">
        <v>9.3798999999999993E-2</v>
      </c>
      <c r="V155" s="12"/>
      <c r="W155" s="6" t="s">
        <v>410</v>
      </c>
      <c r="X155" s="3"/>
      <c r="Y155" s="4"/>
      <c r="Z155" s="86"/>
      <c r="AA155" s="3"/>
      <c r="AB155" s="4"/>
      <c r="AC155" s="86"/>
      <c r="AD155" s="3"/>
      <c r="AE155" s="4"/>
      <c r="AF155" s="86"/>
      <c r="AG155" s="3"/>
      <c r="AH155" s="4"/>
      <c r="AI155" s="86"/>
      <c r="AJ155" s="3"/>
      <c r="AK155" s="4"/>
      <c r="AL155" s="86"/>
      <c r="AM155" s="3"/>
      <c r="AN155" s="4"/>
      <c r="AO155" s="86"/>
      <c r="AP155" s="3"/>
      <c r="AQ155" s="4"/>
      <c r="AR155" s="86"/>
    </row>
    <row r="156" spans="1:44" ht="14" customHeight="1" x14ac:dyDescent="0.3">
      <c r="A156" s="25" t="s">
        <v>284</v>
      </c>
      <c r="B156" s="6">
        <v>14</v>
      </c>
      <c r="C156" s="6">
        <v>101257755</v>
      </c>
      <c r="D156" s="6" t="s">
        <v>285</v>
      </c>
      <c r="E156" s="6" t="s">
        <v>13</v>
      </c>
      <c r="F156" s="11" t="s">
        <v>14</v>
      </c>
      <c r="G156" s="3">
        <v>0.89549599999999996</v>
      </c>
      <c r="H156" s="4">
        <v>3.1625E-2</v>
      </c>
      <c r="I156" s="4">
        <v>4.4539999999999996E-3</v>
      </c>
      <c r="J156" s="5">
        <v>1.29E-12</v>
      </c>
      <c r="K156" s="6">
        <v>284076</v>
      </c>
      <c r="L156" s="5">
        <f t="shared" si="4"/>
        <v>1.7743897956081975E-4</v>
      </c>
      <c r="M156" s="23">
        <f t="shared" si="5"/>
        <v>50.41474622088456</v>
      </c>
      <c r="O156" s="3">
        <v>3.3789E-2</v>
      </c>
      <c r="P156" s="4">
        <v>6.9049999999999997E-3</v>
      </c>
      <c r="Q156" s="5">
        <v>9.8899999999999998E-7</v>
      </c>
      <c r="R156" s="11"/>
      <c r="S156" s="3">
        <v>-4.7869999999999996E-3</v>
      </c>
      <c r="T156" s="4">
        <v>7.561E-3</v>
      </c>
      <c r="U156" s="5">
        <v>0.52664800000000001</v>
      </c>
      <c r="V156" s="11"/>
      <c r="X156" s="3">
        <v>-1.14E-2</v>
      </c>
      <c r="Y156" s="4">
        <v>7.5399999999999998E-3</v>
      </c>
      <c r="Z156" s="86">
        <v>0.13100000000000001</v>
      </c>
      <c r="AA156" s="3">
        <v>-2.4799999999999999E-2</v>
      </c>
      <c r="AB156" s="4">
        <v>1.2093662999999999E-2</v>
      </c>
      <c r="AC156" s="86">
        <v>4.0300000000000002E-2</v>
      </c>
      <c r="AD156" s="3">
        <v>-1.06E-2</v>
      </c>
      <c r="AE156" s="4">
        <v>1.5007733000000001E-2</v>
      </c>
      <c r="AF156" s="86">
        <v>0.48</v>
      </c>
      <c r="AG156" s="3">
        <v>3.3599999999999998E-2</v>
      </c>
      <c r="AH156" s="4">
        <v>1.7184237000000002E-2</v>
      </c>
      <c r="AI156" s="86">
        <v>5.0549999999999998E-2</v>
      </c>
      <c r="AJ156" s="3">
        <v>2.6100000000000002E-2</v>
      </c>
      <c r="AK156" s="4">
        <v>1.9618764E-2</v>
      </c>
      <c r="AL156" s="86">
        <v>0.18340000000000001</v>
      </c>
      <c r="AM156" s="3">
        <v>3.1625E-2</v>
      </c>
      <c r="AN156" s="4">
        <v>2.5127667999999999E-2</v>
      </c>
      <c r="AO156" s="86">
        <v>9.4630000000000006E-2</v>
      </c>
      <c r="AP156" s="3">
        <v>2.5999999999999999E-3</v>
      </c>
      <c r="AQ156" s="4">
        <v>2.5598747000000002E-2</v>
      </c>
      <c r="AR156" s="86">
        <v>0.91910000000000003</v>
      </c>
    </row>
    <row r="157" spans="1:44" ht="14" customHeight="1" x14ac:dyDescent="0.3">
      <c r="A157" s="25" t="s">
        <v>286</v>
      </c>
      <c r="B157" s="6">
        <v>15</v>
      </c>
      <c r="C157" s="6">
        <v>38667117</v>
      </c>
      <c r="D157" s="6" t="s">
        <v>287</v>
      </c>
      <c r="E157" s="6" t="s">
        <v>6</v>
      </c>
      <c r="F157" s="11" t="s">
        <v>13</v>
      </c>
      <c r="G157" s="3">
        <v>0.12352100000000001</v>
      </c>
      <c r="H157" s="4">
        <v>2.5930000000000002E-2</v>
      </c>
      <c r="I157" s="4">
        <v>3.9410000000000001E-3</v>
      </c>
      <c r="J157" s="5">
        <v>4.8999999999999999E-11</v>
      </c>
      <c r="K157" s="6">
        <v>292715</v>
      </c>
      <c r="L157" s="5">
        <f t="shared" si="4"/>
        <v>1.4787098348062718E-4</v>
      </c>
      <c r="M157" s="23">
        <f t="shared" si="5"/>
        <v>43.290160546179827</v>
      </c>
      <c r="O157" s="3">
        <v>3.5531E-2</v>
      </c>
      <c r="P157" s="4">
        <v>6.28E-3</v>
      </c>
      <c r="Q157" s="5">
        <v>1.5399999999999999E-8</v>
      </c>
      <c r="R157" s="11"/>
      <c r="S157" s="3">
        <v>-2.1479999999999999E-2</v>
      </c>
      <c r="T157" s="4">
        <v>7.2139999999999999E-3</v>
      </c>
      <c r="U157" s="5">
        <v>2.905E-3</v>
      </c>
      <c r="V157" s="11"/>
      <c r="X157" s="3">
        <v>1.8E-3</v>
      </c>
      <c r="Y157" s="4">
        <v>7.1599999999999997E-3</v>
      </c>
      <c r="Z157" s="86">
        <v>0.80100000000000005</v>
      </c>
      <c r="AA157" s="3">
        <v>-1.8E-3</v>
      </c>
      <c r="AB157" s="4">
        <v>1.123386E-2</v>
      </c>
      <c r="AC157" s="86">
        <v>0.87270000000000003</v>
      </c>
      <c r="AD157" s="3">
        <v>-1.26E-2</v>
      </c>
      <c r="AE157" s="4">
        <v>1.4277425999999999E-2</v>
      </c>
      <c r="AF157" s="86">
        <v>0.3775</v>
      </c>
      <c r="AG157" s="3">
        <v>1.7999999999999999E-2</v>
      </c>
      <c r="AH157" s="4">
        <v>1.6097920000000002E-2</v>
      </c>
      <c r="AI157" s="86">
        <v>0.26350000000000001</v>
      </c>
      <c r="AJ157" s="3">
        <v>1.4E-3</v>
      </c>
      <c r="AK157" s="4">
        <v>1.9930723000000001E-2</v>
      </c>
      <c r="AL157" s="86">
        <v>0.94399999999999995</v>
      </c>
      <c r="AM157" s="3">
        <v>2.5930000000000002E-2</v>
      </c>
      <c r="AN157" s="4">
        <v>2.5863524999999998E-2</v>
      </c>
      <c r="AO157" s="86">
        <v>0.2089</v>
      </c>
      <c r="AP157" s="3">
        <v>9.9000000000000008E-3</v>
      </c>
      <c r="AQ157" s="4">
        <v>2.7191999000000001E-2</v>
      </c>
      <c r="AR157" s="86">
        <v>0.71579999999999999</v>
      </c>
    </row>
    <row r="158" spans="1:44" ht="14" customHeight="1" x14ac:dyDescent="0.3">
      <c r="A158" s="25" t="s">
        <v>288</v>
      </c>
      <c r="B158" s="6">
        <v>15</v>
      </c>
      <c r="C158" s="6">
        <v>41401550</v>
      </c>
      <c r="D158" s="6" t="s">
        <v>289</v>
      </c>
      <c r="E158" s="6" t="s">
        <v>6</v>
      </c>
      <c r="F158" s="11" t="s">
        <v>5</v>
      </c>
      <c r="G158" s="3">
        <v>0.52613100000000002</v>
      </c>
      <c r="H158" s="4">
        <v>6.1180000000000002E-3</v>
      </c>
      <c r="I158" s="4">
        <v>2.5799999999999998E-3</v>
      </c>
      <c r="J158" s="5">
        <v>1.7756999999999998E-2</v>
      </c>
      <c r="K158" s="6">
        <v>292719</v>
      </c>
      <c r="L158" s="5">
        <f t="shared" si="4"/>
        <v>1.9209686523209163E-5</v>
      </c>
      <c r="M158" s="23">
        <f t="shared" si="5"/>
        <v>5.6231098281913026</v>
      </c>
      <c r="O158" s="3">
        <v>-4.058E-3</v>
      </c>
      <c r="P158" s="4">
        <v>4.1149999999999997E-3</v>
      </c>
      <c r="Q158" s="5">
        <v>0.32409199999999999</v>
      </c>
      <c r="R158" s="11"/>
      <c r="S158" s="3">
        <v>1.9973000000000001E-2</v>
      </c>
      <c r="T158" s="4">
        <v>4.633E-3</v>
      </c>
      <c r="U158" s="5">
        <v>1.5999999999999999E-5</v>
      </c>
      <c r="V158" s="11"/>
      <c r="X158" s="3">
        <v>-2.8999999999999998E-3</v>
      </c>
      <c r="Y158" s="4">
        <v>5.3099999999999996E-3</v>
      </c>
      <c r="Z158" s="86">
        <v>0.58499999999999996</v>
      </c>
      <c r="AA158" s="3">
        <v>-9.4999999999999998E-3</v>
      </c>
      <c r="AB158" s="4">
        <v>8.9968050000000001E-3</v>
      </c>
      <c r="AC158" s="86">
        <v>0.29099999999999998</v>
      </c>
      <c r="AD158" s="3">
        <v>-3.0200000000000001E-2</v>
      </c>
      <c r="AE158" s="4">
        <v>1.0697671000000001E-2</v>
      </c>
      <c r="AF158" s="86">
        <v>4.7569999999999999E-3</v>
      </c>
      <c r="AG158" s="3">
        <v>-1.37E-2</v>
      </c>
      <c r="AH158" s="4">
        <v>1.2451112E-2</v>
      </c>
      <c r="AI158" s="86">
        <v>0.2712</v>
      </c>
      <c r="AJ158" s="3">
        <v>1.03E-2</v>
      </c>
      <c r="AK158" s="4">
        <v>1.6168577E-2</v>
      </c>
      <c r="AL158" s="86">
        <v>0.52410000000000001</v>
      </c>
      <c r="AM158" s="3">
        <v>2.0752E-2</v>
      </c>
      <c r="AN158" s="4">
        <v>1.8116521999999999E-2</v>
      </c>
      <c r="AO158" s="86">
        <v>0.5474</v>
      </c>
      <c r="AP158" s="3">
        <v>0.01</v>
      </c>
      <c r="AQ158" s="4">
        <v>1.9064166E-2</v>
      </c>
      <c r="AR158" s="86">
        <v>0.59989999999999999</v>
      </c>
    </row>
    <row r="159" spans="1:44" ht="14" customHeight="1" x14ac:dyDescent="0.3">
      <c r="A159" s="25" t="s">
        <v>290</v>
      </c>
      <c r="B159" s="6">
        <v>15</v>
      </c>
      <c r="C159" s="6">
        <v>60883281</v>
      </c>
      <c r="D159" s="6" t="s">
        <v>291</v>
      </c>
      <c r="E159" s="6" t="s">
        <v>6</v>
      </c>
      <c r="F159" s="11" t="s">
        <v>13</v>
      </c>
      <c r="G159" s="3">
        <v>0.61923799999999996</v>
      </c>
      <c r="H159" s="4">
        <v>1.6840999999999998E-2</v>
      </c>
      <c r="I159" s="4">
        <v>2.6510000000000001E-3</v>
      </c>
      <c r="J159" s="5">
        <v>2.18E-10</v>
      </c>
      <c r="K159" s="6">
        <v>292719</v>
      </c>
      <c r="L159" s="5">
        <f t="shared" si="4"/>
        <v>1.3784960054884809E-4</v>
      </c>
      <c r="M159" s="23">
        <f t="shared" si="5"/>
        <v>40.356484649145607</v>
      </c>
      <c r="O159" s="3">
        <v>1.0576E-2</v>
      </c>
      <c r="P159" s="4">
        <v>4.2240000000000003E-3</v>
      </c>
      <c r="Q159" s="5">
        <v>1.2286999999999999E-2</v>
      </c>
      <c r="R159" s="11"/>
      <c r="S159" s="3">
        <v>9.9399999999999992E-3</v>
      </c>
      <c r="T159" s="4">
        <v>4.744E-3</v>
      </c>
      <c r="U159" s="5">
        <v>3.6155E-2</v>
      </c>
      <c r="V159" s="11"/>
      <c r="X159" s="3">
        <v>-1.0699999999999999E-2</v>
      </c>
      <c r="Y159" s="4">
        <v>1.18E-2</v>
      </c>
      <c r="Z159" s="86">
        <v>0.36299999999999999</v>
      </c>
      <c r="AA159" s="3">
        <v>5.5999999999999999E-3</v>
      </c>
      <c r="AB159" s="4">
        <v>1.9144930000000001E-2</v>
      </c>
      <c r="AC159" s="86">
        <v>0.76990000000000003</v>
      </c>
      <c r="AD159" s="3">
        <v>-1.9E-2</v>
      </c>
      <c r="AE159" s="4">
        <v>2.3626906E-2</v>
      </c>
      <c r="AF159" s="86">
        <v>0.42130000000000001</v>
      </c>
      <c r="AG159" s="3">
        <v>-2.3099999999999999E-2</v>
      </c>
      <c r="AH159" s="4">
        <v>2.7134814E-2</v>
      </c>
      <c r="AI159" s="86">
        <v>0.39460000000000001</v>
      </c>
      <c r="AJ159" s="3">
        <v>3.3000000000000002E-2</v>
      </c>
      <c r="AK159" s="4">
        <v>3.0769517E-2</v>
      </c>
      <c r="AL159" s="86">
        <v>0.28349999999999997</v>
      </c>
      <c r="AM159" s="3">
        <v>1.7638999999999998E-2</v>
      </c>
      <c r="AN159" s="4">
        <v>3.9456046000000002E-2</v>
      </c>
      <c r="AO159" s="86">
        <v>0.40010000000000001</v>
      </c>
      <c r="AP159" s="3">
        <v>5.9900000000000002E-2</v>
      </c>
      <c r="AQ159" s="4">
        <v>4.1672017999999998E-2</v>
      </c>
      <c r="AR159" s="86">
        <v>0.15060000000000001</v>
      </c>
    </row>
    <row r="160" spans="1:44" s="89" customFormat="1" ht="14" customHeight="1" x14ac:dyDescent="0.3">
      <c r="A160" s="25" t="s">
        <v>292</v>
      </c>
      <c r="B160" s="61">
        <v>15</v>
      </c>
      <c r="C160" s="61">
        <v>75082552</v>
      </c>
      <c r="D160" s="61" t="s">
        <v>293</v>
      </c>
      <c r="E160" s="61" t="s">
        <v>458</v>
      </c>
      <c r="F160" s="90" t="s">
        <v>459</v>
      </c>
      <c r="G160" s="62">
        <f>1-0.659401</f>
        <v>0.34059899999999999</v>
      </c>
      <c r="H160" s="63">
        <v>3.8730000000000001E-3</v>
      </c>
      <c r="I160" s="63">
        <v>2.7049999999999999E-3</v>
      </c>
      <c r="J160" s="58">
        <v>0.152143</v>
      </c>
      <c r="K160" s="61">
        <v>298136</v>
      </c>
      <c r="L160" s="58">
        <f t="shared" si="4"/>
        <v>6.8761136856708498E-6</v>
      </c>
      <c r="M160" s="59">
        <f t="shared" si="5"/>
        <v>2.0500173737163125</v>
      </c>
      <c r="O160" s="62">
        <v>1.8175E-2</v>
      </c>
      <c r="P160" s="63">
        <v>4.3030000000000004E-3</v>
      </c>
      <c r="Q160" s="58">
        <v>2.4000000000000001E-5</v>
      </c>
      <c r="R160" s="90"/>
      <c r="S160" s="62">
        <v>-2.9898000000000001E-2</v>
      </c>
      <c r="T160" s="63">
        <v>4.9119999999999997E-3</v>
      </c>
      <c r="U160" s="58">
        <v>1.15E-9</v>
      </c>
      <c r="V160" s="90"/>
      <c r="X160" s="62">
        <v>3.5999999999999999E-3</v>
      </c>
      <c r="Y160" s="63">
        <v>4.6100000000000004E-3</v>
      </c>
      <c r="Z160" s="91">
        <v>0.435</v>
      </c>
      <c r="AA160" s="62">
        <v>3.7000000000000002E-3</v>
      </c>
      <c r="AB160" s="63">
        <v>7.2336070000000004E-3</v>
      </c>
      <c r="AC160" s="91">
        <v>0.60899999999999999</v>
      </c>
      <c r="AD160" s="62">
        <v>1.17E-2</v>
      </c>
      <c r="AE160" s="63">
        <v>9.331331E-3</v>
      </c>
      <c r="AF160" s="91">
        <v>0.2099</v>
      </c>
      <c r="AG160" s="62">
        <v>1.2999999999999999E-3</v>
      </c>
      <c r="AH160" s="63">
        <v>1.0471576E-2</v>
      </c>
      <c r="AI160" s="91">
        <v>0.9012</v>
      </c>
      <c r="AJ160" s="62">
        <v>-4.5999999999999999E-3</v>
      </c>
      <c r="AK160" s="63">
        <v>1.2579126E-2</v>
      </c>
      <c r="AL160" s="91">
        <v>0.71460000000000001</v>
      </c>
      <c r="AM160" s="62">
        <v>-1.7677999999999999E-2</v>
      </c>
      <c r="AN160" s="63">
        <v>1.7614457E-2</v>
      </c>
      <c r="AO160" s="91">
        <v>0.90959999999999996</v>
      </c>
      <c r="AP160" s="62">
        <v>-1.15E-2</v>
      </c>
      <c r="AQ160" s="63">
        <v>1.8343127000000001E-2</v>
      </c>
      <c r="AR160" s="91">
        <v>0.53069999999999995</v>
      </c>
    </row>
    <row r="161" spans="1:46" ht="14" customHeight="1" x14ac:dyDescent="0.3">
      <c r="A161" s="25" t="s">
        <v>294</v>
      </c>
      <c r="B161" s="6">
        <v>15</v>
      </c>
      <c r="C161" s="6">
        <v>86224570</v>
      </c>
      <c r="D161" s="6" t="s">
        <v>295</v>
      </c>
      <c r="E161" s="6" t="s">
        <v>5</v>
      </c>
      <c r="F161" s="11" t="s">
        <v>6</v>
      </c>
      <c r="G161" s="3">
        <v>0.52410400000000001</v>
      </c>
      <c r="H161" s="4">
        <v>1.2314E-2</v>
      </c>
      <c r="I161" s="4">
        <v>2.5730000000000002E-3</v>
      </c>
      <c r="J161" s="5">
        <v>1.73E-6</v>
      </c>
      <c r="K161" s="6">
        <v>292716</v>
      </c>
      <c r="L161" s="5">
        <f t="shared" si="4"/>
        <v>7.8241700892764629E-5</v>
      </c>
      <c r="M161" s="23">
        <f t="shared" si="5"/>
        <v>22.904233301295843</v>
      </c>
      <c r="N161" s="5" t="s">
        <v>472</v>
      </c>
      <c r="O161" s="3">
        <v>-2.7139999999999998E-3</v>
      </c>
      <c r="P161" s="4">
        <v>4.1149999999999997E-3</v>
      </c>
      <c r="Q161" s="5">
        <v>0.50957600000000003</v>
      </c>
      <c r="R161" s="12" t="s">
        <v>472</v>
      </c>
      <c r="S161" s="3">
        <v>2.7355000000000001E-2</v>
      </c>
      <c r="T161" s="4">
        <v>4.6280000000000002E-3</v>
      </c>
      <c r="U161" s="5">
        <v>3.41E-9</v>
      </c>
      <c r="V161" s="12"/>
      <c r="X161" s="3">
        <v>2.0999999999999999E-3</v>
      </c>
      <c r="Y161" s="4">
        <v>4.47E-3</v>
      </c>
      <c r="Z161" s="86">
        <v>0.63800000000000001</v>
      </c>
      <c r="AA161" s="3">
        <v>5.4000000000000003E-3</v>
      </c>
      <c r="AB161" s="4">
        <v>7.0639159999999999E-3</v>
      </c>
      <c r="AC161" s="86">
        <v>0.4446</v>
      </c>
      <c r="AD161" s="3">
        <v>2.0000000000000001E-4</v>
      </c>
      <c r="AE161" s="4">
        <v>8.7192850000000002E-3</v>
      </c>
      <c r="AF161" s="86">
        <v>0.98170000000000002</v>
      </c>
      <c r="AG161" s="3">
        <v>7.1999999999999998E-3</v>
      </c>
      <c r="AH161" s="4">
        <v>1.0083412999999999E-2</v>
      </c>
      <c r="AI161" s="86">
        <v>0.47520000000000001</v>
      </c>
      <c r="AJ161" s="3">
        <v>-2.0999999999999999E-3</v>
      </c>
      <c r="AK161" s="4">
        <v>1.2187893E-2</v>
      </c>
      <c r="AL161" s="86">
        <v>0.86319999999999997</v>
      </c>
      <c r="AM161" s="3">
        <v>-4.0000000000000001E-3</v>
      </c>
      <c r="AN161" s="4">
        <v>1.6772095000000001E-2</v>
      </c>
      <c r="AO161" s="86">
        <v>0.8115</v>
      </c>
      <c r="AP161" s="3">
        <v>-2.93E-2</v>
      </c>
      <c r="AQ161" s="4">
        <v>1.7485390999999999E-2</v>
      </c>
      <c r="AR161" s="86">
        <v>9.3799999999999994E-2</v>
      </c>
    </row>
    <row r="162" spans="1:46" ht="14" customHeight="1" x14ac:dyDescent="0.3">
      <c r="A162" s="25" t="s">
        <v>296</v>
      </c>
      <c r="B162" s="6">
        <v>15</v>
      </c>
      <c r="C162" s="6">
        <v>91064690</v>
      </c>
      <c r="D162" s="6" t="s">
        <v>297</v>
      </c>
      <c r="E162" s="6" t="s">
        <v>14</v>
      </c>
      <c r="F162" s="11" t="s">
        <v>13</v>
      </c>
      <c r="G162" s="3">
        <v>0.54790899999999998</v>
      </c>
      <c r="H162" s="4">
        <v>6.2139999999999999E-3</v>
      </c>
      <c r="I162" s="4">
        <v>2.5990000000000002E-3</v>
      </c>
      <c r="J162" s="5">
        <v>1.6830999999999999E-2</v>
      </c>
      <c r="K162" s="6">
        <v>292423</v>
      </c>
      <c r="L162" s="5">
        <f t="shared" si="4"/>
        <v>1.9548341653383278E-5</v>
      </c>
      <c r="M162" s="23">
        <f t="shared" si="5"/>
        <v>5.7164573618855483</v>
      </c>
      <c r="N162" s="5" t="s">
        <v>472</v>
      </c>
      <c r="O162" s="3">
        <v>-7.4640000000000001E-3</v>
      </c>
      <c r="P162" s="4">
        <v>4.1619999999999999E-3</v>
      </c>
      <c r="Q162" s="5">
        <v>7.2960999999999998E-2</v>
      </c>
      <c r="R162" s="12" t="s">
        <v>472</v>
      </c>
      <c r="S162" s="3">
        <v>2.2918000000000001E-2</v>
      </c>
      <c r="T162" s="4">
        <v>4.7910000000000001E-3</v>
      </c>
      <c r="U162" s="5">
        <v>1.72E-6</v>
      </c>
      <c r="V162" s="12"/>
      <c r="X162" s="3">
        <v>-1.0200000000000001E-2</v>
      </c>
      <c r="Y162" s="4">
        <v>4.5599999999999998E-3</v>
      </c>
      <c r="Z162" s="86">
        <v>2.5399999999999999E-2</v>
      </c>
      <c r="AA162" s="3">
        <v>-1.0800000000000001E-2</v>
      </c>
      <c r="AB162" s="4">
        <v>7.1440849999999997E-3</v>
      </c>
      <c r="AC162" s="86">
        <v>0.13059999999999999</v>
      </c>
      <c r="AD162" s="3">
        <v>-7.1999999999999998E-3</v>
      </c>
      <c r="AE162" s="4">
        <v>9.1094260000000003E-3</v>
      </c>
      <c r="AF162" s="86">
        <v>0.42930000000000001</v>
      </c>
      <c r="AG162" s="3">
        <v>-4.5999999999999999E-3</v>
      </c>
      <c r="AH162" s="4">
        <v>1.0094184000000001E-2</v>
      </c>
      <c r="AI162" s="86">
        <v>0.64859999999999995</v>
      </c>
      <c r="AJ162" s="3">
        <v>1.24E-2</v>
      </c>
      <c r="AK162" s="4">
        <v>1.2231761000000001E-2</v>
      </c>
      <c r="AL162" s="86">
        <v>0.31069999999999998</v>
      </c>
      <c r="AM162" s="3">
        <v>1.3599999999999999E-2</v>
      </c>
      <c r="AN162" s="4">
        <v>1.6803108000000001E-2</v>
      </c>
      <c r="AO162" s="86">
        <v>0.41830000000000001</v>
      </c>
      <c r="AP162" s="3">
        <v>-6.8999999999999999E-3</v>
      </c>
      <c r="AQ162" s="4">
        <v>1.7702341E-2</v>
      </c>
      <c r="AR162" s="86">
        <v>0.69669999999999999</v>
      </c>
    </row>
    <row r="163" spans="1:46" ht="14" customHeight="1" x14ac:dyDescent="0.3">
      <c r="A163" s="25" t="s">
        <v>298</v>
      </c>
      <c r="B163" s="6">
        <v>15</v>
      </c>
      <c r="C163" s="6">
        <v>91428589</v>
      </c>
      <c r="D163" s="6" t="s">
        <v>299</v>
      </c>
      <c r="E163" s="6" t="s">
        <v>5</v>
      </c>
      <c r="F163" s="11" t="s">
        <v>14</v>
      </c>
      <c r="G163" s="3">
        <v>0.52881800000000001</v>
      </c>
      <c r="H163" s="4">
        <v>1.8239999999999999E-2</v>
      </c>
      <c r="I163" s="4">
        <v>2.5820000000000001E-3</v>
      </c>
      <c r="J163" s="5">
        <v>1.67E-12</v>
      </c>
      <c r="K163" s="6">
        <v>294939</v>
      </c>
      <c r="L163" s="5">
        <f t="shared" si="4"/>
        <v>1.6917317943633968E-4</v>
      </c>
      <c r="M163" s="23">
        <f t="shared" si="5"/>
        <v>49.903872420179219</v>
      </c>
      <c r="N163" s="5" t="s">
        <v>472</v>
      </c>
      <c r="O163" s="3">
        <v>6.9839999999999998E-3</v>
      </c>
      <c r="P163" s="4">
        <v>4.1359999999999999E-3</v>
      </c>
      <c r="Q163" s="5">
        <v>9.1292999999999999E-2</v>
      </c>
      <c r="R163" s="12" t="s">
        <v>472</v>
      </c>
      <c r="S163" s="3">
        <v>2.3778000000000001E-2</v>
      </c>
      <c r="T163" s="4">
        <v>4.7670000000000004E-3</v>
      </c>
      <c r="U163" s="5">
        <v>6.0900000000000001E-7</v>
      </c>
      <c r="V163" s="12" t="s">
        <v>472</v>
      </c>
      <c r="X163" s="3"/>
      <c r="Y163" s="4"/>
      <c r="Z163" s="86"/>
      <c r="AA163" s="3"/>
      <c r="AB163" s="4"/>
      <c r="AC163" s="86"/>
      <c r="AD163" s="3"/>
      <c r="AE163" s="4"/>
      <c r="AF163" s="86"/>
      <c r="AG163" s="3"/>
      <c r="AH163" s="4"/>
      <c r="AI163" s="86"/>
      <c r="AJ163" s="3"/>
      <c r="AK163" s="4"/>
      <c r="AL163" s="86"/>
      <c r="AM163" s="3"/>
      <c r="AN163" s="4"/>
      <c r="AO163" s="86"/>
      <c r="AP163" s="3"/>
      <c r="AQ163" s="4"/>
      <c r="AR163" s="86"/>
      <c r="AS163" s="52"/>
      <c r="AT163" s="52"/>
    </row>
    <row r="164" spans="1:46" ht="14" customHeight="1" x14ac:dyDescent="0.3">
      <c r="A164" s="25" t="s">
        <v>300</v>
      </c>
      <c r="B164" s="6">
        <v>15</v>
      </c>
      <c r="C164" s="6">
        <v>91429287</v>
      </c>
      <c r="D164" s="6" t="s">
        <v>299</v>
      </c>
      <c r="E164" s="6" t="s">
        <v>6</v>
      </c>
      <c r="F164" s="11" t="s">
        <v>13</v>
      </c>
      <c r="G164" s="3">
        <v>0.67956399999999995</v>
      </c>
      <c r="H164" s="4">
        <v>2.0084000000000001E-2</v>
      </c>
      <c r="I164" s="4">
        <v>2.7520000000000001E-3</v>
      </c>
      <c r="J164" s="5">
        <v>3.0400000000000002E-13</v>
      </c>
      <c r="K164" s="6">
        <v>295749</v>
      </c>
      <c r="L164" s="5">
        <f t="shared" si="4"/>
        <v>1.800537115076113E-4</v>
      </c>
      <c r="M164" s="23">
        <f t="shared" si="5"/>
        <v>53.259934666152816</v>
      </c>
      <c r="O164" s="3">
        <v>1.0189E-2</v>
      </c>
      <c r="P164" s="4">
        <v>4.4050000000000001E-3</v>
      </c>
      <c r="Q164" s="5">
        <v>2.0733000000000001E-2</v>
      </c>
      <c r="R164" s="11"/>
      <c r="S164" s="3">
        <v>1.9068000000000002E-2</v>
      </c>
      <c r="T164" s="4">
        <v>5.0699999999999999E-3</v>
      </c>
      <c r="U164" s="5">
        <v>1.6899999999999999E-4</v>
      </c>
      <c r="V164" s="12" t="s">
        <v>472</v>
      </c>
      <c r="X164" s="3">
        <v>-5.9999999999999995E-4</v>
      </c>
      <c r="Y164" s="4">
        <v>4.5199999999999997E-3</v>
      </c>
      <c r="Z164" s="86">
        <v>0.89400000000000002</v>
      </c>
      <c r="AA164" s="3">
        <v>3.7000000000000002E-3</v>
      </c>
      <c r="AB164" s="4">
        <v>7.6851920000000004E-3</v>
      </c>
      <c r="AC164" s="86">
        <v>0.63019999999999998</v>
      </c>
      <c r="AD164" s="3">
        <v>8.9999999999999998E-4</v>
      </c>
      <c r="AE164" s="4">
        <v>9.4343210000000007E-3</v>
      </c>
      <c r="AF164" s="86">
        <v>0.92400000000000004</v>
      </c>
      <c r="AG164" s="3">
        <v>-1.01E-2</v>
      </c>
      <c r="AH164" s="4">
        <v>1.0869894E-2</v>
      </c>
      <c r="AI164" s="86">
        <v>0.3528</v>
      </c>
      <c r="AJ164" s="3">
        <v>-3.5999999999999999E-3</v>
      </c>
      <c r="AK164" s="4">
        <v>1.3077524E-2</v>
      </c>
      <c r="AL164" s="86">
        <v>0.78310000000000002</v>
      </c>
      <c r="AM164" s="3">
        <v>1.7902999999999999E-2</v>
      </c>
      <c r="AN164" s="4">
        <v>1.7286213000000002E-2</v>
      </c>
      <c r="AO164" s="86">
        <v>0.1598</v>
      </c>
      <c r="AP164" s="3">
        <v>-2.12E-2</v>
      </c>
      <c r="AQ164" s="4">
        <v>1.8185118E-2</v>
      </c>
      <c r="AR164" s="86">
        <v>0.2437</v>
      </c>
    </row>
    <row r="165" spans="1:46" ht="14" customHeight="1" x14ac:dyDescent="0.3">
      <c r="A165" s="25" t="s">
        <v>301</v>
      </c>
      <c r="B165" s="6">
        <v>15</v>
      </c>
      <c r="C165" s="6">
        <v>96852638</v>
      </c>
      <c r="D165" s="6" t="s">
        <v>302</v>
      </c>
      <c r="E165" s="6" t="s">
        <v>6</v>
      </c>
      <c r="F165" s="11" t="s">
        <v>5</v>
      </c>
      <c r="G165" s="3">
        <v>0.74826999999999999</v>
      </c>
      <c r="H165" s="4">
        <v>2.4732000000000001E-2</v>
      </c>
      <c r="I165" s="4">
        <v>2.9949999999999998E-3</v>
      </c>
      <c r="J165" s="5">
        <v>1.56E-16</v>
      </c>
      <c r="K165" s="6">
        <v>292710</v>
      </c>
      <c r="L165" s="5">
        <f t="shared" si="4"/>
        <v>2.3290890825205612E-4</v>
      </c>
      <c r="M165" s="23">
        <f t="shared" si="5"/>
        <v>68.190182817676416</v>
      </c>
      <c r="N165" s="5" t="s">
        <v>472</v>
      </c>
      <c r="O165" s="3">
        <v>2.1743999999999999E-2</v>
      </c>
      <c r="P165" s="4">
        <v>4.7910000000000001E-3</v>
      </c>
      <c r="Q165" s="5">
        <v>5.66E-6</v>
      </c>
      <c r="R165" s="12" t="s">
        <v>472</v>
      </c>
      <c r="S165" s="3">
        <v>3.6939999999999998E-3</v>
      </c>
      <c r="T165" s="4">
        <v>5.522E-3</v>
      </c>
      <c r="U165" s="5">
        <v>0.50358199999999997</v>
      </c>
      <c r="V165" s="12"/>
      <c r="X165" s="3">
        <v>9.4000000000000004E-3</v>
      </c>
      <c r="Y165" s="4">
        <v>5.2500000000000003E-3</v>
      </c>
      <c r="Z165" s="86">
        <v>7.3400000000000007E-2</v>
      </c>
      <c r="AA165" s="3">
        <v>1.52E-2</v>
      </c>
      <c r="AB165" s="4">
        <v>8.1062670000000003E-3</v>
      </c>
      <c r="AC165" s="86">
        <v>6.0780000000000001E-2</v>
      </c>
      <c r="AD165" s="3">
        <v>2.7699999999999999E-2</v>
      </c>
      <c r="AE165" s="4">
        <v>1.0302004999999999E-2</v>
      </c>
      <c r="AF165" s="86">
        <v>7.1710000000000003E-3</v>
      </c>
      <c r="AG165" s="3">
        <v>-3.8999999999999998E-3</v>
      </c>
      <c r="AH165" s="4">
        <v>1.1410119E-2</v>
      </c>
      <c r="AI165" s="86">
        <v>0.73250000000000004</v>
      </c>
      <c r="AJ165" s="3">
        <v>2.8E-3</v>
      </c>
      <c r="AK165" s="4">
        <v>1.3807458999999999E-2</v>
      </c>
      <c r="AL165" s="86">
        <v>0.83930000000000005</v>
      </c>
      <c r="AM165" s="3">
        <v>-1.9699999999999999E-2</v>
      </c>
      <c r="AN165" s="4">
        <v>1.9125817999999999E-2</v>
      </c>
      <c r="AO165" s="86">
        <v>0.30299999999999999</v>
      </c>
      <c r="AP165" s="3">
        <v>-8.9999999999999998E-4</v>
      </c>
      <c r="AQ165" s="4">
        <v>2.1429404999999999E-2</v>
      </c>
      <c r="AR165" s="86">
        <v>0.96650000000000003</v>
      </c>
    </row>
    <row r="166" spans="1:46" ht="14" customHeight="1" x14ac:dyDescent="0.3">
      <c r="A166" s="25" t="s">
        <v>303</v>
      </c>
      <c r="B166" s="6">
        <v>15</v>
      </c>
      <c r="C166" s="6">
        <v>99193276</v>
      </c>
      <c r="D166" s="6" t="s">
        <v>304</v>
      </c>
      <c r="E166" s="6" t="s">
        <v>6</v>
      </c>
      <c r="F166" s="11" t="s">
        <v>13</v>
      </c>
      <c r="G166" s="3">
        <v>0.40509699999999998</v>
      </c>
      <c r="H166" s="4">
        <v>2.4135E-2</v>
      </c>
      <c r="I166" s="4">
        <v>2.6849999999999999E-3</v>
      </c>
      <c r="J166" s="5">
        <v>2.6300000000000002E-19</v>
      </c>
      <c r="K166" s="6">
        <v>292717</v>
      </c>
      <c r="L166" s="5">
        <f t="shared" si="4"/>
        <v>2.759549689085515E-4</v>
      </c>
      <c r="M166" s="23">
        <f t="shared" si="5"/>
        <v>80.798455459330782</v>
      </c>
      <c r="O166" s="3">
        <v>2.6561999999999999E-2</v>
      </c>
      <c r="P166" s="4">
        <v>4.2620000000000002E-3</v>
      </c>
      <c r="Q166" s="5">
        <v>4.6100000000000001E-10</v>
      </c>
      <c r="R166" s="11"/>
      <c r="S166" s="3">
        <v>-3.3799999999999998E-4</v>
      </c>
      <c r="T166" s="4">
        <v>4.9240000000000004E-3</v>
      </c>
      <c r="U166" s="5">
        <v>0.94534099999999999</v>
      </c>
      <c r="V166" s="12" t="s">
        <v>472</v>
      </c>
      <c r="X166" s="3">
        <v>3.0000000000000001E-3</v>
      </c>
      <c r="Y166" s="4">
        <v>4.79E-3</v>
      </c>
      <c r="Z166" s="86">
        <v>0.53100000000000003</v>
      </c>
      <c r="AA166" s="3">
        <v>1.8499999999999999E-2</v>
      </c>
      <c r="AB166" s="4">
        <v>7.684888E-3</v>
      </c>
      <c r="AC166" s="86">
        <v>1.6070000000000001E-2</v>
      </c>
      <c r="AD166" s="3">
        <v>2.1299999999999999E-2</v>
      </c>
      <c r="AE166" s="4">
        <v>9.5652540000000005E-3</v>
      </c>
      <c r="AF166" s="86">
        <v>2.596E-2</v>
      </c>
      <c r="AG166" s="3">
        <v>-6.3E-3</v>
      </c>
      <c r="AH166" s="4">
        <v>1.0822900999999999E-2</v>
      </c>
      <c r="AI166" s="86">
        <v>0.5605</v>
      </c>
      <c r="AJ166" s="3">
        <v>-5.4000000000000003E-3</v>
      </c>
      <c r="AK166" s="4">
        <v>1.3245300999999999E-2</v>
      </c>
      <c r="AL166" s="86">
        <v>0.6835</v>
      </c>
      <c r="AM166" s="3">
        <v>2.4135E-2</v>
      </c>
      <c r="AN166" s="4">
        <v>1.7151223E-2</v>
      </c>
      <c r="AO166" s="86">
        <v>0.67889999999999995</v>
      </c>
      <c r="AP166" s="3">
        <v>1.47E-2</v>
      </c>
      <c r="AQ166" s="4">
        <v>1.7964614E-2</v>
      </c>
      <c r="AR166" s="86">
        <v>0.41320000000000001</v>
      </c>
    </row>
    <row r="167" spans="1:46" ht="14" customHeight="1" x14ac:dyDescent="0.3">
      <c r="A167" s="25" t="s">
        <v>305</v>
      </c>
      <c r="B167" s="6">
        <v>15</v>
      </c>
      <c r="C167" s="6">
        <v>99240481</v>
      </c>
      <c r="D167" s="6" t="s">
        <v>304</v>
      </c>
      <c r="E167" s="6" t="s">
        <v>5</v>
      </c>
      <c r="F167" s="11" t="s">
        <v>6</v>
      </c>
      <c r="G167" s="3">
        <v>0.70277299999999998</v>
      </c>
      <c r="H167" s="4">
        <v>1.3861E-2</v>
      </c>
      <c r="I167" s="4">
        <v>2.8180000000000002E-3</v>
      </c>
      <c r="J167" s="5">
        <v>8.85E-7</v>
      </c>
      <c r="K167" s="6">
        <v>292721</v>
      </c>
      <c r="L167" s="5">
        <f t="shared" si="4"/>
        <v>8.2645150630342908E-5</v>
      </c>
      <c r="M167" s="23">
        <f t="shared" si="5"/>
        <v>24.193805348050656</v>
      </c>
      <c r="N167" s="5" t="s">
        <v>472</v>
      </c>
      <c r="O167" s="3">
        <v>6.5799999999999999E-3</v>
      </c>
      <c r="P167" s="4">
        <v>4.4790000000000003E-3</v>
      </c>
      <c r="Q167" s="5">
        <v>0.14176900000000001</v>
      </c>
      <c r="R167" s="12" t="s">
        <v>472</v>
      </c>
      <c r="S167" s="3">
        <v>1.3147000000000001E-2</v>
      </c>
      <c r="T167" s="4">
        <v>5.0229999999999997E-3</v>
      </c>
      <c r="U167" s="5">
        <v>8.8620000000000001E-3</v>
      </c>
      <c r="V167" s="12" t="s">
        <v>472</v>
      </c>
      <c r="X167" s="3"/>
      <c r="Y167" s="4"/>
      <c r="Z167" s="86"/>
      <c r="AA167" s="3"/>
      <c r="AB167" s="4"/>
      <c r="AC167" s="86"/>
      <c r="AD167" s="3"/>
      <c r="AE167" s="4"/>
      <c r="AF167" s="86"/>
      <c r="AG167" s="3"/>
      <c r="AH167" s="4"/>
      <c r="AI167" s="86"/>
      <c r="AJ167" s="3"/>
      <c r="AK167" s="4"/>
      <c r="AL167" s="86"/>
      <c r="AM167" s="3"/>
      <c r="AN167" s="4"/>
      <c r="AO167" s="86"/>
      <c r="AP167" s="3"/>
      <c r="AQ167" s="4"/>
      <c r="AR167" s="86"/>
    </row>
    <row r="168" spans="1:46" ht="14" customHeight="1" x14ac:dyDescent="0.3">
      <c r="A168" s="25" t="s">
        <v>306</v>
      </c>
      <c r="B168" s="6">
        <v>16</v>
      </c>
      <c r="C168" s="6">
        <v>20046115</v>
      </c>
      <c r="D168" s="6" t="s">
        <v>307</v>
      </c>
      <c r="E168" s="6" t="s">
        <v>5</v>
      </c>
      <c r="F168" s="11" t="s">
        <v>6</v>
      </c>
      <c r="G168" s="3">
        <v>0.311361</v>
      </c>
      <c r="H168" s="4">
        <v>1.6194E-2</v>
      </c>
      <c r="I168" s="4">
        <v>2.7859999999999998E-3</v>
      </c>
      <c r="J168" s="5">
        <v>6.3199999999999997E-9</v>
      </c>
      <c r="K168" s="6">
        <v>292716</v>
      </c>
      <c r="L168" s="5">
        <f t="shared" si="4"/>
        <v>1.1541159906523094E-4</v>
      </c>
      <c r="M168" s="23">
        <f t="shared" si="5"/>
        <v>33.786490161636365</v>
      </c>
      <c r="O168" s="3">
        <v>1.2298999999999999E-2</v>
      </c>
      <c r="P168" s="4">
        <v>4.444E-3</v>
      </c>
      <c r="Q168" s="5">
        <v>5.653E-3</v>
      </c>
      <c r="R168" s="11"/>
      <c r="S168" s="3">
        <v>8.3059999999999991E-3</v>
      </c>
      <c r="T168" s="4">
        <v>5.0179999999999999E-3</v>
      </c>
      <c r="U168" s="5">
        <v>9.7864000000000007E-2</v>
      </c>
      <c r="V168" s="11"/>
      <c r="X168" s="3">
        <v>-5.3E-3</v>
      </c>
      <c r="Y168" s="4">
        <v>4.64E-3</v>
      </c>
      <c r="Z168" s="86">
        <v>0.253</v>
      </c>
      <c r="AA168" s="3">
        <v>-1.03E-2</v>
      </c>
      <c r="AB168" s="4">
        <v>7.2867230000000002E-3</v>
      </c>
      <c r="AC168" s="86">
        <v>0.1575</v>
      </c>
      <c r="AD168" s="3">
        <v>1.2999999999999999E-3</v>
      </c>
      <c r="AE168" s="4">
        <v>9.3143440000000004E-3</v>
      </c>
      <c r="AF168" s="86">
        <v>0.88900000000000001</v>
      </c>
      <c r="AG168" s="3">
        <v>-3.8999999999999998E-3</v>
      </c>
      <c r="AH168" s="4">
        <v>1.0250604E-2</v>
      </c>
      <c r="AI168" s="86">
        <v>0.7036</v>
      </c>
      <c r="AJ168" s="3">
        <v>-8.6E-3</v>
      </c>
      <c r="AK168" s="4">
        <v>1.2492710000000001E-2</v>
      </c>
      <c r="AL168" s="86">
        <v>0.49120000000000003</v>
      </c>
      <c r="AM168" s="3">
        <v>1.6594999999999999E-2</v>
      </c>
      <c r="AN168" s="4">
        <v>1.7261833000000001E-2</v>
      </c>
      <c r="AO168" s="86">
        <v>0.5202</v>
      </c>
      <c r="AP168" s="3">
        <v>-2.9399999999999999E-2</v>
      </c>
      <c r="AQ168" s="4">
        <v>1.8323263999999999E-2</v>
      </c>
      <c r="AR168" s="86">
        <v>0.1086</v>
      </c>
    </row>
    <row r="169" spans="1:46" ht="14" customHeight="1" x14ac:dyDescent="0.3">
      <c r="A169" s="25" t="s">
        <v>308</v>
      </c>
      <c r="B169" s="6">
        <v>16</v>
      </c>
      <c r="C169" s="6">
        <v>55699525</v>
      </c>
      <c r="D169" s="6" t="s">
        <v>309</v>
      </c>
      <c r="E169" s="6" t="s">
        <v>5</v>
      </c>
      <c r="F169" s="11" t="s">
        <v>6</v>
      </c>
      <c r="G169" s="3">
        <v>0.39074799999999998</v>
      </c>
      <c r="H169" s="4">
        <v>1.6702000000000002E-2</v>
      </c>
      <c r="I169" s="4">
        <v>2.65E-3</v>
      </c>
      <c r="J169" s="5">
        <v>3E-10</v>
      </c>
      <c r="K169" s="6">
        <v>292714</v>
      </c>
      <c r="L169" s="5">
        <f t="shared" si="4"/>
        <v>1.3568841943332303E-4</v>
      </c>
      <c r="M169" s="23">
        <f t="shared" si="5"/>
        <v>39.72301858277347</v>
      </c>
      <c r="O169" s="3">
        <v>1.7250000000000001E-2</v>
      </c>
      <c r="P169" s="4">
        <v>4.2440000000000004E-3</v>
      </c>
      <c r="Q169" s="5">
        <v>4.8000000000000001E-5</v>
      </c>
      <c r="R169" s="11"/>
      <c r="S169" s="3">
        <v>-5.6230000000000004E-3</v>
      </c>
      <c r="T169" s="4">
        <v>4.8890000000000001E-3</v>
      </c>
      <c r="U169" s="5">
        <v>0.250079</v>
      </c>
      <c r="V169" s="11"/>
      <c r="X169" s="3">
        <v>8.9999999999999998E-4</v>
      </c>
      <c r="Y169" s="4">
        <v>9.4199999999999996E-3</v>
      </c>
      <c r="Z169" s="86">
        <v>0.92400000000000004</v>
      </c>
      <c r="AA169" s="3">
        <v>-9.7000000000000003E-3</v>
      </c>
      <c r="AB169" s="4">
        <v>1.5816935000000001E-2</v>
      </c>
      <c r="AC169" s="86">
        <v>0.53969999999999996</v>
      </c>
      <c r="AD169" s="3">
        <v>4.07E-2</v>
      </c>
      <c r="AE169" s="4">
        <v>2.0031119E-2</v>
      </c>
      <c r="AF169" s="86">
        <v>4.2169999999999999E-2</v>
      </c>
      <c r="AG169" s="3">
        <v>1.72E-2</v>
      </c>
      <c r="AH169" s="4">
        <v>2.2181937999999998E-2</v>
      </c>
      <c r="AI169" s="86">
        <v>0.43809999999999999</v>
      </c>
      <c r="AJ169" s="3">
        <v>-3.0800000000000001E-2</v>
      </c>
      <c r="AK169" s="4">
        <v>2.7029701999999999E-2</v>
      </c>
      <c r="AL169" s="86">
        <v>0.2545</v>
      </c>
      <c r="AM169" s="3">
        <v>3.4243000000000003E-2</v>
      </c>
      <c r="AN169" s="4">
        <v>3.5383933999999999E-2</v>
      </c>
      <c r="AO169" s="86">
        <v>9.4869999999999996E-2</v>
      </c>
      <c r="AP169" s="3">
        <v>-3.9199999999999999E-2</v>
      </c>
      <c r="AQ169" s="4">
        <v>3.7658006000000001E-2</v>
      </c>
      <c r="AR169" s="86">
        <v>0.2979</v>
      </c>
    </row>
    <row r="170" spans="1:46" ht="14" customHeight="1" x14ac:dyDescent="0.3">
      <c r="A170" s="25" t="s">
        <v>310</v>
      </c>
      <c r="B170" s="6">
        <v>16</v>
      </c>
      <c r="C170" s="6">
        <v>55741204</v>
      </c>
      <c r="D170" s="6" t="s">
        <v>309</v>
      </c>
      <c r="E170" s="6" t="s">
        <v>13</v>
      </c>
      <c r="F170" s="11" t="s">
        <v>14</v>
      </c>
      <c r="G170" s="3">
        <v>0.91100800000000004</v>
      </c>
      <c r="H170" s="4">
        <v>2.579E-2</v>
      </c>
      <c r="I170" s="4">
        <v>4.5630000000000002E-3</v>
      </c>
      <c r="J170" s="5">
        <v>1.63E-8</v>
      </c>
      <c r="K170" s="6">
        <v>292236</v>
      </c>
      <c r="L170" s="5">
        <f t="shared" si="4"/>
        <v>1.0930010040394491E-4</v>
      </c>
      <c r="M170" s="23">
        <f t="shared" si="5"/>
        <v>31.944697100046845</v>
      </c>
      <c r="N170" s="5" t="s">
        <v>472</v>
      </c>
      <c r="O170" s="3">
        <v>2.6679000000000001E-2</v>
      </c>
      <c r="P170" s="4">
        <v>7.2919999999999999E-3</v>
      </c>
      <c r="Q170" s="5">
        <v>2.5300000000000002E-4</v>
      </c>
      <c r="R170" s="12" t="s">
        <v>472</v>
      </c>
      <c r="S170" s="3">
        <v>1.97E-3</v>
      </c>
      <c r="T170" s="4">
        <v>8.4569999999999992E-3</v>
      </c>
      <c r="U170" s="5">
        <v>0.81578499999999998</v>
      </c>
      <c r="V170" s="12" t="s">
        <v>472</v>
      </c>
      <c r="X170" s="3"/>
      <c r="Y170" s="4"/>
      <c r="Z170" s="86"/>
      <c r="AA170" s="3"/>
      <c r="AB170" s="4"/>
      <c r="AC170" s="86"/>
      <c r="AD170" s="3"/>
      <c r="AE170" s="4"/>
      <c r="AF170" s="86"/>
      <c r="AG170" s="3"/>
      <c r="AH170" s="4"/>
      <c r="AI170" s="86"/>
      <c r="AJ170" s="3"/>
      <c r="AK170" s="4"/>
      <c r="AL170" s="86"/>
      <c r="AM170" s="3"/>
      <c r="AN170" s="4"/>
      <c r="AO170" s="86"/>
      <c r="AP170" s="3"/>
      <c r="AQ170" s="4"/>
      <c r="AR170" s="86"/>
    </row>
    <row r="171" spans="1:46" ht="14" customHeight="1" x14ac:dyDescent="0.3">
      <c r="A171" s="25" t="s">
        <v>311</v>
      </c>
      <c r="B171" s="6">
        <v>16</v>
      </c>
      <c r="C171" s="6">
        <v>75312023</v>
      </c>
      <c r="D171" s="6" t="s">
        <v>312</v>
      </c>
      <c r="E171" s="6" t="s">
        <v>14</v>
      </c>
      <c r="F171" s="11" t="s">
        <v>13</v>
      </c>
      <c r="G171" s="3">
        <v>0.35038999999999998</v>
      </c>
      <c r="H171" s="4">
        <v>6.8700000000000002E-3</v>
      </c>
      <c r="I171" s="4">
        <v>2.7520000000000001E-3</v>
      </c>
      <c r="J171" s="5">
        <v>1.2577E-2</v>
      </c>
      <c r="K171" s="6">
        <v>292710</v>
      </c>
      <c r="L171" s="5">
        <f t="shared" si="4"/>
        <v>2.1289713112271387E-5</v>
      </c>
      <c r="M171" s="23">
        <f t="shared" si="5"/>
        <v>6.2318020189438901</v>
      </c>
      <c r="O171" s="3">
        <v>-5.411E-3</v>
      </c>
      <c r="P171" s="4">
        <v>4.3779999999999999E-3</v>
      </c>
      <c r="Q171" s="5">
        <v>0.216553</v>
      </c>
      <c r="R171" s="11"/>
      <c r="S171" s="3">
        <v>2.2571999999999998E-2</v>
      </c>
      <c r="T171" s="4">
        <v>5.0520000000000001E-3</v>
      </c>
      <c r="U171" s="5">
        <v>7.9000000000000006E-6</v>
      </c>
      <c r="V171" s="11"/>
      <c r="X171" s="3">
        <v>-5.4999999999999997E-3</v>
      </c>
      <c r="Y171" s="4">
        <v>1.7999999999999999E-2</v>
      </c>
      <c r="Z171" s="86">
        <v>0.75900000000000001</v>
      </c>
      <c r="AA171" s="3">
        <v>2.2800000000000001E-2</v>
      </c>
      <c r="AB171" s="4">
        <v>2.8007130000000002E-2</v>
      </c>
      <c r="AC171" s="86">
        <v>0.41560000000000002</v>
      </c>
      <c r="AD171" s="3">
        <v>-8.9999999999999998E-4</v>
      </c>
      <c r="AE171" s="4">
        <v>3.5196954000000003E-2</v>
      </c>
      <c r="AF171" s="86">
        <v>0.97960000000000003</v>
      </c>
      <c r="AG171" s="3">
        <v>4.3499999999999997E-2</v>
      </c>
      <c r="AH171" s="4">
        <v>3.9807527000000002E-2</v>
      </c>
      <c r="AI171" s="86">
        <v>0.27450000000000002</v>
      </c>
      <c r="AJ171" s="3">
        <v>1.0999999999999999E-2</v>
      </c>
      <c r="AK171" s="4">
        <v>5.0066869E-2</v>
      </c>
      <c r="AL171" s="86">
        <v>0.82609999999999995</v>
      </c>
      <c r="AM171" s="3">
        <v>7.6602000000000003E-2</v>
      </c>
      <c r="AN171" s="4">
        <v>6.9614053999999995E-2</v>
      </c>
      <c r="AO171" s="86">
        <v>0.69599999999999995</v>
      </c>
      <c r="AP171" s="3">
        <v>0.10829999999999999</v>
      </c>
      <c r="AQ171" s="4">
        <v>7.3180631999999995E-2</v>
      </c>
      <c r="AR171" s="86">
        <v>0.1389</v>
      </c>
    </row>
    <row r="172" spans="1:46" ht="14" customHeight="1" x14ac:dyDescent="0.3">
      <c r="A172" s="25" t="s">
        <v>313</v>
      </c>
      <c r="B172" s="6">
        <v>17</v>
      </c>
      <c r="C172" s="6">
        <v>7164563</v>
      </c>
      <c r="D172" s="6" t="s">
        <v>314</v>
      </c>
      <c r="E172" s="6" t="s">
        <v>14</v>
      </c>
      <c r="F172" s="11" t="s">
        <v>13</v>
      </c>
      <c r="G172" s="3">
        <v>0.57540500000000006</v>
      </c>
      <c r="H172" s="4">
        <v>2.6478000000000002E-2</v>
      </c>
      <c r="I172" s="4">
        <v>2.5790000000000001E-3</v>
      </c>
      <c r="J172" s="5">
        <v>1.0599999999999999E-24</v>
      </c>
      <c r="K172" s="6">
        <v>298132</v>
      </c>
      <c r="L172" s="5">
        <f t="shared" si="4"/>
        <v>3.5343174687418909E-4</v>
      </c>
      <c r="M172" s="23">
        <f t="shared" si="5"/>
        <v>105.40586047299975</v>
      </c>
      <c r="O172" s="3">
        <v>2.5520000000000001E-2</v>
      </c>
      <c r="P172" s="4">
        <v>4.1180000000000001E-3</v>
      </c>
      <c r="Q172" s="5">
        <v>5.7699999999999997E-10</v>
      </c>
      <c r="R172" s="11"/>
      <c r="S172" s="3">
        <v>4.117E-3</v>
      </c>
      <c r="T172" s="4">
        <v>4.6620000000000003E-3</v>
      </c>
      <c r="U172" s="5">
        <v>0.37721100000000002</v>
      </c>
      <c r="V172" s="12" t="s">
        <v>472</v>
      </c>
      <c r="X172" s="3">
        <v>9.2999999999999992E-3</v>
      </c>
      <c r="Y172" s="4">
        <v>7.5900000000000004E-3</v>
      </c>
      <c r="Z172" s="86">
        <v>0.221</v>
      </c>
      <c r="AA172" s="3">
        <v>1.1599999999999999E-2</v>
      </c>
      <c r="AB172" s="4">
        <v>1.2002217000000001E-2</v>
      </c>
      <c r="AC172" s="86">
        <v>0.33379999999999999</v>
      </c>
      <c r="AD172" s="3">
        <v>1.03E-2</v>
      </c>
      <c r="AE172" s="4">
        <v>1.5292200000000001E-2</v>
      </c>
      <c r="AF172" s="86">
        <v>0.50060000000000004</v>
      </c>
      <c r="AG172" s="3">
        <v>1.5900000000000001E-2</v>
      </c>
      <c r="AH172" s="4">
        <v>1.6949398000000001E-2</v>
      </c>
      <c r="AI172" s="86">
        <v>0.34820000000000001</v>
      </c>
      <c r="AJ172" s="3">
        <v>9.2999999999999992E-3</v>
      </c>
      <c r="AK172" s="4">
        <v>2.0259338000000002E-2</v>
      </c>
      <c r="AL172" s="86">
        <v>0.6462</v>
      </c>
      <c r="AM172" s="3">
        <v>2.7215E-2</v>
      </c>
      <c r="AN172" s="4">
        <v>2.7099152000000001E-2</v>
      </c>
      <c r="AO172" s="86">
        <v>0.59260000000000002</v>
      </c>
      <c r="AP172" s="3">
        <v>-1.8100000000000002E-2</v>
      </c>
      <c r="AQ172" s="4">
        <v>2.8419590000000002E-2</v>
      </c>
      <c r="AR172" s="86">
        <v>0.5242</v>
      </c>
    </row>
    <row r="173" spans="1:46" ht="14" customHeight="1" x14ac:dyDescent="0.3">
      <c r="A173" s="25" t="s">
        <v>408</v>
      </c>
      <c r="B173" s="6">
        <v>17</v>
      </c>
      <c r="C173" s="6">
        <v>7180274</v>
      </c>
      <c r="D173" s="6" t="s">
        <v>314</v>
      </c>
      <c r="E173" s="6" t="s">
        <v>14</v>
      </c>
      <c r="F173" s="11" t="s">
        <v>13</v>
      </c>
      <c r="G173" s="3">
        <v>0.57566200000000001</v>
      </c>
      <c r="H173" s="4">
        <v>2.5485589999999999E-2</v>
      </c>
      <c r="I173" s="4">
        <v>2.6136800000000002E-3</v>
      </c>
      <c r="J173" s="5">
        <v>1.7999999999999999E-22</v>
      </c>
      <c r="K173" s="6">
        <v>292709</v>
      </c>
      <c r="L173" s="5">
        <f t="shared" si="4"/>
        <v>3.2471879930674795E-4</v>
      </c>
      <c r="M173" s="23">
        <f t="shared" si="5"/>
        <v>95.078339312862013</v>
      </c>
      <c r="N173" s="5" t="s">
        <v>472</v>
      </c>
      <c r="O173" s="3">
        <v>2.2540999999999999E-2</v>
      </c>
      <c r="P173" s="4">
        <v>4.1850000000000004E-3</v>
      </c>
      <c r="Q173" s="5">
        <v>7.1900000000000002E-8</v>
      </c>
      <c r="R173" s="12" t="s">
        <v>472</v>
      </c>
      <c r="S173" s="3">
        <v>7.6039999999999996E-3</v>
      </c>
      <c r="T173" s="4">
        <v>4.8199999999999996E-3</v>
      </c>
      <c r="U173" s="5">
        <v>0.114638</v>
      </c>
      <c r="V173" s="12" t="s">
        <v>472</v>
      </c>
      <c r="X173" s="3"/>
      <c r="Y173" s="4"/>
      <c r="Z173" s="86"/>
      <c r="AA173" s="3"/>
      <c r="AB173" s="4"/>
      <c r="AC173" s="86"/>
      <c r="AD173" s="3"/>
      <c r="AE173" s="4"/>
      <c r="AF173" s="86"/>
      <c r="AG173" s="3"/>
      <c r="AH173" s="4"/>
      <c r="AI173" s="86"/>
      <c r="AJ173" s="3"/>
      <c r="AK173" s="4"/>
      <c r="AL173" s="86"/>
      <c r="AM173" s="3"/>
      <c r="AN173" s="4"/>
      <c r="AO173" s="86"/>
      <c r="AP173" s="3"/>
      <c r="AQ173" s="4"/>
      <c r="AR173" s="86"/>
    </row>
    <row r="174" spans="1:46" ht="14" customHeight="1" x14ac:dyDescent="0.3">
      <c r="A174" s="25" t="s">
        <v>315</v>
      </c>
      <c r="B174" s="6">
        <v>17</v>
      </c>
      <c r="C174" s="6">
        <v>7455536</v>
      </c>
      <c r="D174" s="6" t="s">
        <v>316</v>
      </c>
      <c r="E174" s="6" t="s">
        <v>14</v>
      </c>
      <c r="F174" s="11" t="s">
        <v>13</v>
      </c>
      <c r="G174" s="3">
        <v>0.65044299999999999</v>
      </c>
      <c r="H174" s="4">
        <v>1.7484E-2</v>
      </c>
      <c r="I174" s="4">
        <v>2.7070000000000002E-3</v>
      </c>
      <c r="J174" s="5">
        <v>1.09E-10</v>
      </c>
      <c r="K174" s="6">
        <v>292717</v>
      </c>
      <c r="L174" s="5">
        <f t="shared" si="4"/>
        <v>1.4249356432337315E-4</v>
      </c>
      <c r="M174" s="23">
        <f t="shared" si="5"/>
        <v>41.715947935026563</v>
      </c>
      <c r="N174" s="5" t="s">
        <v>472</v>
      </c>
      <c r="O174" s="3">
        <v>1.934E-2</v>
      </c>
      <c r="P174" s="4">
        <v>4.3150000000000003E-3</v>
      </c>
      <c r="Q174" s="5">
        <v>7.3900000000000004E-6</v>
      </c>
      <c r="R174" s="12" t="s">
        <v>472</v>
      </c>
      <c r="S174" s="3">
        <v>-4.3049999999999998E-3</v>
      </c>
      <c r="T174" s="4">
        <v>4.8529999999999997E-3</v>
      </c>
      <c r="U174" s="5">
        <v>0.37504300000000002</v>
      </c>
      <c r="V174" s="12" t="s">
        <v>472</v>
      </c>
      <c r="X174" s="3"/>
      <c r="Y174" s="4"/>
      <c r="Z174" s="86"/>
      <c r="AA174" s="3"/>
      <c r="AB174" s="4"/>
      <c r="AC174" s="86"/>
      <c r="AD174" s="3"/>
      <c r="AE174" s="4"/>
      <c r="AF174" s="86"/>
      <c r="AG174" s="3"/>
      <c r="AH174" s="4"/>
      <c r="AI174" s="86"/>
      <c r="AJ174" s="3"/>
      <c r="AK174" s="4"/>
      <c r="AL174" s="86"/>
      <c r="AM174" s="3"/>
      <c r="AN174" s="4"/>
      <c r="AO174" s="86"/>
      <c r="AP174" s="3"/>
      <c r="AQ174" s="4"/>
      <c r="AR174" s="86"/>
    </row>
    <row r="175" spans="1:46" ht="14" customHeight="1" x14ac:dyDescent="0.3">
      <c r="A175" s="25" t="s">
        <v>317</v>
      </c>
      <c r="B175" s="6">
        <v>17</v>
      </c>
      <c r="C175" s="6">
        <v>7571752</v>
      </c>
      <c r="D175" s="6" t="s">
        <v>318</v>
      </c>
      <c r="E175" s="6" t="s">
        <v>5</v>
      </c>
      <c r="F175" s="11" t="s">
        <v>14</v>
      </c>
      <c r="G175" s="3">
        <v>1.3233999999999999E-2</v>
      </c>
      <c r="H175" s="4">
        <v>7.8630000000000005E-2</v>
      </c>
      <c r="I175" s="4">
        <v>1.1693E-2</v>
      </c>
      <c r="J175" s="5">
        <v>1.8300000000000001E-11</v>
      </c>
      <c r="K175" s="6">
        <v>287415</v>
      </c>
      <c r="L175" s="5">
        <f t="shared" si="4"/>
        <v>1.5730658366201709E-4</v>
      </c>
      <c r="M175" s="23">
        <f t="shared" si="5"/>
        <v>45.219070387530351</v>
      </c>
      <c r="N175" s="5" t="s">
        <v>472</v>
      </c>
      <c r="O175" s="3">
        <v>5.8123000000000001E-2</v>
      </c>
      <c r="P175" s="4">
        <v>1.8769000000000001E-2</v>
      </c>
      <c r="Q175" s="5">
        <v>1.957E-3</v>
      </c>
      <c r="R175" s="12" t="s">
        <v>472</v>
      </c>
      <c r="S175" s="3">
        <v>2.1035999999999999E-2</v>
      </c>
      <c r="T175" s="4">
        <v>2.2110999999999999E-2</v>
      </c>
      <c r="U175" s="5">
        <v>0.34139700000000001</v>
      </c>
      <c r="V175" s="12"/>
      <c r="X175" s="3"/>
      <c r="Y175" s="4"/>
      <c r="Z175" s="86"/>
      <c r="AA175" s="3"/>
      <c r="AB175" s="4"/>
      <c r="AC175" s="86"/>
      <c r="AD175" s="3"/>
      <c r="AE175" s="4"/>
      <c r="AF175" s="86"/>
      <c r="AG175" s="3"/>
      <c r="AH175" s="4"/>
      <c r="AI175" s="86"/>
      <c r="AJ175" s="3"/>
      <c r="AK175" s="4"/>
      <c r="AL175" s="86"/>
      <c r="AM175" s="3"/>
      <c r="AN175" s="4"/>
      <c r="AO175" s="86"/>
      <c r="AP175" s="3"/>
      <c r="AQ175" s="4"/>
      <c r="AR175" s="86"/>
    </row>
    <row r="176" spans="1:46" ht="14" customHeight="1" x14ac:dyDescent="0.3">
      <c r="A176" s="25" t="s">
        <v>319</v>
      </c>
      <c r="B176" s="6">
        <v>17</v>
      </c>
      <c r="C176" s="6">
        <v>25652275</v>
      </c>
      <c r="D176" s="6" t="s">
        <v>320</v>
      </c>
      <c r="E176" s="6" t="s">
        <v>6</v>
      </c>
      <c r="F176" s="11" t="s">
        <v>5</v>
      </c>
      <c r="G176" s="3">
        <v>0.38147599999999998</v>
      </c>
      <c r="H176" s="4">
        <v>1.7867000000000001E-2</v>
      </c>
      <c r="I176" s="4">
        <v>2.6670000000000001E-3</v>
      </c>
      <c r="J176" s="5">
        <v>2.17E-11</v>
      </c>
      <c r="K176" s="6">
        <v>292713</v>
      </c>
      <c r="L176" s="5">
        <f t="shared" si="4"/>
        <v>1.533022924308226E-4</v>
      </c>
      <c r="M176" s="79">
        <f t="shared" si="5"/>
        <v>44.880147549222443</v>
      </c>
      <c r="N176" s="5" t="s">
        <v>472</v>
      </c>
      <c r="O176" s="3">
        <v>1.9102000000000001E-2</v>
      </c>
      <c r="P176" s="4">
        <v>4.2420000000000001E-3</v>
      </c>
      <c r="Q176" s="5">
        <v>6.7100000000000001E-6</v>
      </c>
      <c r="R176" s="12"/>
      <c r="S176" s="3">
        <v>1.0280000000000001E-3</v>
      </c>
      <c r="T176" s="4">
        <v>4.7790000000000003E-3</v>
      </c>
      <c r="U176" s="5">
        <v>0.82963600000000004</v>
      </c>
      <c r="V176" s="12" t="s">
        <v>472</v>
      </c>
      <c r="W176" s="6"/>
      <c r="X176" s="3">
        <v>2.0999999999999999E-3</v>
      </c>
      <c r="Y176" s="4">
        <v>4.62E-3</v>
      </c>
      <c r="Z176" s="86">
        <v>0.65</v>
      </c>
      <c r="AA176" s="3">
        <v>5.5999999999999999E-3</v>
      </c>
      <c r="AB176" s="4">
        <v>7.2918710000000001E-3</v>
      </c>
      <c r="AC176" s="86">
        <v>0.4425</v>
      </c>
      <c r="AD176" s="3">
        <v>-1.4E-3</v>
      </c>
      <c r="AE176" s="4">
        <v>9.0976719999999994E-3</v>
      </c>
      <c r="AF176" s="86">
        <v>0.87770000000000004</v>
      </c>
      <c r="AG176" s="3">
        <v>6.1000000000000004E-3</v>
      </c>
      <c r="AH176" s="4">
        <v>1.0331391000000001E-2</v>
      </c>
      <c r="AI176" s="86">
        <v>0.55489999999999995</v>
      </c>
      <c r="AJ176" s="3">
        <v>5.1999999999999998E-3</v>
      </c>
      <c r="AK176" s="4">
        <v>1.2582207E-2</v>
      </c>
      <c r="AL176" s="86">
        <v>0.6794</v>
      </c>
      <c r="AM176" s="3">
        <v>-2.8799999999999999E-2</v>
      </c>
      <c r="AN176" s="4">
        <v>1.7233533999999998E-2</v>
      </c>
      <c r="AO176" s="86">
        <v>9.4689999999999996E-2</v>
      </c>
      <c r="AP176" s="3">
        <v>-2.5000000000000001E-3</v>
      </c>
      <c r="AQ176" s="4">
        <v>1.7879774000000001E-2</v>
      </c>
      <c r="AR176" s="86">
        <v>0.88880000000000003</v>
      </c>
    </row>
    <row r="177" spans="1:44" ht="14" customHeight="1" x14ac:dyDescent="0.3">
      <c r="A177" s="25" t="s">
        <v>321</v>
      </c>
      <c r="B177" s="6">
        <v>17</v>
      </c>
      <c r="C177" s="6">
        <v>29211667</v>
      </c>
      <c r="D177" s="6" t="s">
        <v>322</v>
      </c>
      <c r="E177" s="6" t="s">
        <v>5</v>
      </c>
      <c r="F177" s="11" t="s">
        <v>6</v>
      </c>
      <c r="G177" s="3">
        <v>0.73204199999999997</v>
      </c>
      <c r="H177" s="4">
        <v>2.138E-2</v>
      </c>
      <c r="I177" s="4">
        <v>2.9099999999999998E-3</v>
      </c>
      <c r="J177" s="5">
        <v>2.1200000000000001E-13</v>
      </c>
      <c r="K177" s="6">
        <v>292715</v>
      </c>
      <c r="L177" s="5">
        <f t="shared" si="4"/>
        <v>1.8437598978860559E-4</v>
      </c>
      <c r="M177" s="23">
        <f t="shared" si="5"/>
        <v>53.979201567709154</v>
      </c>
      <c r="N177" s="5"/>
      <c r="O177" s="3">
        <v>1.9717999999999999E-2</v>
      </c>
      <c r="P177" s="4">
        <v>4.666E-3</v>
      </c>
      <c r="Q177" s="5">
        <v>2.4000000000000001E-5</v>
      </c>
      <c r="R177" s="12"/>
      <c r="S177" s="3">
        <v>6.5770000000000004E-3</v>
      </c>
      <c r="T177" s="4">
        <v>5.3509999999999999E-3</v>
      </c>
      <c r="U177" s="5">
        <v>0.21896699999999999</v>
      </c>
      <c r="V177" s="12"/>
      <c r="W177" s="6" t="s">
        <v>409</v>
      </c>
      <c r="X177" s="3"/>
      <c r="Y177" s="4"/>
      <c r="Z177" s="86"/>
      <c r="AA177" s="3"/>
      <c r="AB177" s="4"/>
      <c r="AC177" s="86"/>
      <c r="AD177" s="3"/>
      <c r="AE177" s="4"/>
      <c r="AF177" s="86"/>
      <c r="AG177" s="3"/>
      <c r="AH177" s="4"/>
      <c r="AI177" s="86"/>
      <c r="AJ177" s="3"/>
      <c r="AK177" s="4"/>
      <c r="AL177" s="86"/>
      <c r="AM177" s="3"/>
      <c r="AN177" s="4"/>
      <c r="AO177" s="86"/>
      <c r="AP177" s="3"/>
      <c r="AQ177" s="4"/>
      <c r="AR177" s="86"/>
    </row>
    <row r="178" spans="1:44" ht="14" customHeight="1" x14ac:dyDescent="0.3">
      <c r="A178" s="25" t="s">
        <v>323</v>
      </c>
      <c r="B178" s="6">
        <v>17</v>
      </c>
      <c r="C178" s="6">
        <v>68090207</v>
      </c>
      <c r="D178" s="6" t="s">
        <v>324</v>
      </c>
      <c r="E178" s="6" t="s">
        <v>14</v>
      </c>
      <c r="F178" s="11" t="s">
        <v>13</v>
      </c>
      <c r="G178" s="3">
        <v>0.35338999999999998</v>
      </c>
      <c r="H178" s="4">
        <v>1.7212999999999999E-2</v>
      </c>
      <c r="I178" s="4">
        <v>2.6640000000000001E-3</v>
      </c>
      <c r="J178" s="5">
        <v>1.08E-10</v>
      </c>
      <c r="K178" s="6">
        <v>298138</v>
      </c>
      <c r="L178" s="5">
        <f t="shared" si="4"/>
        <v>1.4001241670455206E-4</v>
      </c>
      <c r="M178" s="23">
        <f t="shared" si="5"/>
        <v>41.748587187214419</v>
      </c>
      <c r="N178" s="5"/>
      <c r="O178" s="3">
        <v>1.8076999999999999E-2</v>
      </c>
      <c r="P178" s="4">
        <v>4.2589999999999998E-3</v>
      </c>
      <c r="Q178" s="5">
        <v>2.1999999999999999E-5</v>
      </c>
      <c r="R178" s="12"/>
      <c r="S178" s="3">
        <v>-1.5380000000000001E-3</v>
      </c>
      <c r="T178" s="4">
        <v>4.8120000000000003E-3</v>
      </c>
      <c r="U178" s="5">
        <v>0.74921899999999997</v>
      </c>
      <c r="V178" s="12"/>
      <c r="W178" s="6" t="s">
        <v>409</v>
      </c>
      <c r="X178" s="3"/>
      <c r="Y178" s="4"/>
      <c r="Z178" s="86"/>
      <c r="AA178" s="3"/>
      <c r="AB178" s="4"/>
      <c r="AC178" s="86"/>
      <c r="AD178" s="3"/>
      <c r="AE178" s="4"/>
      <c r="AF178" s="86"/>
      <c r="AG178" s="3"/>
      <c r="AH178" s="4"/>
      <c r="AI178" s="86"/>
      <c r="AJ178" s="3"/>
      <c r="AK178" s="4"/>
      <c r="AL178" s="86"/>
      <c r="AM178" s="3"/>
      <c r="AN178" s="4"/>
      <c r="AO178" s="86"/>
      <c r="AP178" s="3"/>
      <c r="AQ178" s="4"/>
      <c r="AR178" s="86"/>
    </row>
    <row r="179" spans="1:44" ht="14" customHeight="1" x14ac:dyDescent="0.3">
      <c r="A179" s="25" t="s">
        <v>325</v>
      </c>
      <c r="B179" s="6">
        <v>17</v>
      </c>
      <c r="C179" s="6">
        <v>68464662</v>
      </c>
      <c r="D179" s="6" t="s">
        <v>326</v>
      </c>
      <c r="E179" s="6" t="s">
        <v>14</v>
      </c>
      <c r="F179" s="11" t="s">
        <v>13</v>
      </c>
      <c r="G179" s="3">
        <v>0.51171500000000003</v>
      </c>
      <c r="H179" s="4">
        <v>1.6716999999999999E-2</v>
      </c>
      <c r="I179" s="4">
        <v>2.5579999999999999E-3</v>
      </c>
      <c r="J179" s="5">
        <v>6.5200000000000005E-11</v>
      </c>
      <c r="K179" s="6">
        <v>296641</v>
      </c>
      <c r="L179" s="5">
        <f t="shared" si="4"/>
        <v>1.4395339291774651E-4</v>
      </c>
      <c r="M179" s="23">
        <f t="shared" si="5"/>
        <v>42.708338531964962</v>
      </c>
      <c r="O179" s="3">
        <v>1.7582E-2</v>
      </c>
      <c r="P179" s="4">
        <v>4.1110000000000001E-3</v>
      </c>
      <c r="Q179" s="5">
        <v>1.9000000000000001E-5</v>
      </c>
      <c r="R179" s="11"/>
      <c r="S179" s="3">
        <v>-1.8730000000000001E-3</v>
      </c>
      <c r="T179" s="4">
        <v>4.7520000000000001E-3</v>
      </c>
      <c r="U179" s="5">
        <v>0.69342800000000004</v>
      </c>
      <c r="V179" s="11"/>
      <c r="X179" s="3">
        <v>-3.3E-3</v>
      </c>
      <c r="Y179" s="4">
        <v>4.5799999999999999E-3</v>
      </c>
      <c r="Z179" s="86">
        <v>0.47099999999999997</v>
      </c>
      <c r="AA179" s="3">
        <v>-8.0000000000000004E-4</v>
      </c>
      <c r="AB179" s="4">
        <v>6.8926120000000002E-3</v>
      </c>
      <c r="AC179" s="86">
        <v>0.90759999999999996</v>
      </c>
      <c r="AD179" s="3">
        <v>4.0000000000000001E-3</v>
      </c>
      <c r="AE179" s="4">
        <v>9.0106209999999999E-3</v>
      </c>
      <c r="AF179" s="86">
        <v>0.65710000000000002</v>
      </c>
      <c r="AG179" s="3">
        <v>1.6299999999999999E-2</v>
      </c>
      <c r="AH179" s="4">
        <v>1.0060795000000001E-2</v>
      </c>
      <c r="AI179" s="86">
        <v>0.1052</v>
      </c>
      <c r="AJ179" s="3">
        <v>-5.0000000000000001E-3</v>
      </c>
      <c r="AK179" s="4">
        <v>1.2182728E-2</v>
      </c>
      <c r="AL179" s="86">
        <v>0.68149999999999999</v>
      </c>
      <c r="AM179" s="3">
        <v>1.6716999999999999E-2</v>
      </c>
      <c r="AN179" s="4">
        <v>1.6565343E-2</v>
      </c>
      <c r="AO179" s="86">
        <v>5.2650000000000002E-2</v>
      </c>
      <c r="AP179" s="3">
        <v>4.8999999999999998E-3</v>
      </c>
      <c r="AQ179" s="4">
        <v>1.7591903999999998E-2</v>
      </c>
      <c r="AR179" s="86">
        <v>0.78059999999999996</v>
      </c>
    </row>
    <row r="180" spans="1:44" ht="14" customHeight="1" x14ac:dyDescent="0.3">
      <c r="A180" s="25" t="s">
        <v>327</v>
      </c>
      <c r="B180" s="6">
        <v>17</v>
      </c>
      <c r="C180" s="6">
        <v>79905947</v>
      </c>
      <c r="D180" s="6" t="s">
        <v>328</v>
      </c>
      <c r="E180" s="6" t="s">
        <v>13</v>
      </c>
      <c r="F180" s="11" t="s">
        <v>14</v>
      </c>
      <c r="G180" s="3">
        <v>2.5159000000000001E-2</v>
      </c>
      <c r="H180" s="4">
        <v>6.0798999999999999E-2</v>
      </c>
      <c r="I180" s="4">
        <v>8.9269999999999992E-3</v>
      </c>
      <c r="J180" s="5">
        <v>1.0099999999999999E-11</v>
      </c>
      <c r="K180" s="6">
        <v>268519</v>
      </c>
      <c r="L180" s="5">
        <f t="shared" si="4"/>
        <v>1.727156795971142E-4</v>
      </c>
      <c r="M180" s="23">
        <f t="shared" si="5"/>
        <v>46.385107573756102</v>
      </c>
      <c r="O180" s="3">
        <v>5.9756999999999998E-2</v>
      </c>
      <c r="P180" s="4">
        <v>1.3898000000000001E-2</v>
      </c>
      <c r="Q180" s="5">
        <v>1.7E-5</v>
      </c>
      <c r="R180" s="11"/>
      <c r="S180" s="3">
        <v>-1.0892000000000001E-2</v>
      </c>
      <c r="T180" s="4">
        <v>1.5990999999999998E-2</v>
      </c>
      <c r="U180" s="5">
        <v>0.49578100000000003</v>
      </c>
      <c r="V180" s="12" t="s">
        <v>472</v>
      </c>
      <c r="X180" s="3">
        <v>2.3900000000000001E-2</v>
      </c>
      <c r="Y180" s="4">
        <v>1.55E-2</v>
      </c>
      <c r="Z180" s="86">
        <v>0.124</v>
      </c>
      <c r="AA180" s="3">
        <v>3.1300000000000001E-2</v>
      </c>
      <c r="AB180" s="4">
        <v>2.4217498E-2</v>
      </c>
      <c r="AC180" s="86">
        <v>0.19620000000000001</v>
      </c>
      <c r="AD180" s="3">
        <v>9.7999999999999997E-3</v>
      </c>
      <c r="AE180" s="4">
        <v>3.1286134E-2</v>
      </c>
      <c r="AF180" s="86">
        <v>0.75409999999999999</v>
      </c>
      <c r="AG180" s="3">
        <v>1.0200000000000001E-2</v>
      </c>
      <c r="AH180" s="4">
        <v>3.3275536000000001E-2</v>
      </c>
      <c r="AI180" s="86">
        <v>0.75919999999999999</v>
      </c>
      <c r="AJ180" s="3">
        <v>-1.4E-2</v>
      </c>
      <c r="AK180" s="4">
        <v>4.1671458000000001E-2</v>
      </c>
      <c r="AL180" s="86">
        <v>0.7369</v>
      </c>
      <c r="AM180" s="3">
        <v>6.0798999999999999E-2</v>
      </c>
      <c r="AN180" s="4">
        <v>5.8506541000000002E-2</v>
      </c>
      <c r="AO180" s="86">
        <v>0.59030000000000005</v>
      </c>
      <c r="AP180" s="3">
        <v>-1.7299999999999999E-2</v>
      </c>
      <c r="AQ180" s="4">
        <v>6.2490098000000001E-2</v>
      </c>
      <c r="AR180" s="86">
        <v>0.78190000000000004</v>
      </c>
    </row>
    <row r="181" spans="1:44" ht="14" customHeight="1" x14ac:dyDescent="0.3">
      <c r="A181" s="25" t="s">
        <v>329</v>
      </c>
      <c r="B181" s="6">
        <v>17</v>
      </c>
      <c r="C181" s="6">
        <v>79959703</v>
      </c>
      <c r="D181" s="6" t="s">
        <v>330</v>
      </c>
      <c r="E181" s="6" t="s">
        <v>5</v>
      </c>
      <c r="F181" s="11" t="s">
        <v>13</v>
      </c>
      <c r="G181" s="3">
        <v>0.72581699999999993</v>
      </c>
      <c r="H181" s="4">
        <v>1.3925E-2</v>
      </c>
      <c r="I181" s="4">
        <v>2.9099999999999998E-3</v>
      </c>
      <c r="J181" s="5">
        <v>1.7400000000000001E-6</v>
      </c>
      <c r="K181" s="6">
        <v>288184</v>
      </c>
      <c r="L181" s="5">
        <f t="shared" si="4"/>
        <v>7.9451126287559818E-5</v>
      </c>
      <c r="M181" s="23">
        <f t="shared" si="5"/>
        <v>22.898203763880566</v>
      </c>
      <c r="N181" s="5" t="s">
        <v>472</v>
      </c>
      <c r="O181" s="3">
        <v>5.9890000000000004E-3</v>
      </c>
      <c r="P181" s="4">
        <v>4.6610000000000002E-3</v>
      </c>
      <c r="Q181" s="5">
        <v>0.19886100000000001</v>
      </c>
      <c r="R181" s="12" t="s">
        <v>472</v>
      </c>
      <c r="S181" s="3">
        <v>1.6535000000000001E-2</v>
      </c>
      <c r="T181" s="4">
        <v>5.3350000000000003E-3</v>
      </c>
      <c r="U181" s="5">
        <v>1.939E-3</v>
      </c>
      <c r="V181" s="12"/>
      <c r="X181" s="3">
        <v>2.9999999999999997E-4</v>
      </c>
      <c r="Y181" s="4">
        <v>5.62E-3</v>
      </c>
      <c r="Z181" s="86">
        <v>0.95699999999999996</v>
      </c>
      <c r="AA181" s="3">
        <v>1.6799999999999999E-2</v>
      </c>
      <c r="AB181" s="4">
        <v>8.2364970000000006E-3</v>
      </c>
      <c r="AC181" s="86">
        <v>4.138E-2</v>
      </c>
      <c r="AD181" s="3">
        <v>-5.9999999999999995E-4</v>
      </c>
      <c r="AE181" s="4">
        <v>1.1127880999999999E-2</v>
      </c>
      <c r="AF181" s="86">
        <v>0.95699999999999996</v>
      </c>
      <c r="AG181" s="3">
        <v>-2.3E-3</v>
      </c>
      <c r="AH181" s="4">
        <v>1.1597814E-2</v>
      </c>
      <c r="AI181" s="86">
        <v>0.84279999999999999</v>
      </c>
      <c r="AJ181" s="3">
        <v>-1.23E-2</v>
      </c>
      <c r="AK181" s="4">
        <v>1.4278545E-2</v>
      </c>
      <c r="AL181" s="86">
        <v>0.38900000000000001</v>
      </c>
      <c r="AM181" s="3">
        <v>-2.7699999999999999E-2</v>
      </c>
      <c r="AN181" s="4">
        <v>1.8708005999999999E-2</v>
      </c>
      <c r="AO181" s="86">
        <v>0.13869999999999999</v>
      </c>
      <c r="AP181" s="3">
        <v>-3.5200000000000002E-2</v>
      </c>
      <c r="AQ181" s="4">
        <v>1.9719798E-2</v>
      </c>
      <c r="AR181" s="86">
        <v>7.4260000000000007E-2</v>
      </c>
    </row>
    <row r="182" spans="1:44" ht="14" customHeight="1" x14ac:dyDescent="0.3">
      <c r="A182" s="25" t="s">
        <v>331</v>
      </c>
      <c r="B182" s="6">
        <v>18</v>
      </c>
      <c r="C182" s="6">
        <v>20720973</v>
      </c>
      <c r="D182" s="6" t="s">
        <v>332</v>
      </c>
      <c r="E182" s="6" t="s">
        <v>14</v>
      </c>
      <c r="F182" s="11" t="s">
        <v>5</v>
      </c>
      <c r="G182" s="3">
        <v>0.50829199999999997</v>
      </c>
      <c r="H182" s="4">
        <v>1.5966000000000001E-2</v>
      </c>
      <c r="I182" s="4">
        <v>2.5539999999999998E-3</v>
      </c>
      <c r="J182" s="5">
        <v>4.2199999999999999E-10</v>
      </c>
      <c r="K182" s="6">
        <v>296792</v>
      </c>
      <c r="L182" s="5">
        <f t="shared" si="4"/>
        <v>1.3165613223059444E-4</v>
      </c>
      <c r="M182" s="23">
        <f t="shared" si="5"/>
        <v>39.079368523227906</v>
      </c>
      <c r="O182" s="3">
        <v>1.3421000000000001E-2</v>
      </c>
      <c r="P182" s="4">
        <v>4.0819999999999997E-3</v>
      </c>
      <c r="Q182" s="5">
        <v>1.0089999999999999E-3</v>
      </c>
      <c r="R182" s="11"/>
      <c r="S182" s="3">
        <v>3.2060000000000001E-3</v>
      </c>
      <c r="T182" s="4">
        <v>4.62E-3</v>
      </c>
      <c r="U182" s="5">
        <v>0.48774600000000001</v>
      </c>
      <c r="V182" s="11"/>
      <c r="X182" s="3">
        <v>-5.0000000000000001E-4</v>
      </c>
      <c r="Y182" s="4">
        <v>4.3899999999999998E-3</v>
      </c>
      <c r="Z182" s="86">
        <v>0.90900000000000003</v>
      </c>
      <c r="AA182" s="3">
        <v>-6.4999999999999997E-3</v>
      </c>
      <c r="AB182" s="4">
        <v>7.1888350000000002E-3</v>
      </c>
      <c r="AC182" s="86">
        <v>0.3659</v>
      </c>
      <c r="AD182" s="3">
        <v>2.7000000000000001E-3</v>
      </c>
      <c r="AE182" s="4">
        <v>9.1609210000000007E-3</v>
      </c>
      <c r="AF182" s="86">
        <v>0.76819999999999999</v>
      </c>
      <c r="AG182" s="3">
        <v>6.7000000000000002E-3</v>
      </c>
      <c r="AH182" s="4">
        <v>1.0295619000000001E-2</v>
      </c>
      <c r="AI182" s="86">
        <v>0.51519999999999999</v>
      </c>
      <c r="AJ182" s="3">
        <v>-1.37E-2</v>
      </c>
      <c r="AK182" s="4">
        <v>1.2339787E-2</v>
      </c>
      <c r="AL182" s="86">
        <v>0.26690000000000003</v>
      </c>
      <c r="AM182" s="3">
        <v>2.5683999999999998E-2</v>
      </c>
      <c r="AN182" s="4">
        <v>1.6897964000000001E-2</v>
      </c>
      <c r="AO182" s="86">
        <v>1.1900000000000001E-2</v>
      </c>
      <c r="AP182" s="3">
        <v>8.3999999999999995E-3</v>
      </c>
      <c r="AQ182" s="4">
        <v>1.7784636999999999E-2</v>
      </c>
      <c r="AR182" s="86">
        <v>0.63670000000000004</v>
      </c>
    </row>
    <row r="183" spans="1:44" ht="14" customHeight="1" x14ac:dyDescent="0.3">
      <c r="A183" s="25" t="s">
        <v>333</v>
      </c>
      <c r="B183" s="6">
        <v>19</v>
      </c>
      <c r="C183" s="6">
        <v>4915447</v>
      </c>
      <c r="D183" s="6" t="s">
        <v>334</v>
      </c>
      <c r="E183" s="6" t="s">
        <v>5</v>
      </c>
      <c r="F183" s="11" t="s">
        <v>13</v>
      </c>
      <c r="G183" s="3">
        <v>0.18421699999999999</v>
      </c>
      <c r="H183" s="4">
        <v>2.2107999999999999E-2</v>
      </c>
      <c r="I183" s="4">
        <v>3.3939999999999999E-3</v>
      </c>
      <c r="J183" s="5">
        <v>7.5900000000000004E-11</v>
      </c>
      <c r="K183" s="6">
        <v>291447</v>
      </c>
      <c r="L183" s="5">
        <f t="shared" si="4"/>
        <v>1.4556347825666431E-4</v>
      </c>
      <c r="M183" s="23">
        <f t="shared" si="5"/>
        <v>42.429924167857564</v>
      </c>
      <c r="O183" s="3">
        <v>1.7527999999999998E-2</v>
      </c>
      <c r="P183" s="4">
        <v>5.326E-3</v>
      </c>
      <c r="Q183" s="5">
        <v>9.990000000000001E-4</v>
      </c>
      <c r="R183" s="11"/>
      <c r="S183" s="3">
        <v>7.0499999999999998E-3</v>
      </c>
      <c r="T183" s="4">
        <v>5.96E-3</v>
      </c>
      <c r="U183" s="5">
        <v>0.23683899999999999</v>
      </c>
      <c r="V183" s="11"/>
      <c r="X183" s="3">
        <v>1.2800000000000001E-2</v>
      </c>
      <c r="Y183" s="4">
        <v>5.1700000000000001E-3</v>
      </c>
      <c r="Z183" s="86">
        <v>1.3299999999999999E-2</v>
      </c>
      <c r="AA183" s="3">
        <v>8.3000000000000001E-3</v>
      </c>
      <c r="AB183" s="4">
        <v>8.1099060000000001E-3</v>
      </c>
      <c r="AC183" s="86">
        <v>0.30609999999999998</v>
      </c>
      <c r="AD183" s="3">
        <v>2.64E-2</v>
      </c>
      <c r="AE183" s="4">
        <v>1.0271031999999999E-2</v>
      </c>
      <c r="AF183" s="86">
        <v>1.0160000000000001E-2</v>
      </c>
      <c r="AG183" s="3">
        <v>1.35E-2</v>
      </c>
      <c r="AH183" s="4">
        <v>1.1496825E-2</v>
      </c>
      <c r="AI183" s="86">
        <v>0.24030000000000001</v>
      </c>
      <c r="AJ183" s="3">
        <v>2.3400000000000001E-2</v>
      </c>
      <c r="AK183" s="4">
        <v>1.3806794000000001E-2</v>
      </c>
      <c r="AL183" s="86">
        <v>9.0109999999999996E-2</v>
      </c>
      <c r="AM183" s="3">
        <v>1.9868E-2</v>
      </c>
      <c r="AN183" s="4">
        <v>1.8702386000000001E-2</v>
      </c>
      <c r="AO183" s="86">
        <v>1.391E-2</v>
      </c>
      <c r="AP183" s="3">
        <v>2.2000000000000001E-3</v>
      </c>
      <c r="AQ183" s="4">
        <v>1.9771224E-2</v>
      </c>
      <c r="AR183" s="86">
        <v>0.91139999999999999</v>
      </c>
    </row>
    <row r="184" spans="1:44" ht="14" customHeight="1" x14ac:dyDescent="0.3">
      <c r="A184" s="25" t="s">
        <v>335</v>
      </c>
      <c r="B184" s="6">
        <v>19</v>
      </c>
      <c r="C184" s="6">
        <v>7161849</v>
      </c>
      <c r="D184" s="6" t="s">
        <v>336</v>
      </c>
      <c r="E184" s="6" t="s">
        <v>5</v>
      </c>
      <c r="F184" s="11" t="s">
        <v>13</v>
      </c>
      <c r="G184" s="3">
        <v>0.28147499999999998</v>
      </c>
      <c r="H184" s="4">
        <v>2.0444E-2</v>
      </c>
      <c r="I184" s="4">
        <v>2.9090000000000001E-3</v>
      </c>
      <c r="J184" s="5">
        <v>2.1699999999999998E-12</v>
      </c>
      <c r="K184" s="6">
        <v>291451</v>
      </c>
      <c r="L184" s="5">
        <f t="shared" si="4"/>
        <v>1.6943579356181989E-4</v>
      </c>
      <c r="M184" s="23">
        <f t="shared" si="5"/>
        <v>49.390261075878463</v>
      </c>
      <c r="O184" s="3">
        <v>2.2884000000000002E-2</v>
      </c>
      <c r="P184" s="4">
        <v>4.6010000000000001E-3</v>
      </c>
      <c r="Q184" s="5">
        <v>6.5799999999999999E-7</v>
      </c>
      <c r="R184" s="11"/>
      <c r="S184" s="3">
        <v>-5.6389999999999999E-3</v>
      </c>
      <c r="T184" s="4">
        <v>5.2859999999999999E-3</v>
      </c>
      <c r="U184" s="5">
        <v>0.28612100000000001</v>
      </c>
      <c r="V184" s="12" t="s">
        <v>472</v>
      </c>
      <c r="X184" s="3">
        <v>-5.9999999999999995E-4</v>
      </c>
      <c r="Y184" s="4">
        <v>5.4799999999999996E-3</v>
      </c>
      <c r="Z184" s="86">
        <v>0.91300000000000003</v>
      </c>
      <c r="AA184" s="3">
        <v>2.5000000000000001E-3</v>
      </c>
      <c r="AB184" s="4">
        <v>9.2565740000000001E-3</v>
      </c>
      <c r="AC184" s="86">
        <v>0.78710000000000002</v>
      </c>
      <c r="AD184" s="3">
        <v>-4.4999999999999997E-3</v>
      </c>
      <c r="AE184" s="4">
        <v>1.0888448E-2</v>
      </c>
      <c r="AF184" s="86">
        <v>0.6794</v>
      </c>
      <c r="AG184" s="3">
        <v>2.87E-2</v>
      </c>
      <c r="AH184" s="4">
        <v>1.2791220000000001E-2</v>
      </c>
      <c r="AI184" s="86">
        <v>2.4850000000000001E-2</v>
      </c>
      <c r="AJ184" s="3">
        <v>1.5299999999999999E-2</v>
      </c>
      <c r="AK184" s="4">
        <v>1.6840450999999999E-2</v>
      </c>
      <c r="AL184" s="86">
        <v>0.36359999999999998</v>
      </c>
      <c r="AM184" s="3">
        <v>2.0444E-2</v>
      </c>
      <c r="AN184" s="4">
        <v>1.8735591999999999E-2</v>
      </c>
      <c r="AO184" s="86">
        <v>0.88119999999999998</v>
      </c>
      <c r="AP184" s="3">
        <v>2.12E-2</v>
      </c>
      <c r="AQ184" s="4">
        <v>2.0085405000000001E-2</v>
      </c>
      <c r="AR184" s="86">
        <v>0.29120000000000001</v>
      </c>
    </row>
    <row r="185" spans="1:44" ht="14" customHeight="1" x14ac:dyDescent="0.3">
      <c r="A185" s="25" t="s">
        <v>337</v>
      </c>
      <c r="B185" s="6">
        <v>19</v>
      </c>
      <c r="C185" s="6">
        <v>8789666</v>
      </c>
      <c r="D185" s="6" t="s">
        <v>338</v>
      </c>
      <c r="E185" s="6" t="s">
        <v>6</v>
      </c>
      <c r="F185" s="11" t="s">
        <v>13</v>
      </c>
      <c r="G185" s="3">
        <v>0.84483299999999995</v>
      </c>
      <c r="H185" s="4">
        <v>2.0590000000000001E-2</v>
      </c>
      <c r="I185" s="4">
        <v>3.604E-3</v>
      </c>
      <c r="J185" s="5">
        <v>1.14E-8</v>
      </c>
      <c r="K185" s="6">
        <v>284486</v>
      </c>
      <c r="L185" s="5">
        <f t="shared" si="4"/>
        <v>1.1471822147511765E-4</v>
      </c>
      <c r="M185" s="23">
        <f t="shared" si="5"/>
        <v>32.639242834015583</v>
      </c>
      <c r="N185" s="5" t="s">
        <v>472</v>
      </c>
      <c r="O185" s="3">
        <v>-3.1710000000000002E-3</v>
      </c>
      <c r="P185" s="4">
        <v>5.7320000000000001E-3</v>
      </c>
      <c r="Q185" s="5">
        <v>0.58013999999999999</v>
      </c>
      <c r="R185" s="12" t="s">
        <v>472</v>
      </c>
      <c r="S185" s="3">
        <v>4.7807000000000002E-2</v>
      </c>
      <c r="T185" s="4">
        <v>6.3330000000000001E-3</v>
      </c>
      <c r="U185" s="5">
        <v>4.38E-14</v>
      </c>
      <c r="V185" s="12"/>
      <c r="X185" s="3">
        <v>2.5999999999999999E-3</v>
      </c>
      <c r="Y185" s="4">
        <v>6.3299999999999997E-3</v>
      </c>
      <c r="Z185" s="86">
        <v>0.68100000000000005</v>
      </c>
      <c r="AA185" s="3">
        <v>1.1299999999999999E-2</v>
      </c>
      <c r="AB185" s="4">
        <v>9.7321249999999995E-3</v>
      </c>
      <c r="AC185" s="86">
        <v>0.24560000000000001</v>
      </c>
      <c r="AD185" s="3">
        <v>-1.0699999999999999E-2</v>
      </c>
      <c r="AE185" s="4">
        <v>1.2402857E-2</v>
      </c>
      <c r="AF185" s="86">
        <v>0.38829999999999998</v>
      </c>
      <c r="AG185" s="3">
        <v>-5.8999999999999999E-3</v>
      </c>
      <c r="AH185" s="4">
        <v>1.3849415E-2</v>
      </c>
      <c r="AI185" s="86">
        <v>0.67010000000000003</v>
      </c>
      <c r="AJ185" s="3">
        <v>-2.2599999999999999E-2</v>
      </c>
      <c r="AK185" s="4">
        <v>1.6848432E-2</v>
      </c>
      <c r="AL185" s="86">
        <v>0.17979999999999999</v>
      </c>
      <c r="AM185" s="3">
        <v>-2.01E-2</v>
      </c>
      <c r="AN185" s="4">
        <v>2.3235096E-2</v>
      </c>
      <c r="AO185" s="86">
        <v>0.38700000000000001</v>
      </c>
      <c r="AP185" s="3">
        <v>1.6000000000000001E-3</v>
      </c>
      <c r="AQ185" s="4">
        <v>2.5162832E-2</v>
      </c>
      <c r="AR185" s="86">
        <v>0.94930000000000003</v>
      </c>
    </row>
    <row r="186" spans="1:44" ht="14" customHeight="1" x14ac:dyDescent="0.3">
      <c r="A186" s="25" t="s">
        <v>339</v>
      </c>
      <c r="B186" s="6">
        <v>19</v>
      </c>
      <c r="C186" s="6">
        <v>33790556</v>
      </c>
      <c r="D186" s="6" t="s">
        <v>340</v>
      </c>
      <c r="E186" s="6" t="s">
        <v>5</v>
      </c>
      <c r="F186" s="11" t="s">
        <v>6</v>
      </c>
      <c r="G186" s="3">
        <v>0.93396999999999997</v>
      </c>
      <c r="H186" s="4">
        <v>3.4243000000000003E-2</v>
      </c>
      <c r="I186" s="4">
        <v>5.3099999999999996E-3</v>
      </c>
      <c r="J186" s="5">
        <v>1.1700000000000001E-10</v>
      </c>
      <c r="K186" s="6">
        <v>291155</v>
      </c>
      <c r="L186" s="5">
        <f t="shared" si="4"/>
        <v>1.4281317994747379E-4</v>
      </c>
      <c r="M186" s="23">
        <f t="shared" si="5"/>
        <v>41.586424870825283</v>
      </c>
      <c r="O186" s="3">
        <v>4.2069000000000002E-2</v>
      </c>
      <c r="P186" s="4">
        <v>8.3379999999999999E-3</v>
      </c>
      <c r="Q186" s="5">
        <v>4.5200000000000002E-7</v>
      </c>
      <c r="R186" s="11"/>
      <c r="S186" s="3">
        <v>-1.042E-2</v>
      </c>
      <c r="T186" s="4">
        <v>9.4940000000000007E-3</v>
      </c>
      <c r="U186" s="5">
        <v>0.27241100000000001</v>
      </c>
      <c r="V186" s="11"/>
      <c r="X186" s="3">
        <v>-2.9999999999999997E-4</v>
      </c>
      <c r="Y186" s="4">
        <v>4.9199999999999999E-3</v>
      </c>
      <c r="Z186" s="86">
        <v>0.95099999999999996</v>
      </c>
      <c r="AA186" s="3">
        <v>-2.3999999999999998E-3</v>
      </c>
      <c r="AB186" s="4">
        <v>8.0148089999999995E-3</v>
      </c>
      <c r="AC186" s="86">
        <v>0.76459999999999995</v>
      </c>
      <c r="AD186" s="3">
        <v>1.1000000000000001E-3</v>
      </c>
      <c r="AE186" s="4">
        <v>1.0568042999999999E-2</v>
      </c>
      <c r="AF186" s="86">
        <v>0.91710000000000003</v>
      </c>
      <c r="AG186" s="3">
        <v>1.2699999999999999E-2</v>
      </c>
      <c r="AH186" s="4">
        <v>1.1415176000000001E-2</v>
      </c>
      <c r="AI186" s="86">
        <v>0.26590000000000003</v>
      </c>
      <c r="AJ186" s="3">
        <v>-2.0899999999999998E-2</v>
      </c>
      <c r="AK186" s="4">
        <v>1.3619829999999999E-2</v>
      </c>
      <c r="AL186" s="86">
        <v>0.1249</v>
      </c>
      <c r="AM186" s="3">
        <v>3.5506999999999997E-2</v>
      </c>
      <c r="AN186" s="4">
        <v>1.8551221999999999E-2</v>
      </c>
      <c r="AO186" s="86">
        <v>0.36230000000000001</v>
      </c>
      <c r="AP186" s="3">
        <v>4.9799999999999997E-2</v>
      </c>
      <c r="AQ186" s="4">
        <v>1.9382604000000001E-2</v>
      </c>
      <c r="AR186" s="86">
        <v>1.0189999999999999E-2</v>
      </c>
    </row>
    <row r="187" spans="1:44" ht="14" customHeight="1" x14ac:dyDescent="0.3">
      <c r="A187" s="25" t="s">
        <v>341</v>
      </c>
      <c r="B187" s="6">
        <v>19</v>
      </c>
      <c r="C187" s="6">
        <v>40719076</v>
      </c>
      <c r="D187" s="6" t="s">
        <v>342</v>
      </c>
      <c r="E187" s="6" t="s">
        <v>14</v>
      </c>
      <c r="F187" s="11" t="s">
        <v>13</v>
      </c>
      <c r="G187" s="3">
        <v>0.26844899999999999</v>
      </c>
      <c r="H187" s="4">
        <v>1.7351999999999999E-2</v>
      </c>
      <c r="I187" s="4">
        <v>2.9090000000000001E-3</v>
      </c>
      <c r="J187" s="5">
        <v>2.5300000000000002E-9</v>
      </c>
      <c r="K187" s="6">
        <v>292719</v>
      </c>
      <c r="L187" s="5">
        <f t="shared" si="4"/>
        <v>1.2153683898036424E-4</v>
      </c>
      <c r="M187" s="23">
        <f t="shared" si="5"/>
        <v>35.580223203673668</v>
      </c>
      <c r="O187" s="3">
        <v>2.2116E-2</v>
      </c>
      <c r="P187" s="4">
        <v>4.6379999999999998E-3</v>
      </c>
      <c r="Q187" s="5">
        <v>1.86E-6</v>
      </c>
      <c r="R187" s="11"/>
      <c r="S187" s="3">
        <v>-7.1859999999999997E-3</v>
      </c>
      <c r="T187" s="4">
        <v>5.2110000000000004E-3</v>
      </c>
      <c r="U187" s="5">
        <v>0.16794600000000001</v>
      </c>
      <c r="V187" s="11"/>
      <c r="X187" s="3">
        <v>-4.7000000000000002E-3</v>
      </c>
      <c r="Y187" s="4">
        <v>5.1500000000000001E-3</v>
      </c>
      <c r="Z187" s="86">
        <v>0.36199999999999999</v>
      </c>
      <c r="AA187" s="3">
        <v>-6.0000000000000001E-3</v>
      </c>
      <c r="AB187" s="4">
        <v>8.742049E-3</v>
      </c>
      <c r="AC187" s="86">
        <v>0.49249999999999999</v>
      </c>
      <c r="AD187" s="3">
        <v>-3.3599999999999998E-2</v>
      </c>
      <c r="AE187" s="4">
        <v>1.0420273000000001E-2</v>
      </c>
      <c r="AF187" s="86">
        <v>1.2620000000000001E-3</v>
      </c>
      <c r="AG187" s="3">
        <v>1.89E-2</v>
      </c>
      <c r="AH187" s="4">
        <v>1.2067365E-2</v>
      </c>
      <c r="AI187" s="86">
        <v>0.1173</v>
      </c>
      <c r="AJ187" s="3">
        <v>2.0799999999999999E-2</v>
      </c>
      <c r="AK187" s="4">
        <v>1.5634876999999998E-2</v>
      </c>
      <c r="AL187" s="86">
        <v>0.18340000000000001</v>
      </c>
      <c r="AM187" s="3">
        <v>6.8700000000000002E-3</v>
      </c>
      <c r="AN187" s="4">
        <v>1.7634839999999999E-2</v>
      </c>
      <c r="AO187" s="86">
        <v>0.10730000000000001</v>
      </c>
      <c r="AP187" s="3">
        <v>-2.0299999999999999E-2</v>
      </c>
      <c r="AQ187" s="4">
        <v>1.8634982000000001E-2</v>
      </c>
      <c r="AR187" s="86">
        <v>0.27600000000000002</v>
      </c>
    </row>
    <row r="188" spans="1:44" ht="14" customHeight="1" x14ac:dyDescent="0.3">
      <c r="A188" s="25" t="s">
        <v>343</v>
      </c>
      <c r="B188" s="6">
        <v>19</v>
      </c>
      <c r="C188" s="6">
        <v>43431040</v>
      </c>
      <c r="D188" s="6" t="s">
        <v>344</v>
      </c>
      <c r="E188" s="6" t="s">
        <v>14</v>
      </c>
      <c r="F188" s="11" t="s">
        <v>13</v>
      </c>
      <c r="G188" s="3">
        <v>0.13242399999999999</v>
      </c>
      <c r="H188" s="4">
        <v>2.3198E-2</v>
      </c>
      <c r="I188" s="4">
        <v>3.898E-3</v>
      </c>
      <c r="J188" s="5">
        <v>2.7499999999999998E-9</v>
      </c>
      <c r="K188" s="6">
        <v>269001</v>
      </c>
      <c r="L188" s="5">
        <f t="shared" si="4"/>
        <v>1.3164559975859774E-4</v>
      </c>
      <c r="M188" s="23">
        <f t="shared" si="5"/>
        <v>35.417197207631204</v>
      </c>
      <c r="N188" s="5" t="s">
        <v>472</v>
      </c>
      <c r="O188" s="3">
        <v>2.6075000000000001E-2</v>
      </c>
      <c r="P188" s="4">
        <v>6.1760000000000001E-3</v>
      </c>
      <c r="Q188" s="5">
        <v>2.4000000000000001E-5</v>
      </c>
      <c r="R188" s="12" t="s">
        <v>472</v>
      </c>
      <c r="S188" s="3">
        <v>-1.2227999999999999E-2</v>
      </c>
      <c r="T188" s="4">
        <v>6.8219999999999999E-3</v>
      </c>
      <c r="U188" s="5">
        <v>7.3044999999999999E-2</v>
      </c>
      <c r="V188" s="12" t="s">
        <v>472</v>
      </c>
      <c r="X188" s="3"/>
      <c r="Y188" s="4"/>
      <c r="Z188" s="86"/>
      <c r="AA188" s="3"/>
      <c r="AB188" s="4"/>
      <c r="AC188" s="86"/>
      <c r="AD188" s="3"/>
      <c r="AE188" s="4"/>
      <c r="AF188" s="86"/>
      <c r="AG188" s="3"/>
      <c r="AH188" s="4"/>
      <c r="AI188" s="86"/>
      <c r="AJ188" s="3"/>
      <c r="AK188" s="4"/>
      <c r="AL188" s="86"/>
      <c r="AM188" s="3"/>
      <c r="AN188" s="4"/>
      <c r="AO188" s="86"/>
      <c r="AP188" s="3"/>
      <c r="AQ188" s="4"/>
      <c r="AR188" s="86"/>
    </row>
    <row r="189" spans="1:44" ht="14" customHeight="1" x14ac:dyDescent="0.3">
      <c r="A189" s="25" t="s">
        <v>345</v>
      </c>
      <c r="B189" s="6">
        <v>19</v>
      </c>
      <c r="C189" s="6">
        <v>49206172</v>
      </c>
      <c r="D189" s="6" t="s">
        <v>346</v>
      </c>
      <c r="E189" s="6" t="s">
        <v>13</v>
      </c>
      <c r="F189" s="11" t="s">
        <v>14</v>
      </c>
      <c r="G189" s="3">
        <v>0.50563000000000002</v>
      </c>
      <c r="H189" s="4">
        <v>1.7505E-2</v>
      </c>
      <c r="I189" s="4">
        <v>2.5660000000000001E-3</v>
      </c>
      <c r="J189" s="5">
        <v>9.3400000000000002E-12</v>
      </c>
      <c r="K189" s="6">
        <v>295749</v>
      </c>
      <c r="L189" s="5">
        <f t="shared" si="4"/>
        <v>1.5733281282541699E-4</v>
      </c>
      <c r="M189" s="23">
        <f t="shared" si="5"/>
        <v>46.538029353740171</v>
      </c>
      <c r="N189" s="5"/>
      <c r="O189" s="3">
        <v>1.6938000000000002E-2</v>
      </c>
      <c r="P189" s="4">
        <v>4.0829999999999998E-3</v>
      </c>
      <c r="Q189" s="5">
        <v>3.4E-5</v>
      </c>
      <c r="R189" s="12"/>
      <c r="S189" s="3">
        <v>4.4999999999999999E-4</v>
      </c>
      <c r="T189" s="4">
        <v>4.6119999999999998E-3</v>
      </c>
      <c r="U189" s="5">
        <v>0.92232800000000004</v>
      </c>
      <c r="V189" s="12"/>
      <c r="W189" s="6" t="s">
        <v>415</v>
      </c>
      <c r="X189" s="3"/>
      <c r="Y189" s="4"/>
      <c r="Z189" s="86"/>
      <c r="AA189" s="3"/>
      <c r="AB189" s="4"/>
      <c r="AC189" s="86"/>
      <c r="AD189" s="3"/>
      <c r="AE189" s="4"/>
      <c r="AF189" s="86"/>
      <c r="AG189" s="3"/>
      <c r="AH189" s="4"/>
      <c r="AI189" s="86"/>
      <c r="AJ189" s="3"/>
      <c r="AK189" s="4"/>
      <c r="AL189" s="86"/>
      <c r="AM189" s="3"/>
      <c r="AN189" s="4"/>
      <c r="AO189" s="86"/>
      <c r="AP189" s="3"/>
      <c r="AQ189" s="4"/>
      <c r="AR189" s="86"/>
    </row>
    <row r="190" spans="1:44" ht="14" customHeight="1" x14ac:dyDescent="0.3">
      <c r="A190" s="25" t="s">
        <v>347</v>
      </c>
      <c r="B190" s="6">
        <v>19</v>
      </c>
      <c r="C190" s="6">
        <v>54723546</v>
      </c>
      <c r="D190" s="6" t="s">
        <v>348</v>
      </c>
      <c r="E190" s="6" t="s">
        <v>13</v>
      </c>
      <c r="F190" s="11" t="s">
        <v>14</v>
      </c>
      <c r="G190" s="3">
        <v>0.53620800000000002</v>
      </c>
      <c r="H190" s="4">
        <v>1.8193000000000001E-2</v>
      </c>
      <c r="I190" s="4">
        <v>2.6870000000000002E-3</v>
      </c>
      <c r="J190" s="5">
        <v>1.32E-11</v>
      </c>
      <c r="K190" s="6">
        <v>288702</v>
      </c>
      <c r="L190" s="5">
        <f t="shared" si="4"/>
        <v>1.5876492313675168E-4</v>
      </c>
      <c r="M190" s="23">
        <f t="shared" si="5"/>
        <v>45.842711524151724</v>
      </c>
      <c r="N190" s="5" t="s">
        <v>472</v>
      </c>
      <c r="O190" s="3">
        <v>1.7760999999999999E-2</v>
      </c>
      <c r="P190" s="4">
        <v>4.2139999999999999E-3</v>
      </c>
      <c r="Q190" s="5">
        <v>2.5000000000000001E-5</v>
      </c>
      <c r="R190" s="12"/>
      <c r="S190" s="3">
        <v>3.7000000000000002E-3</v>
      </c>
      <c r="T190" s="4">
        <v>4.8329999999999996E-3</v>
      </c>
      <c r="U190" s="5">
        <v>0.44392700000000002</v>
      </c>
      <c r="V190" s="12" t="s">
        <v>472</v>
      </c>
      <c r="X190" s="3">
        <v>-1.6000000000000001E-3</v>
      </c>
      <c r="Y190" s="4">
        <v>4.8799999999999998E-3</v>
      </c>
      <c r="Z190" s="86">
        <v>0.74299999999999999</v>
      </c>
      <c r="AA190" s="3">
        <v>-5.7000000000000002E-3</v>
      </c>
      <c r="AB190" s="4">
        <v>8.4804839999999999E-3</v>
      </c>
      <c r="AC190" s="86">
        <v>0.50149999999999995</v>
      </c>
      <c r="AD190" s="3">
        <v>-3.8E-3</v>
      </c>
      <c r="AE190" s="4">
        <v>1.0073333E-2</v>
      </c>
      <c r="AF190" s="86">
        <v>0.70599999999999996</v>
      </c>
      <c r="AG190" s="3">
        <v>3.0000000000000001E-3</v>
      </c>
      <c r="AH190" s="4">
        <v>1.1709814000000001E-2</v>
      </c>
      <c r="AI190" s="86">
        <v>0.79779999999999995</v>
      </c>
      <c r="AJ190" s="3">
        <v>-2.0000000000000001E-4</v>
      </c>
      <c r="AK190" s="4">
        <v>1.6282949000000001E-2</v>
      </c>
      <c r="AL190" s="86">
        <v>0.99019999999999997</v>
      </c>
      <c r="AM190" s="3">
        <v>2.8E-3</v>
      </c>
      <c r="AN190" s="4">
        <v>1.6783065E-2</v>
      </c>
      <c r="AO190" s="86">
        <v>0.86750000000000005</v>
      </c>
      <c r="AP190" s="3">
        <v>2.2000000000000001E-3</v>
      </c>
      <c r="AQ190" s="4">
        <v>1.7721128999999999E-2</v>
      </c>
      <c r="AR190" s="86">
        <v>0.9012</v>
      </c>
    </row>
    <row r="191" spans="1:44" ht="14" customHeight="1" x14ac:dyDescent="0.3">
      <c r="A191" s="25" t="s">
        <v>349</v>
      </c>
      <c r="B191" s="6">
        <v>19</v>
      </c>
      <c r="C191" s="6">
        <v>55993436</v>
      </c>
      <c r="D191" s="6" t="s">
        <v>350</v>
      </c>
      <c r="E191" s="6" t="s">
        <v>5</v>
      </c>
      <c r="F191" s="11" t="s">
        <v>14</v>
      </c>
      <c r="G191" s="3">
        <v>0.97544200000000003</v>
      </c>
      <c r="H191" s="4">
        <v>5.2330000000000002E-2</v>
      </c>
      <c r="I191" s="4">
        <v>8.6689999999999996E-3</v>
      </c>
      <c r="J191" s="5">
        <v>1.62E-9</v>
      </c>
      <c r="K191" s="6">
        <v>276061</v>
      </c>
      <c r="L191" s="5">
        <f t="shared" si="4"/>
        <v>1.3197786110475556E-4</v>
      </c>
      <c r="M191" s="23">
        <f t="shared" si="5"/>
        <v>36.438485432086942</v>
      </c>
      <c r="N191" s="5"/>
      <c r="O191" s="3">
        <v>5.459E-2</v>
      </c>
      <c r="P191" s="4">
        <v>1.3665999999999999E-2</v>
      </c>
      <c r="Q191" s="5">
        <v>6.4999999999999994E-5</v>
      </c>
      <c r="R191" s="12"/>
      <c r="S191" s="3">
        <v>5.8699999999999996E-4</v>
      </c>
      <c r="T191" s="4">
        <v>1.5448999999999999E-2</v>
      </c>
      <c r="U191" s="5">
        <v>0.96968699999999997</v>
      </c>
      <c r="V191" s="12"/>
      <c r="W191" s="6" t="s">
        <v>409</v>
      </c>
      <c r="X191" s="3"/>
      <c r="Y191" s="4"/>
      <c r="Z191" s="86"/>
      <c r="AA191" s="3"/>
      <c r="AB191" s="4"/>
      <c r="AC191" s="86"/>
      <c r="AD191" s="3"/>
      <c r="AE191" s="4"/>
      <c r="AF191" s="86"/>
      <c r="AG191" s="3"/>
      <c r="AH191" s="4"/>
      <c r="AI191" s="86"/>
      <c r="AJ191" s="3"/>
      <c r="AK191" s="4"/>
      <c r="AL191" s="86"/>
      <c r="AM191" s="3"/>
      <c r="AN191" s="4"/>
      <c r="AO191" s="86"/>
      <c r="AP191" s="3"/>
      <c r="AQ191" s="4"/>
      <c r="AR191" s="86"/>
    </row>
    <row r="192" spans="1:44" ht="14" customHeight="1" x14ac:dyDescent="0.3">
      <c r="A192" s="25" t="s">
        <v>351</v>
      </c>
      <c r="B192" s="6">
        <v>19</v>
      </c>
      <c r="C192" s="6">
        <v>56320663</v>
      </c>
      <c r="D192" s="6" t="s">
        <v>352</v>
      </c>
      <c r="E192" s="6" t="s">
        <v>6</v>
      </c>
      <c r="F192" s="11" t="s">
        <v>5</v>
      </c>
      <c r="G192" s="3">
        <v>0.35799400000000003</v>
      </c>
      <c r="H192" s="4">
        <v>5.9829999999999996E-3</v>
      </c>
      <c r="I192" s="4">
        <v>2.7160000000000001E-3</v>
      </c>
      <c r="J192" s="5">
        <v>2.7619999999999999E-2</v>
      </c>
      <c r="K192" s="6">
        <v>286534</v>
      </c>
      <c r="L192" s="5">
        <f t="shared" si="4"/>
        <v>1.6935380429578681E-5</v>
      </c>
      <c r="M192" s="23">
        <f t="shared" si="5"/>
        <v>4.8526106060547294</v>
      </c>
      <c r="O192" s="3">
        <v>-4.823E-3</v>
      </c>
      <c r="P192" s="4">
        <v>4.3169999999999997E-3</v>
      </c>
      <c r="Q192" s="5">
        <v>0.263957</v>
      </c>
      <c r="R192" s="11"/>
      <c r="S192" s="3">
        <v>2.2393E-2</v>
      </c>
      <c r="T192" s="4">
        <v>4.8199999999999996E-3</v>
      </c>
      <c r="U192" s="5">
        <v>3.3799999999999998E-6</v>
      </c>
      <c r="V192" s="12" t="s">
        <v>472</v>
      </c>
      <c r="X192" s="3">
        <v>1.1299999999999999E-2</v>
      </c>
      <c r="Y192" s="4">
        <v>4.6499999999999996E-3</v>
      </c>
      <c r="Z192" s="86">
        <v>1.52E-2</v>
      </c>
      <c r="AA192" s="3">
        <v>1.8800000000000001E-2</v>
      </c>
      <c r="AB192" s="4">
        <v>7.240832E-3</v>
      </c>
      <c r="AC192" s="86">
        <v>9.4210000000000006E-3</v>
      </c>
      <c r="AD192" s="3">
        <v>3.8999999999999998E-3</v>
      </c>
      <c r="AE192" s="4">
        <v>9.1872429999999995E-3</v>
      </c>
      <c r="AF192" s="86">
        <v>0.67120000000000002</v>
      </c>
      <c r="AG192" s="3">
        <v>7.6E-3</v>
      </c>
      <c r="AH192" s="4">
        <v>1.0353095E-2</v>
      </c>
      <c r="AI192" s="86">
        <v>0.46289999999999998</v>
      </c>
      <c r="AJ192" s="3">
        <v>4.5999999999999999E-3</v>
      </c>
      <c r="AK192" s="4">
        <v>1.2478477E-2</v>
      </c>
      <c r="AL192" s="86">
        <v>0.71240000000000003</v>
      </c>
      <c r="AM192" s="3">
        <v>1.7569999999999999E-2</v>
      </c>
      <c r="AN192" s="4">
        <v>1.6784093E-2</v>
      </c>
      <c r="AO192" s="86">
        <v>0.75670000000000004</v>
      </c>
      <c r="AP192" s="3">
        <v>1.2999999999999999E-3</v>
      </c>
      <c r="AQ192" s="4">
        <v>1.7416597999999998E-2</v>
      </c>
      <c r="AR192" s="86">
        <v>0.9405</v>
      </c>
    </row>
    <row r="193" spans="1:44" ht="14" customHeight="1" x14ac:dyDescent="0.3">
      <c r="A193" s="25" t="s">
        <v>353</v>
      </c>
      <c r="B193" s="6">
        <v>19</v>
      </c>
      <c r="C193" s="6">
        <v>56423668</v>
      </c>
      <c r="D193" s="6" t="s">
        <v>354</v>
      </c>
      <c r="E193" s="6" t="s">
        <v>5</v>
      </c>
      <c r="F193" s="11" t="s">
        <v>6</v>
      </c>
      <c r="G193" s="3">
        <v>0.39491100000000001</v>
      </c>
      <c r="H193" s="4">
        <v>8.8610000000000008E-3</v>
      </c>
      <c r="I193" s="4">
        <v>2.6559999999999999E-3</v>
      </c>
      <c r="J193" s="5">
        <v>8.52E-4</v>
      </c>
      <c r="K193" s="6">
        <v>287103</v>
      </c>
      <c r="L193" s="5">
        <f t="shared" si="4"/>
        <v>3.8766336823674015E-5</v>
      </c>
      <c r="M193" s="23">
        <f t="shared" si="5"/>
        <v>11.130285548812163</v>
      </c>
      <c r="N193" s="5" t="s">
        <v>472</v>
      </c>
      <c r="O193" s="3">
        <v>-2.601E-3</v>
      </c>
      <c r="P193" s="4">
        <v>4.2319999999999997E-3</v>
      </c>
      <c r="Q193" s="5">
        <v>0.53882399999999997</v>
      </c>
      <c r="R193" s="12" t="s">
        <v>472</v>
      </c>
      <c r="S193" s="3">
        <v>2.2549E-2</v>
      </c>
      <c r="T193" s="4">
        <v>4.7289999999999997E-3</v>
      </c>
      <c r="U193" s="5">
        <v>1.86E-6</v>
      </c>
      <c r="V193" s="12"/>
      <c r="X193" s="3">
        <v>2.2000000000000001E-3</v>
      </c>
      <c r="Y193" s="4">
        <v>4.5999999999999999E-3</v>
      </c>
      <c r="Z193" s="86">
        <v>0.63300000000000001</v>
      </c>
      <c r="AA193" s="3">
        <v>8.2000000000000007E-3</v>
      </c>
      <c r="AB193" s="4">
        <v>7.2539520000000001E-3</v>
      </c>
      <c r="AC193" s="86">
        <v>0.25829999999999997</v>
      </c>
      <c r="AD193" s="3">
        <v>-3.7000000000000002E-3</v>
      </c>
      <c r="AE193" s="4">
        <v>9.1734599999999996E-3</v>
      </c>
      <c r="AF193" s="86">
        <v>0.68669999999999998</v>
      </c>
      <c r="AG193" s="3">
        <v>-1.2999999999999999E-3</v>
      </c>
      <c r="AH193" s="4">
        <v>1.0439712E-2</v>
      </c>
      <c r="AI193" s="86">
        <v>0.90090000000000003</v>
      </c>
      <c r="AJ193" s="3">
        <v>2.75E-2</v>
      </c>
      <c r="AK193" s="4">
        <v>1.2358621E-2</v>
      </c>
      <c r="AL193" s="86">
        <v>2.6069999999999999E-2</v>
      </c>
      <c r="AM193" s="3">
        <v>2.93E-2</v>
      </c>
      <c r="AN193" s="4">
        <v>1.6919406000000001E-2</v>
      </c>
      <c r="AO193" s="86">
        <v>8.3320000000000005E-2</v>
      </c>
      <c r="AP193" s="3">
        <v>4.0800000000000003E-2</v>
      </c>
      <c r="AQ193" s="4">
        <v>1.7885772000000001E-2</v>
      </c>
      <c r="AR193" s="86">
        <v>2.2540000000000001E-2</v>
      </c>
    </row>
    <row r="194" spans="1:44" ht="14" customHeight="1" x14ac:dyDescent="0.3">
      <c r="A194" s="25" t="s">
        <v>355</v>
      </c>
      <c r="B194" s="6">
        <v>20</v>
      </c>
      <c r="C194" s="6">
        <v>10658882</v>
      </c>
      <c r="D194" s="6" t="s">
        <v>356</v>
      </c>
      <c r="E194" s="6" t="s">
        <v>13</v>
      </c>
      <c r="F194" s="11" t="s">
        <v>5</v>
      </c>
      <c r="G194" s="3">
        <v>0.50011399999999995</v>
      </c>
      <c r="H194" s="4">
        <v>1.9018E-2</v>
      </c>
      <c r="I194" s="4">
        <v>2.6229999999999999E-3</v>
      </c>
      <c r="J194" s="5">
        <v>4.3500000000000001E-13</v>
      </c>
      <c r="K194" s="6">
        <v>292711</v>
      </c>
      <c r="L194" s="5">
        <f t="shared" si="4"/>
        <v>1.7956267700823132E-4</v>
      </c>
      <c r="M194" s="23">
        <f t="shared" si="5"/>
        <v>52.569051063939206</v>
      </c>
      <c r="O194" s="3">
        <v>1.5217E-2</v>
      </c>
      <c r="P194" s="4">
        <v>4.1650000000000003E-3</v>
      </c>
      <c r="Q194" s="5">
        <v>2.5900000000000001E-4</v>
      </c>
      <c r="R194" s="11"/>
      <c r="S194" s="3">
        <v>8.7130000000000003E-3</v>
      </c>
      <c r="T194" s="4">
        <v>4.8009999999999997E-3</v>
      </c>
      <c r="U194" s="5">
        <v>6.9540000000000005E-2</v>
      </c>
      <c r="V194" s="11"/>
      <c r="X194" s="3">
        <v>1.5699999999999999E-2</v>
      </c>
      <c r="Y194" s="4">
        <v>4.8199999999999996E-3</v>
      </c>
      <c r="Z194" s="86">
        <v>1.14E-3</v>
      </c>
      <c r="AA194" s="3">
        <v>2.4799999999999999E-2</v>
      </c>
      <c r="AB194" s="4">
        <v>7.6791699999999999E-3</v>
      </c>
      <c r="AC194" s="86">
        <v>1.24E-3</v>
      </c>
      <c r="AD194" s="3">
        <v>1.83E-2</v>
      </c>
      <c r="AE194" s="4">
        <v>9.5073080000000008E-3</v>
      </c>
      <c r="AF194" s="86">
        <v>5.425E-2</v>
      </c>
      <c r="AG194" s="3">
        <v>-3.0999999999999999E-3</v>
      </c>
      <c r="AH194" s="4">
        <v>1.0935067E-2</v>
      </c>
      <c r="AI194" s="86">
        <v>0.77680000000000005</v>
      </c>
      <c r="AJ194" s="3">
        <v>-6.4999999999999997E-3</v>
      </c>
      <c r="AK194" s="4">
        <v>1.3252543E-2</v>
      </c>
      <c r="AL194" s="86">
        <v>0.62380000000000002</v>
      </c>
      <c r="AM194" s="3">
        <v>1.6622999999999999E-2</v>
      </c>
      <c r="AN194" s="4">
        <v>1.7207120999999999E-2</v>
      </c>
      <c r="AO194" s="86">
        <v>0.92130000000000001</v>
      </c>
      <c r="AP194" s="3">
        <v>6.7000000000000002E-3</v>
      </c>
      <c r="AQ194" s="4">
        <v>1.8076467999999998E-2</v>
      </c>
      <c r="AR194" s="86">
        <v>0.71089999999999998</v>
      </c>
    </row>
    <row r="195" spans="1:44" ht="14" customHeight="1" x14ac:dyDescent="0.3">
      <c r="A195" s="25" t="s">
        <v>357</v>
      </c>
      <c r="B195" s="6">
        <v>20</v>
      </c>
      <c r="C195" s="6">
        <v>11207419</v>
      </c>
      <c r="D195" s="6" t="s">
        <v>358</v>
      </c>
      <c r="E195" s="6" t="s">
        <v>6</v>
      </c>
      <c r="F195" s="11" t="s">
        <v>14</v>
      </c>
      <c r="G195" s="3">
        <v>0.46018500000000001</v>
      </c>
      <c r="H195" s="4">
        <v>1.6156E-2</v>
      </c>
      <c r="I195" s="4">
        <v>2.598E-3</v>
      </c>
      <c r="J195" s="5">
        <v>5.1699999999999997E-10</v>
      </c>
      <c r="K195" s="6">
        <v>292717</v>
      </c>
      <c r="L195" s="5">
        <f t="shared" si="4"/>
        <v>1.3209430018991993E-4</v>
      </c>
      <c r="M195" s="23">
        <f t="shared" si="5"/>
        <v>38.671091310836694</v>
      </c>
      <c r="N195" s="5" t="s">
        <v>472</v>
      </c>
      <c r="O195" s="3">
        <v>1.3978000000000001E-2</v>
      </c>
      <c r="P195" s="4">
        <v>4.1289999999999999E-3</v>
      </c>
      <c r="Q195" s="5">
        <v>7.1100000000000004E-4</v>
      </c>
      <c r="R195" s="12" t="s">
        <v>472</v>
      </c>
      <c r="S195" s="3">
        <v>2.9129999999999998E-3</v>
      </c>
      <c r="T195" s="4">
        <v>4.6480000000000002E-3</v>
      </c>
      <c r="U195" s="5">
        <v>0.53088500000000005</v>
      </c>
      <c r="V195" s="12" t="s">
        <v>472</v>
      </c>
      <c r="X195" s="3"/>
      <c r="Y195" s="4"/>
      <c r="Z195" s="86"/>
      <c r="AA195" s="3"/>
      <c r="AB195" s="4"/>
      <c r="AC195" s="86"/>
      <c r="AD195" s="3"/>
      <c r="AE195" s="4"/>
      <c r="AF195" s="86"/>
      <c r="AG195" s="3"/>
      <c r="AH195" s="4"/>
      <c r="AI195" s="86"/>
      <c r="AJ195" s="3"/>
      <c r="AK195" s="4"/>
      <c r="AL195" s="86"/>
      <c r="AM195" s="3"/>
      <c r="AN195" s="4"/>
      <c r="AO195" s="86"/>
      <c r="AP195" s="3"/>
      <c r="AQ195" s="4"/>
      <c r="AR195" s="86"/>
    </row>
    <row r="196" spans="1:44" ht="14" customHeight="1" x14ac:dyDescent="0.3">
      <c r="A196" s="25" t="s">
        <v>359</v>
      </c>
      <c r="B196" s="6">
        <v>20</v>
      </c>
      <c r="C196" s="6">
        <v>22540915</v>
      </c>
      <c r="D196" s="6" t="s">
        <v>360</v>
      </c>
      <c r="E196" s="6" t="s">
        <v>13</v>
      </c>
      <c r="F196" s="11" t="s">
        <v>6</v>
      </c>
      <c r="G196" s="3">
        <v>4.6163999999999997E-2</v>
      </c>
      <c r="H196" s="4">
        <v>3.8072000000000002E-2</v>
      </c>
      <c r="I196" s="4">
        <v>6.2179999999999996E-3</v>
      </c>
      <c r="J196" s="5">
        <v>9.4400000000000005E-10</v>
      </c>
      <c r="K196" s="6">
        <v>291539</v>
      </c>
      <c r="L196" s="5">
        <f t="shared" ref="L196:L212" si="6">(2*G196*(1-G196)*H196*H196)/((2*G196*(1-G196)*H196*H196)+(2*G196*(1-G196)*K196*I196*I196))</f>
        <v>1.2857527008108856E-4</v>
      </c>
      <c r="M196" s="23">
        <f t="shared" ref="M196:M212" si="7">L196*(K196-2)/(1-L196)</f>
        <v>37.4892687064794</v>
      </c>
      <c r="N196" s="5" t="s">
        <v>472</v>
      </c>
      <c r="O196" s="3">
        <v>5.527E-2</v>
      </c>
      <c r="P196" s="4">
        <v>9.7149999999999997E-3</v>
      </c>
      <c r="Q196" s="5">
        <v>1.28E-8</v>
      </c>
      <c r="R196" s="12" t="s">
        <v>472</v>
      </c>
      <c r="S196" s="3">
        <v>-4.0231000000000003E-2</v>
      </c>
      <c r="T196" s="4">
        <v>1.0651000000000001E-2</v>
      </c>
      <c r="U196" s="5">
        <v>1.5899999999999999E-4</v>
      </c>
      <c r="V196" s="12"/>
      <c r="X196" s="3">
        <v>3.1899999999999998E-2</v>
      </c>
      <c r="Y196" s="4">
        <v>1.06E-2</v>
      </c>
      <c r="Z196" s="86">
        <v>2.5600000000000002E-3</v>
      </c>
      <c r="AA196" s="3">
        <v>6.1199999999999997E-2</v>
      </c>
      <c r="AB196" s="4">
        <v>1.5812713999999999E-2</v>
      </c>
      <c r="AC196" s="86">
        <v>1.087E-4</v>
      </c>
      <c r="AD196" s="3">
        <v>3.1699999999999999E-2</v>
      </c>
      <c r="AE196" s="4">
        <v>2.1442058999999999E-2</v>
      </c>
      <c r="AF196" s="86">
        <v>0.13930000000000001</v>
      </c>
      <c r="AG196" s="3">
        <v>3.73E-2</v>
      </c>
      <c r="AH196" s="4">
        <v>2.2112752999999999E-2</v>
      </c>
      <c r="AI196" s="86">
        <v>9.1639999999999999E-2</v>
      </c>
      <c r="AJ196" s="3">
        <v>1.5100000000000001E-2</v>
      </c>
      <c r="AK196" s="4">
        <v>2.8731733999999998E-2</v>
      </c>
      <c r="AL196" s="86">
        <v>0.59919999999999995</v>
      </c>
      <c r="AM196" s="3">
        <v>1.11E-2</v>
      </c>
      <c r="AN196" s="4">
        <v>4.1925922999999997E-2</v>
      </c>
      <c r="AO196" s="86">
        <v>0.79120000000000001</v>
      </c>
      <c r="AP196" s="3">
        <v>-1.9800000000000002E-2</v>
      </c>
      <c r="AQ196" s="4">
        <v>4.4966540999999999E-2</v>
      </c>
      <c r="AR196" s="86">
        <v>0.65969999999999995</v>
      </c>
    </row>
    <row r="197" spans="1:44" ht="14" customHeight="1" x14ac:dyDescent="0.3">
      <c r="A197" s="25" t="s">
        <v>361</v>
      </c>
      <c r="B197" s="6">
        <v>20</v>
      </c>
      <c r="C197" s="6">
        <v>31327144</v>
      </c>
      <c r="D197" s="6" t="s">
        <v>362</v>
      </c>
      <c r="E197" s="6" t="s">
        <v>13</v>
      </c>
      <c r="F197" s="11" t="s">
        <v>5</v>
      </c>
      <c r="G197" s="3">
        <v>0.233458</v>
      </c>
      <c r="H197" s="4">
        <v>3.1861E-2</v>
      </c>
      <c r="I197" s="4">
        <v>3.107E-3</v>
      </c>
      <c r="J197" s="5">
        <v>1.2100000000000001E-24</v>
      </c>
      <c r="K197" s="6">
        <v>292713</v>
      </c>
      <c r="L197" s="5">
        <f t="shared" si="6"/>
        <v>3.5911892841979397E-4</v>
      </c>
      <c r="M197" s="23">
        <f t="shared" si="7"/>
        <v>105.15582410355547</v>
      </c>
      <c r="N197" s="5"/>
      <c r="O197" s="3">
        <v>2.9429E-2</v>
      </c>
      <c r="P197" s="4">
        <v>4.9500000000000004E-3</v>
      </c>
      <c r="Q197" s="5">
        <v>2.7499999999999998E-9</v>
      </c>
      <c r="R197" s="12"/>
      <c r="S197" s="3">
        <v>3.2299999999999998E-3</v>
      </c>
      <c r="T197" s="4">
        <v>5.7369999999999999E-3</v>
      </c>
      <c r="U197" s="5">
        <v>0.57338800000000001</v>
      </c>
      <c r="V197" s="12" t="s">
        <v>472</v>
      </c>
      <c r="X197" s="3">
        <v>4.7999999999999996E-3</v>
      </c>
      <c r="Y197" s="4">
        <v>5.2100000000000002E-3</v>
      </c>
      <c r="Z197" s="86">
        <v>0.35699999999999998</v>
      </c>
      <c r="AA197" s="3">
        <v>6.6E-3</v>
      </c>
      <c r="AB197" s="4">
        <v>8.1491949999999997E-3</v>
      </c>
      <c r="AC197" s="86">
        <v>0.41799999999999998</v>
      </c>
      <c r="AD197" s="3">
        <v>-3.0000000000000001E-3</v>
      </c>
      <c r="AE197" s="4">
        <v>1.0452375999999999E-2</v>
      </c>
      <c r="AF197" s="86">
        <v>0.77410000000000001</v>
      </c>
      <c r="AG197" s="3">
        <v>5.4999999999999997E-3</v>
      </c>
      <c r="AH197" s="4">
        <v>1.1624008E-2</v>
      </c>
      <c r="AI197" s="86">
        <v>0.6361</v>
      </c>
      <c r="AJ197" s="3">
        <v>2.1700000000000001E-2</v>
      </c>
      <c r="AK197" s="4">
        <v>1.4099904E-2</v>
      </c>
      <c r="AL197" s="86">
        <v>0.12379999999999999</v>
      </c>
      <c r="AM197" s="3">
        <v>1.8654E-2</v>
      </c>
      <c r="AN197" s="4">
        <v>1.9876570999999999E-2</v>
      </c>
      <c r="AO197" s="86">
        <v>0.88400000000000001</v>
      </c>
      <c r="AP197" s="3">
        <v>-7.3000000000000001E-3</v>
      </c>
      <c r="AQ197" s="4">
        <v>2.0838204999999999E-2</v>
      </c>
      <c r="AR197" s="86">
        <v>0.72609999999999997</v>
      </c>
    </row>
    <row r="198" spans="1:44" ht="14" customHeight="1" x14ac:dyDescent="0.3">
      <c r="A198" s="25" t="s">
        <v>363</v>
      </c>
      <c r="B198" s="6">
        <v>20</v>
      </c>
      <c r="C198" s="6">
        <v>32466219</v>
      </c>
      <c r="D198" s="6" t="s">
        <v>364</v>
      </c>
      <c r="E198" s="6" t="s">
        <v>5</v>
      </c>
      <c r="F198" s="11" t="s">
        <v>6</v>
      </c>
      <c r="G198" s="3">
        <v>0.97888900000000001</v>
      </c>
      <c r="H198" s="4">
        <v>2.0074000000000002E-2</v>
      </c>
      <c r="I198" s="4">
        <v>9.0349999999999996E-3</v>
      </c>
      <c r="J198" s="5">
        <v>2.631E-2</v>
      </c>
      <c r="K198" s="6">
        <v>300702</v>
      </c>
      <c r="L198" s="5">
        <f t="shared" si="6"/>
        <v>1.6416027831814202E-5</v>
      </c>
      <c r="M198" s="23">
        <f t="shared" si="7"/>
        <v>4.936380604787928</v>
      </c>
      <c r="N198" s="5" t="s">
        <v>472</v>
      </c>
      <c r="O198" s="3">
        <v>-6.4400000000000004E-3</v>
      </c>
      <c r="P198" s="4">
        <v>1.4397E-2</v>
      </c>
      <c r="Q198" s="5">
        <v>0.65466500000000005</v>
      </c>
      <c r="R198" s="12" t="s">
        <v>472</v>
      </c>
      <c r="S198" s="3">
        <v>5.8948E-2</v>
      </c>
      <c r="T198" s="4">
        <v>1.6358999999999999E-2</v>
      </c>
      <c r="U198" s="5">
        <v>3.1399999999999999E-4</v>
      </c>
      <c r="V198" s="12" t="s">
        <v>472</v>
      </c>
      <c r="X198" s="3"/>
      <c r="Y198" s="4"/>
      <c r="Z198" s="86"/>
      <c r="AA198" s="3"/>
      <c r="AB198" s="4"/>
      <c r="AC198" s="86"/>
      <c r="AD198" s="3"/>
      <c r="AE198" s="4"/>
      <c r="AF198" s="86"/>
      <c r="AG198" s="3"/>
      <c r="AH198" s="4"/>
      <c r="AI198" s="86"/>
      <c r="AJ198" s="3"/>
      <c r="AK198" s="4"/>
      <c r="AL198" s="86"/>
      <c r="AM198" s="3"/>
      <c r="AN198" s="4"/>
      <c r="AO198" s="86"/>
      <c r="AP198" s="3"/>
      <c r="AQ198" s="4"/>
      <c r="AR198" s="86"/>
    </row>
    <row r="199" spans="1:44" ht="14" customHeight="1" x14ac:dyDescent="0.3">
      <c r="A199" s="25" t="s">
        <v>365</v>
      </c>
      <c r="B199" s="6">
        <v>20</v>
      </c>
      <c r="C199" s="6">
        <v>33715777</v>
      </c>
      <c r="D199" s="6" t="s">
        <v>366</v>
      </c>
      <c r="E199" s="6" t="s">
        <v>5</v>
      </c>
      <c r="F199" s="11" t="s">
        <v>14</v>
      </c>
      <c r="G199" s="3">
        <v>0.45167800000000002</v>
      </c>
      <c r="H199" s="4">
        <v>1.6076E-2</v>
      </c>
      <c r="I199" s="4">
        <v>2.6250000000000002E-3</v>
      </c>
      <c r="J199" s="5">
        <v>9.4400000000000005E-10</v>
      </c>
      <c r="K199" s="6">
        <v>292712</v>
      </c>
      <c r="L199" s="5">
        <f t="shared" si="6"/>
        <v>1.281153623054966E-4</v>
      </c>
      <c r="M199" s="23">
        <f t="shared" si="7"/>
        <v>37.505452725106217</v>
      </c>
      <c r="N199" s="5" t="s">
        <v>472</v>
      </c>
      <c r="O199" s="3">
        <v>1.3908E-2</v>
      </c>
      <c r="P199" s="4">
        <v>4.1900000000000001E-3</v>
      </c>
      <c r="Q199" s="5">
        <v>9.0300000000000005E-4</v>
      </c>
      <c r="R199" s="12" t="s">
        <v>472</v>
      </c>
      <c r="S199" s="3">
        <v>6.8630000000000002E-3</v>
      </c>
      <c r="T199" s="4">
        <v>4.829E-3</v>
      </c>
      <c r="U199" s="5">
        <v>0.155305</v>
      </c>
      <c r="V199" s="12"/>
      <c r="X199" s="3">
        <v>2E-3</v>
      </c>
      <c r="Y199" s="4">
        <v>4.8599999999999997E-3</v>
      </c>
      <c r="Z199" s="86">
        <v>0.68</v>
      </c>
      <c r="AA199" s="3">
        <v>-5.0000000000000001E-4</v>
      </c>
      <c r="AB199" s="4">
        <v>8.6116249999999995E-3</v>
      </c>
      <c r="AC199" s="86">
        <v>0.95369999999999999</v>
      </c>
      <c r="AD199" s="3">
        <v>-4.4999999999999997E-3</v>
      </c>
      <c r="AE199" s="4">
        <v>9.9812189999999995E-3</v>
      </c>
      <c r="AF199" s="86">
        <v>0.65210000000000001</v>
      </c>
      <c r="AG199" s="3">
        <v>-4.0000000000000001E-3</v>
      </c>
      <c r="AH199" s="4">
        <v>1.1523340999999999E-2</v>
      </c>
      <c r="AI199" s="86">
        <v>0.72850000000000004</v>
      </c>
      <c r="AJ199" s="3">
        <v>1.32E-2</v>
      </c>
      <c r="AK199" s="4">
        <v>1.5333014000000001E-2</v>
      </c>
      <c r="AL199" s="86">
        <v>0.38929999999999998</v>
      </c>
      <c r="AM199" s="3">
        <v>3.27E-2</v>
      </c>
      <c r="AN199" s="4">
        <v>1.6888522E-2</v>
      </c>
      <c r="AO199" s="86">
        <v>5.2839999999999998E-2</v>
      </c>
      <c r="AP199" s="3">
        <v>6.9999999999999999E-4</v>
      </c>
      <c r="AQ199" s="4">
        <v>1.8737896E-2</v>
      </c>
      <c r="AR199" s="86">
        <v>0.97019999999999995</v>
      </c>
    </row>
    <row r="200" spans="1:44" ht="14" customHeight="1" x14ac:dyDescent="0.3">
      <c r="A200" s="25" t="s">
        <v>367</v>
      </c>
      <c r="B200" s="6">
        <v>20</v>
      </c>
      <c r="C200" s="6">
        <v>39159119</v>
      </c>
      <c r="D200" s="6" t="s">
        <v>368</v>
      </c>
      <c r="E200" s="6" t="s">
        <v>13</v>
      </c>
      <c r="F200" s="11" t="s">
        <v>14</v>
      </c>
      <c r="G200" s="3">
        <v>0.40069700000000003</v>
      </c>
      <c r="H200" s="4">
        <v>2.4145E-2</v>
      </c>
      <c r="I200" s="4">
        <v>2.6610000000000002E-3</v>
      </c>
      <c r="J200" s="5">
        <v>1.2000000000000001E-19</v>
      </c>
      <c r="K200" s="6">
        <v>292373</v>
      </c>
      <c r="L200" s="5">
        <f t="shared" si="6"/>
        <v>2.8151732538101446E-4</v>
      </c>
      <c r="M200" s="23">
        <f t="shared" si="7"/>
        <v>82.330679451648606</v>
      </c>
      <c r="O200" s="3">
        <v>2.3859000000000002E-2</v>
      </c>
      <c r="P200" s="4">
        <v>4.2420000000000001E-3</v>
      </c>
      <c r="Q200" s="5">
        <v>1.8600000000000001E-8</v>
      </c>
      <c r="R200" s="11"/>
      <c r="S200" s="3">
        <v>-2.8770000000000002E-3</v>
      </c>
      <c r="T200" s="4">
        <v>4.7689999999999998E-3</v>
      </c>
      <c r="U200" s="5">
        <v>0.54635599999999995</v>
      </c>
      <c r="V200" s="12" t="s">
        <v>472</v>
      </c>
      <c r="X200" s="3">
        <v>0.01</v>
      </c>
      <c r="Y200" s="4">
        <v>4.6600000000000001E-3</v>
      </c>
      <c r="Z200" s="86">
        <v>3.2000000000000001E-2</v>
      </c>
      <c r="AA200" s="3">
        <v>2.58E-2</v>
      </c>
      <c r="AB200" s="4">
        <v>7.2518529999999999E-3</v>
      </c>
      <c r="AC200" s="86">
        <v>3.7409999999999999E-4</v>
      </c>
      <c r="AD200" s="3">
        <v>2E-3</v>
      </c>
      <c r="AE200" s="4">
        <v>9.3656009999999994E-3</v>
      </c>
      <c r="AF200" s="86">
        <v>0.83089999999999997</v>
      </c>
      <c r="AG200" s="3">
        <v>-1.5800000000000002E-2</v>
      </c>
      <c r="AH200" s="4">
        <v>1.0320887000000001E-2</v>
      </c>
      <c r="AI200" s="86">
        <v>0.1258</v>
      </c>
      <c r="AJ200" s="3">
        <v>-1.6000000000000001E-3</v>
      </c>
      <c r="AK200" s="4">
        <v>1.2408249E-2</v>
      </c>
      <c r="AL200" s="86">
        <v>0.89739999999999998</v>
      </c>
      <c r="AM200" s="3">
        <v>2.4145E-2</v>
      </c>
      <c r="AN200" s="4">
        <v>1.7028926999999999E-2</v>
      </c>
      <c r="AO200" s="86">
        <v>0.53749999999999998</v>
      </c>
      <c r="AP200" s="3">
        <v>3.5000000000000001E-3</v>
      </c>
      <c r="AQ200" s="4">
        <v>1.7832712000000001E-2</v>
      </c>
      <c r="AR200" s="86">
        <v>0.84440000000000004</v>
      </c>
    </row>
    <row r="201" spans="1:44" ht="14" customHeight="1" x14ac:dyDescent="0.3">
      <c r="A201" s="25" t="s">
        <v>369</v>
      </c>
      <c r="B201" s="6">
        <v>20</v>
      </c>
      <c r="C201" s="6">
        <v>39797465</v>
      </c>
      <c r="D201" s="6" t="s">
        <v>370</v>
      </c>
      <c r="E201" s="6" t="s">
        <v>14</v>
      </c>
      <c r="F201" s="11" t="s">
        <v>13</v>
      </c>
      <c r="G201" s="3">
        <v>0.45056299999999999</v>
      </c>
      <c r="H201" s="4">
        <v>1.512E-2</v>
      </c>
      <c r="I201" s="4">
        <v>2.5569999999999998E-3</v>
      </c>
      <c r="J201" s="5">
        <v>3.4299999999999999E-9</v>
      </c>
      <c r="K201" s="6">
        <v>297797</v>
      </c>
      <c r="L201" s="5">
        <f t="shared" si="6"/>
        <v>1.1740073569187466E-4</v>
      </c>
      <c r="M201" s="23">
        <f t="shared" si="7"/>
        <v>34.965457055743954</v>
      </c>
      <c r="O201" s="3">
        <v>1.8192E-2</v>
      </c>
      <c r="P201" s="4">
        <v>4.0990000000000002E-3</v>
      </c>
      <c r="Q201" s="5">
        <v>9.0499999999999997E-6</v>
      </c>
      <c r="R201" s="11"/>
      <c r="S201" s="3">
        <v>-6.5360000000000001E-3</v>
      </c>
      <c r="T201" s="4">
        <v>4.633E-3</v>
      </c>
      <c r="U201" s="5">
        <v>0.15836500000000001</v>
      </c>
      <c r="V201" s="12" t="s">
        <v>472</v>
      </c>
      <c r="X201" s="3">
        <v>2.3999999999999998E-3</v>
      </c>
      <c r="Y201" s="4">
        <v>4.4600000000000004E-3</v>
      </c>
      <c r="Z201" s="86">
        <v>0.59099999999999997</v>
      </c>
      <c r="AA201" s="3">
        <v>1.35E-2</v>
      </c>
      <c r="AB201" s="4">
        <v>7.0874709999999997E-3</v>
      </c>
      <c r="AC201" s="86">
        <v>5.6809999999999999E-2</v>
      </c>
      <c r="AD201" s="3">
        <v>-6.9999999999999999E-4</v>
      </c>
      <c r="AE201" s="4">
        <v>9.5224669999999997E-3</v>
      </c>
      <c r="AF201" s="86">
        <v>0.94140000000000001</v>
      </c>
      <c r="AG201" s="3">
        <v>6.4000000000000003E-3</v>
      </c>
      <c r="AH201" s="4">
        <v>1.0065894000000001E-2</v>
      </c>
      <c r="AI201" s="86">
        <v>0.52490000000000003</v>
      </c>
      <c r="AJ201" s="3">
        <v>-6.0000000000000001E-3</v>
      </c>
      <c r="AK201" s="4">
        <v>1.2159473000000001E-2</v>
      </c>
      <c r="AL201" s="86">
        <v>0.62170000000000003</v>
      </c>
      <c r="AM201" s="3">
        <v>1.512E-2</v>
      </c>
      <c r="AN201" s="4">
        <v>1.6733580000000001E-2</v>
      </c>
      <c r="AO201" s="86">
        <v>0.72440000000000004</v>
      </c>
      <c r="AP201" s="3">
        <v>2.8299999999999999E-2</v>
      </c>
      <c r="AQ201" s="4">
        <v>1.7537711000000001E-2</v>
      </c>
      <c r="AR201" s="86">
        <v>0.1066</v>
      </c>
    </row>
    <row r="202" spans="1:44" ht="14" customHeight="1" x14ac:dyDescent="0.3">
      <c r="A202" s="25" t="s">
        <v>371</v>
      </c>
      <c r="B202" s="6">
        <v>20</v>
      </c>
      <c r="C202" s="6">
        <v>57272617</v>
      </c>
      <c r="D202" s="6" t="s">
        <v>372</v>
      </c>
      <c r="E202" s="6" t="s">
        <v>13</v>
      </c>
      <c r="F202" s="11" t="s">
        <v>14</v>
      </c>
      <c r="G202" s="3">
        <v>0.62723200000000001</v>
      </c>
      <c r="H202" s="4">
        <v>1.6962000000000001E-2</v>
      </c>
      <c r="I202" s="4">
        <v>2.679E-3</v>
      </c>
      <c r="J202" s="5">
        <v>2.4900000000000002E-10</v>
      </c>
      <c r="K202" s="6">
        <v>292375</v>
      </c>
      <c r="L202" s="5">
        <f t="shared" si="6"/>
        <v>1.3709099034117347E-4</v>
      </c>
      <c r="M202" s="23">
        <f t="shared" si="7"/>
        <v>40.087199712928559</v>
      </c>
      <c r="O202" s="3">
        <v>1.7794000000000001E-2</v>
      </c>
      <c r="P202" s="4">
        <v>4.2770000000000004E-3</v>
      </c>
      <c r="Q202" s="5">
        <v>3.1999999999999999E-5</v>
      </c>
      <c r="R202" s="11"/>
      <c r="S202" s="3">
        <v>-5.6690000000000004E-3</v>
      </c>
      <c r="T202" s="4">
        <v>4.9280000000000001E-3</v>
      </c>
      <c r="U202" s="5">
        <v>0.24995500000000001</v>
      </c>
      <c r="V202" s="11"/>
      <c r="X202" s="3">
        <v>-7.6E-3</v>
      </c>
      <c r="Y202" s="4">
        <v>4.5900000000000003E-3</v>
      </c>
      <c r="Z202" s="86">
        <v>9.7699999999999995E-2</v>
      </c>
      <c r="AA202" s="3">
        <v>-1.5E-3</v>
      </c>
      <c r="AB202" s="4">
        <v>7.045351E-3</v>
      </c>
      <c r="AC202" s="86">
        <v>0.83140000000000003</v>
      </c>
      <c r="AD202" s="3">
        <v>1.1999999999999999E-3</v>
      </c>
      <c r="AE202" s="4">
        <v>8.8464630000000006E-3</v>
      </c>
      <c r="AF202" s="86">
        <v>0.8921</v>
      </c>
      <c r="AG202" s="3">
        <v>-2.2800000000000001E-2</v>
      </c>
      <c r="AH202" s="4">
        <v>1.0176406000000001E-2</v>
      </c>
      <c r="AI202" s="86">
        <v>2.5059999999999999E-2</v>
      </c>
      <c r="AJ202" s="3">
        <v>2.1600000000000001E-2</v>
      </c>
      <c r="AK202" s="4">
        <v>1.2331475999999999E-2</v>
      </c>
      <c r="AL202" s="86">
        <v>7.9839999999999994E-2</v>
      </c>
      <c r="AM202" s="3">
        <v>1.9018E-2</v>
      </c>
      <c r="AN202" s="4">
        <v>1.6782809999999999E-2</v>
      </c>
      <c r="AO202" s="86">
        <v>4.1570000000000003E-2</v>
      </c>
      <c r="AP202" s="3">
        <v>5.0299999999999997E-2</v>
      </c>
      <c r="AQ202" s="4">
        <v>1.7717719E-2</v>
      </c>
      <c r="AR202" s="86">
        <v>4.5259999999999996E-3</v>
      </c>
    </row>
    <row r="203" spans="1:44" ht="14" customHeight="1" x14ac:dyDescent="0.3">
      <c r="A203" s="25" t="s">
        <v>373</v>
      </c>
      <c r="B203" s="6">
        <v>20</v>
      </c>
      <c r="C203" s="6">
        <v>62445702</v>
      </c>
      <c r="D203" s="6" t="s">
        <v>374</v>
      </c>
      <c r="E203" s="6" t="s">
        <v>6</v>
      </c>
      <c r="F203" s="11" t="s">
        <v>5</v>
      </c>
      <c r="G203" s="3">
        <v>0.110347</v>
      </c>
      <c r="H203" s="4">
        <v>2.8775999999999999E-2</v>
      </c>
      <c r="I203" s="4">
        <v>4.2779999999999997E-3</v>
      </c>
      <c r="J203" s="5">
        <v>1.7999999999999999E-11</v>
      </c>
      <c r="K203" s="6">
        <v>286584</v>
      </c>
      <c r="L203" s="5">
        <f t="shared" si="6"/>
        <v>1.5785516192506319E-4</v>
      </c>
      <c r="M203" s="23">
        <f t="shared" si="7"/>
        <v>45.245590264786095</v>
      </c>
      <c r="O203" s="3">
        <v>3.1227000000000001E-2</v>
      </c>
      <c r="P203" s="4">
        <v>6.7120000000000001E-3</v>
      </c>
      <c r="Q203" s="5">
        <v>3.2799999999999999E-6</v>
      </c>
      <c r="R203" s="11"/>
      <c r="S203" s="3">
        <v>-6.9350000000000002E-3</v>
      </c>
      <c r="T203" s="4">
        <v>7.6239999999999997E-3</v>
      </c>
      <c r="U203" s="5">
        <v>0.36302400000000001</v>
      </c>
      <c r="V203" s="11"/>
      <c r="X203" s="3">
        <v>-7.4000000000000003E-3</v>
      </c>
      <c r="Y203" s="4">
        <v>7.4900000000000001E-3</v>
      </c>
      <c r="Z203" s="86">
        <v>0.32300000000000001</v>
      </c>
      <c r="AA203" s="3">
        <v>-8.0999999999999996E-3</v>
      </c>
      <c r="AB203" s="4">
        <v>1.2248024999999999E-2</v>
      </c>
      <c r="AC203" s="86">
        <v>0.50839999999999996</v>
      </c>
      <c r="AD203" s="3">
        <v>-4.7000000000000002E-3</v>
      </c>
      <c r="AE203" s="4">
        <v>1.4885674E-2</v>
      </c>
      <c r="AF203" s="86">
        <v>0.75219999999999998</v>
      </c>
      <c r="AG203" s="3">
        <v>-5.7000000000000002E-3</v>
      </c>
      <c r="AH203" s="4">
        <v>1.7314388E-2</v>
      </c>
      <c r="AI203" s="86">
        <v>0.74199999999999999</v>
      </c>
      <c r="AJ203" s="3">
        <v>1E-3</v>
      </c>
      <c r="AK203" s="4">
        <v>1.9790202E-2</v>
      </c>
      <c r="AL203" s="86">
        <v>0.9597</v>
      </c>
      <c r="AM203" s="3">
        <v>2.8775999999999999E-2</v>
      </c>
      <c r="AN203" s="4">
        <v>2.5135937000000001E-2</v>
      </c>
      <c r="AO203" s="86">
        <v>0.75329999999999997</v>
      </c>
      <c r="AP203" s="3">
        <v>3.7000000000000002E-3</v>
      </c>
      <c r="AQ203" s="4">
        <v>2.6107544E-2</v>
      </c>
      <c r="AR203" s="86">
        <v>0.88729999999999998</v>
      </c>
    </row>
    <row r="204" spans="1:44" ht="14" customHeight="1" x14ac:dyDescent="0.3">
      <c r="A204" s="25" t="s">
        <v>375</v>
      </c>
      <c r="B204" s="6">
        <v>21</v>
      </c>
      <c r="C204" s="6">
        <v>16339172</v>
      </c>
      <c r="D204" s="6" t="s">
        <v>376</v>
      </c>
      <c r="E204" s="6" t="s">
        <v>5</v>
      </c>
      <c r="F204" s="11" t="s">
        <v>13</v>
      </c>
      <c r="G204" s="3">
        <v>0.88134999999999997</v>
      </c>
      <c r="H204" s="4">
        <v>2.7215E-2</v>
      </c>
      <c r="I204" s="4">
        <v>4.1749999999999999E-3</v>
      </c>
      <c r="J204" s="5">
        <v>7.3500000000000005E-11</v>
      </c>
      <c r="K204" s="6">
        <v>297794</v>
      </c>
      <c r="L204" s="5">
        <f t="shared" si="6"/>
        <v>1.4266774936967565E-4</v>
      </c>
      <c r="M204" s="23">
        <f t="shared" si="7"/>
        <v>42.491376569357222</v>
      </c>
      <c r="O204" s="3">
        <v>2.7632E-2</v>
      </c>
      <c r="P204" s="4">
        <v>6.332E-3</v>
      </c>
      <c r="Q204" s="5">
        <v>1.2999999999999999E-5</v>
      </c>
      <c r="R204" s="11"/>
      <c r="S204" s="3">
        <v>1.8109999999999999E-3</v>
      </c>
      <c r="T204" s="4">
        <v>7.3720000000000001E-3</v>
      </c>
      <c r="U204" s="5">
        <v>0.80596199999999996</v>
      </c>
      <c r="V204" s="11"/>
      <c r="X204" s="3">
        <v>-4.1999999999999997E-3</v>
      </c>
      <c r="Y204" s="4">
        <v>5.3699999999999998E-3</v>
      </c>
      <c r="Z204" s="86">
        <v>0.434</v>
      </c>
      <c r="AA204" s="3">
        <v>-2.8999999999999998E-3</v>
      </c>
      <c r="AB204" s="4">
        <v>8.2781910000000007E-3</v>
      </c>
      <c r="AC204" s="86">
        <v>0.72609999999999997</v>
      </c>
      <c r="AD204" s="3">
        <v>-1.95E-2</v>
      </c>
      <c r="AE204" s="4">
        <v>1.0727843000000001E-2</v>
      </c>
      <c r="AF204" s="86">
        <v>6.9110000000000005E-2</v>
      </c>
      <c r="AG204" s="3">
        <v>5.0000000000000001E-4</v>
      </c>
      <c r="AH204" s="4">
        <v>1.1234101999999999E-2</v>
      </c>
      <c r="AI204" s="86">
        <v>0.96450000000000002</v>
      </c>
      <c r="AJ204" s="3">
        <v>2.3999999999999998E-3</v>
      </c>
      <c r="AK204" s="4">
        <v>1.4653311E-2</v>
      </c>
      <c r="AL204" s="86">
        <v>0.86990000000000001</v>
      </c>
      <c r="AM204" s="3">
        <v>1.8178E-2</v>
      </c>
      <c r="AN204" s="4">
        <v>2.0272855999999999E-2</v>
      </c>
      <c r="AO204" s="86">
        <v>0.17810000000000001</v>
      </c>
      <c r="AP204" s="3">
        <v>-8.3999999999999995E-3</v>
      </c>
      <c r="AQ204" s="4">
        <v>2.1746695999999999E-2</v>
      </c>
      <c r="AR204" s="86">
        <v>0.69930000000000003</v>
      </c>
    </row>
    <row r="205" spans="1:44" ht="14" customHeight="1" x14ac:dyDescent="0.3">
      <c r="A205" s="25" t="s">
        <v>377</v>
      </c>
      <c r="B205" s="6">
        <v>21</v>
      </c>
      <c r="C205" s="6">
        <v>43581308</v>
      </c>
      <c r="D205" s="6" t="s">
        <v>378</v>
      </c>
      <c r="E205" s="6" t="s">
        <v>6</v>
      </c>
      <c r="F205" s="11" t="s">
        <v>5</v>
      </c>
      <c r="G205" s="3">
        <v>0.22530700000000001</v>
      </c>
      <c r="H205" s="4">
        <v>2.0584000000000002E-2</v>
      </c>
      <c r="I205" s="4">
        <v>3.1159999999999998E-3</v>
      </c>
      <c r="J205" s="5">
        <v>4.0699999999999999E-11</v>
      </c>
      <c r="K205" s="6">
        <v>292712</v>
      </c>
      <c r="L205" s="5">
        <f t="shared" si="6"/>
        <v>1.4905940413234271E-4</v>
      </c>
      <c r="M205" s="23">
        <f t="shared" si="7"/>
        <v>43.637682790572512</v>
      </c>
      <c r="O205" s="3">
        <v>1.7992999999999999E-2</v>
      </c>
      <c r="P205" s="4">
        <v>4.9670000000000001E-3</v>
      </c>
      <c r="Q205" s="5">
        <v>2.92E-4</v>
      </c>
      <c r="R205" s="11"/>
      <c r="S205" s="3">
        <v>-9.0499999999999999E-4</v>
      </c>
      <c r="T205" s="4">
        <v>5.8009999999999997E-3</v>
      </c>
      <c r="U205" s="5">
        <v>0.87608299999999995</v>
      </c>
      <c r="V205" s="11"/>
      <c r="X205" s="3">
        <v>2.9999999999999997E-4</v>
      </c>
      <c r="Y205" s="4">
        <v>5.2100000000000002E-3</v>
      </c>
      <c r="Z205" s="86">
        <v>0.95399999999999996</v>
      </c>
      <c r="AA205" s="3">
        <v>4.8999999999999998E-3</v>
      </c>
      <c r="AB205" s="4">
        <v>7.1228690000000004E-3</v>
      </c>
      <c r="AC205" s="86">
        <v>0.49149999999999999</v>
      </c>
      <c r="AD205" s="3">
        <v>1.46E-2</v>
      </c>
      <c r="AE205" s="4">
        <v>9.1840600000000008E-3</v>
      </c>
      <c r="AF205" s="86">
        <v>0.1119</v>
      </c>
      <c r="AG205" s="3">
        <v>-8.8999999999999999E-3</v>
      </c>
      <c r="AH205" s="4">
        <v>1.019338E-2</v>
      </c>
      <c r="AI205" s="86">
        <v>0.3826</v>
      </c>
      <c r="AJ205" s="3">
        <v>1.0200000000000001E-2</v>
      </c>
      <c r="AK205" s="4">
        <v>1.2204721999999999E-2</v>
      </c>
      <c r="AL205" s="86">
        <v>0.40329999999999999</v>
      </c>
      <c r="AM205" s="3">
        <v>2.6478000000000002E-2</v>
      </c>
      <c r="AN205" s="4">
        <v>1.6744796999999999E-2</v>
      </c>
      <c r="AO205" s="86">
        <v>0.86719999999999997</v>
      </c>
      <c r="AP205" s="3">
        <v>-7.7999999999999996E-3</v>
      </c>
      <c r="AQ205" s="4">
        <v>1.7636625E-2</v>
      </c>
      <c r="AR205" s="86">
        <v>0.6583</v>
      </c>
    </row>
    <row r="206" spans="1:44" ht="14" customHeight="1" x14ac:dyDescent="0.3">
      <c r="A206" s="25" t="s">
        <v>379</v>
      </c>
      <c r="B206" s="6">
        <v>22</v>
      </c>
      <c r="C206" s="6">
        <v>29468456</v>
      </c>
      <c r="D206" s="6" t="s">
        <v>380</v>
      </c>
      <c r="E206" s="6" t="s">
        <v>13</v>
      </c>
      <c r="F206" s="11" t="s">
        <v>14</v>
      </c>
      <c r="G206" s="3">
        <v>0.35062500000000002</v>
      </c>
      <c r="H206" s="4">
        <v>1.6799000000000001E-2</v>
      </c>
      <c r="I206" s="4">
        <v>2.709E-3</v>
      </c>
      <c r="J206" s="5">
        <v>5.7599999999999998E-10</v>
      </c>
      <c r="K206" s="6">
        <v>290627</v>
      </c>
      <c r="L206" s="5">
        <f t="shared" si="6"/>
        <v>1.3229865555641017E-4</v>
      </c>
      <c r="M206" s="23">
        <f t="shared" si="7"/>
        <v>38.454384234416167</v>
      </c>
      <c r="O206" s="3">
        <v>2.1565000000000001E-2</v>
      </c>
      <c r="P206" s="4">
        <v>4.3210000000000002E-3</v>
      </c>
      <c r="Q206" s="5">
        <v>6.0200000000000002E-7</v>
      </c>
      <c r="R206" s="11"/>
      <c r="S206" s="3">
        <v>-9.3849999999999992E-3</v>
      </c>
      <c r="T206" s="4">
        <v>4.8589999999999996E-3</v>
      </c>
      <c r="U206" s="5">
        <v>5.3457999999999999E-2</v>
      </c>
      <c r="V206" s="11"/>
      <c r="X206" s="3">
        <v>2.1700000000000001E-2</v>
      </c>
      <c r="Y206" s="4">
        <v>2.63E-2</v>
      </c>
      <c r="Z206" s="86">
        <v>0.40899999999999997</v>
      </c>
      <c r="AA206" s="3">
        <v>3.2599999999999997E-2</v>
      </c>
      <c r="AB206" s="4">
        <v>4.1085000000000003E-2</v>
      </c>
      <c r="AC206" s="86">
        <v>0.42749999999999999</v>
      </c>
      <c r="AD206" s="3">
        <v>3.7400000000000003E-2</v>
      </c>
      <c r="AE206" s="4">
        <v>5.2330307999999999E-2</v>
      </c>
      <c r="AF206" s="86">
        <v>0.4748</v>
      </c>
      <c r="AG206" s="3">
        <v>-5.8400000000000001E-2</v>
      </c>
      <c r="AH206" s="4">
        <v>5.648715E-2</v>
      </c>
      <c r="AI206" s="86">
        <v>0.30120000000000002</v>
      </c>
      <c r="AJ206" s="3">
        <v>-2.7400000000000001E-2</v>
      </c>
      <c r="AK206" s="4">
        <v>8.1524816999999999E-2</v>
      </c>
      <c r="AL206" s="86">
        <v>0.73680000000000001</v>
      </c>
      <c r="AM206" s="3">
        <v>0.23988899999999999</v>
      </c>
      <c r="AN206" s="4">
        <v>0.113908131</v>
      </c>
      <c r="AO206" s="86">
        <v>0.70450000000000002</v>
      </c>
      <c r="AP206" s="3">
        <v>0.17130000000000001</v>
      </c>
      <c r="AQ206" s="4">
        <v>0.132894283</v>
      </c>
      <c r="AR206" s="86">
        <v>0.19739999999999999</v>
      </c>
    </row>
    <row r="207" spans="1:44" ht="14" customHeight="1" x14ac:dyDescent="0.3">
      <c r="A207" s="25" t="s">
        <v>381</v>
      </c>
      <c r="B207" s="6">
        <v>22</v>
      </c>
      <c r="C207" s="6">
        <v>42070374</v>
      </c>
      <c r="D207" s="6" t="s">
        <v>382</v>
      </c>
      <c r="E207" s="6" t="s">
        <v>6</v>
      </c>
      <c r="F207" s="11" t="s">
        <v>13</v>
      </c>
      <c r="G207" s="3">
        <v>0.90338600000000002</v>
      </c>
      <c r="H207" s="4">
        <v>3.2564000000000003E-2</v>
      </c>
      <c r="I207" s="4">
        <v>4.4689999999999999E-3</v>
      </c>
      <c r="J207" s="5">
        <v>3.3299999999999999E-13</v>
      </c>
      <c r="K207" s="6">
        <v>289016</v>
      </c>
      <c r="L207" s="5">
        <f t="shared" si="6"/>
        <v>1.8367629894048952E-4</v>
      </c>
      <c r="M207" s="23">
        <f t="shared" si="7"/>
        <v>53.094774113588905</v>
      </c>
      <c r="N207" s="5"/>
      <c r="O207" s="3">
        <v>3.4070999999999997E-2</v>
      </c>
      <c r="P207" s="4">
        <v>7.0419999999999996E-3</v>
      </c>
      <c r="Q207" s="5">
        <v>1.31E-6</v>
      </c>
      <c r="R207" s="12"/>
      <c r="S207" s="3">
        <v>-2.2160000000000001E-3</v>
      </c>
      <c r="T207" s="4">
        <v>8.09E-3</v>
      </c>
      <c r="U207" s="5">
        <v>0.78410299999999999</v>
      </c>
      <c r="V207" s="12"/>
      <c r="W207" s="6" t="s">
        <v>409</v>
      </c>
      <c r="X207" s="3"/>
      <c r="Y207" s="4"/>
      <c r="Z207" s="86"/>
      <c r="AA207" s="3"/>
      <c r="AB207" s="4"/>
      <c r="AC207" s="86"/>
      <c r="AD207" s="3"/>
      <c r="AE207" s="4"/>
      <c r="AF207" s="86"/>
      <c r="AG207" s="3"/>
      <c r="AH207" s="4"/>
      <c r="AI207" s="86"/>
      <c r="AJ207" s="3"/>
      <c r="AK207" s="4"/>
      <c r="AL207" s="86"/>
      <c r="AM207" s="3"/>
      <c r="AN207" s="4"/>
      <c r="AO207" s="86"/>
      <c r="AP207" s="3"/>
      <c r="AQ207" s="4"/>
      <c r="AR207" s="86"/>
    </row>
    <row r="208" spans="1:44" ht="14" customHeight="1" x14ac:dyDescent="0.3">
      <c r="A208" s="25" t="s">
        <v>383</v>
      </c>
      <c r="B208" s="6">
        <v>22</v>
      </c>
      <c r="C208" s="6">
        <v>46441980</v>
      </c>
      <c r="D208" s="6" t="s">
        <v>384</v>
      </c>
      <c r="E208" s="6" t="s">
        <v>13</v>
      </c>
      <c r="F208" s="11" t="s">
        <v>14</v>
      </c>
      <c r="G208" s="3">
        <v>0.697743</v>
      </c>
      <c r="H208" s="4">
        <v>1.7277000000000001E-2</v>
      </c>
      <c r="I208" s="4">
        <v>2.9009999999999999E-3</v>
      </c>
      <c r="J208" s="5">
        <v>2.6599999999999999E-9</v>
      </c>
      <c r="K208" s="6">
        <v>290177</v>
      </c>
      <c r="L208" s="5">
        <f t="shared" si="6"/>
        <v>1.2221517721482689E-4</v>
      </c>
      <c r="M208" s="23">
        <f t="shared" si="7"/>
        <v>35.468123791347026</v>
      </c>
      <c r="N208" s="5" t="s">
        <v>472</v>
      </c>
      <c r="O208" s="3">
        <v>1.7618000000000002E-2</v>
      </c>
      <c r="P208" s="4">
        <v>4.5450000000000004E-3</v>
      </c>
      <c r="Q208" s="5">
        <v>1.06E-4</v>
      </c>
      <c r="R208" s="12" t="s">
        <v>472</v>
      </c>
      <c r="S208" s="3">
        <v>-2.0479999999999999E-3</v>
      </c>
      <c r="T208" s="4">
        <v>5.2370000000000003E-3</v>
      </c>
      <c r="U208" s="5">
        <v>0.69574999999999998</v>
      </c>
      <c r="V208" s="12"/>
      <c r="X208" s="3">
        <v>1.2800000000000001E-2</v>
      </c>
      <c r="Y208" s="4">
        <v>5.2500000000000003E-3</v>
      </c>
      <c r="Z208" s="86">
        <v>1.4800000000000001E-2</v>
      </c>
      <c r="AA208" s="3">
        <v>1.72E-2</v>
      </c>
      <c r="AB208" s="4">
        <v>8.3745069999999998E-3</v>
      </c>
      <c r="AC208" s="86">
        <v>3.9989999999999998E-2</v>
      </c>
      <c r="AD208" s="3">
        <v>1.6899999999999998E-2</v>
      </c>
      <c r="AE208" s="4">
        <v>1.0473049999999999E-2</v>
      </c>
      <c r="AF208" s="86">
        <v>0.1066</v>
      </c>
      <c r="AG208" s="3">
        <v>-2.53E-2</v>
      </c>
      <c r="AH208" s="4">
        <v>1.1638594E-2</v>
      </c>
      <c r="AI208" s="86">
        <v>2.972E-2</v>
      </c>
      <c r="AJ208" s="3">
        <v>-7.0000000000000001E-3</v>
      </c>
      <c r="AK208" s="4">
        <v>1.4263747E-2</v>
      </c>
      <c r="AL208" s="86">
        <v>0.62360000000000004</v>
      </c>
      <c r="AM208" s="3">
        <v>-5.9999999999999995E-4</v>
      </c>
      <c r="AN208" s="4">
        <v>1.8130430999999999E-2</v>
      </c>
      <c r="AO208" s="86">
        <v>0.97360000000000002</v>
      </c>
      <c r="AP208" s="3">
        <v>-2.4E-2</v>
      </c>
      <c r="AQ208" s="4">
        <v>2.0222165E-2</v>
      </c>
      <c r="AR208" s="86">
        <v>0.23530000000000001</v>
      </c>
    </row>
    <row r="209" spans="1:44" ht="14" customHeight="1" x14ac:dyDescent="0.3">
      <c r="A209" s="25" t="s">
        <v>385</v>
      </c>
      <c r="B209" s="6">
        <v>23</v>
      </c>
      <c r="C209" s="6">
        <v>68382836</v>
      </c>
      <c r="D209" s="6" t="s">
        <v>386</v>
      </c>
      <c r="E209" s="6" t="s">
        <v>5</v>
      </c>
      <c r="F209" s="11" t="s">
        <v>6</v>
      </c>
      <c r="G209" s="3">
        <v>0.76017299999999999</v>
      </c>
      <c r="H209" s="4">
        <v>1.7153999999999999E-2</v>
      </c>
      <c r="I209" s="4">
        <v>2.738E-3</v>
      </c>
      <c r="J209" s="5">
        <v>3.8400000000000002E-10</v>
      </c>
      <c r="K209" s="6">
        <v>266751</v>
      </c>
      <c r="L209" s="5">
        <f t="shared" si="6"/>
        <v>1.4712753755155854E-4</v>
      </c>
      <c r="M209" s="23">
        <f t="shared" si="7"/>
        <v>39.251898549518501</v>
      </c>
      <c r="N209" s="5" t="s">
        <v>472</v>
      </c>
      <c r="O209" s="3">
        <v>1.1728000000000001E-2</v>
      </c>
      <c r="P209" s="4">
        <v>4.1949999999999999E-3</v>
      </c>
      <c r="Q209" s="5">
        <v>5.1789999999999996E-3</v>
      </c>
      <c r="R209" s="12" t="s">
        <v>472</v>
      </c>
      <c r="S209" s="3">
        <v>1.1944E-2</v>
      </c>
      <c r="T209" s="4">
        <v>5.1980000000000004E-3</v>
      </c>
      <c r="U209" s="5">
        <v>2.1562000000000001E-2</v>
      </c>
      <c r="V209" s="12" t="s">
        <v>472</v>
      </c>
      <c r="X209" s="3"/>
      <c r="Y209" s="4"/>
      <c r="Z209" s="86"/>
      <c r="AA209" s="3"/>
      <c r="AB209" s="4"/>
      <c r="AC209" s="86"/>
      <c r="AD209" s="3"/>
      <c r="AE209" s="4"/>
      <c r="AF209" s="86"/>
      <c r="AG209" s="3"/>
      <c r="AH209" s="4"/>
      <c r="AI209" s="86"/>
      <c r="AJ209" s="3"/>
      <c r="AK209" s="4"/>
      <c r="AL209" s="86"/>
      <c r="AM209" s="3"/>
      <c r="AN209" s="4"/>
      <c r="AO209" s="86"/>
      <c r="AP209" s="3"/>
      <c r="AQ209" s="4"/>
      <c r="AR209" s="86"/>
    </row>
    <row r="210" spans="1:44" ht="14" customHeight="1" x14ac:dyDescent="0.3">
      <c r="A210" s="25" t="s">
        <v>387</v>
      </c>
      <c r="B210" s="6">
        <v>23</v>
      </c>
      <c r="C210" s="6">
        <v>78630857</v>
      </c>
      <c r="D210" s="6" t="s">
        <v>388</v>
      </c>
      <c r="E210" s="6" t="s">
        <v>13</v>
      </c>
      <c r="F210" s="11" t="s">
        <v>14</v>
      </c>
      <c r="G210" s="3">
        <v>0.93427899999999997</v>
      </c>
      <c r="H210" s="4">
        <v>3.3141999999999998E-2</v>
      </c>
      <c r="I210" s="4">
        <v>4.7400000000000003E-3</v>
      </c>
      <c r="J210" s="5">
        <v>2.8200000000000001E-12</v>
      </c>
      <c r="K210" s="6">
        <v>266684</v>
      </c>
      <c r="L210" s="5">
        <f t="shared" si="6"/>
        <v>1.832838401799746E-4</v>
      </c>
      <c r="M210" s="23">
        <f t="shared" si="7"/>
        <v>48.887461348528589</v>
      </c>
      <c r="N210" s="5" t="s">
        <v>472</v>
      </c>
      <c r="O210" s="3">
        <v>2.6859999999999998E-2</v>
      </c>
      <c r="P210" s="4">
        <v>7.254E-3</v>
      </c>
      <c r="Q210" s="5">
        <v>2.13E-4</v>
      </c>
      <c r="R210" s="12" t="s">
        <v>472</v>
      </c>
      <c r="S210" s="3">
        <v>6.2589999999999998E-3</v>
      </c>
      <c r="T210" s="4">
        <v>8.966E-3</v>
      </c>
      <c r="U210" s="5">
        <v>0.48517399999999999</v>
      </c>
      <c r="V210" s="12" t="s">
        <v>472</v>
      </c>
      <c r="X210" s="3"/>
      <c r="Y210" s="4"/>
      <c r="Z210" s="86"/>
      <c r="AA210" s="3"/>
      <c r="AB210" s="4"/>
      <c r="AC210" s="86"/>
      <c r="AD210" s="3"/>
      <c r="AE210" s="4"/>
      <c r="AF210" s="86"/>
      <c r="AG210" s="3"/>
      <c r="AH210" s="4"/>
      <c r="AI210" s="86"/>
      <c r="AJ210" s="3"/>
      <c r="AK210" s="4"/>
      <c r="AL210" s="86"/>
      <c r="AM210" s="3"/>
      <c r="AN210" s="4"/>
      <c r="AO210" s="86"/>
      <c r="AP210" s="3"/>
      <c r="AQ210" s="4"/>
      <c r="AR210" s="86"/>
    </row>
    <row r="211" spans="1:44" ht="14" customHeight="1" x14ac:dyDescent="0.3">
      <c r="A211" s="25" t="s">
        <v>389</v>
      </c>
      <c r="B211" s="6">
        <v>23</v>
      </c>
      <c r="C211" s="6">
        <v>115132834</v>
      </c>
      <c r="D211" s="6" t="s">
        <v>390</v>
      </c>
      <c r="E211" s="6" t="s">
        <v>6</v>
      </c>
      <c r="F211" s="11" t="s">
        <v>5</v>
      </c>
      <c r="G211" s="3">
        <v>0.47747099999999998</v>
      </c>
      <c r="H211" s="4">
        <v>6.0309999999999999E-3</v>
      </c>
      <c r="I211" s="4">
        <v>6.326E-3</v>
      </c>
      <c r="J211" s="5">
        <v>0.34039399999999997</v>
      </c>
      <c r="K211" s="6">
        <v>36216</v>
      </c>
      <c r="L211" s="5">
        <f t="shared" si="6"/>
        <v>2.5096253986908811E-5</v>
      </c>
      <c r="M211" s="23">
        <f t="shared" si="7"/>
        <v>0.90885855082694533</v>
      </c>
      <c r="N211" s="5" t="s">
        <v>472</v>
      </c>
      <c r="O211" s="3">
        <v>-3.222E-3</v>
      </c>
      <c r="P211" s="4">
        <v>3.5790000000000001E-3</v>
      </c>
      <c r="Q211" s="5">
        <v>0.36801499999999998</v>
      </c>
      <c r="R211" s="12" t="s">
        <v>472</v>
      </c>
      <c r="S211" s="3">
        <v>2.7258999999999999E-2</v>
      </c>
      <c r="T211" s="4">
        <v>4.4689999999999999E-3</v>
      </c>
      <c r="U211" s="5">
        <v>1.07E-9</v>
      </c>
      <c r="V211" s="12" t="s">
        <v>472</v>
      </c>
      <c r="X211" s="3"/>
      <c r="Y211" s="4"/>
      <c r="Z211" s="86"/>
      <c r="AA211" s="3"/>
      <c r="AB211" s="4"/>
      <c r="AC211" s="86"/>
      <c r="AD211" s="3"/>
      <c r="AE211" s="4"/>
      <c r="AF211" s="86"/>
      <c r="AG211" s="3"/>
      <c r="AH211" s="4"/>
      <c r="AI211" s="86"/>
      <c r="AJ211" s="3"/>
      <c r="AK211" s="4"/>
      <c r="AL211" s="86"/>
      <c r="AM211" s="3"/>
      <c r="AN211" s="4"/>
      <c r="AO211" s="86"/>
      <c r="AP211" s="3"/>
      <c r="AQ211" s="4"/>
      <c r="AR211" s="86"/>
    </row>
    <row r="212" spans="1:44" ht="14" customHeight="1" thickBot="1" x14ac:dyDescent="0.35">
      <c r="A212" s="65" t="s">
        <v>391</v>
      </c>
      <c r="B212" s="17">
        <v>23</v>
      </c>
      <c r="C212" s="17">
        <v>133827868</v>
      </c>
      <c r="D212" s="17" t="s">
        <v>392</v>
      </c>
      <c r="E212" s="17" t="s">
        <v>5</v>
      </c>
      <c r="F212" s="18" t="s">
        <v>6</v>
      </c>
      <c r="G212" s="19">
        <v>0.24676699999999999</v>
      </c>
      <c r="H212" s="20">
        <v>2.0853E-2</v>
      </c>
      <c r="I212" s="20">
        <v>2.7339999999999999E-3</v>
      </c>
      <c r="J212" s="21">
        <v>2.5199999999999999E-14</v>
      </c>
      <c r="K212" s="17">
        <v>267302</v>
      </c>
      <c r="L212" s="21">
        <f t="shared" si="6"/>
        <v>2.1759221261265306E-4</v>
      </c>
      <c r="M212" s="26">
        <f t="shared" si="7"/>
        <v>58.175056870705525</v>
      </c>
      <c r="N212" s="22" t="s">
        <v>472</v>
      </c>
      <c r="O212" s="19">
        <v>2.1583000000000001E-2</v>
      </c>
      <c r="P212" s="20">
        <v>4.1720000000000004E-3</v>
      </c>
      <c r="Q212" s="21">
        <v>2.29E-7</v>
      </c>
      <c r="R212" s="22" t="s">
        <v>472</v>
      </c>
      <c r="S212" s="19">
        <v>-4.5230000000000001E-3</v>
      </c>
      <c r="T212" s="20">
        <v>5.2050000000000004E-3</v>
      </c>
      <c r="U212" s="21">
        <v>0.38481300000000002</v>
      </c>
      <c r="V212" s="22" t="s">
        <v>472</v>
      </c>
      <c r="W212" s="17"/>
      <c r="X212" s="19"/>
      <c r="Y212" s="20"/>
      <c r="Z212" s="88"/>
      <c r="AA212" s="19"/>
      <c r="AB212" s="20"/>
      <c r="AC212" s="88"/>
      <c r="AD212" s="19"/>
      <c r="AE212" s="20"/>
      <c r="AF212" s="88"/>
      <c r="AG212" s="19"/>
      <c r="AH212" s="20"/>
      <c r="AI212" s="88"/>
      <c r="AJ212" s="19"/>
      <c r="AK212" s="20"/>
      <c r="AL212" s="88"/>
      <c r="AM212" s="19"/>
      <c r="AN212" s="20"/>
      <c r="AO212" s="88"/>
      <c r="AP212" s="19"/>
      <c r="AQ212" s="20"/>
      <c r="AR212" s="88"/>
    </row>
    <row r="213" spans="1:44" ht="79" customHeight="1" x14ac:dyDescent="0.3">
      <c r="A213" s="129" t="s">
        <v>551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</row>
    <row r="214" spans="1:44" ht="14" customHeight="1" x14ac:dyDescent="0.3">
      <c r="X214" s="80"/>
      <c r="Y214" s="80"/>
      <c r="Z214" s="81"/>
    </row>
    <row r="215" spans="1:44" ht="14" customHeight="1" x14ac:dyDescent="0.3">
      <c r="X215" s="80"/>
      <c r="Y215" s="80"/>
      <c r="Z215" s="81"/>
    </row>
    <row r="216" spans="1:44" ht="14" customHeight="1" x14ac:dyDescent="0.3">
      <c r="X216" s="80"/>
      <c r="Y216" s="80"/>
      <c r="Z216" s="81"/>
    </row>
    <row r="217" spans="1:44" ht="14" customHeight="1" x14ac:dyDescent="0.3">
      <c r="X217" s="80"/>
      <c r="Y217" s="80"/>
      <c r="Z217" s="81"/>
    </row>
    <row r="218" spans="1:44" ht="14" customHeight="1" x14ac:dyDescent="0.3">
      <c r="X218" s="80"/>
      <c r="Y218" s="80"/>
      <c r="Z218" s="81"/>
    </row>
    <row r="219" spans="1:44" ht="14" customHeight="1" x14ac:dyDescent="0.3">
      <c r="X219" s="80"/>
      <c r="Y219" s="80"/>
      <c r="Z219" s="81"/>
    </row>
    <row r="220" spans="1:44" ht="14" customHeight="1" x14ac:dyDescent="0.3">
      <c r="X220" s="80"/>
      <c r="Y220" s="80"/>
      <c r="Z220" s="81"/>
      <c r="AR220" s="52"/>
    </row>
    <row r="221" spans="1:44" ht="14" customHeight="1" x14ac:dyDescent="0.3">
      <c r="X221" s="80"/>
      <c r="Y221" s="80"/>
      <c r="Z221" s="81"/>
    </row>
    <row r="222" spans="1:44" ht="14" customHeight="1" x14ac:dyDescent="0.3">
      <c r="X222" s="80"/>
      <c r="Y222" s="80"/>
      <c r="Z222" s="81"/>
    </row>
    <row r="223" spans="1:44" ht="14" customHeight="1" x14ac:dyDescent="0.3">
      <c r="X223" s="80"/>
      <c r="Y223" s="80"/>
      <c r="Z223" s="81"/>
    </row>
    <row r="224" spans="1:44" ht="14" customHeight="1" x14ac:dyDescent="0.3">
      <c r="X224" s="80"/>
      <c r="Y224" s="80"/>
      <c r="Z224" s="81"/>
      <c r="AO224" s="83"/>
      <c r="AP224" s="52"/>
      <c r="AQ224" s="52"/>
    </row>
    <row r="225" spans="24:40" ht="14" customHeight="1" x14ac:dyDescent="0.3">
      <c r="X225" s="80"/>
      <c r="Y225" s="80"/>
      <c r="Z225" s="81"/>
    </row>
    <row r="226" spans="24:40" ht="14" customHeight="1" x14ac:dyDescent="0.3">
      <c r="X226" s="80"/>
      <c r="Y226" s="80"/>
      <c r="Z226" s="81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84"/>
    </row>
    <row r="227" spans="24:40" ht="14" customHeight="1" x14ac:dyDescent="0.3">
      <c r="X227" s="80"/>
      <c r="Y227" s="80"/>
      <c r="Z227" s="81"/>
    </row>
    <row r="228" spans="24:40" ht="14" customHeight="1" x14ac:dyDescent="0.3">
      <c r="X228" s="80"/>
      <c r="Y228" s="80"/>
      <c r="Z228" s="81"/>
    </row>
    <row r="229" spans="24:40" ht="14" customHeight="1" x14ac:dyDescent="0.3">
      <c r="X229" s="80"/>
      <c r="Y229" s="80"/>
      <c r="Z229" s="81"/>
    </row>
    <row r="230" spans="24:40" ht="14" customHeight="1" x14ac:dyDescent="0.3">
      <c r="X230" s="80"/>
      <c r="Y230" s="80"/>
      <c r="Z230" s="81"/>
    </row>
    <row r="231" spans="24:40" ht="14" customHeight="1" x14ac:dyDescent="0.3">
      <c r="X231" s="80"/>
      <c r="Y231" s="80"/>
      <c r="Z231" s="81"/>
    </row>
    <row r="232" spans="24:40" ht="14" customHeight="1" x14ac:dyDescent="0.3">
      <c r="X232" s="80"/>
      <c r="Y232" s="80"/>
      <c r="Z232" s="81"/>
    </row>
    <row r="233" spans="24:40" ht="14" customHeight="1" x14ac:dyDescent="0.3">
      <c r="X233" s="80"/>
      <c r="Y233" s="80"/>
      <c r="Z233" s="81"/>
    </row>
    <row r="234" spans="24:40" ht="14" customHeight="1" x14ac:dyDescent="0.3">
      <c r="X234" s="80"/>
      <c r="Y234" s="80"/>
      <c r="Z234" s="81"/>
    </row>
    <row r="235" spans="24:40" ht="14" customHeight="1" x14ac:dyDescent="0.3">
      <c r="X235" s="80"/>
      <c r="Y235" s="80"/>
      <c r="Z235" s="81"/>
    </row>
    <row r="236" spans="24:40" ht="14" customHeight="1" x14ac:dyDescent="0.3">
      <c r="X236" s="80"/>
      <c r="Y236" s="80"/>
      <c r="Z236" s="81"/>
    </row>
    <row r="237" spans="24:40" ht="14" customHeight="1" x14ac:dyDescent="0.3">
      <c r="X237" s="80"/>
      <c r="Y237" s="80"/>
      <c r="Z237" s="81"/>
    </row>
    <row r="238" spans="24:40" ht="14" customHeight="1" x14ac:dyDescent="0.3">
      <c r="X238" s="80"/>
      <c r="Y238" s="80"/>
      <c r="Z238" s="81"/>
    </row>
    <row r="239" spans="24:40" ht="14" customHeight="1" x14ac:dyDescent="0.3">
      <c r="X239" s="80"/>
      <c r="Y239" s="80"/>
      <c r="Z239" s="81"/>
    </row>
    <row r="240" spans="24:40" ht="14" customHeight="1" x14ac:dyDescent="0.3">
      <c r="X240" s="80"/>
      <c r="Y240" s="80"/>
      <c r="Z240" s="81"/>
    </row>
    <row r="241" spans="24:26" ht="14" customHeight="1" x14ac:dyDescent="0.3">
      <c r="X241" s="80"/>
      <c r="Y241" s="80"/>
      <c r="Z241" s="81"/>
    </row>
    <row r="242" spans="24:26" ht="14" customHeight="1" x14ac:dyDescent="0.3">
      <c r="X242" s="80"/>
      <c r="Y242" s="80"/>
      <c r="Z242" s="81"/>
    </row>
    <row r="243" spans="24:26" ht="14" customHeight="1" x14ac:dyDescent="0.3">
      <c r="X243" s="80"/>
      <c r="Y243" s="80"/>
      <c r="Z243" s="81"/>
    </row>
    <row r="244" spans="24:26" ht="14" customHeight="1" x14ac:dyDescent="0.3">
      <c r="X244" s="80"/>
      <c r="Y244" s="80"/>
      <c r="Z244" s="81"/>
    </row>
    <row r="245" spans="24:26" ht="14" customHeight="1" x14ac:dyDescent="0.3">
      <c r="X245" s="80"/>
      <c r="Y245" s="80"/>
      <c r="Z245" s="81"/>
    </row>
    <row r="246" spans="24:26" ht="14" customHeight="1" x14ac:dyDescent="0.3">
      <c r="X246" s="80"/>
      <c r="Y246" s="80"/>
      <c r="Z246" s="81"/>
    </row>
    <row r="247" spans="24:26" ht="14" customHeight="1" x14ac:dyDescent="0.3">
      <c r="X247" s="80"/>
      <c r="Y247" s="80"/>
      <c r="Z247" s="81"/>
    </row>
    <row r="248" spans="24:26" ht="14" customHeight="1" x14ac:dyDescent="0.3">
      <c r="X248" s="80"/>
      <c r="Y248" s="80"/>
      <c r="Z248" s="81"/>
    </row>
    <row r="249" spans="24:26" ht="14" customHeight="1" x14ac:dyDescent="0.3">
      <c r="X249" s="80"/>
      <c r="Y249" s="80"/>
      <c r="Z249" s="81"/>
    </row>
    <row r="250" spans="24:26" ht="14" customHeight="1" x14ac:dyDescent="0.3">
      <c r="X250" s="80"/>
      <c r="Y250" s="80"/>
      <c r="Z250" s="81"/>
    </row>
    <row r="251" spans="24:26" ht="14" customHeight="1" x14ac:dyDescent="0.3">
      <c r="X251" s="80"/>
      <c r="Y251" s="80"/>
      <c r="Z251" s="81"/>
    </row>
    <row r="252" spans="24:26" ht="14" customHeight="1" x14ac:dyDescent="0.3">
      <c r="X252" s="80"/>
      <c r="Y252" s="80"/>
      <c r="Z252" s="81"/>
    </row>
    <row r="253" spans="24:26" ht="14" customHeight="1" x14ac:dyDescent="0.3">
      <c r="X253" s="80"/>
      <c r="Y253" s="80"/>
      <c r="Z253" s="81"/>
    </row>
    <row r="254" spans="24:26" ht="14" customHeight="1" x14ac:dyDescent="0.3">
      <c r="X254" s="80"/>
      <c r="Y254" s="80"/>
      <c r="Z254" s="81"/>
    </row>
    <row r="255" spans="24:26" ht="14" customHeight="1" x14ac:dyDescent="0.3">
      <c r="X255" s="80"/>
      <c r="Y255" s="80"/>
      <c r="Z255" s="81"/>
    </row>
    <row r="256" spans="24:26" ht="14" customHeight="1" x14ac:dyDescent="0.3">
      <c r="X256" s="80"/>
      <c r="Y256" s="80"/>
      <c r="Z256" s="81"/>
    </row>
    <row r="257" spans="24:44" ht="14" customHeight="1" x14ac:dyDescent="0.3">
      <c r="X257" s="80"/>
      <c r="Y257" s="80"/>
      <c r="Z257" s="81"/>
    </row>
    <row r="258" spans="24:44" ht="14" customHeight="1" x14ac:dyDescent="0.3">
      <c r="X258" s="80"/>
      <c r="Y258" s="80"/>
      <c r="Z258" s="81"/>
    </row>
    <row r="259" spans="24:44" ht="14" customHeight="1" x14ac:dyDescent="0.3">
      <c r="X259" s="80"/>
      <c r="Y259" s="80"/>
      <c r="Z259" s="81"/>
    </row>
    <row r="260" spans="24:44" ht="14" customHeight="1" x14ac:dyDescent="0.3">
      <c r="X260" s="80"/>
      <c r="Y260" s="80"/>
      <c r="Z260" s="81"/>
    </row>
    <row r="261" spans="24:44" ht="14" customHeight="1" x14ac:dyDescent="0.3">
      <c r="X261" s="80"/>
      <c r="Y261" s="80"/>
      <c r="Z261" s="81"/>
    </row>
    <row r="262" spans="24:44" ht="14" customHeight="1" x14ac:dyDescent="0.3">
      <c r="X262" s="80"/>
      <c r="Y262" s="80"/>
      <c r="Z262" s="81"/>
      <c r="AR262" s="52"/>
    </row>
    <row r="263" spans="24:44" ht="14" customHeight="1" x14ac:dyDescent="0.3">
      <c r="X263" s="80"/>
      <c r="Y263" s="80"/>
      <c r="Z263" s="81"/>
    </row>
    <row r="264" spans="24:44" ht="14" customHeight="1" x14ac:dyDescent="0.3">
      <c r="X264" s="80"/>
      <c r="Y264" s="80"/>
      <c r="Z264" s="81"/>
    </row>
    <row r="265" spans="24:44" ht="14" customHeight="1" x14ac:dyDescent="0.3">
      <c r="X265" s="80"/>
      <c r="Y265" s="80"/>
      <c r="Z265" s="81"/>
    </row>
    <row r="266" spans="24:44" ht="14" customHeight="1" x14ac:dyDescent="0.3">
      <c r="X266" s="80"/>
      <c r="Y266" s="80"/>
      <c r="Z266" s="81"/>
      <c r="AO266" s="83"/>
      <c r="AP266" s="52"/>
      <c r="AQ266" s="52"/>
    </row>
    <row r="267" spans="24:44" ht="14" customHeight="1" x14ac:dyDescent="0.3">
      <c r="X267" s="80"/>
      <c r="Y267" s="80"/>
      <c r="Z267" s="81"/>
    </row>
    <row r="268" spans="24:44" ht="14" customHeight="1" x14ac:dyDescent="0.3">
      <c r="X268" s="80"/>
      <c r="Y268" s="80"/>
      <c r="Z268" s="81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84"/>
    </row>
    <row r="269" spans="24:44" ht="14" customHeight="1" x14ac:dyDescent="0.3">
      <c r="X269" s="80"/>
      <c r="Y269" s="80"/>
      <c r="Z269" s="81"/>
    </row>
    <row r="270" spans="24:44" ht="14" customHeight="1" x14ac:dyDescent="0.3">
      <c r="X270" s="80"/>
      <c r="Y270" s="80"/>
      <c r="Z270" s="81"/>
    </row>
    <row r="271" spans="24:44" ht="14" customHeight="1" x14ac:dyDescent="0.3">
      <c r="X271" s="80"/>
      <c r="Y271" s="80"/>
      <c r="Z271" s="81"/>
    </row>
    <row r="272" spans="24:44" ht="14" customHeight="1" x14ac:dyDescent="0.3">
      <c r="X272" s="80"/>
      <c r="Y272" s="80"/>
      <c r="Z272" s="81"/>
    </row>
    <row r="273" spans="24:26" ht="14" customHeight="1" x14ac:dyDescent="0.3">
      <c r="X273" s="80"/>
      <c r="Y273" s="80"/>
      <c r="Z273" s="81"/>
    </row>
    <row r="274" spans="24:26" ht="14" customHeight="1" x14ac:dyDescent="0.3">
      <c r="X274" s="80"/>
      <c r="Y274" s="80"/>
      <c r="Z274" s="81"/>
    </row>
    <row r="275" spans="24:26" ht="14" customHeight="1" x14ac:dyDescent="0.3">
      <c r="X275" s="80"/>
      <c r="Y275" s="80"/>
      <c r="Z275" s="81"/>
    </row>
    <row r="276" spans="24:26" ht="14" customHeight="1" x14ac:dyDescent="0.3">
      <c r="X276" s="80"/>
      <c r="Y276" s="80"/>
      <c r="Z276" s="81"/>
    </row>
    <row r="277" spans="24:26" ht="14" customHeight="1" x14ac:dyDescent="0.3">
      <c r="X277" s="80"/>
      <c r="Y277" s="80"/>
      <c r="Z277" s="81"/>
    </row>
    <row r="278" spans="24:26" ht="14" customHeight="1" x14ac:dyDescent="0.3">
      <c r="X278" s="80"/>
      <c r="Y278" s="80"/>
      <c r="Z278" s="81"/>
    </row>
    <row r="279" spans="24:26" ht="14" customHeight="1" x14ac:dyDescent="0.3">
      <c r="X279" s="80"/>
      <c r="Y279" s="80"/>
      <c r="Z279" s="81"/>
    </row>
    <row r="280" spans="24:26" ht="14" customHeight="1" x14ac:dyDescent="0.3">
      <c r="X280" s="80"/>
      <c r="Y280" s="80"/>
      <c r="Z280" s="81"/>
    </row>
    <row r="281" spans="24:26" ht="14" customHeight="1" x14ac:dyDescent="0.3">
      <c r="X281" s="80"/>
      <c r="Y281" s="80"/>
      <c r="Z281" s="81"/>
    </row>
    <row r="282" spans="24:26" ht="14" customHeight="1" x14ac:dyDescent="0.3">
      <c r="X282" s="80"/>
      <c r="Y282" s="80"/>
      <c r="Z282" s="81"/>
    </row>
    <row r="283" spans="24:26" ht="14" customHeight="1" x14ac:dyDescent="0.3">
      <c r="X283" s="80"/>
      <c r="Y283" s="80"/>
      <c r="Z283" s="81"/>
    </row>
    <row r="284" spans="24:26" ht="14" customHeight="1" x14ac:dyDescent="0.3">
      <c r="X284" s="80"/>
      <c r="Y284" s="80"/>
      <c r="Z284" s="81"/>
    </row>
    <row r="285" spans="24:26" ht="14" customHeight="1" x14ac:dyDescent="0.3">
      <c r="X285" s="80"/>
      <c r="Y285" s="80"/>
      <c r="Z285" s="81"/>
    </row>
    <row r="286" spans="24:26" ht="14" customHeight="1" x14ac:dyDescent="0.3">
      <c r="X286" s="80"/>
      <c r="Y286" s="80"/>
      <c r="Z286" s="81"/>
    </row>
    <row r="287" spans="24:26" ht="14" customHeight="1" x14ac:dyDescent="0.3">
      <c r="X287" s="80"/>
      <c r="Y287" s="80"/>
      <c r="Z287" s="81"/>
    </row>
    <row r="288" spans="24:26" ht="14" customHeight="1" x14ac:dyDescent="0.3">
      <c r="X288" s="80"/>
      <c r="Y288" s="80"/>
      <c r="Z288" s="81"/>
    </row>
    <row r="289" spans="24:26" ht="14" customHeight="1" x14ac:dyDescent="0.3">
      <c r="X289" s="80"/>
      <c r="Y289" s="80"/>
      <c r="Z289" s="81"/>
    </row>
    <row r="290" spans="24:26" ht="14" customHeight="1" x14ac:dyDescent="0.3">
      <c r="X290" s="80"/>
      <c r="Y290" s="80"/>
      <c r="Z290" s="81"/>
    </row>
    <row r="291" spans="24:26" ht="14" customHeight="1" x14ac:dyDescent="0.3">
      <c r="X291" s="80"/>
      <c r="Y291" s="80"/>
      <c r="Z291" s="81"/>
    </row>
    <row r="292" spans="24:26" ht="14" customHeight="1" x14ac:dyDescent="0.3">
      <c r="X292" s="80"/>
      <c r="Y292" s="80"/>
      <c r="Z292" s="81"/>
    </row>
    <row r="293" spans="24:26" ht="14" customHeight="1" x14ac:dyDescent="0.3">
      <c r="X293" s="80"/>
      <c r="Y293" s="80"/>
      <c r="Z293" s="81"/>
    </row>
    <row r="294" spans="24:26" ht="14" customHeight="1" x14ac:dyDescent="0.3">
      <c r="X294" s="80"/>
      <c r="Y294" s="80"/>
      <c r="Z294" s="81"/>
    </row>
    <row r="295" spans="24:26" ht="14" customHeight="1" x14ac:dyDescent="0.3">
      <c r="X295" s="80"/>
      <c r="Y295" s="80"/>
      <c r="Z295" s="81"/>
    </row>
    <row r="296" spans="24:26" ht="14" customHeight="1" x14ac:dyDescent="0.3">
      <c r="X296" s="80"/>
      <c r="Y296" s="80"/>
      <c r="Z296" s="81"/>
    </row>
    <row r="297" spans="24:26" ht="14" customHeight="1" x14ac:dyDescent="0.3">
      <c r="X297" s="80"/>
      <c r="Y297" s="80"/>
      <c r="Z297" s="81"/>
    </row>
    <row r="298" spans="24:26" ht="14" customHeight="1" x14ac:dyDescent="0.3">
      <c r="X298" s="80"/>
      <c r="Y298" s="80"/>
      <c r="Z298" s="81"/>
    </row>
    <row r="299" spans="24:26" ht="14" customHeight="1" x14ac:dyDescent="0.3">
      <c r="X299" s="80"/>
      <c r="Y299" s="80"/>
      <c r="Z299" s="81"/>
    </row>
    <row r="300" spans="24:26" ht="14" customHeight="1" x14ac:dyDescent="0.3">
      <c r="X300" s="80"/>
      <c r="Y300" s="80"/>
      <c r="Z300" s="81"/>
    </row>
    <row r="301" spans="24:26" ht="14" customHeight="1" x14ac:dyDescent="0.3">
      <c r="X301" s="80"/>
      <c r="Y301" s="80"/>
      <c r="Z301" s="81"/>
    </row>
    <row r="302" spans="24:26" ht="14" customHeight="1" x14ac:dyDescent="0.3">
      <c r="X302" s="80"/>
      <c r="Y302" s="80"/>
      <c r="Z302" s="81"/>
    </row>
    <row r="303" spans="24:26" ht="14" customHeight="1" x14ac:dyDescent="0.3">
      <c r="X303" s="80"/>
      <c r="Y303" s="80"/>
      <c r="Z303" s="81"/>
    </row>
    <row r="304" spans="24:26" ht="14" customHeight="1" x14ac:dyDescent="0.3">
      <c r="X304" s="80"/>
      <c r="Y304" s="80"/>
      <c r="Z304" s="81"/>
    </row>
    <row r="305" spans="24:26" ht="14" customHeight="1" x14ac:dyDescent="0.3">
      <c r="X305" s="80"/>
      <c r="Y305" s="80"/>
      <c r="Z305" s="81"/>
    </row>
    <row r="306" spans="24:26" ht="14" customHeight="1" x14ac:dyDescent="0.3">
      <c r="X306" s="80"/>
      <c r="Y306" s="80"/>
      <c r="Z306" s="81"/>
    </row>
    <row r="307" spans="24:26" ht="14" customHeight="1" x14ac:dyDescent="0.3">
      <c r="X307" s="80"/>
      <c r="Y307" s="80"/>
      <c r="Z307" s="81"/>
    </row>
    <row r="308" spans="24:26" ht="14" customHeight="1" x14ac:dyDescent="0.3">
      <c r="X308" s="80"/>
      <c r="Y308" s="80"/>
      <c r="Z308" s="81"/>
    </row>
    <row r="309" spans="24:26" ht="14" customHeight="1" x14ac:dyDescent="0.3">
      <c r="X309" s="80"/>
      <c r="Y309" s="80"/>
      <c r="Z309" s="81"/>
    </row>
    <row r="310" spans="24:26" ht="14" customHeight="1" x14ac:dyDescent="0.3">
      <c r="X310" s="80"/>
      <c r="Y310" s="80"/>
      <c r="Z310" s="81"/>
    </row>
    <row r="311" spans="24:26" ht="14" customHeight="1" x14ac:dyDescent="0.3">
      <c r="X311" s="80"/>
      <c r="Y311" s="80"/>
      <c r="Z311" s="81"/>
    </row>
    <row r="312" spans="24:26" ht="14" customHeight="1" x14ac:dyDescent="0.3">
      <c r="X312" s="80"/>
      <c r="Y312" s="80"/>
      <c r="Z312" s="81"/>
    </row>
    <row r="313" spans="24:26" ht="14" customHeight="1" x14ac:dyDescent="0.3">
      <c r="X313" s="80"/>
      <c r="Y313" s="80"/>
      <c r="Z313" s="81"/>
    </row>
    <row r="314" spans="24:26" ht="14" customHeight="1" x14ac:dyDescent="0.3">
      <c r="X314" s="80"/>
      <c r="Y314" s="80"/>
      <c r="Z314" s="81"/>
    </row>
    <row r="315" spans="24:26" ht="14" customHeight="1" x14ac:dyDescent="0.3">
      <c r="X315" s="80"/>
      <c r="Y315" s="80"/>
      <c r="Z315" s="81"/>
    </row>
    <row r="316" spans="24:26" ht="14" customHeight="1" x14ac:dyDescent="0.3">
      <c r="X316" s="80"/>
      <c r="Y316" s="80"/>
      <c r="Z316" s="81"/>
    </row>
    <row r="317" spans="24:26" ht="14" customHeight="1" x14ac:dyDescent="0.3">
      <c r="X317" s="80"/>
      <c r="Y317" s="80"/>
      <c r="Z317" s="81"/>
    </row>
    <row r="332" spans="24:26" ht="14" customHeight="1" x14ac:dyDescent="0.3">
      <c r="X332" s="52"/>
      <c r="Y332" s="52"/>
      <c r="Z332" s="52"/>
    </row>
    <row r="374" spans="24:26" ht="14" customHeight="1" x14ac:dyDescent="0.3">
      <c r="X374" s="52"/>
      <c r="Y374" s="52"/>
      <c r="Z374" s="52"/>
    </row>
  </sheetData>
  <sortState xmlns:xlrd2="http://schemas.microsoft.com/office/spreadsheetml/2017/richdata2" ref="A2:AR374">
    <sortCondition ref="B4:B374"/>
    <sortCondition ref="C4:C374"/>
  </sortState>
  <mergeCells count="18">
    <mergeCell ref="D2:D3"/>
    <mergeCell ref="E2:E3"/>
    <mergeCell ref="F2:F3"/>
    <mergeCell ref="S2:V2"/>
    <mergeCell ref="X2:Z2"/>
    <mergeCell ref="A213:AR213"/>
    <mergeCell ref="AA2:AC2"/>
    <mergeCell ref="AD2:AF2"/>
    <mergeCell ref="AG2:AI2"/>
    <mergeCell ref="AJ2:AL2"/>
    <mergeCell ref="AM2:AO2"/>
    <mergeCell ref="AP2:AR2"/>
    <mergeCell ref="W2:W3"/>
    <mergeCell ref="G2:N2"/>
    <mergeCell ref="O2:R2"/>
    <mergeCell ref="A2:A3"/>
    <mergeCell ref="B2:B3"/>
    <mergeCell ref="C2:C3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273E-9D3F-4BC6-B668-A7D25F754CCD}">
  <dimension ref="A1:AJ23"/>
  <sheetViews>
    <sheetView workbookViewId="0">
      <pane xSplit="1" topLeftCell="B1" activePane="topRight" state="frozen"/>
      <selection pane="topRight"/>
    </sheetView>
  </sheetViews>
  <sheetFormatPr defaultRowHeight="14" customHeight="1" x14ac:dyDescent="0.3"/>
  <cols>
    <col min="1" max="1" width="11.33203125" customWidth="1"/>
    <col min="2" max="2" width="9.6640625" customWidth="1"/>
    <col min="3" max="3" width="10.9140625" customWidth="1"/>
    <col min="4" max="4" width="10.4140625" customWidth="1"/>
    <col min="8" max="10" width="8.6640625" customWidth="1"/>
    <col min="11" max="11" width="10.5" customWidth="1"/>
    <col min="12" max="13" width="8.6640625" customWidth="1"/>
    <col min="14" max="14" width="19.33203125" customWidth="1"/>
    <col min="15" max="15" width="45.5" customWidth="1"/>
  </cols>
  <sheetData>
    <row r="1" spans="1:36" ht="14" customHeight="1" thickBot="1" x14ac:dyDescent="0.35">
      <c r="A1" s="6" t="s">
        <v>606</v>
      </c>
    </row>
    <row r="2" spans="1:36" ht="14" customHeight="1" thickBot="1" x14ac:dyDescent="0.35">
      <c r="A2" s="144" t="s">
        <v>398</v>
      </c>
      <c r="B2" s="146" t="s">
        <v>416</v>
      </c>
      <c r="C2" s="146" t="s">
        <v>417</v>
      </c>
      <c r="D2" s="146" t="s">
        <v>418</v>
      </c>
      <c r="E2" s="146" t="s">
        <v>396</v>
      </c>
      <c r="F2" s="146" t="s">
        <v>397</v>
      </c>
      <c r="G2" s="148" t="s">
        <v>460</v>
      </c>
      <c r="H2" s="149"/>
      <c r="I2" s="149"/>
      <c r="J2" s="149"/>
      <c r="K2" s="149"/>
      <c r="L2" s="149"/>
      <c r="M2" s="149"/>
      <c r="N2" s="150"/>
      <c r="O2" s="142" t="s">
        <v>469</v>
      </c>
      <c r="P2" s="126" t="s">
        <v>479</v>
      </c>
      <c r="Q2" s="127"/>
      <c r="R2" s="128"/>
      <c r="S2" s="126" t="s">
        <v>481</v>
      </c>
      <c r="T2" s="127"/>
      <c r="U2" s="128"/>
      <c r="V2" s="126" t="s">
        <v>483</v>
      </c>
      <c r="W2" s="127"/>
      <c r="X2" s="128"/>
      <c r="Y2" s="126" t="s">
        <v>485</v>
      </c>
      <c r="Z2" s="127"/>
      <c r="AA2" s="128"/>
      <c r="AB2" s="126" t="s">
        <v>487</v>
      </c>
      <c r="AC2" s="127"/>
      <c r="AD2" s="128"/>
      <c r="AE2" s="126" t="s">
        <v>489</v>
      </c>
      <c r="AF2" s="127"/>
      <c r="AG2" s="128"/>
      <c r="AH2" s="126" t="s">
        <v>491</v>
      </c>
      <c r="AI2" s="127"/>
      <c r="AJ2" s="128"/>
    </row>
    <row r="3" spans="1:36" s="6" customFormat="1" ht="14" customHeight="1" thickBot="1" x14ac:dyDescent="0.35">
      <c r="A3" s="145"/>
      <c r="B3" s="147"/>
      <c r="C3" s="147"/>
      <c r="D3" s="147"/>
      <c r="E3" s="147"/>
      <c r="F3" s="147"/>
      <c r="G3" s="27" t="s">
        <v>394</v>
      </c>
      <c r="H3" s="17" t="s">
        <v>0</v>
      </c>
      <c r="I3" s="17" t="s">
        <v>419</v>
      </c>
      <c r="J3" s="17" t="s">
        <v>455</v>
      </c>
      <c r="K3" s="15" t="s">
        <v>2</v>
      </c>
      <c r="L3" s="15" t="s">
        <v>467</v>
      </c>
      <c r="M3" s="15" t="s">
        <v>468</v>
      </c>
      <c r="N3" s="16" t="s">
        <v>466</v>
      </c>
      <c r="O3" s="143"/>
      <c r="P3" s="72" t="s">
        <v>587</v>
      </c>
      <c r="Q3" s="76" t="s">
        <v>395</v>
      </c>
      <c r="R3" s="85" t="s">
        <v>1</v>
      </c>
      <c r="S3" s="72" t="s">
        <v>587</v>
      </c>
      <c r="T3" s="76" t="s">
        <v>395</v>
      </c>
      <c r="U3" s="85" t="s">
        <v>1</v>
      </c>
      <c r="V3" s="72" t="s">
        <v>587</v>
      </c>
      <c r="W3" s="76" t="s">
        <v>395</v>
      </c>
      <c r="X3" s="85" t="s">
        <v>1</v>
      </c>
      <c r="Y3" s="72" t="s">
        <v>587</v>
      </c>
      <c r="Z3" s="76" t="s">
        <v>395</v>
      </c>
      <c r="AA3" s="85" t="s">
        <v>1</v>
      </c>
      <c r="AB3" s="72" t="s">
        <v>587</v>
      </c>
      <c r="AC3" s="76" t="s">
        <v>395</v>
      </c>
      <c r="AD3" s="85" t="s">
        <v>1</v>
      </c>
      <c r="AE3" s="72" t="s">
        <v>587</v>
      </c>
      <c r="AF3" s="76" t="s">
        <v>395</v>
      </c>
      <c r="AG3" s="85" t="s">
        <v>1</v>
      </c>
      <c r="AH3" s="72" t="s">
        <v>587</v>
      </c>
      <c r="AI3" s="76" t="s">
        <v>395</v>
      </c>
      <c r="AJ3" s="85" t="s">
        <v>1</v>
      </c>
    </row>
    <row r="4" spans="1:36" s="61" customFormat="1" ht="14" customHeight="1" x14ac:dyDescent="0.3">
      <c r="A4" s="24" t="s">
        <v>420</v>
      </c>
      <c r="B4" s="53">
        <v>1</v>
      </c>
      <c r="C4" s="53">
        <v>74983835</v>
      </c>
      <c r="D4" s="53" t="s">
        <v>421</v>
      </c>
      <c r="E4" s="53" t="s">
        <v>456</v>
      </c>
      <c r="F4" s="53" t="s">
        <v>458</v>
      </c>
      <c r="G4" s="54">
        <f>1-0.288139</f>
        <v>0.71186100000000008</v>
      </c>
      <c r="H4" s="55">
        <v>0.14000000000000001</v>
      </c>
      <c r="I4" s="55">
        <v>0.02</v>
      </c>
      <c r="J4" s="56">
        <v>1.1399999999999999E-13</v>
      </c>
      <c r="K4" s="57">
        <v>24160</v>
      </c>
      <c r="L4" s="58">
        <f>(2*G4*(1-G4)*H4*H4)/((2*G4*(1-G4)*H4*H4)+(2*G4*(1-G4)*K4*I4*I4))</f>
        <v>2.0240406460407282E-3</v>
      </c>
      <c r="M4" s="59">
        <f t="shared" ref="M4:M22" si="0">L4*(K4-2)/(1-L4)</f>
        <v>48.995943708609261</v>
      </c>
      <c r="N4" s="60"/>
      <c r="P4" s="7">
        <v>1.14E-2</v>
      </c>
      <c r="Q4" s="8">
        <v>4.5900000000000003E-3</v>
      </c>
      <c r="R4" s="87">
        <v>1.3100000000000001E-2</v>
      </c>
      <c r="S4" s="7">
        <v>3.2000000000000002E-3</v>
      </c>
      <c r="T4" s="8">
        <v>7.0543120000000001E-3</v>
      </c>
      <c r="U4" s="87">
        <v>0.65010000000000001</v>
      </c>
      <c r="V4" s="7">
        <v>2.3800000000000002E-2</v>
      </c>
      <c r="W4" s="8">
        <v>9.0791250000000004E-3</v>
      </c>
      <c r="X4" s="87">
        <v>8.7569999999999992E-3</v>
      </c>
      <c r="Y4" s="7">
        <v>1.1900000000000001E-2</v>
      </c>
      <c r="Z4" s="8">
        <v>1.0251046E-2</v>
      </c>
      <c r="AA4" s="87">
        <v>0.2457</v>
      </c>
      <c r="AB4" s="7">
        <v>1.47E-2</v>
      </c>
      <c r="AC4" s="8">
        <v>1.224371E-2</v>
      </c>
      <c r="AD4" s="87">
        <v>0.22989999999999999</v>
      </c>
      <c r="AE4" s="7">
        <v>-1.9599999999999999E-2</v>
      </c>
      <c r="AF4" s="8">
        <v>1.6737874E-2</v>
      </c>
      <c r="AG4" s="87">
        <v>0.24160000000000001</v>
      </c>
      <c r="AH4" s="7">
        <v>8.0000000000000004E-4</v>
      </c>
      <c r="AI4" s="8">
        <v>1.8495904000000001E-2</v>
      </c>
      <c r="AJ4" s="87">
        <v>0.96550000000000002</v>
      </c>
    </row>
    <row r="5" spans="1:36" s="61" customFormat="1" ht="14" customHeight="1" x14ac:dyDescent="0.3">
      <c r="A5" s="25" t="s">
        <v>422</v>
      </c>
      <c r="B5" s="61">
        <v>1</v>
      </c>
      <c r="C5" s="61">
        <v>177889025</v>
      </c>
      <c r="D5" s="61" t="s">
        <v>423</v>
      </c>
      <c r="E5" s="61" t="s">
        <v>458</v>
      </c>
      <c r="F5" s="61" t="s">
        <v>457</v>
      </c>
      <c r="G5" s="62">
        <f>1-0.194688</f>
        <v>0.80531200000000003</v>
      </c>
      <c r="H5" s="63">
        <v>0.18</v>
      </c>
      <c r="I5" s="63">
        <v>0.02</v>
      </c>
      <c r="J5" s="58">
        <v>2.68E-14</v>
      </c>
      <c r="K5" s="57">
        <v>24160</v>
      </c>
      <c r="L5" s="58">
        <f t="shared" ref="L5:L22" si="1">(2*G5*(1-G5)*H5*H5)/((2*G5*(1-G5)*H5*H5)+(2*G5*(1-G5)*K5*I5*I5))</f>
        <v>3.3414463099707106E-3</v>
      </c>
      <c r="M5" s="59">
        <f t="shared" si="0"/>
        <v>80.993294701986741</v>
      </c>
      <c r="N5" s="60"/>
      <c r="O5" s="61" t="s">
        <v>470</v>
      </c>
      <c r="P5" s="3"/>
      <c r="Q5" s="4"/>
      <c r="R5" s="86"/>
      <c r="S5" s="3"/>
      <c r="T5" s="4"/>
      <c r="U5" s="86"/>
      <c r="V5" s="3"/>
      <c r="W5" s="4"/>
      <c r="X5" s="86"/>
      <c r="Y5" s="3"/>
      <c r="Z5" s="4"/>
      <c r="AA5" s="86"/>
      <c r="AB5" s="3"/>
      <c r="AC5" s="4"/>
      <c r="AD5" s="86"/>
      <c r="AE5" s="3"/>
      <c r="AF5" s="4"/>
      <c r="AG5" s="86"/>
      <c r="AH5" s="3"/>
      <c r="AI5" s="4"/>
      <c r="AJ5" s="86"/>
    </row>
    <row r="6" spans="1:36" s="61" customFormat="1" ht="14" customHeight="1" x14ac:dyDescent="0.3">
      <c r="A6" s="25" t="s">
        <v>424</v>
      </c>
      <c r="B6" s="61">
        <v>2</v>
      </c>
      <c r="C6" s="61">
        <v>466003</v>
      </c>
      <c r="D6" s="61" t="s">
        <v>425</v>
      </c>
      <c r="E6" s="61" t="s">
        <v>459</v>
      </c>
      <c r="F6" s="61" t="s">
        <v>457</v>
      </c>
      <c r="G6" s="62">
        <f>1-0.017772</f>
        <v>0.98222799999999999</v>
      </c>
      <c r="H6" s="63">
        <v>0.32</v>
      </c>
      <c r="I6" s="63">
        <v>0.06</v>
      </c>
      <c r="J6" s="58">
        <v>4.5200000000000001E-9</v>
      </c>
      <c r="K6" s="57">
        <v>24160</v>
      </c>
      <c r="L6" s="58">
        <f t="shared" si="1"/>
        <v>1.1759517859767751E-3</v>
      </c>
      <c r="M6" s="59">
        <f t="shared" si="0"/>
        <v>28.442089771891098</v>
      </c>
      <c r="N6" s="60"/>
      <c r="O6" s="64" t="s">
        <v>461</v>
      </c>
      <c r="P6" s="3"/>
      <c r="Q6" s="4"/>
      <c r="R6" s="86"/>
      <c r="S6" s="3"/>
      <c r="T6" s="4"/>
      <c r="U6" s="86"/>
      <c r="V6" s="3"/>
      <c r="W6" s="4"/>
      <c r="X6" s="86"/>
      <c r="Y6" s="3"/>
      <c r="Z6" s="4"/>
      <c r="AA6" s="86"/>
      <c r="AB6" s="3"/>
      <c r="AC6" s="4"/>
      <c r="AD6" s="86"/>
      <c r="AE6" s="3"/>
      <c r="AF6" s="4"/>
      <c r="AG6" s="86"/>
      <c r="AH6" s="3"/>
      <c r="AI6" s="4"/>
      <c r="AJ6" s="86"/>
    </row>
    <row r="7" spans="1:36" s="61" customFormat="1" ht="14" customHeight="1" x14ac:dyDescent="0.3">
      <c r="A7" s="25" t="s">
        <v>588</v>
      </c>
      <c r="B7" s="61">
        <v>2</v>
      </c>
      <c r="C7" s="61">
        <v>631183</v>
      </c>
      <c r="D7" s="61" t="s">
        <v>425</v>
      </c>
      <c r="E7" s="61" t="s">
        <v>457</v>
      </c>
      <c r="F7" s="61" t="s">
        <v>458</v>
      </c>
      <c r="G7" s="62">
        <f>1-0.122005</f>
        <v>0.87799499999999997</v>
      </c>
      <c r="H7" s="63">
        <v>0.21</v>
      </c>
      <c r="I7" s="63">
        <v>0.02</v>
      </c>
      <c r="J7" s="58">
        <v>8.5399999999999992E-18</v>
      </c>
      <c r="K7" s="57">
        <v>24160</v>
      </c>
      <c r="L7" s="58">
        <f t="shared" si="1"/>
        <v>4.542598448718081E-3</v>
      </c>
      <c r="M7" s="59">
        <f t="shared" si="0"/>
        <v>110.24087334437087</v>
      </c>
      <c r="N7" s="60"/>
      <c r="P7" s="3">
        <v>2.6100000000000002E-2</v>
      </c>
      <c r="Q7" s="4">
        <v>6.0299999999999998E-3</v>
      </c>
      <c r="R7" s="86">
        <v>1.5E-5</v>
      </c>
      <c r="S7" s="3">
        <v>5.2299999999999999E-2</v>
      </c>
      <c r="T7" s="4">
        <v>9.3880390000000008E-3</v>
      </c>
      <c r="U7" s="86">
        <v>2.5300000000000002E-8</v>
      </c>
      <c r="V7" s="3">
        <v>3.85E-2</v>
      </c>
      <c r="W7" s="4">
        <v>1.1961573E-2</v>
      </c>
      <c r="X7" s="86">
        <v>1.2880000000000001E-3</v>
      </c>
      <c r="Y7" s="3">
        <v>3.9199999999999999E-2</v>
      </c>
      <c r="Z7" s="4">
        <v>1.3415092E-2</v>
      </c>
      <c r="AA7" s="86">
        <v>3.4770000000000001E-3</v>
      </c>
      <c r="AB7" s="3">
        <v>2.87E-2</v>
      </c>
      <c r="AC7" s="4">
        <v>1.6188425999999999E-2</v>
      </c>
      <c r="AD7" s="86">
        <v>7.6249999999999998E-2</v>
      </c>
      <c r="AE7" s="3">
        <v>2.6800000000000001E-2</v>
      </c>
      <c r="AF7" s="4">
        <v>2.2341033E-2</v>
      </c>
      <c r="AG7" s="86">
        <v>0.2303</v>
      </c>
      <c r="AH7" s="3">
        <v>2.7900000000000001E-2</v>
      </c>
      <c r="AI7" s="4">
        <v>2.3749999000000001E-2</v>
      </c>
      <c r="AJ7" s="86">
        <v>0.24010000000000001</v>
      </c>
    </row>
    <row r="8" spans="1:36" s="61" customFormat="1" ht="14" customHeight="1" x14ac:dyDescent="0.3">
      <c r="A8" s="25" t="s">
        <v>426</v>
      </c>
      <c r="B8" s="61">
        <v>2</v>
      </c>
      <c r="C8" s="61">
        <v>25122840</v>
      </c>
      <c r="D8" s="61" t="s">
        <v>427</v>
      </c>
      <c r="E8" s="61" t="s">
        <v>459</v>
      </c>
      <c r="F8" s="61" t="s">
        <v>458</v>
      </c>
      <c r="G8" s="62">
        <f>1-0.450879</f>
        <v>0.54912099999999997</v>
      </c>
      <c r="H8" s="63">
        <v>0.14000000000000001</v>
      </c>
      <c r="I8" s="63">
        <v>0.02</v>
      </c>
      <c r="J8" s="58">
        <v>1.4399999999999999E-13</v>
      </c>
      <c r="K8" s="57">
        <v>24160</v>
      </c>
      <c r="L8" s="58">
        <f t="shared" si="1"/>
        <v>2.0240406460407291E-3</v>
      </c>
      <c r="M8" s="59">
        <f t="shared" si="0"/>
        <v>48.995943708609282</v>
      </c>
      <c r="N8" s="60"/>
      <c r="O8" s="64" t="s">
        <v>410</v>
      </c>
      <c r="P8" s="3"/>
      <c r="Q8" s="4"/>
      <c r="R8" s="86"/>
      <c r="S8" s="3"/>
      <c r="T8" s="4"/>
      <c r="U8" s="86"/>
      <c r="V8" s="3"/>
      <c r="W8" s="4"/>
      <c r="X8" s="86"/>
      <c r="Y8" s="3"/>
      <c r="Z8" s="4"/>
      <c r="AA8" s="86"/>
      <c r="AB8" s="3"/>
      <c r="AC8" s="4"/>
      <c r="AD8" s="86"/>
      <c r="AE8" s="3"/>
      <c r="AF8" s="4"/>
      <c r="AG8" s="86"/>
      <c r="AH8" s="3"/>
      <c r="AI8" s="4"/>
      <c r="AJ8" s="86"/>
    </row>
    <row r="9" spans="1:36" s="61" customFormat="1" ht="14" customHeight="1" x14ac:dyDescent="0.3">
      <c r="A9" s="25" t="s">
        <v>428</v>
      </c>
      <c r="B9" s="61">
        <v>2</v>
      </c>
      <c r="C9" s="61">
        <v>207064335</v>
      </c>
      <c r="D9" s="61" t="s">
        <v>429</v>
      </c>
      <c r="E9" s="61" t="s">
        <v>456</v>
      </c>
      <c r="F9" s="61" t="s">
        <v>458</v>
      </c>
      <c r="G9" s="62">
        <v>1.7173000000000001E-2</v>
      </c>
      <c r="H9" s="63">
        <v>0.26</v>
      </c>
      <c r="I9" s="63">
        <v>0.05</v>
      </c>
      <c r="J9" s="58">
        <v>2.14E-8</v>
      </c>
      <c r="K9" s="57">
        <v>24160</v>
      </c>
      <c r="L9" s="58">
        <f t="shared" si="1"/>
        <v>1.1179540778863393E-3</v>
      </c>
      <c r="M9" s="59">
        <f t="shared" si="0"/>
        <v>27.037761589403974</v>
      </c>
      <c r="N9" s="60"/>
      <c r="P9" s="3">
        <v>-1.06E-2</v>
      </c>
      <c r="Q9" s="4">
        <v>1.0200000000000001E-2</v>
      </c>
      <c r="R9" s="86">
        <v>0.29799999999999999</v>
      </c>
      <c r="S9" s="3">
        <v>-1.11E-2</v>
      </c>
      <c r="T9" s="4">
        <v>1.6184008999999999E-2</v>
      </c>
      <c r="U9" s="86">
        <v>0.49280000000000002</v>
      </c>
      <c r="V9" s="3">
        <v>2.3099999999999999E-2</v>
      </c>
      <c r="W9" s="4">
        <v>2.0697966000000002E-2</v>
      </c>
      <c r="X9" s="86">
        <v>0.26440000000000002</v>
      </c>
      <c r="Y9" s="3">
        <v>3.6700000000000003E-2</v>
      </c>
      <c r="Z9" s="4">
        <v>2.3317195999999998E-2</v>
      </c>
      <c r="AA9" s="86">
        <v>0.11550000000000001</v>
      </c>
      <c r="AB9" s="3">
        <v>-2.5899999999999999E-2</v>
      </c>
      <c r="AC9" s="4">
        <v>2.7415426E-2</v>
      </c>
      <c r="AD9" s="86">
        <v>0.3448</v>
      </c>
      <c r="AE9" s="3">
        <v>-6.6500000000000004E-2</v>
      </c>
      <c r="AF9" s="4">
        <v>3.7562064999999999E-2</v>
      </c>
      <c r="AG9" s="86">
        <v>7.6660000000000006E-2</v>
      </c>
      <c r="AH9" s="3">
        <v>5.67E-2</v>
      </c>
      <c r="AI9" s="4">
        <v>3.9300827000000003E-2</v>
      </c>
      <c r="AJ9" s="86">
        <v>0.14910000000000001</v>
      </c>
    </row>
    <row r="10" spans="1:36" s="61" customFormat="1" ht="14" customHeight="1" x14ac:dyDescent="0.3">
      <c r="A10" s="25" t="s">
        <v>430</v>
      </c>
      <c r="B10" s="61">
        <v>4</v>
      </c>
      <c r="C10" s="61">
        <v>45187622</v>
      </c>
      <c r="D10" s="61" t="s">
        <v>431</v>
      </c>
      <c r="E10" s="61" t="s">
        <v>456</v>
      </c>
      <c r="F10" s="61" t="s">
        <v>458</v>
      </c>
      <c r="G10" s="62">
        <v>0.35024</v>
      </c>
      <c r="H10" s="63">
        <v>0.1</v>
      </c>
      <c r="I10" s="63">
        <v>0.02</v>
      </c>
      <c r="J10" s="58">
        <v>4.0400000000000002E-7</v>
      </c>
      <c r="K10" s="57">
        <v>24160</v>
      </c>
      <c r="L10" s="58">
        <f t="shared" si="1"/>
        <v>1.0336985734959686E-3</v>
      </c>
      <c r="M10" s="59">
        <f t="shared" si="0"/>
        <v>24.997930463576157</v>
      </c>
      <c r="N10" s="60"/>
      <c r="O10" s="64" t="s">
        <v>410</v>
      </c>
      <c r="P10" s="3"/>
      <c r="Q10" s="4"/>
      <c r="R10" s="86"/>
      <c r="S10" s="3"/>
      <c r="T10" s="4"/>
      <c r="U10" s="86"/>
      <c r="V10" s="3"/>
      <c r="W10" s="4"/>
      <c r="X10" s="86"/>
      <c r="Y10" s="3"/>
      <c r="Z10" s="4"/>
      <c r="AA10" s="86"/>
      <c r="AB10" s="3"/>
      <c r="AC10" s="4"/>
      <c r="AD10" s="86"/>
      <c r="AE10" s="3"/>
      <c r="AF10" s="4"/>
      <c r="AG10" s="86"/>
      <c r="AH10" s="3"/>
      <c r="AI10" s="4"/>
      <c r="AJ10" s="86"/>
    </row>
    <row r="11" spans="1:36" s="61" customFormat="1" ht="14" customHeight="1" x14ac:dyDescent="0.3">
      <c r="A11" s="25" t="s">
        <v>432</v>
      </c>
      <c r="B11" s="61">
        <v>5</v>
      </c>
      <c r="C11" s="61">
        <v>170599327</v>
      </c>
      <c r="D11" s="61" t="s">
        <v>433</v>
      </c>
      <c r="E11" s="61" t="s">
        <v>457</v>
      </c>
      <c r="F11" s="61" t="s">
        <v>458</v>
      </c>
      <c r="G11" s="62">
        <f>1-0.270767</f>
        <v>0.72923300000000002</v>
      </c>
      <c r="H11" s="63">
        <v>0.09</v>
      </c>
      <c r="I11" s="63">
        <v>0.02</v>
      </c>
      <c r="J11" s="58">
        <v>6.7599999999999997E-6</v>
      </c>
      <c r="K11" s="57">
        <v>24160</v>
      </c>
      <c r="L11" s="58">
        <f t="shared" si="1"/>
        <v>8.3746032402477212E-4</v>
      </c>
      <c r="M11" s="59">
        <f t="shared" si="0"/>
        <v>20.248323675496685</v>
      </c>
      <c r="N11" s="60"/>
      <c r="O11" s="64" t="s">
        <v>410</v>
      </c>
      <c r="P11" s="3"/>
      <c r="Q11" s="4"/>
      <c r="R11" s="86"/>
      <c r="S11" s="3"/>
      <c r="T11" s="4"/>
      <c r="U11" s="86"/>
      <c r="V11" s="3"/>
      <c r="W11" s="4"/>
      <c r="X11" s="86"/>
      <c r="Y11" s="3"/>
      <c r="Z11" s="4"/>
      <c r="AA11" s="86"/>
      <c r="AB11" s="3"/>
      <c r="AC11" s="4"/>
      <c r="AD11" s="86"/>
      <c r="AE11" s="3"/>
      <c r="AF11" s="4"/>
      <c r="AG11" s="86"/>
      <c r="AH11" s="3"/>
      <c r="AI11" s="4"/>
      <c r="AJ11" s="86"/>
    </row>
    <row r="12" spans="1:36" s="61" customFormat="1" ht="14" customHeight="1" x14ac:dyDescent="0.3">
      <c r="A12" s="25" t="s">
        <v>434</v>
      </c>
      <c r="B12" s="61">
        <v>6</v>
      </c>
      <c r="C12" s="61">
        <v>50798526</v>
      </c>
      <c r="D12" s="61" t="s">
        <v>435</v>
      </c>
      <c r="E12" s="61" t="s">
        <v>456</v>
      </c>
      <c r="F12" s="61" t="s">
        <v>458</v>
      </c>
      <c r="G12" s="62">
        <v>0.21166099999999999</v>
      </c>
      <c r="H12" s="63">
        <v>0.14000000000000001</v>
      </c>
      <c r="I12" s="63">
        <v>0.02</v>
      </c>
      <c r="J12" s="58">
        <v>5.9300000000000002E-10</v>
      </c>
      <c r="K12" s="57">
        <v>24160</v>
      </c>
      <c r="L12" s="58">
        <f t="shared" si="1"/>
        <v>2.0240406460407291E-3</v>
      </c>
      <c r="M12" s="59">
        <f t="shared" si="0"/>
        <v>48.995943708609282</v>
      </c>
      <c r="N12" s="60"/>
      <c r="O12" s="64" t="s">
        <v>462</v>
      </c>
      <c r="P12" s="3"/>
      <c r="Q12" s="4"/>
      <c r="R12" s="86"/>
      <c r="S12" s="3"/>
      <c r="T12" s="4"/>
      <c r="U12" s="86"/>
      <c r="V12" s="3"/>
      <c r="W12" s="4"/>
      <c r="X12" s="86"/>
      <c r="Y12" s="3"/>
      <c r="Z12" s="4"/>
      <c r="AA12" s="86"/>
      <c r="AB12" s="3"/>
      <c r="AC12" s="4"/>
      <c r="AD12" s="86"/>
      <c r="AE12" s="3"/>
      <c r="AF12" s="4"/>
      <c r="AG12" s="86"/>
      <c r="AH12" s="3"/>
      <c r="AI12" s="4"/>
      <c r="AJ12" s="86"/>
    </row>
    <row r="13" spans="1:36" s="61" customFormat="1" ht="14" customHeight="1" x14ac:dyDescent="0.3">
      <c r="A13" s="25" t="s">
        <v>436</v>
      </c>
      <c r="B13" s="61">
        <v>7</v>
      </c>
      <c r="C13" s="61">
        <v>93269367</v>
      </c>
      <c r="D13" s="61" t="s">
        <v>437</v>
      </c>
      <c r="E13" s="61" t="s">
        <v>457</v>
      </c>
      <c r="F13" s="61" t="s">
        <v>459</v>
      </c>
      <c r="G13" s="62">
        <f>1-0.399561</f>
        <v>0.60043899999999994</v>
      </c>
      <c r="H13" s="63">
        <v>0.09</v>
      </c>
      <c r="I13" s="63">
        <v>0.02</v>
      </c>
      <c r="J13" s="58">
        <v>2.1799999999999999E-6</v>
      </c>
      <c r="K13" s="57">
        <v>24160</v>
      </c>
      <c r="L13" s="58">
        <f t="shared" si="1"/>
        <v>8.3746032402477212E-4</v>
      </c>
      <c r="M13" s="59">
        <f t="shared" si="0"/>
        <v>20.248323675496685</v>
      </c>
      <c r="N13" s="60" t="s">
        <v>583</v>
      </c>
      <c r="P13" s="3"/>
      <c r="Q13" s="4"/>
      <c r="R13" s="86"/>
      <c r="S13" s="3"/>
      <c r="T13" s="4"/>
      <c r="U13" s="86"/>
      <c r="V13" s="3"/>
      <c r="W13" s="4"/>
      <c r="X13" s="86"/>
      <c r="Y13" s="3"/>
      <c r="Z13" s="4"/>
      <c r="AA13" s="86"/>
      <c r="AB13" s="3"/>
      <c r="AC13" s="4"/>
      <c r="AD13" s="86"/>
      <c r="AE13" s="3"/>
      <c r="AF13" s="4"/>
      <c r="AG13" s="86"/>
      <c r="AH13" s="3"/>
      <c r="AI13" s="4"/>
      <c r="AJ13" s="86"/>
    </row>
    <row r="14" spans="1:36" s="61" customFormat="1" ht="14" customHeight="1" x14ac:dyDescent="0.3">
      <c r="A14" s="25" t="s">
        <v>438</v>
      </c>
      <c r="B14" s="61">
        <v>11</v>
      </c>
      <c r="C14" s="61">
        <v>27667236</v>
      </c>
      <c r="D14" s="61" t="s">
        <v>439</v>
      </c>
      <c r="E14" s="61" t="s">
        <v>457</v>
      </c>
      <c r="F14" s="61" t="s">
        <v>459</v>
      </c>
      <c r="G14" s="62">
        <v>0.113618</v>
      </c>
      <c r="H14" s="63">
        <v>0.12</v>
      </c>
      <c r="I14" s="63">
        <v>0.02</v>
      </c>
      <c r="J14" s="58">
        <v>2.59E-8</v>
      </c>
      <c r="K14" s="57">
        <v>24160</v>
      </c>
      <c r="L14" s="58">
        <f t="shared" si="1"/>
        <v>1.4878492312778969E-3</v>
      </c>
      <c r="M14" s="59">
        <f t="shared" si="0"/>
        <v>35.99701986754966</v>
      </c>
      <c r="N14" s="60"/>
      <c r="P14" s="3">
        <v>8.6E-3</v>
      </c>
      <c r="Q14" s="4">
        <v>5.1900000000000002E-3</v>
      </c>
      <c r="R14" s="86">
        <v>9.74E-2</v>
      </c>
      <c r="S14" s="3">
        <v>2.4799999999999999E-2</v>
      </c>
      <c r="T14" s="4">
        <v>8.1393699999999999E-3</v>
      </c>
      <c r="U14" s="86">
        <v>2.3119999999999998E-3</v>
      </c>
      <c r="V14" s="3">
        <v>-4.0000000000000001E-3</v>
      </c>
      <c r="W14" s="4">
        <v>1.0248004E-2</v>
      </c>
      <c r="X14" s="86">
        <v>0.69630000000000003</v>
      </c>
      <c r="Y14" s="3">
        <v>-3.3E-3</v>
      </c>
      <c r="Z14" s="4">
        <v>1.1513328999999999E-2</v>
      </c>
      <c r="AA14" s="86">
        <v>0.77439999999999998</v>
      </c>
      <c r="AB14" s="3">
        <v>4.7999999999999996E-3</v>
      </c>
      <c r="AC14" s="4">
        <v>1.3833313999999999E-2</v>
      </c>
      <c r="AD14" s="86">
        <v>0.72860000000000003</v>
      </c>
      <c r="AE14" s="3">
        <v>3.0599999999999999E-2</v>
      </c>
      <c r="AF14" s="4">
        <v>1.8772924999999999E-2</v>
      </c>
      <c r="AG14" s="86">
        <v>0.1031</v>
      </c>
      <c r="AH14" s="3">
        <v>-1.9400000000000001E-2</v>
      </c>
      <c r="AI14" s="4">
        <v>1.9841555E-2</v>
      </c>
      <c r="AJ14" s="86">
        <v>0.32819999999999999</v>
      </c>
    </row>
    <row r="15" spans="1:36" s="61" customFormat="1" ht="14" customHeight="1" x14ac:dyDescent="0.3">
      <c r="A15" s="25" t="s">
        <v>440</v>
      </c>
      <c r="B15" s="61">
        <v>11</v>
      </c>
      <c r="C15" s="61">
        <v>28355657</v>
      </c>
      <c r="D15" s="61" t="s">
        <v>441</v>
      </c>
      <c r="E15" s="61" t="s">
        <v>456</v>
      </c>
      <c r="F15" s="61" t="s">
        <v>458</v>
      </c>
      <c r="G15" s="62">
        <v>0.38977600000000001</v>
      </c>
      <c r="H15" s="63">
        <v>0.1</v>
      </c>
      <c r="I15" s="63">
        <v>0.02</v>
      </c>
      <c r="J15" s="58">
        <v>3.8999999999999998E-8</v>
      </c>
      <c r="K15" s="57">
        <v>24160</v>
      </c>
      <c r="L15" s="58">
        <f t="shared" si="1"/>
        <v>1.0336985734959688E-3</v>
      </c>
      <c r="M15" s="59">
        <f t="shared" si="0"/>
        <v>24.997930463576164</v>
      </c>
      <c r="N15" s="60" t="s">
        <v>583</v>
      </c>
      <c r="P15" s="3"/>
      <c r="Q15" s="4"/>
      <c r="R15" s="86"/>
      <c r="S15" s="3"/>
      <c r="T15" s="4"/>
      <c r="U15" s="86"/>
      <c r="V15" s="3"/>
      <c r="W15" s="4"/>
      <c r="X15" s="86"/>
      <c r="Y15" s="3"/>
      <c r="Z15" s="4"/>
      <c r="AA15" s="86"/>
      <c r="AB15" s="3"/>
      <c r="AC15" s="4"/>
      <c r="AD15" s="86"/>
      <c r="AE15" s="3"/>
      <c r="AF15" s="4"/>
      <c r="AG15" s="86"/>
      <c r="AH15" s="3"/>
      <c r="AI15" s="4"/>
      <c r="AJ15" s="86"/>
    </row>
    <row r="16" spans="1:36" s="61" customFormat="1" ht="14" customHeight="1" x14ac:dyDescent="0.3">
      <c r="A16" s="25" t="s">
        <v>442</v>
      </c>
      <c r="B16" s="61">
        <v>12</v>
      </c>
      <c r="C16" s="61">
        <v>50263148</v>
      </c>
      <c r="D16" s="61" t="s">
        <v>443</v>
      </c>
      <c r="E16" s="61" t="s">
        <v>457</v>
      </c>
      <c r="F16" s="61" t="s">
        <v>459</v>
      </c>
      <c r="G16" s="62">
        <v>0.25199700000000003</v>
      </c>
      <c r="H16" s="63">
        <v>0.15</v>
      </c>
      <c r="I16" s="63">
        <v>0.02</v>
      </c>
      <c r="J16" s="58">
        <v>3.9999999999999999E-16</v>
      </c>
      <c r="K16" s="57">
        <v>24160</v>
      </c>
      <c r="L16" s="58">
        <f t="shared" si="1"/>
        <v>2.3228204201724049E-3</v>
      </c>
      <c r="M16" s="59">
        <f t="shared" si="0"/>
        <v>56.245343543046353</v>
      </c>
      <c r="N16" s="60"/>
      <c r="O16" s="64" t="s">
        <v>464</v>
      </c>
      <c r="P16" s="3"/>
      <c r="Q16" s="4"/>
      <c r="R16" s="86"/>
      <c r="S16" s="3"/>
      <c r="T16" s="4"/>
      <c r="U16" s="86"/>
      <c r="V16" s="3"/>
      <c r="W16" s="4"/>
      <c r="X16" s="86"/>
      <c r="Y16" s="3"/>
      <c r="Z16" s="4"/>
      <c r="AA16" s="86"/>
      <c r="AB16" s="3"/>
      <c r="AC16" s="4"/>
      <c r="AD16" s="86"/>
      <c r="AE16" s="3"/>
      <c r="AF16" s="4"/>
      <c r="AG16" s="86"/>
      <c r="AH16" s="3"/>
      <c r="AI16" s="4"/>
      <c r="AJ16" s="86"/>
    </row>
    <row r="17" spans="1:36" s="61" customFormat="1" ht="14" customHeight="1" x14ac:dyDescent="0.3">
      <c r="A17" s="25" t="s">
        <v>444</v>
      </c>
      <c r="B17" s="61">
        <v>16</v>
      </c>
      <c r="C17" s="61">
        <v>4017567</v>
      </c>
      <c r="D17" s="61" t="s">
        <v>445</v>
      </c>
      <c r="E17" s="61" t="s">
        <v>457</v>
      </c>
      <c r="F17" s="61" t="s">
        <v>456</v>
      </c>
      <c r="G17" s="62">
        <v>0.334065</v>
      </c>
      <c r="H17" s="63">
        <v>0.08</v>
      </c>
      <c r="I17" s="63">
        <v>0.02</v>
      </c>
      <c r="J17" s="58">
        <v>2.7500000000000001E-5</v>
      </c>
      <c r="K17" s="57">
        <v>24160</v>
      </c>
      <c r="L17" s="58">
        <f t="shared" si="1"/>
        <v>6.6181336863004633E-4</v>
      </c>
      <c r="M17" s="59">
        <f t="shared" si="0"/>
        <v>15.998675496688742</v>
      </c>
      <c r="N17" s="60" t="s">
        <v>583</v>
      </c>
      <c r="P17" s="3"/>
      <c r="Q17" s="4"/>
      <c r="R17" s="86"/>
      <c r="S17" s="3"/>
      <c r="T17" s="4"/>
      <c r="U17" s="86"/>
      <c r="V17" s="3"/>
      <c r="W17" s="4"/>
      <c r="X17" s="86"/>
      <c r="Y17" s="3"/>
      <c r="Z17" s="4"/>
      <c r="AA17" s="86"/>
      <c r="AB17" s="3"/>
      <c r="AC17" s="4"/>
      <c r="AD17" s="86"/>
      <c r="AE17" s="3"/>
      <c r="AF17" s="4"/>
      <c r="AG17" s="86"/>
      <c r="AH17" s="3"/>
      <c r="AI17" s="4"/>
      <c r="AJ17" s="86"/>
    </row>
    <row r="18" spans="1:36" s="61" customFormat="1" ht="14" customHeight="1" x14ac:dyDescent="0.3">
      <c r="A18" s="25" t="s">
        <v>446</v>
      </c>
      <c r="B18" s="61">
        <v>16</v>
      </c>
      <c r="C18" s="61">
        <v>53806453</v>
      </c>
      <c r="D18" s="61" t="s">
        <v>447</v>
      </c>
      <c r="E18" s="61" t="s">
        <v>459</v>
      </c>
      <c r="F18" s="61" t="s">
        <v>457</v>
      </c>
      <c r="G18" s="62">
        <v>0.22883400000000001</v>
      </c>
      <c r="H18" s="63">
        <v>0.21</v>
      </c>
      <c r="I18" s="63">
        <v>0.02</v>
      </c>
      <c r="J18" s="58">
        <v>1.3099999999999999E-28</v>
      </c>
      <c r="K18" s="57">
        <v>24160</v>
      </c>
      <c r="L18" s="58">
        <f t="shared" si="1"/>
        <v>4.542598448718081E-3</v>
      </c>
      <c r="M18" s="59">
        <f t="shared" si="0"/>
        <v>110.24087334437087</v>
      </c>
      <c r="N18" s="60"/>
      <c r="O18" s="64" t="s">
        <v>463</v>
      </c>
      <c r="P18" s="3"/>
      <c r="Q18" s="4"/>
      <c r="R18" s="86"/>
      <c r="S18" s="3"/>
      <c r="T18" s="4"/>
      <c r="U18" s="86"/>
      <c r="V18" s="3"/>
      <c r="W18" s="4"/>
      <c r="X18" s="86"/>
      <c r="Y18" s="3"/>
      <c r="Z18" s="4"/>
      <c r="AA18" s="86"/>
      <c r="AB18" s="3"/>
      <c r="AC18" s="4"/>
      <c r="AD18" s="86"/>
      <c r="AE18" s="3"/>
      <c r="AF18" s="4"/>
      <c r="AG18" s="86"/>
      <c r="AH18" s="3"/>
      <c r="AI18" s="4"/>
      <c r="AJ18" s="86"/>
    </row>
    <row r="19" spans="1:36" s="61" customFormat="1" ht="14" customHeight="1" x14ac:dyDescent="0.3">
      <c r="A19" s="25" t="s">
        <v>448</v>
      </c>
      <c r="B19" s="61">
        <v>17</v>
      </c>
      <c r="C19" s="61">
        <v>46664608</v>
      </c>
      <c r="D19" s="61" t="s">
        <v>449</v>
      </c>
      <c r="E19" s="61" t="s">
        <v>456</v>
      </c>
      <c r="F19" s="61" t="s">
        <v>458</v>
      </c>
      <c r="G19" s="62">
        <f>1-0.224042</f>
        <v>0.77595800000000004</v>
      </c>
      <c r="H19" s="63">
        <v>0.11</v>
      </c>
      <c r="I19" s="63">
        <v>0.03</v>
      </c>
      <c r="J19" s="58">
        <v>1.34E-4</v>
      </c>
      <c r="K19" s="57">
        <v>24160</v>
      </c>
      <c r="L19" s="58">
        <f t="shared" si="1"/>
        <v>5.5616585693207886E-4</v>
      </c>
      <c r="M19" s="59">
        <f t="shared" si="0"/>
        <v>13.443331493745402</v>
      </c>
      <c r="N19" s="60" t="s">
        <v>583</v>
      </c>
      <c r="P19" s="3"/>
      <c r="Q19" s="4"/>
      <c r="R19" s="86"/>
      <c r="S19" s="3"/>
      <c r="T19" s="4"/>
      <c r="U19" s="86"/>
      <c r="V19" s="3"/>
      <c r="W19" s="4"/>
      <c r="X19" s="86"/>
      <c r="Y19" s="3"/>
      <c r="Z19" s="4"/>
      <c r="AA19" s="86"/>
      <c r="AB19" s="3"/>
      <c r="AC19" s="4"/>
      <c r="AD19" s="86"/>
      <c r="AE19" s="3"/>
      <c r="AF19" s="4"/>
      <c r="AG19" s="86"/>
      <c r="AH19" s="3"/>
      <c r="AI19" s="4"/>
      <c r="AJ19" s="86"/>
    </row>
    <row r="20" spans="1:36" s="61" customFormat="1" ht="14" customHeight="1" x14ac:dyDescent="0.3">
      <c r="A20" s="25" t="s">
        <v>450</v>
      </c>
      <c r="B20" s="61">
        <v>18</v>
      </c>
      <c r="C20" s="61">
        <v>57829135</v>
      </c>
      <c r="D20" s="61" t="s">
        <v>451</v>
      </c>
      <c r="E20" s="61" t="s">
        <v>458</v>
      </c>
      <c r="F20" s="61" t="s">
        <v>456</v>
      </c>
      <c r="G20" s="62">
        <v>0.223243</v>
      </c>
      <c r="H20" s="63">
        <v>0.15</v>
      </c>
      <c r="I20" s="63">
        <v>0.02</v>
      </c>
      <c r="J20" s="58">
        <v>1.1600000000000001E-11</v>
      </c>
      <c r="K20" s="57">
        <v>24160</v>
      </c>
      <c r="L20" s="58">
        <f t="shared" si="1"/>
        <v>2.322820420172404E-3</v>
      </c>
      <c r="M20" s="59">
        <f t="shared" si="0"/>
        <v>56.245343543046332</v>
      </c>
      <c r="N20" s="60"/>
      <c r="O20" s="61" t="s">
        <v>471</v>
      </c>
      <c r="P20" s="3"/>
      <c r="Q20" s="4"/>
      <c r="R20" s="86"/>
      <c r="S20" s="3"/>
      <c r="T20" s="4"/>
      <c r="U20" s="86"/>
      <c r="V20" s="3"/>
      <c r="W20" s="4"/>
      <c r="X20" s="86"/>
      <c r="Y20" s="3"/>
      <c r="Z20" s="4"/>
      <c r="AA20" s="86"/>
      <c r="AB20" s="3"/>
      <c r="AC20" s="4"/>
      <c r="AD20" s="86"/>
      <c r="AE20" s="3"/>
      <c r="AF20" s="4"/>
      <c r="AG20" s="86"/>
      <c r="AH20" s="3"/>
      <c r="AI20" s="4"/>
      <c r="AJ20" s="86"/>
    </row>
    <row r="21" spans="1:36" s="61" customFormat="1" ht="14" customHeight="1" x14ac:dyDescent="0.3">
      <c r="A21" s="25" t="s">
        <v>452</v>
      </c>
      <c r="B21" s="61">
        <v>20</v>
      </c>
      <c r="C21" s="61">
        <v>54149014</v>
      </c>
      <c r="D21" s="61" t="s">
        <v>453</v>
      </c>
      <c r="E21" s="61" t="s">
        <v>458</v>
      </c>
      <c r="F21" s="61" t="s">
        <v>456</v>
      </c>
      <c r="G21" s="62">
        <v>0.40814699999999998</v>
      </c>
      <c r="H21" s="63">
        <v>0.1</v>
      </c>
      <c r="I21" s="63">
        <v>0.02</v>
      </c>
      <c r="J21" s="58">
        <v>1.1200000000000001E-6</v>
      </c>
      <c r="K21" s="57">
        <v>24160</v>
      </c>
      <c r="L21" s="58">
        <f t="shared" si="1"/>
        <v>1.0336985734959686E-3</v>
      </c>
      <c r="M21" s="59">
        <f t="shared" si="0"/>
        <v>24.997930463576157</v>
      </c>
      <c r="N21" s="60" t="s">
        <v>583</v>
      </c>
      <c r="P21" s="3"/>
      <c r="Q21" s="4"/>
      <c r="R21" s="86"/>
      <c r="S21" s="3"/>
      <c r="T21" s="4"/>
      <c r="U21" s="86"/>
      <c r="V21" s="3"/>
      <c r="W21" s="4"/>
      <c r="X21" s="86"/>
      <c r="Y21" s="3"/>
      <c r="Z21" s="4"/>
      <c r="AA21" s="86"/>
      <c r="AB21" s="3"/>
      <c r="AC21" s="4"/>
      <c r="AD21" s="86"/>
      <c r="AE21" s="3"/>
      <c r="AF21" s="4"/>
      <c r="AG21" s="86"/>
      <c r="AH21" s="3"/>
      <c r="AI21" s="4"/>
      <c r="AJ21" s="86"/>
    </row>
    <row r="22" spans="1:36" s="61" customFormat="1" ht="14" customHeight="1" thickBot="1" x14ac:dyDescent="0.35">
      <c r="A22" s="65" t="s">
        <v>454</v>
      </c>
      <c r="B22" s="66">
        <v>20</v>
      </c>
      <c r="C22" s="66">
        <v>54482276</v>
      </c>
      <c r="D22" s="66" t="s">
        <v>453</v>
      </c>
      <c r="E22" s="66" t="s">
        <v>458</v>
      </c>
      <c r="F22" s="66" t="s">
        <v>456</v>
      </c>
      <c r="G22" s="67">
        <f>1-0.294728</f>
        <v>0.70527200000000001</v>
      </c>
      <c r="H22" s="68">
        <v>0.1</v>
      </c>
      <c r="I22" s="68">
        <v>0.02</v>
      </c>
      <c r="J22" s="69">
        <v>3.23E-6</v>
      </c>
      <c r="K22" s="57">
        <v>24160</v>
      </c>
      <c r="L22" s="58">
        <f t="shared" si="1"/>
        <v>1.0336985734959688E-3</v>
      </c>
      <c r="M22" s="59">
        <f t="shared" si="0"/>
        <v>24.997930463576164</v>
      </c>
      <c r="N22" s="70" t="s">
        <v>583</v>
      </c>
      <c r="O22" s="66"/>
      <c r="P22" s="19"/>
      <c r="Q22" s="20"/>
      <c r="R22" s="88"/>
      <c r="S22" s="19"/>
      <c r="T22" s="20"/>
      <c r="U22" s="88"/>
      <c r="V22" s="19"/>
      <c r="W22" s="20"/>
      <c r="X22" s="88"/>
      <c r="Y22" s="19"/>
      <c r="Z22" s="20"/>
      <c r="AA22" s="88"/>
      <c r="AB22" s="19"/>
      <c r="AC22" s="20"/>
      <c r="AD22" s="88"/>
      <c r="AE22" s="19"/>
      <c r="AF22" s="20"/>
      <c r="AG22" s="88"/>
      <c r="AH22" s="19"/>
      <c r="AI22" s="20"/>
      <c r="AJ22" s="88"/>
    </row>
    <row r="23" spans="1:36" s="6" customFormat="1" ht="80.5" customHeight="1" x14ac:dyDescent="0.3">
      <c r="A23" s="141" t="s">
        <v>550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</row>
  </sheetData>
  <mergeCells count="16">
    <mergeCell ref="AE2:AG2"/>
    <mergeCell ref="AH2:AJ2"/>
    <mergeCell ref="A23:AJ23"/>
    <mergeCell ref="P2:R2"/>
    <mergeCell ref="S2:U2"/>
    <mergeCell ref="V2:X2"/>
    <mergeCell ref="Y2:AA2"/>
    <mergeCell ref="AB2:AD2"/>
    <mergeCell ref="O2:O3"/>
    <mergeCell ref="A2:A3"/>
    <mergeCell ref="B2:B3"/>
    <mergeCell ref="C2:C3"/>
    <mergeCell ref="D2:D3"/>
    <mergeCell ref="E2:E3"/>
    <mergeCell ref="F2:F3"/>
    <mergeCell ref="G2:N2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4D78-D9F6-488C-8BBB-898B01E37474}">
  <dimension ref="A1:L20"/>
  <sheetViews>
    <sheetView workbookViewId="0">
      <selection activeCell="H16" sqref="H16"/>
    </sheetView>
  </sheetViews>
  <sheetFormatPr defaultRowHeight="14" x14ac:dyDescent="0.3"/>
  <cols>
    <col min="1" max="1" width="22.75" style="93" customWidth="1"/>
    <col min="2" max="2" width="11.75" style="93" customWidth="1"/>
    <col min="3" max="5" width="8.6640625" style="93"/>
    <col min="6" max="10" width="13.6640625" style="93" customWidth="1"/>
    <col min="11" max="16384" width="8.6640625" style="93"/>
  </cols>
  <sheetData>
    <row r="1" spans="1:12" ht="14.5" thickBot="1" x14ac:dyDescent="0.35">
      <c r="A1" s="71" t="s">
        <v>617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4.5" thickBot="1" x14ac:dyDescent="0.35">
      <c r="A2" s="99" t="s">
        <v>607</v>
      </c>
      <c r="B2" s="94" t="s">
        <v>616</v>
      </c>
      <c r="C2" s="94" t="s">
        <v>608</v>
      </c>
      <c r="D2" s="94" t="s">
        <v>609</v>
      </c>
      <c r="E2" s="95" t="s">
        <v>610</v>
      </c>
      <c r="F2" s="108" t="s">
        <v>611</v>
      </c>
      <c r="G2" s="108" t="s">
        <v>612</v>
      </c>
      <c r="H2" s="108" t="s">
        <v>613</v>
      </c>
      <c r="I2" s="108" t="s">
        <v>614</v>
      </c>
      <c r="J2" s="108" t="s">
        <v>615</v>
      </c>
      <c r="K2" s="109"/>
      <c r="L2" s="109"/>
    </row>
    <row r="3" spans="1:12" x14ac:dyDescent="0.3">
      <c r="A3" s="101" t="s">
        <v>492</v>
      </c>
      <c r="B3" s="100"/>
      <c r="C3" s="100"/>
      <c r="D3" s="100"/>
      <c r="E3" s="97"/>
      <c r="F3" s="110"/>
      <c r="G3" s="110"/>
      <c r="H3" s="110"/>
      <c r="I3" s="110"/>
      <c r="J3" s="110"/>
      <c r="K3" s="111"/>
      <c r="L3" s="109"/>
    </row>
    <row r="4" spans="1:12" x14ac:dyDescent="0.3">
      <c r="A4" s="45" t="s">
        <v>478</v>
      </c>
      <c r="B4" s="116">
        <v>826690</v>
      </c>
      <c r="C4" s="116">
        <v>177517</v>
      </c>
      <c r="D4" s="116">
        <v>649173</v>
      </c>
      <c r="E4" s="98">
        <v>3.6710337000000002</v>
      </c>
      <c r="F4" s="117">
        <v>0.34</v>
      </c>
      <c r="G4" s="117">
        <v>0.87</v>
      </c>
      <c r="H4" s="117">
        <v>1</v>
      </c>
      <c r="I4" s="117">
        <v>1</v>
      </c>
      <c r="J4" s="117">
        <v>1</v>
      </c>
      <c r="K4" s="111"/>
      <c r="L4" s="109"/>
    </row>
    <row r="5" spans="1:12" x14ac:dyDescent="0.3">
      <c r="A5" s="45" t="s">
        <v>480</v>
      </c>
      <c r="B5" s="116">
        <v>396054</v>
      </c>
      <c r="C5" s="116">
        <v>62497</v>
      </c>
      <c r="D5" s="116">
        <v>333557</v>
      </c>
      <c r="E5" s="98">
        <v>3.6710337000000002</v>
      </c>
      <c r="F5" s="117">
        <v>0.16</v>
      </c>
      <c r="G5" s="117">
        <v>0.46</v>
      </c>
      <c r="H5" s="117">
        <v>0.8</v>
      </c>
      <c r="I5" s="117">
        <v>0.96</v>
      </c>
      <c r="J5" s="117">
        <v>1</v>
      </c>
      <c r="K5" s="111"/>
      <c r="L5" s="109"/>
    </row>
    <row r="6" spans="1:12" x14ac:dyDescent="0.3">
      <c r="A6" s="45" t="s">
        <v>482</v>
      </c>
      <c r="B6" s="116">
        <v>353388</v>
      </c>
      <c r="C6" s="116">
        <v>36445</v>
      </c>
      <c r="D6" s="116">
        <v>316943</v>
      </c>
      <c r="E6" s="98">
        <v>3.6710337000000002</v>
      </c>
      <c r="F6" s="117">
        <v>0.11</v>
      </c>
      <c r="G6" s="117">
        <v>0.3</v>
      </c>
      <c r="H6" s="117">
        <v>0.57999999999999996</v>
      </c>
      <c r="I6" s="117">
        <v>0.82</v>
      </c>
      <c r="J6" s="117">
        <v>0.95</v>
      </c>
      <c r="K6" s="111"/>
      <c r="L6" s="109"/>
    </row>
    <row r="7" spans="1:12" x14ac:dyDescent="0.3">
      <c r="A7" s="45" t="s">
        <v>484</v>
      </c>
      <c r="B7" s="116">
        <v>333950</v>
      </c>
      <c r="C7" s="116">
        <v>28372</v>
      </c>
      <c r="D7" s="116">
        <v>305578</v>
      </c>
      <c r="E7" s="98">
        <v>3.6710337000000002</v>
      </c>
      <c r="F7" s="117">
        <v>0.1</v>
      </c>
      <c r="G7" s="117">
        <v>0.25</v>
      </c>
      <c r="H7" s="117">
        <v>0.48</v>
      </c>
      <c r="I7" s="117">
        <v>0.72</v>
      </c>
      <c r="J7" s="117">
        <v>0.89</v>
      </c>
      <c r="K7" s="111"/>
      <c r="L7" s="109"/>
    </row>
    <row r="8" spans="1:12" x14ac:dyDescent="0.3">
      <c r="A8" s="45" t="s">
        <v>486</v>
      </c>
      <c r="B8" s="116">
        <v>303782</v>
      </c>
      <c r="C8" s="116">
        <v>20901</v>
      </c>
      <c r="D8" s="116">
        <v>282881</v>
      </c>
      <c r="E8" s="98">
        <v>3.6710337000000002</v>
      </c>
      <c r="F8" s="117">
        <v>0.09</v>
      </c>
      <c r="G8" s="117">
        <v>0.2</v>
      </c>
      <c r="H8" s="117">
        <v>0.38</v>
      </c>
      <c r="I8" s="117">
        <v>0.59</v>
      </c>
      <c r="J8" s="117">
        <v>0.78</v>
      </c>
      <c r="K8" s="111"/>
      <c r="L8" s="109"/>
    </row>
    <row r="9" spans="1:12" x14ac:dyDescent="0.3">
      <c r="A9" s="112" t="s">
        <v>488</v>
      </c>
      <c r="B9" s="116">
        <v>247455</v>
      </c>
      <c r="C9" s="116">
        <v>10536</v>
      </c>
      <c r="D9" s="116">
        <v>236919</v>
      </c>
      <c r="E9" s="98">
        <v>3.6710337000000002</v>
      </c>
      <c r="F9" s="110">
        <v>7.0000000000000007E-2</v>
      </c>
      <c r="G9" s="110">
        <v>0.12</v>
      </c>
      <c r="H9" s="110">
        <v>0.22</v>
      </c>
      <c r="I9" s="110">
        <v>0.35</v>
      </c>
      <c r="J9" s="110">
        <v>0.5</v>
      </c>
      <c r="K9" s="111"/>
      <c r="L9" s="109"/>
    </row>
    <row r="10" spans="1:12" x14ac:dyDescent="0.3">
      <c r="A10" s="112" t="s">
        <v>491</v>
      </c>
      <c r="B10" s="116">
        <v>266618</v>
      </c>
      <c r="C10" s="116">
        <v>10804</v>
      </c>
      <c r="D10" s="116">
        <v>255814</v>
      </c>
      <c r="E10" s="98">
        <v>3.6710337000000002</v>
      </c>
      <c r="F10" s="110">
        <v>7.0000000000000007E-2</v>
      </c>
      <c r="G10" s="110">
        <v>0.12</v>
      </c>
      <c r="H10" s="110">
        <v>0.21</v>
      </c>
      <c r="I10" s="110">
        <v>0.34</v>
      </c>
      <c r="J10" s="110">
        <v>0.49</v>
      </c>
      <c r="K10" s="111"/>
      <c r="L10" s="109"/>
    </row>
    <row r="11" spans="1:12" x14ac:dyDescent="0.3">
      <c r="A11" s="101" t="s">
        <v>496</v>
      </c>
      <c r="B11" s="102"/>
      <c r="C11" s="102"/>
      <c r="D11" s="102"/>
      <c r="E11" s="98"/>
      <c r="F11" s="110"/>
      <c r="G11" s="110"/>
      <c r="H11" s="110"/>
      <c r="I11" s="110"/>
      <c r="J11" s="110"/>
      <c r="K11" s="111"/>
      <c r="L11" s="109"/>
    </row>
    <row r="12" spans="1:12" x14ac:dyDescent="0.3">
      <c r="A12" s="45" t="s">
        <v>478</v>
      </c>
      <c r="B12" s="116">
        <v>826690</v>
      </c>
      <c r="C12" s="116">
        <v>177517</v>
      </c>
      <c r="D12" s="116">
        <v>649173</v>
      </c>
      <c r="E12" s="98">
        <v>3.3953855000000002</v>
      </c>
      <c r="F12" s="117">
        <v>0.32</v>
      </c>
      <c r="G12" s="117">
        <v>0.84</v>
      </c>
      <c r="H12" s="117">
        <v>0.99</v>
      </c>
      <c r="I12" s="117">
        <v>1</v>
      </c>
      <c r="J12" s="117">
        <v>1</v>
      </c>
      <c r="K12" s="111"/>
      <c r="L12" s="109"/>
    </row>
    <row r="13" spans="1:12" x14ac:dyDescent="0.3">
      <c r="A13" s="45" t="s">
        <v>480</v>
      </c>
      <c r="B13" s="116">
        <v>396054</v>
      </c>
      <c r="C13" s="116">
        <v>62497</v>
      </c>
      <c r="D13" s="116">
        <v>333557</v>
      </c>
      <c r="E13" s="98">
        <v>3.3953855000000002</v>
      </c>
      <c r="F13" s="117">
        <v>0.15</v>
      </c>
      <c r="G13" s="117">
        <v>0.44</v>
      </c>
      <c r="H13" s="117">
        <v>0.77</v>
      </c>
      <c r="I13" s="117">
        <v>0.95</v>
      </c>
      <c r="J13" s="117">
        <v>0.99</v>
      </c>
      <c r="K13" s="111"/>
      <c r="L13" s="109"/>
    </row>
    <row r="14" spans="1:12" x14ac:dyDescent="0.3">
      <c r="A14" s="45" t="s">
        <v>482</v>
      </c>
      <c r="B14" s="116">
        <v>353388</v>
      </c>
      <c r="C14" s="116">
        <v>36445</v>
      </c>
      <c r="D14" s="116">
        <v>316943</v>
      </c>
      <c r="E14" s="98">
        <v>3.3953855000000002</v>
      </c>
      <c r="F14" s="117">
        <v>0.11</v>
      </c>
      <c r="G14" s="117">
        <v>0.28999999999999998</v>
      </c>
      <c r="H14" s="117">
        <v>0.55000000000000004</v>
      </c>
      <c r="I14" s="117">
        <v>0.79</v>
      </c>
      <c r="J14" s="117">
        <v>0.93</v>
      </c>
      <c r="K14" s="111"/>
    </row>
    <row r="15" spans="1:12" x14ac:dyDescent="0.3">
      <c r="A15" s="45" t="s">
        <v>484</v>
      </c>
      <c r="B15" s="116">
        <v>333950</v>
      </c>
      <c r="C15" s="116">
        <v>28372</v>
      </c>
      <c r="D15" s="116">
        <v>305578</v>
      </c>
      <c r="E15" s="98">
        <v>3.3953855000000002</v>
      </c>
      <c r="F15" s="117">
        <v>0.09</v>
      </c>
      <c r="G15" s="117">
        <v>0.23</v>
      </c>
      <c r="H15" s="117">
        <v>0.46</v>
      </c>
      <c r="I15" s="117">
        <v>0.69</v>
      </c>
      <c r="J15" s="117">
        <v>0.87</v>
      </c>
      <c r="K15" s="111"/>
    </row>
    <row r="16" spans="1:12" x14ac:dyDescent="0.3">
      <c r="A16" s="45" t="s">
        <v>486</v>
      </c>
      <c r="B16" s="116">
        <v>303782</v>
      </c>
      <c r="C16" s="116">
        <v>20901</v>
      </c>
      <c r="D16" s="116">
        <v>282881</v>
      </c>
      <c r="E16" s="98">
        <v>3.3953855000000002</v>
      </c>
      <c r="F16" s="117">
        <v>0.08</v>
      </c>
      <c r="G16" s="117">
        <v>0.19</v>
      </c>
      <c r="H16" s="117">
        <v>0.36</v>
      </c>
      <c r="I16" s="117">
        <v>0.56000000000000005</v>
      </c>
      <c r="J16" s="117">
        <v>0.75</v>
      </c>
      <c r="K16" s="111"/>
    </row>
    <row r="17" spans="1:11" s="114" customFormat="1" x14ac:dyDescent="0.3">
      <c r="A17" s="112" t="s">
        <v>488</v>
      </c>
      <c r="B17" s="116">
        <v>247455</v>
      </c>
      <c r="C17" s="116">
        <v>10536</v>
      </c>
      <c r="D17" s="116">
        <v>236919</v>
      </c>
      <c r="E17" s="98">
        <v>3.3953855000000002</v>
      </c>
      <c r="F17" s="110">
        <v>7.0000000000000007E-2</v>
      </c>
      <c r="G17" s="110">
        <v>0.12</v>
      </c>
      <c r="H17" s="110">
        <v>0.2</v>
      </c>
      <c r="I17" s="110">
        <v>0.33</v>
      </c>
      <c r="J17" s="110">
        <v>0.47</v>
      </c>
      <c r="K17" s="113"/>
    </row>
    <row r="18" spans="1:11" ht="14.5" thickBot="1" x14ac:dyDescent="0.35">
      <c r="A18" s="103" t="s">
        <v>491</v>
      </c>
      <c r="B18" s="118">
        <v>266618</v>
      </c>
      <c r="C18" s="118">
        <v>10804</v>
      </c>
      <c r="D18" s="118">
        <v>255814</v>
      </c>
      <c r="E18" s="96">
        <v>3.3953855000000002</v>
      </c>
      <c r="F18" s="119">
        <v>7.0000000000000007E-2</v>
      </c>
      <c r="G18" s="119">
        <v>0.12</v>
      </c>
      <c r="H18" s="119">
        <v>0.2</v>
      </c>
      <c r="I18" s="119">
        <v>0.32</v>
      </c>
      <c r="J18" s="119">
        <v>0.46</v>
      </c>
      <c r="K18" s="111"/>
    </row>
    <row r="19" spans="1:11" ht="16" x14ac:dyDescent="0.3">
      <c r="A19" s="92" t="s">
        <v>619</v>
      </c>
      <c r="B19" s="92"/>
      <c r="F19" s="115"/>
      <c r="G19" s="115"/>
      <c r="H19" s="115"/>
      <c r="I19" s="115"/>
      <c r="J19" s="115"/>
    </row>
    <row r="20" spans="1:11" x14ac:dyDescent="0.3">
      <c r="F20" s="115"/>
      <c r="G20" s="115"/>
      <c r="H20" s="115"/>
      <c r="I20" s="115"/>
      <c r="J20" s="115"/>
    </row>
  </sheetData>
  <phoneticPr fontId="1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EEF4-1271-471B-B35D-970888FB8E7D}">
  <dimension ref="A1:F31"/>
  <sheetViews>
    <sheetView workbookViewId="0"/>
  </sheetViews>
  <sheetFormatPr defaultRowHeight="14" customHeight="1" x14ac:dyDescent="0.3"/>
  <cols>
    <col min="1" max="1" width="15.4140625" customWidth="1"/>
    <col min="2" max="6" width="13.75" customWidth="1"/>
  </cols>
  <sheetData>
    <row r="1" spans="1:6" ht="14" customHeight="1" thickBot="1" x14ac:dyDescent="0.35">
      <c r="A1" s="30" t="s">
        <v>628</v>
      </c>
      <c r="B1" s="29"/>
      <c r="C1" s="29"/>
      <c r="D1" s="30"/>
      <c r="E1" s="30"/>
      <c r="F1" s="30"/>
    </row>
    <row r="2" spans="1:6" ht="44.5" thickBot="1" x14ac:dyDescent="0.35">
      <c r="A2" s="28" t="s">
        <v>474</v>
      </c>
      <c r="B2" s="40" t="s">
        <v>475</v>
      </c>
      <c r="C2" s="41" t="s">
        <v>476</v>
      </c>
      <c r="D2" s="41" t="s">
        <v>477</v>
      </c>
      <c r="E2" s="41" t="s">
        <v>498</v>
      </c>
      <c r="F2" s="41" t="s">
        <v>499</v>
      </c>
    </row>
    <row r="3" spans="1:6" ht="14" customHeight="1" x14ac:dyDescent="0.3">
      <c r="A3" s="29" t="s">
        <v>492</v>
      </c>
      <c r="B3" s="31" t="s">
        <v>479</v>
      </c>
      <c r="C3" s="39">
        <v>99</v>
      </c>
      <c r="D3" s="31">
        <v>35</v>
      </c>
      <c r="E3" s="31">
        <v>75</v>
      </c>
      <c r="F3" s="36">
        <v>0</v>
      </c>
    </row>
    <row r="4" spans="1:6" ht="14" customHeight="1" x14ac:dyDescent="0.3">
      <c r="A4" s="29"/>
      <c r="B4" s="31" t="s">
        <v>481</v>
      </c>
      <c r="C4" s="35">
        <v>99</v>
      </c>
      <c r="D4" s="31">
        <v>35</v>
      </c>
      <c r="E4" s="31">
        <v>75</v>
      </c>
      <c r="F4" s="36">
        <v>0</v>
      </c>
    </row>
    <row r="5" spans="1:6" ht="14" customHeight="1" x14ac:dyDescent="0.3">
      <c r="A5" s="29"/>
      <c r="B5" s="31" t="s">
        <v>483</v>
      </c>
      <c r="C5" s="35">
        <v>99</v>
      </c>
      <c r="D5" s="31">
        <v>35</v>
      </c>
      <c r="E5" s="31">
        <v>75</v>
      </c>
      <c r="F5" s="36">
        <v>0</v>
      </c>
    </row>
    <row r="6" spans="1:6" ht="14" customHeight="1" x14ac:dyDescent="0.3">
      <c r="A6" s="29"/>
      <c r="B6" s="31" t="s">
        <v>485</v>
      </c>
      <c r="C6" s="35">
        <v>99</v>
      </c>
      <c r="D6" s="31">
        <v>35</v>
      </c>
      <c r="E6" s="31">
        <v>75</v>
      </c>
      <c r="F6" s="36">
        <v>0</v>
      </c>
    </row>
    <row r="7" spans="1:6" ht="14" customHeight="1" x14ac:dyDescent="0.3">
      <c r="A7" s="29"/>
      <c r="B7" s="31" t="s">
        <v>487</v>
      </c>
      <c r="C7" s="35">
        <v>99</v>
      </c>
      <c r="D7" s="31">
        <v>35</v>
      </c>
      <c r="E7" s="31">
        <v>75</v>
      </c>
      <c r="F7" s="36">
        <v>0</v>
      </c>
    </row>
    <row r="8" spans="1:6" ht="14" customHeight="1" x14ac:dyDescent="0.3">
      <c r="A8" s="29"/>
      <c r="B8" s="31" t="s">
        <v>489</v>
      </c>
      <c r="C8" s="35">
        <v>99</v>
      </c>
      <c r="D8" s="31">
        <v>35</v>
      </c>
      <c r="E8" s="31">
        <v>75</v>
      </c>
      <c r="F8" s="36">
        <v>0</v>
      </c>
    </row>
    <row r="9" spans="1:6" ht="14" customHeight="1" x14ac:dyDescent="0.3">
      <c r="A9" s="33"/>
      <c r="B9" s="34" t="s">
        <v>491</v>
      </c>
      <c r="C9" s="34">
        <v>99</v>
      </c>
      <c r="D9" s="34">
        <v>35</v>
      </c>
      <c r="E9" s="34">
        <v>75</v>
      </c>
      <c r="F9" s="34">
        <v>0</v>
      </c>
    </row>
    <row r="10" spans="1:6" ht="14" customHeight="1" x14ac:dyDescent="0.3">
      <c r="A10" s="29" t="s">
        <v>494</v>
      </c>
      <c r="B10" s="31" t="s">
        <v>479</v>
      </c>
      <c r="C10" s="31">
        <v>104</v>
      </c>
      <c r="D10" s="31">
        <v>35</v>
      </c>
      <c r="E10" s="31">
        <v>70</v>
      </c>
      <c r="F10" s="31">
        <v>0</v>
      </c>
    </row>
    <row r="11" spans="1:6" ht="14" customHeight="1" x14ac:dyDescent="0.3">
      <c r="A11" s="29"/>
      <c r="B11" s="31" t="s">
        <v>481</v>
      </c>
      <c r="C11" s="31">
        <v>104</v>
      </c>
      <c r="D11" s="31">
        <v>35</v>
      </c>
      <c r="E11" s="31">
        <v>70</v>
      </c>
      <c r="F11" s="31">
        <v>0</v>
      </c>
    </row>
    <row r="12" spans="1:6" ht="14" customHeight="1" x14ac:dyDescent="0.3">
      <c r="A12" s="29"/>
      <c r="B12" s="31" t="s">
        <v>483</v>
      </c>
      <c r="C12" s="31">
        <v>104</v>
      </c>
      <c r="D12" s="31">
        <v>35</v>
      </c>
      <c r="E12" s="31">
        <v>70</v>
      </c>
      <c r="F12" s="31">
        <v>0</v>
      </c>
    </row>
    <row r="13" spans="1:6" ht="14" customHeight="1" x14ac:dyDescent="0.3">
      <c r="A13" s="29"/>
      <c r="B13" s="31" t="s">
        <v>485</v>
      </c>
      <c r="C13" s="31">
        <v>104</v>
      </c>
      <c r="D13" s="31">
        <v>35</v>
      </c>
      <c r="E13" s="31">
        <v>70</v>
      </c>
      <c r="F13" s="31">
        <v>0</v>
      </c>
    </row>
    <row r="14" spans="1:6" ht="14" customHeight="1" x14ac:dyDescent="0.3">
      <c r="A14" s="29"/>
      <c r="B14" s="31" t="s">
        <v>487</v>
      </c>
      <c r="C14" s="31">
        <v>104</v>
      </c>
      <c r="D14" s="31">
        <v>35</v>
      </c>
      <c r="E14" s="31">
        <v>70</v>
      </c>
      <c r="F14" s="31">
        <v>0</v>
      </c>
    </row>
    <row r="15" spans="1:6" ht="14" customHeight="1" x14ac:dyDescent="0.3">
      <c r="A15" s="29"/>
      <c r="B15" s="31" t="s">
        <v>489</v>
      </c>
      <c r="C15" s="31">
        <v>104</v>
      </c>
      <c r="D15" s="31">
        <v>35</v>
      </c>
      <c r="E15" s="31">
        <v>70</v>
      </c>
      <c r="F15" s="31">
        <v>0</v>
      </c>
    </row>
    <row r="16" spans="1:6" ht="14" customHeight="1" x14ac:dyDescent="0.3">
      <c r="A16" s="33"/>
      <c r="B16" s="34" t="s">
        <v>491</v>
      </c>
      <c r="C16" s="34">
        <v>104</v>
      </c>
      <c r="D16" s="34">
        <v>35</v>
      </c>
      <c r="E16" s="34">
        <v>70</v>
      </c>
      <c r="F16" s="34">
        <v>0</v>
      </c>
    </row>
    <row r="17" spans="1:6" ht="14" customHeight="1" x14ac:dyDescent="0.3">
      <c r="A17" s="29" t="s">
        <v>495</v>
      </c>
      <c r="B17" s="31" t="s">
        <v>479</v>
      </c>
      <c r="C17" s="31">
        <v>97</v>
      </c>
      <c r="D17" s="31">
        <v>35</v>
      </c>
      <c r="E17" s="31">
        <v>77</v>
      </c>
      <c r="F17" s="36">
        <v>0</v>
      </c>
    </row>
    <row r="18" spans="1:6" ht="14" customHeight="1" x14ac:dyDescent="0.3">
      <c r="A18" s="29"/>
      <c r="B18" s="31" t="s">
        <v>481</v>
      </c>
      <c r="C18" s="31">
        <v>97</v>
      </c>
      <c r="D18" s="31">
        <v>35</v>
      </c>
      <c r="E18" s="31">
        <v>77</v>
      </c>
      <c r="F18" s="36">
        <v>0</v>
      </c>
    </row>
    <row r="19" spans="1:6" ht="14" customHeight="1" x14ac:dyDescent="0.3">
      <c r="A19" s="29"/>
      <c r="B19" s="31" t="s">
        <v>483</v>
      </c>
      <c r="C19" s="31">
        <v>97</v>
      </c>
      <c r="D19" s="31">
        <v>35</v>
      </c>
      <c r="E19" s="31">
        <v>77</v>
      </c>
      <c r="F19" s="36">
        <v>0</v>
      </c>
    </row>
    <row r="20" spans="1:6" ht="14" customHeight="1" x14ac:dyDescent="0.3">
      <c r="A20" s="29"/>
      <c r="B20" s="31" t="s">
        <v>485</v>
      </c>
      <c r="C20" s="31">
        <v>96</v>
      </c>
      <c r="D20" s="31">
        <v>35</v>
      </c>
      <c r="E20" s="31">
        <v>77</v>
      </c>
      <c r="F20" s="36">
        <v>1</v>
      </c>
    </row>
    <row r="21" spans="1:6" ht="14" customHeight="1" x14ac:dyDescent="0.3">
      <c r="A21" s="29"/>
      <c r="B21" s="31" t="s">
        <v>487</v>
      </c>
      <c r="C21" s="31">
        <v>97</v>
      </c>
      <c r="D21" s="31">
        <v>35</v>
      </c>
      <c r="E21" s="31">
        <v>77</v>
      </c>
      <c r="F21" s="36">
        <v>0</v>
      </c>
    </row>
    <row r="22" spans="1:6" ht="14" customHeight="1" x14ac:dyDescent="0.3">
      <c r="A22" s="29"/>
      <c r="B22" s="31" t="s">
        <v>489</v>
      </c>
      <c r="C22" s="31">
        <v>96</v>
      </c>
      <c r="D22" s="31">
        <v>35</v>
      </c>
      <c r="E22" s="31">
        <v>77</v>
      </c>
      <c r="F22" s="36">
        <v>1</v>
      </c>
    </row>
    <row r="23" spans="1:6" ht="14" customHeight="1" x14ac:dyDescent="0.3">
      <c r="A23" s="33"/>
      <c r="B23" s="34" t="s">
        <v>491</v>
      </c>
      <c r="C23" s="34">
        <v>97</v>
      </c>
      <c r="D23" s="34">
        <v>35</v>
      </c>
      <c r="E23" s="34">
        <v>77</v>
      </c>
      <c r="F23" s="37">
        <v>0</v>
      </c>
    </row>
    <row r="24" spans="1:6" ht="14" customHeight="1" x14ac:dyDescent="0.3">
      <c r="A24" s="29" t="s">
        <v>496</v>
      </c>
      <c r="B24" s="31" t="s">
        <v>479</v>
      </c>
      <c r="C24" s="42">
        <v>4</v>
      </c>
      <c r="D24" s="42">
        <v>9</v>
      </c>
      <c r="E24" s="42">
        <v>6</v>
      </c>
      <c r="F24" s="42">
        <v>0</v>
      </c>
    </row>
    <row r="25" spans="1:6" ht="14" customHeight="1" x14ac:dyDescent="0.3">
      <c r="B25" s="31" t="s">
        <v>481</v>
      </c>
      <c r="C25" s="42">
        <v>4</v>
      </c>
      <c r="D25" s="42">
        <v>9</v>
      </c>
      <c r="E25" s="42">
        <v>6</v>
      </c>
      <c r="F25" s="42">
        <v>0</v>
      </c>
    </row>
    <row r="26" spans="1:6" ht="14" customHeight="1" x14ac:dyDescent="0.3">
      <c r="B26" s="31" t="s">
        <v>483</v>
      </c>
      <c r="C26" s="42">
        <v>4</v>
      </c>
      <c r="D26" s="42">
        <v>9</v>
      </c>
      <c r="E26" s="42">
        <v>6</v>
      </c>
      <c r="F26" s="42">
        <v>0</v>
      </c>
    </row>
    <row r="27" spans="1:6" ht="14" customHeight="1" x14ac:dyDescent="0.3">
      <c r="B27" s="31" t="s">
        <v>485</v>
      </c>
      <c r="C27" s="42">
        <v>4</v>
      </c>
      <c r="D27" s="42">
        <v>9</v>
      </c>
      <c r="E27" s="42">
        <v>6</v>
      </c>
      <c r="F27" s="42">
        <v>0</v>
      </c>
    </row>
    <row r="28" spans="1:6" ht="14" customHeight="1" x14ac:dyDescent="0.3">
      <c r="B28" s="31" t="s">
        <v>487</v>
      </c>
      <c r="C28" s="42">
        <v>4</v>
      </c>
      <c r="D28" s="42">
        <v>9</v>
      </c>
      <c r="E28" s="42">
        <v>6</v>
      </c>
      <c r="F28" s="42">
        <v>0</v>
      </c>
    </row>
    <row r="29" spans="1:6" ht="14" customHeight="1" x14ac:dyDescent="0.3">
      <c r="B29" s="31" t="s">
        <v>489</v>
      </c>
      <c r="C29" s="42">
        <v>4</v>
      </c>
      <c r="D29" s="42">
        <v>9</v>
      </c>
      <c r="E29" s="42">
        <v>6</v>
      </c>
      <c r="F29" s="42">
        <v>0</v>
      </c>
    </row>
    <row r="30" spans="1:6" ht="14" customHeight="1" thickBot="1" x14ac:dyDescent="0.35">
      <c r="B30" s="34" t="s">
        <v>491</v>
      </c>
      <c r="C30" s="42">
        <v>4</v>
      </c>
      <c r="D30" s="42">
        <v>9</v>
      </c>
      <c r="E30" s="42">
        <v>6</v>
      </c>
      <c r="F30" s="42">
        <v>0</v>
      </c>
    </row>
    <row r="31" spans="1:6" ht="42" customHeight="1" x14ac:dyDescent="0.3">
      <c r="A31" s="151" t="s">
        <v>549</v>
      </c>
      <c r="B31" s="151"/>
      <c r="C31" s="151"/>
      <c r="D31" s="151"/>
      <c r="E31" s="151"/>
      <c r="F31" s="151"/>
    </row>
  </sheetData>
  <mergeCells count="1">
    <mergeCell ref="A31:F3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747-76D0-4ABC-A25A-5F03FA6E7AE7}">
  <dimension ref="A1:H33"/>
  <sheetViews>
    <sheetView workbookViewId="0"/>
  </sheetViews>
  <sheetFormatPr defaultRowHeight="14" customHeight="1" x14ac:dyDescent="0.3"/>
  <cols>
    <col min="1" max="2" width="13.75" customWidth="1"/>
    <col min="3" max="3" width="11.1640625" customWidth="1"/>
    <col min="4" max="4" width="16.4140625" customWidth="1"/>
    <col min="5" max="8" width="13.75" customWidth="1"/>
  </cols>
  <sheetData>
    <row r="1" spans="1:8" ht="14" customHeight="1" thickBot="1" x14ac:dyDescent="0.35">
      <c r="A1" s="30" t="s">
        <v>629</v>
      </c>
      <c r="B1" s="29"/>
      <c r="C1" s="29"/>
      <c r="D1" s="30"/>
      <c r="E1" s="30"/>
      <c r="F1" s="30"/>
      <c r="G1" s="30"/>
      <c r="H1" s="29"/>
    </row>
    <row r="2" spans="1:8" ht="14" customHeight="1" thickBot="1" x14ac:dyDescent="0.35">
      <c r="A2" s="153" t="s">
        <v>500</v>
      </c>
      <c r="B2" s="153" t="s">
        <v>501</v>
      </c>
      <c r="C2" s="151" t="s">
        <v>632</v>
      </c>
      <c r="D2" s="151" t="s">
        <v>502</v>
      </c>
      <c r="E2" s="151" t="s">
        <v>511</v>
      </c>
      <c r="F2" s="156" t="s">
        <v>512</v>
      </c>
      <c r="G2" s="43" t="s">
        <v>503</v>
      </c>
      <c r="H2" s="43" t="s">
        <v>504</v>
      </c>
    </row>
    <row r="3" spans="1:8" ht="14" customHeight="1" thickBot="1" x14ac:dyDescent="0.35">
      <c r="A3" s="154"/>
      <c r="B3" s="154"/>
      <c r="C3" s="155"/>
      <c r="D3" s="155"/>
      <c r="E3" s="155"/>
      <c r="F3" s="155"/>
      <c r="G3" s="38" t="s">
        <v>513</v>
      </c>
      <c r="H3" s="43" t="s">
        <v>505</v>
      </c>
    </row>
    <row r="4" spans="1:8" ht="14" customHeight="1" x14ac:dyDescent="0.3">
      <c r="A4" s="44" t="s">
        <v>494</v>
      </c>
      <c r="B4" s="44" t="s">
        <v>478</v>
      </c>
      <c r="C4" s="44">
        <v>104</v>
      </c>
      <c r="D4" s="44" t="s">
        <v>506</v>
      </c>
      <c r="E4" s="45" t="s">
        <v>515</v>
      </c>
      <c r="F4" s="45">
        <v>0.72799999999999998</v>
      </c>
      <c r="G4" s="44" t="s">
        <v>518</v>
      </c>
      <c r="H4" s="45"/>
    </row>
    <row r="5" spans="1:8" ht="14" customHeight="1" x14ac:dyDescent="0.3">
      <c r="A5" s="45"/>
      <c r="B5" s="45"/>
      <c r="C5" s="45"/>
      <c r="D5" s="44" t="s">
        <v>507</v>
      </c>
      <c r="E5" s="45" t="s">
        <v>516</v>
      </c>
      <c r="F5" s="45">
        <v>0.96099999999999997</v>
      </c>
      <c r="G5" s="45"/>
      <c r="H5" s="45"/>
    </row>
    <row r="6" spans="1:8" ht="14" customHeight="1" x14ac:dyDescent="0.3">
      <c r="A6" s="45"/>
      <c r="B6" s="45"/>
      <c r="C6" s="45"/>
      <c r="D6" s="44" t="s">
        <v>508</v>
      </c>
      <c r="E6" s="45" t="s">
        <v>517</v>
      </c>
      <c r="F6" s="45">
        <v>0.60899999999999999</v>
      </c>
      <c r="G6" s="45"/>
      <c r="H6" s="50">
        <v>0.435</v>
      </c>
    </row>
    <row r="7" spans="1:8" ht="28" x14ac:dyDescent="0.3">
      <c r="A7" s="45"/>
      <c r="B7" s="45"/>
      <c r="C7" s="45"/>
      <c r="D7" s="44" t="s">
        <v>509</v>
      </c>
      <c r="E7" s="44" t="s">
        <v>519</v>
      </c>
      <c r="F7" s="44">
        <v>0.52400000000000002</v>
      </c>
      <c r="G7" s="44"/>
      <c r="H7" s="46"/>
    </row>
    <row r="8" spans="1:8" ht="14" customHeight="1" x14ac:dyDescent="0.3">
      <c r="A8" s="44" t="s">
        <v>493</v>
      </c>
      <c r="B8" s="44" t="s">
        <v>480</v>
      </c>
      <c r="C8" s="44">
        <v>104</v>
      </c>
      <c r="D8" s="44" t="s">
        <v>506</v>
      </c>
      <c r="E8" s="45" t="s">
        <v>520</v>
      </c>
      <c r="F8" s="44">
        <v>0.58399999999999996</v>
      </c>
      <c r="G8" s="44" t="s">
        <v>523</v>
      </c>
      <c r="H8" s="46"/>
    </row>
    <row r="9" spans="1:8" ht="14" customHeight="1" x14ac:dyDescent="0.3">
      <c r="A9" s="45"/>
      <c r="B9" s="45"/>
      <c r="C9" s="45"/>
      <c r="D9" s="44" t="s">
        <v>507</v>
      </c>
      <c r="E9" s="45" t="s">
        <v>521</v>
      </c>
      <c r="F9" s="44">
        <v>0.79500000000000004</v>
      </c>
      <c r="G9" s="46"/>
      <c r="H9" s="47"/>
    </row>
    <row r="10" spans="1:8" ht="14" customHeight="1" x14ac:dyDescent="0.3">
      <c r="A10" s="45"/>
      <c r="B10" s="45"/>
      <c r="C10" s="45"/>
      <c r="D10" s="44" t="s">
        <v>510</v>
      </c>
      <c r="E10" s="45" t="s">
        <v>522</v>
      </c>
      <c r="F10" s="44">
        <v>0.79300000000000004</v>
      </c>
      <c r="G10" s="45"/>
      <c r="H10" s="44">
        <v>0.54400000000000004</v>
      </c>
    </row>
    <row r="11" spans="1:8" ht="28" x14ac:dyDescent="0.3">
      <c r="A11" s="45"/>
      <c r="B11" s="45"/>
      <c r="C11" s="45"/>
      <c r="D11" s="44" t="s">
        <v>509</v>
      </c>
      <c r="E11" s="44" t="s">
        <v>524</v>
      </c>
      <c r="F11" s="45">
        <v>0.46300000000000002</v>
      </c>
      <c r="G11" s="46"/>
      <c r="H11" s="46"/>
    </row>
    <row r="12" spans="1:8" ht="14" customHeight="1" x14ac:dyDescent="0.3">
      <c r="A12" s="44" t="s">
        <v>493</v>
      </c>
      <c r="B12" s="44" t="s">
        <v>482</v>
      </c>
      <c r="C12" s="44">
        <v>104</v>
      </c>
      <c r="D12" s="44" t="s">
        <v>506</v>
      </c>
      <c r="E12" s="45" t="s">
        <v>525</v>
      </c>
      <c r="F12" s="45">
        <v>0.50900000000000001</v>
      </c>
      <c r="G12" s="44" t="s">
        <v>528</v>
      </c>
      <c r="H12" s="45"/>
    </row>
    <row r="13" spans="1:8" ht="14" customHeight="1" x14ac:dyDescent="0.3">
      <c r="A13" s="45"/>
      <c r="B13" s="45"/>
      <c r="C13" s="45"/>
      <c r="D13" s="44" t="s">
        <v>507</v>
      </c>
      <c r="E13" s="45" t="s">
        <v>526</v>
      </c>
      <c r="F13" s="45">
        <v>0.60299999999999998</v>
      </c>
      <c r="G13" s="45"/>
      <c r="H13" s="45"/>
    </row>
    <row r="14" spans="1:8" ht="14" customHeight="1" x14ac:dyDescent="0.3">
      <c r="A14" s="45"/>
      <c r="B14" s="45"/>
      <c r="C14" s="45"/>
      <c r="D14" s="44" t="s">
        <v>510</v>
      </c>
      <c r="E14" s="45" t="s">
        <v>527</v>
      </c>
      <c r="F14" s="45">
        <v>0.47699999999999998</v>
      </c>
      <c r="G14" s="45"/>
      <c r="H14" s="44">
        <v>0.23699999999999999</v>
      </c>
    </row>
    <row r="15" spans="1:8" ht="28" x14ac:dyDescent="0.3">
      <c r="A15" s="45"/>
      <c r="B15" s="45"/>
      <c r="C15" s="45"/>
      <c r="D15" s="44" t="s">
        <v>509</v>
      </c>
      <c r="E15" s="44" t="s">
        <v>529</v>
      </c>
      <c r="F15" s="45">
        <v>0.60299999999999998</v>
      </c>
      <c r="G15" s="45"/>
      <c r="H15" s="45"/>
    </row>
    <row r="16" spans="1:8" ht="14" customHeight="1" x14ac:dyDescent="0.3">
      <c r="A16" s="44" t="s">
        <v>493</v>
      </c>
      <c r="B16" s="44" t="s">
        <v>484</v>
      </c>
      <c r="C16" s="44">
        <v>104</v>
      </c>
      <c r="D16" s="44" t="s">
        <v>506</v>
      </c>
      <c r="E16" s="45" t="s">
        <v>530</v>
      </c>
      <c r="F16" s="45">
        <v>0.32100000000000001</v>
      </c>
      <c r="G16" s="44" t="s">
        <v>533</v>
      </c>
      <c r="H16" s="45"/>
    </row>
    <row r="17" spans="1:8" ht="14" customHeight="1" x14ac:dyDescent="0.3">
      <c r="A17" s="45"/>
      <c r="B17" s="45"/>
      <c r="C17" s="45"/>
      <c r="D17" s="44" t="s">
        <v>507</v>
      </c>
      <c r="E17" s="45" t="s">
        <v>531</v>
      </c>
      <c r="F17" s="45">
        <v>0.31900000000000001</v>
      </c>
      <c r="G17" s="45"/>
      <c r="H17" s="45"/>
    </row>
    <row r="18" spans="1:8" ht="14" customHeight="1" x14ac:dyDescent="0.3">
      <c r="A18" s="45"/>
      <c r="B18" s="45"/>
      <c r="C18" s="45"/>
      <c r="D18" s="44" t="s">
        <v>510</v>
      </c>
      <c r="E18" s="45" t="s">
        <v>532</v>
      </c>
      <c r="F18" s="45">
        <v>0.35099999999999998</v>
      </c>
      <c r="G18" s="45"/>
      <c r="H18" s="44">
        <v>0.60499999999999998</v>
      </c>
    </row>
    <row r="19" spans="1:8" ht="28" x14ac:dyDescent="0.3">
      <c r="A19" s="45"/>
      <c r="B19" s="45"/>
      <c r="C19" s="45"/>
      <c r="D19" s="44" t="s">
        <v>509</v>
      </c>
      <c r="E19" s="45" t="s">
        <v>534</v>
      </c>
      <c r="F19" s="45" t="s">
        <v>534</v>
      </c>
      <c r="G19" s="45"/>
      <c r="H19" s="45"/>
    </row>
    <row r="20" spans="1:8" ht="14" customHeight="1" x14ac:dyDescent="0.3">
      <c r="A20" s="44" t="s">
        <v>493</v>
      </c>
      <c r="B20" s="44" t="s">
        <v>486</v>
      </c>
      <c r="C20" s="44">
        <v>104</v>
      </c>
      <c r="D20" s="44" t="s">
        <v>506</v>
      </c>
      <c r="E20" s="45" t="s">
        <v>535</v>
      </c>
      <c r="F20" s="45">
        <v>0.61099999999999999</v>
      </c>
      <c r="G20" s="44" t="s">
        <v>538</v>
      </c>
      <c r="H20" s="45"/>
    </row>
    <row r="21" spans="1:8" ht="14" customHeight="1" x14ac:dyDescent="0.3">
      <c r="A21" s="45"/>
      <c r="B21" s="45"/>
      <c r="C21" s="45"/>
      <c r="D21" s="44" t="s">
        <v>507</v>
      </c>
      <c r="E21" s="45" t="s">
        <v>536</v>
      </c>
      <c r="F21" s="45">
        <v>0.34899999999999998</v>
      </c>
      <c r="G21" s="45"/>
      <c r="H21" s="45"/>
    </row>
    <row r="22" spans="1:8" ht="14" customHeight="1" x14ac:dyDescent="0.3">
      <c r="A22" s="45"/>
      <c r="B22" s="45"/>
      <c r="C22" s="45"/>
      <c r="D22" s="44" t="s">
        <v>510</v>
      </c>
      <c r="E22" s="45" t="s">
        <v>537</v>
      </c>
      <c r="F22" s="45">
        <v>0.52900000000000003</v>
      </c>
      <c r="G22" s="45"/>
      <c r="H22" s="51">
        <v>0.66</v>
      </c>
    </row>
    <row r="23" spans="1:8" ht="28" x14ac:dyDescent="0.3">
      <c r="A23" s="45"/>
      <c r="B23" s="45"/>
      <c r="C23" s="45"/>
      <c r="D23" s="44" t="s">
        <v>509</v>
      </c>
      <c r="E23" s="44" t="s">
        <v>539</v>
      </c>
      <c r="F23" s="44">
        <v>0.70499999999999996</v>
      </c>
      <c r="G23" s="45"/>
      <c r="H23" s="45"/>
    </row>
    <row r="24" spans="1:8" ht="14" customHeight="1" x14ac:dyDescent="0.3">
      <c r="A24" s="44" t="s">
        <v>493</v>
      </c>
      <c r="B24" s="44" t="s">
        <v>488</v>
      </c>
      <c r="C24" s="44">
        <v>104</v>
      </c>
      <c r="D24" s="44" t="s">
        <v>506</v>
      </c>
      <c r="E24" s="45" t="s">
        <v>540</v>
      </c>
      <c r="F24" s="51">
        <v>0.79200000000000004</v>
      </c>
      <c r="G24" s="44" t="s">
        <v>543</v>
      </c>
      <c r="H24" s="45"/>
    </row>
    <row r="25" spans="1:8" ht="14" customHeight="1" x14ac:dyDescent="0.3">
      <c r="A25" s="45"/>
      <c r="B25" s="45"/>
      <c r="C25" s="45"/>
      <c r="D25" s="44" t="s">
        <v>507</v>
      </c>
      <c r="E25" s="45" t="s">
        <v>541</v>
      </c>
      <c r="F25" s="51">
        <v>0.23</v>
      </c>
      <c r="G25" s="45"/>
      <c r="H25" s="45"/>
    </row>
    <row r="26" spans="1:8" ht="14" customHeight="1" x14ac:dyDescent="0.3">
      <c r="A26" s="45"/>
      <c r="B26" s="45"/>
      <c r="C26" s="45"/>
      <c r="D26" s="44" t="s">
        <v>510</v>
      </c>
      <c r="E26" s="45" t="s">
        <v>542</v>
      </c>
      <c r="F26" s="51">
        <v>0.59099999999999997</v>
      </c>
      <c r="G26" s="45"/>
      <c r="H26" s="51">
        <v>0.45</v>
      </c>
    </row>
    <row r="27" spans="1:8" ht="28" x14ac:dyDescent="0.3">
      <c r="A27" s="45"/>
      <c r="B27" s="45"/>
      <c r="C27" s="45"/>
      <c r="D27" s="44" t="s">
        <v>509</v>
      </c>
      <c r="E27" s="44" t="s">
        <v>534</v>
      </c>
      <c r="F27" s="44" t="s">
        <v>534</v>
      </c>
      <c r="G27" s="45"/>
      <c r="H27" s="45"/>
    </row>
    <row r="28" spans="1:8" ht="14" customHeight="1" x14ac:dyDescent="0.3">
      <c r="A28" s="44" t="s">
        <v>493</v>
      </c>
      <c r="B28" s="44" t="s">
        <v>490</v>
      </c>
      <c r="C28" s="44">
        <v>104</v>
      </c>
      <c r="D28" s="44" t="s">
        <v>506</v>
      </c>
      <c r="E28" s="45" t="s">
        <v>544</v>
      </c>
      <c r="F28" s="51">
        <v>0.61</v>
      </c>
      <c r="G28" s="45" t="s">
        <v>547</v>
      </c>
      <c r="H28" s="45"/>
    </row>
    <row r="29" spans="1:8" ht="14" customHeight="1" x14ac:dyDescent="0.3">
      <c r="A29" s="45"/>
      <c r="B29" s="45"/>
      <c r="C29" s="45"/>
      <c r="D29" s="44" t="s">
        <v>507</v>
      </c>
      <c r="E29" s="45" t="s">
        <v>545</v>
      </c>
      <c r="F29" s="51">
        <v>0.35899999999999999</v>
      </c>
      <c r="G29" s="45"/>
      <c r="H29" s="45"/>
    </row>
    <row r="30" spans="1:8" ht="14" customHeight="1" x14ac:dyDescent="0.3">
      <c r="A30" s="45"/>
      <c r="B30" s="45"/>
      <c r="C30" s="45"/>
      <c r="D30" s="44" t="s">
        <v>510</v>
      </c>
      <c r="E30" s="45" t="s">
        <v>546</v>
      </c>
      <c r="F30" s="51">
        <v>0.75700000000000001</v>
      </c>
      <c r="G30" s="45"/>
      <c r="H30" s="45">
        <v>0.93799999999999994</v>
      </c>
    </row>
    <row r="31" spans="1:8" ht="28.5" thickBot="1" x14ac:dyDescent="0.35">
      <c r="A31" s="45"/>
      <c r="B31" s="45"/>
      <c r="C31" s="45"/>
      <c r="D31" s="44" t="s">
        <v>509</v>
      </c>
      <c r="E31" s="44" t="s">
        <v>548</v>
      </c>
      <c r="F31" s="44">
        <v>0.59099999999999997</v>
      </c>
      <c r="G31" s="45"/>
      <c r="H31" s="45"/>
    </row>
    <row r="32" spans="1:8" s="49" customFormat="1" ht="46" customHeight="1" x14ac:dyDescent="0.3">
      <c r="A32" s="152" t="s">
        <v>514</v>
      </c>
      <c r="B32" s="152"/>
      <c r="C32" s="152"/>
      <c r="D32" s="152"/>
      <c r="E32" s="152"/>
      <c r="F32" s="152"/>
      <c r="G32" s="152"/>
      <c r="H32" s="152"/>
    </row>
    <row r="33" spans="1:8" ht="14" customHeight="1" x14ac:dyDescent="0.3">
      <c r="A33" s="48"/>
      <c r="B33" s="48"/>
      <c r="C33" s="48"/>
      <c r="D33" s="48"/>
      <c r="E33" s="48"/>
      <c r="F33" s="48"/>
      <c r="G33" s="48"/>
      <c r="H33" s="48"/>
    </row>
  </sheetData>
  <mergeCells count="7">
    <mergeCell ref="A32:H3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16B6-445D-45A7-984C-EF18E3032BFD}">
  <dimension ref="A1:H33"/>
  <sheetViews>
    <sheetView tabSelected="1" workbookViewId="0"/>
  </sheetViews>
  <sheetFormatPr defaultRowHeight="14" x14ac:dyDescent="0.3"/>
  <cols>
    <col min="1" max="2" width="13.75" customWidth="1"/>
    <col min="3" max="3" width="11.1640625" customWidth="1"/>
    <col min="4" max="4" width="16.4140625" customWidth="1"/>
    <col min="5" max="8" width="13.75" customWidth="1"/>
  </cols>
  <sheetData>
    <row r="1" spans="1:8" ht="14" customHeight="1" thickBot="1" x14ac:dyDescent="0.35">
      <c r="A1" s="30" t="s">
        <v>630</v>
      </c>
      <c r="B1" s="29"/>
      <c r="C1" s="29"/>
      <c r="D1" s="30"/>
      <c r="E1" s="30"/>
      <c r="F1" s="30"/>
      <c r="G1" s="30"/>
      <c r="H1" s="29"/>
    </row>
    <row r="2" spans="1:8" ht="14" customHeight="1" thickBot="1" x14ac:dyDescent="0.35">
      <c r="A2" s="153" t="s">
        <v>500</v>
      </c>
      <c r="B2" s="153" t="s">
        <v>501</v>
      </c>
      <c r="C2" s="151" t="s">
        <v>632</v>
      </c>
      <c r="D2" s="151" t="s">
        <v>502</v>
      </c>
      <c r="E2" s="151" t="s">
        <v>511</v>
      </c>
      <c r="F2" s="156" t="s">
        <v>512</v>
      </c>
      <c r="G2" s="43" t="s">
        <v>503</v>
      </c>
      <c r="H2" s="43" t="s">
        <v>504</v>
      </c>
    </row>
    <row r="3" spans="1:8" ht="14" customHeight="1" thickBot="1" x14ac:dyDescent="0.35">
      <c r="A3" s="154"/>
      <c r="B3" s="154"/>
      <c r="C3" s="155"/>
      <c r="D3" s="155"/>
      <c r="E3" s="155"/>
      <c r="F3" s="155"/>
      <c r="G3" s="38" t="s">
        <v>513</v>
      </c>
      <c r="H3" s="43" t="s">
        <v>505</v>
      </c>
    </row>
    <row r="4" spans="1:8" ht="14" customHeight="1" x14ac:dyDescent="0.3">
      <c r="A4" s="29" t="s">
        <v>495</v>
      </c>
      <c r="B4" s="44" t="s">
        <v>478</v>
      </c>
      <c r="C4" s="44">
        <v>97</v>
      </c>
      <c r="D4" s="44" t="s">
        <v>506</v>
      </c>
      <c r="E4" s="45" t="s">
        <v>552</v>
      </c>
      <c r="F4" s="45">
        <v>0.501</v>
      </c>
      <c r="G4" s="44" t="s">
        <v>555</v>
      </c>
      <c r="H4" s="45"/>
    </row>
    <row r="5" spans="1:8" ht="14" customHeight="1" x14ac:dyDescent="0.3">
      <c r="A5" s="45"/>
      <c r="B5" s="45"/>
      <c r="C5" s="44"/>
      <c r="D5" s="44" t="s">
        <v>507</v>
      </c>
      <c r="E5" s="45" t="s">
        <v>553</v>
      </c>
      <c r="F5" s="45">
        <v>0.28699999999999998</v>
      </c>
      <c r="G5" s="45"/>
      <c r="H5" s="45"/>
    </row>
    <row r="6" spans="1:8" ht="14" customHeight="1" x14ac:dyDescent="0.3">
      <c r="A6" s="45"/>
      <c r="B6" s="45"/>
      <c r="C6" s="44"/>
      <c r="D6" s="44" t="s">
        <v>508</v>
      </c>
      <c r="E6" s="45" t="s">
        <v>554</v>
      </c>
      <c r="F6" s="45">
        <v>0.88700000000000001</v>
      </c>
      <c r="G6" s="45"/>
      <c r="H6" s="50">
        <v>0.45700000000000002</v>
      </c>
    </row>
    <row r="7" spans="1:8" ht="28" x14ac:dyDescent="0.3">
      <c r="A7" s="45"/>
      <c r="B7" s="45"/>
      <c r="C7" s="44"/>
      <c r="D7" s="44" t="s">
        <v>509</v>
      </c>
      <c r="E7" s="44" t="s">
        <v>556</v>
      </c>
      <c r="F7" s="44">
        <v>0.14099999999999999</v>
      </c>
      <c r="G7" s="44"/>
      <c r="H7" s="46"/>
    </row>
    <row r="8" spans="1:8" ht="14" customHeight="1" x14ac:dyDescent="0.3">
      <c r="A8" s="29" t="s">
        <v>495</v>
      </c>
      <c r="B8" s="44" t="s">
        <v>480</v>
      </c>
      <c r="C8" s="44">
        <v>97</v>
      </c>
      <c r="D8" s="44" t="s">
        <v>506</v>
      </c>
      <c r="E8" s="45" t="s">
        <v>557</v>
      </c>
      <c r="F8" s="44">
        <v>0.86199999999999999</v>
      </c>
      <c r="G8" s="44" t="s">
        <v>560</v>
      </c>
      <c r="H8" s="46"/>
    </row>
    <row r="9" spans="1:8" ht="14" customHeight="1" x14ac:dyDescent="0.3">
      <c r="A9" s="45"/>
      <c r="B9" s="45"/>
      <c r="C9" s="44"/>
      <c r="D9" s="44" t="s">
        <v>507</v>
      </c>
      <c r="E9" s="45" t="s">
        <v>558</v>
      </c>
      <c r="F9" s="44">
        <v>0.89100000000000001</v>
      </c>
      <c r="G9" s="46"/>
      <c r="H9" s="47"/>
    </row>
    <row r="10" spans="1:8" ht="14" customHeight="1" x14ac:dyDescent="0.3">
      <c r="A10" s="45"/>
      <c r="B10" s="45"/>
      <c r="C10" s="44"/>
      <c r="D10" s="44" t="s">
        <v>510</v>
      </c>
      <c r="E10" s="45" t="s">
        <v>559</v>
      </c>
      <c r="F10" s="44">
        <v>0.19500000000000001</v>
      </c>
      <c r="G10" s="45"/>
      <c r="H10" s="44">
        <v>0.122</v>
      </c>
    </row>
    <row r="11" spans="1:8" ht="28" x14ac:dyDescent="0.3">
      <c r="A11" s="45"/>
      <c r="B11" s="45"/>
      <c r="C11" s="44"/>
      <c r="D11" s="44" t="s">
        <v>509</v>
      </c>
      <c r="E11" s="44" t="s">
        <v>561</v>
      </c>
      <c r="F11" s="45">
        <v>0.93400000000000005</v>
      </c>
      <c r="G11" s="46"/>
      <c r="H11" s="46"/>
    </row>
    <row r="12" spans="1:8" ht="14" customHeight="1" x14ac:dyDescent="0.3">
      <c r="A12" s="29" t="s">
        <v>495</v>
      </c>
      <c r="B12" s="44" t="s">
        <v>482</v>
      </c>
      <c r="C12" s="44">
        <v>97</v>
      </c>
      <c r="D12" s="44" t="s">
        <v>506</v>
      </c>
      <c r="E12" s="45" t="s">
        <v>562</v>
      </c>
      <c r="F12" s="45">
        <v>0.44600000000000001</v>
      </c>
      <c r="G12" s="44" t="s">
        <v>565</v>
      </c>
      <c r="H12" s="45"/>
    </row>
    <row r="13" spans="1:8" ht="14" customHeight="1" x14ac:dyDescent="0.3">
      <c r="A13" s="45"/>
      <c r="B13" s="45"/>
      <c r="C13" s="44"/>
      <c r="D13" s="44" t="s">
        <v>507</v>
      </c>
      <c r="E13" s="45" t="s">
        <v>563</v>
      </c>
      <c r="F13" s="45">
        <v>0.41199999999999998</v>
      </c>
      <c r="G13" s="45"/>
      <c r="H13" s="45"/>
    </row>
    <row r="14" spans="1:8" ht="14" customHeight="1" x14ac:dyDescent="0.3">
      <c r="A14" s="45"/>
      <c r="B14" s="45"/>
      <c r="C14" s="44"/>
      <c r="D14" s="44" t="s">
        <v>510</v>
      </c>
      <c r="E14" s="45" t="s">
        <v>564</v>
      </c>
      <c r="F14" s="45">
        <v>0.69499999999999995</v>
      </c>
      <c r="G14" s="45"/>
      <c r="H14" s="44">
        <v>0.90300000000000002</v>
      </c>
    </row>
    <row r="15" spans="1:8" ht="28" x14ac:dyDescent="0.3">
      <c r="A15" s="45"/>
      <c r="B15" s="45"/>
      <c r="C15" s="44"/>
      <c r="D15" s="44" t="s">
        <v>509</v>
      </c>
      <c r="E15" s="44" t="s">
        <v>534</v>
      </c>
      <c r="F15" s="45" t="s">
        <v>534</v>
      </c>
      <c r="G15" s="45"/>
      <c r="H15" s="45"/>
    </row>
    <row r="16" spans="1:8" ht="14" customHeight="1" x14ac:dyDescent="0.3">
      <c r="A16" s="29" t="s">
        <v>495</v>
      </c>
      <c r="B16" s="44" t="s">
        <v>484</v>
      </c>
      <c r="C16" s="44">
        <v>96</v>
      </c>
      <c r="D16" s="44" t="s">
        <v>506</v>
      </c>
      <c r="E16" s="45" t="s">
        <v>566</v>
      </c>
      <c r="F16" s="45">
        <v>0.98499999999999999</v>
      </c>
      <c r="G16" s="44" t="s">
        <v>569</v>
      </c>
      <c r="H16" s="45"/>
    </row>
    <row r="17" spans="1:8" ht="14" customHeight="1" x14ac:dyDescent="0.3">
      <c r="A17" s="45"/>
      <c r="B17" s="45"/>
      <c r="C17" s="44"/>
      <c r="D17" s="44" t="s">
        <v>507</v>
      </c>
      <c r="E17" s="45" t="s">
        <v>567</v>
      </c>
      <c r="F17" s="45">
        <v>0.99399999999999999</v>
      </c>
      <c r="G17" s="45"/>
      <c r="H17" s="45"/>
    </row>
    <row r="18" spans="1:8" ht="14" customHeight="1" x14ac:dyDescent="0.3">
      <c r="A18" s="45"/>
      <c r="B18" s="45"/>
      <c r="C18" s="44"/>
      <c r="D18" s="44" t="s">
        <v>510</v>
      </c>
      <c r="E18" s="45" t="s">
        <v>568</v>
      </c>
      <c r="F18" s="45">
        <v>0.95199999999999996</v>
      </c>
      <c r="G18" s="45"/>
      <c r="H18" s="44">
        <v>0.92500000000000004</v>
      </c>
    </row>
    <row r="19" spans="1:8" ht="28" x14ac:dyDescent="0.3">
      <c r="A19" s="45"/>
      <c r="B19" s="45"/>
      <c r="C19" s="45"/>
      <c r="D19" s="44" t="s">
        <v>509</v>
      </c>
      <c r="E19" s="45" t="s">
        <v>534</v>
      </c>
      <c r="F19" s="45" t="s">
        <v>534</v>
      </c>
      <c r="G19" s="45"/>
      <c r="H19" s="45"/>
    </row>
    <row r="20" spans="1:8" ht="14" customHeight="1" x14ac:dyDescent="0.3">
      <c r="A20" s="29" t="s">
        <v>495</v>
      </c>
      <c r="B20" s="44" t="s">
        <v>486</v>
      </c>
      <c r="C20" s="32">
        <v>97</v>
      </c>
      <c r="D20" s="44" t="s">
        <v>506</v>
      </c>
      <c r="E20" s="45" t="s">
        <v>570</v>
      </c>
      <c r="F20" s="45">
        <v>7.2999999999999995E-2</v>
      </c>
      <c r="G20" s="44" t="s">
        <v>573</v>
      </c>
      <c r="H20" s="45"/>
    </row>
    <row r="21" spans="1:8" ht="14" customHeight="1" x14ac:dyDescent="0.3">
      <c r="A21" s="45"/>
      <c r="B21" s="45"/>
      <c r="C21" s="45"/>
      <c r="D21" s="44" t="s">
        <v>507</v>
      </c>
      <c r="E21" s="45" t="s">
        <v>571</v>
      </c>
      <c r="F21" s="45">
        <v>7.6999999999999999E-2</v>
      </c>
      <c r="G21" s="45"/>
      <c r="H21" s="45"/>
    </row>
    <row r="22" spans="1:8" ht="14" customHeight="1" x14ac:dyDescent="0.3">
      <c r="A22" s="45"/>
      <c r="B22" s="45"/>
      <c r="C22" s="45"/>
      <c r="D22" s="44" t="s">
        <v>510</v>
      </c>
      <c r="E22" s="45" t="s">
        <v>572</v>
      </c>
      <c r="F22" s="45">
        <v>0.248</v>
      </c>
      <c r="G22" s="45"/>
      <c r="H22" s="51">
        <v>0.98299999999999998</v>
      </c>
    </row>
    <row r="23" spans="1:8" ht="28" x14ac:dyDescent="0.3">
      <c r="A23" s="45"/>
      <c r="B23" s="45"/>
      <c r="C23" s="45"/>
      <c r="D23" s="44" t="s">
        <v>509</v>
      </c>
      <c r="E23" s="44" t="s">
        <v>534</v>
      </c>
      <c r="F23" s="44" t="s">
        <v>534</v>
      </c>
      <c r="G23" s="45"/>
      <c r="H23" s="45"/>
    </row>
    <row r="24" spans="1:8" ht="14" customHeight="1" x14ac:dyDescent="0.3">
      <c r="A24" s="29" t="s">
        <v>495</v>
      </c>
      <c r="B24" s="44" t="s">
        <v>488</v>
      </c>
      <c r="C24" s="32">
        <v>96</v>
      </c>
      <c r="D24" s="44" t="s">
        <v>506</v>
      </c>
      <c r="E24" s="45" t="s">
        <v>579</v>
      </c>
      <c r="F24" s="51">
        <v>0.17</v>
      </c>
      <c r="G24" s="44" t="s">
        <v>582</v>
      </c>
      <c r="H24" s="45"/>
    </row>
    <row r="25" spans="1:8" ht="14" customHeight="1" x14ac:dyDescent="0.3">
      <c r="A25" s="45"/>
      <c r="B25" s="45"/>
      <c r="C25" s="45"/>
      <c r="D25" s="44" t="s">
        <v>507</v>
      </c>
      <c r="E25" s="45" t="s">
        <v>580</v>
      </c>
      <c r="F25" s="51">
        <v>0.2</v>
      </c>
      <c r="G25" s="45"/>
      <c r="H25" s="45"/>
    </row>
    <row r="26" spans="1:8" ht="14" customHeight="1" x14ac:dyDescent="0.3">
      <c r="A26" s="45"/>
      <c r="B26" s="45"/>
      <c r="C26" s="45"/>
      <c r="D26" s="44" t="s">
        <v>510</v>
      </c>
      <c r="E26" s="45" t="s">
        <v>581</v>
      </c>
      <c r="F26" s="51">
        <v>0.37</v>
      </c>
      <c r="G26" s="45"/>
      <c r="H26" s="51">
        <v>0.98399999999999999</v>
      </c>
    </row>
    <row r="27" spans="1:8" ht="28" x14ac:dyDescent="0.3">
      <c r="A27" s="45"/>
      <c r="B27" s="45"/>
      <c r="C27" s="45"/>
      <c r="D27" s="44" t="s">
        <v>509</v>
      </c>
      <c r="E27" s="44" t="s">
        <v>534</v>
      </c>
      <c r="F27" s="44" t="s">
        <v>534</v>
      </c>
      <c r="G27" s="45"/>
      <c r="H27" s="45"/>
    </row>
    <row r="28" spans="1:8" ht="14" customHeight="1" x14ac:dyDescent="0.3">
      <c r="A28" s="29" t="s">
        <v>495</v>
      </c>
      <c r="B28" s="44" t="s">
        <v>490</v>
      </c>
      <c r="C28" s="44">
        <v>97</v>
      </c>
      <c r="D28" s="44" t="s">
        <v>506</v>
      </c>
      <c r="E28" s="45" t="s">
        <v>574</v>
      </c>
      <c r="F28" s="51">
        <v>0.66300000000000003</v>
      </c>
      <c r="G28" s="45" t="s">
        <v>577</v>
      </c>
      <c r="H28" s="45"/>
    </row>
    <row r="29" spans="1:8" ht="14" customHeight="1" x14ac:dyDescent="0.3">
      <c r="A29" s="45"/>
      <c r="B29" s="45"/>
      <c r="C29" s="45"/>
      <c r="D29" s="44" t="s">
        <v>507</v>
      </c>
      <c r="E29" s="45" t="s">
        <v>575</v>
      </c>
      <c r="F29" s="51">
        <v>0.95099999999999996</v>
      </c>
      <c r="G29" s="45"/>
      <c r="H29" s="45"/>
    </row>
    <row r="30" spans="1:8" ht="14" customHeight="1" x14ac:dyDescent="0.3">
      <c r="A30" s="45"/>
      <c r="B30" s="45"/>
      <c r="C30" s="45"/>
      <c r="D30" s="44" t="s">
        <v>510</v>
      </c>
      <c r="E30" s="45" t="s">
        <v>576</v>
      </c>
      <c r="F30" s="51">
        <v>0.96</v>
      </c>
      <c r="G30" s="45"/>
      <c r="H30" s="45">
        <v>0.66800000000000004</v>
      </c>
    </row>
    <row r="31" spans="1:8" ht="28.5" thickBot="1" x14ac:dyDescent="0.35">
      <c r="A31" s="45"/>
      <c r="B31" s="45"/>
      <c r="C31" s="45"/>
      <c r="D31" s="44" t="s">
        <v>509</v>
      </c>
      <c r="E31" s="44" t="s">
        <v>578</v>
      </c>
      <c r="F31" s="51">
        <v>0.7</v>
      </c>
      <c r="G31" s="45"/>
      <c r="H31" s="45"/>
    </row>
    <row r="32" spans="1:8" s="49" customFormat="1" ht="46" customHeight="1" x14ac:dyDescent="0.3">
      <c r="A32" s="152" t="s">
        <v>514</v>
      </c>
      <c r="B32" s="152"/>
      <c r="C32" s="152"/>
      <c r="D32" s="152"/>
      <c r="E32" s="152"/>
      <c r="F32" s="152"/>
      <c r="G32" s="152"/>
      <c r="H32" s="152"/>
    </row>
    <row r="33" spans="1:8" ht="14" customHeight="1" x14ac:dyDescent="0.3">
      <c r="A33" s="48"/>
      <c r="B33" s="48"/>
      <c r="C33" s="48"/>
      <c r="D33" s="48"/>
      <c r="E33" s="48"/>
      <c r="F33" s="48"/>
      <c r="G33" s="48"/>
      <c r="H33" s="48"/>
    </row>
  </sheetData>
  <mergeCells count="7">
    <mergeCell ref="A32:H3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'Table S1'!_Hlk96677540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许慧清</dc:creator>
  <cp:lastModifiedBy>许慧清</cp:lastModifiedBy>
  <dcterms:created xsi:type="dcterms:W3CDTF">2015-06-05T18:19:34Z</dcterms:created>
  <dcterms:modified xsi:type="dcterms:W3CDTF">2022-04-30T11:38:47Z</dcterms:modified>
</cp:coreProperties>
</file>