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anhtruc/Downloads/30-4/*VAN_NORMATIVE/**FINAL/*JINS/JINS_2nd_REVIEW/"/>
    </mc:Choice>
  </mc:AlternateContent>
  <xr:revisionPtr revIDLastSave="0" documentId="13_ncr:1_{B1B5E606-7AF4-2E48-8CD5-A08B9CEC81D5}" xr6:coauthVersionLast="47" xr6:coauthVersionMax="47" xr10:uidLastSave="{00000000-0000-0000-0000-000000000000}"/>
  <bookViews>
    <workbookView xWindow="1160" yWindow="500" windowWidth="19000" windowHeight="15220" xr2:uid="{AF8D30AF-873E-ED4F-BD2A-147592F0213E}"/>
  </bookViews>
  <sheets>
    <sheet name="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</calcChain>
</file>

<file path=xl/sharedStrings.xml><?xml version="1.0" encoding="utf-8"?>
<sst xmlns="http://schemas.openxmlformats.org/spreadsheetml/2006/main" count="35" uniqueCount="26">
  <si>
    <t>Enter Value</t>
  </si>
  <si>
    <t>Digit Span Forward</t>
  </si>
  <si>
    <t>Digit Span Backward</t>
  </si>
  <si>
    <t>Animal Naming Test</t>
  </si>
  <si>
    <t>Trail Making Test, Part A</t>
  </si>
  <si>
    <t>Trail Making Test, Part B</t>
  </si>
  <si>
    <t>Clock Drawing Test</t>
  </si>
  <si>
    <t>Actual Score</t>
  </si>
  <si>
    <t>Z-score</t>
  </si>
  <si>
    <t>Intercept</t>
  </si>
  <si>
    <t>Age</t>
  </si>
  <si>
    <t>Female</t>
  </si>
  <si>
    <t>High school</t>
  </si>
  <si>
    <t>College</t>
  </si>
  <si>
    <t>RMSE</t>
  </si>
  <si>
    <t>Regression coefficients</t>
  </si>
  <si>
    <t>–1 SD</t>
  </si>
  <si>
    <t>–1.5 SD</t>
  </si>
  <si>
    <t>–2 SD</t>
  </si>
  <si>
    <t>CERAD WL Memory</t>
  </si>
  <si>
    <t>CERAD WL Recall</t>
  </si>
  <si>
    <t>CERAD WL Recognition</t>
  </si>
  <si>
    <t>EXCEL FILE TO CALCULATE REGRESSION-BASED NORMS</t>
  </si>
  <si>
    <r>
      <rPr>
        <b/>
        <sz val="10"/>
        <rFont val="Times New Roman"/>
        <family val="1"/>
      </rPr>
      <t>Age</t>
    </r>
    <r>
      <rPr>
        <sz val="10"/>
        <rFont val="Times New Roman"/>
        <family val="1"/>
      </rPr>
      <t xml:space="preserve"> (years)</t>
    </r>
  </si>
  <si>
    <r>
      <rPr>
        <b/>
        <sz val="10"/>
        <rFont val="Times New Roman"/>
        <family val="1"/>
      </rPr>
      <t>Sex</t>
    </r>
    <r>
      <rPr>
        <sz val="10"/>
        <rFont val="Times New Roman"/>
        <family val="1"/>
      </rPr>
      <t xml:space="preserve"> (male = 0, female = 1)</t>
    </r>
  </si>
  <si>
    <r>
      <rPr>
        <b/>
        <sz val="10"/>
        <rFont val="Times New Roman"/>
        <family val="1"/>
      </rPr>
      <t>Education</t>
    </r>
    <r>
      <rPr>
        <sz val="10"/>
        <rFont val="Times New Roman"/>
        <family val="1"/>
      </rPr>
      <t xml:space="preserve">
(If &lt; high school, enter 0 in both C5 and C6;
If high school, enter 1 in C5 and 0 in C6;
If ≥ college, enter 0 in C5 and 1 in C6)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</si>
</sst>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/>
    </xf>
    <xf numFmtId="0" fontId="2" fillId="4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9B9D-D784-2B42-8F50-9CB6003CF5BA}">
  <dimension ref="A1:G31"/>
  <sheetViews>
    <sheetView tabSelected="1" topLeftCell="A2" zoomScale="118" zoomScaleNormal="190" workbookViewId="0">
      <selection activeCell="D6" sqref="D6"/>
    </sheetView>
  </sheetViews>
  <sheetFormatPr baseColWidth="10" defaultRowHeight="14" x14ac:dyDescent="0.2"/>
  <cols>
    <col min="1" max="1" width="21.1640625" style="1" customWidth="1"/>
    <col min="2" max="2" width="9.6640625" style="1" customWidth="1"/>
    <col min="3" max="3" width="9.83203125" style="1" customWidth="1"/>
    <col min="4" max="4" width="7.33203125" style="1" customWidth="1"/>
    <col min="5" max="5" width="9.5" style="1" customWidth="1"/>
    <col min="6" max="6" width="6.6640625" style="1" customWidth="1"/>
    <col min="7" max="7" width="6.33203125" style="1" customWidth="1"/>
    <col min="8" max="9" width="10.83203125" style="1"/>
    <col min="10" max="10" width="4.6640625" style="1" customWidth="1"/>
    <col min="11" max="11" width="28.83203125" style="1" customWidth="1"/>
    <col min="12" max="14" width="10.83203125" style="1"/>
    <col min="15" max="15" width="13.6640625" style="1" customWidth="1"/>
    <col min="16" max="16384" width="10.83203125" style="1"/>
  </cols>
  <sheetData>
    <row r="1" spans="1:7" ht="18" x14ac:dyDescent="0.2">
      <c r="A1" s="15" t="s">
        <v>22</v>
      </c>
    </row>
    <row r="3" spans="1:7" x14ac:dyDescent="0.2">
      <c r="A3" s="2"/>
      <c r="B3" s="3" t="s">
        <v>0</v>
      </c>
      <c r="C3" s="2"/>
      <c r="D3" s="2"/>
      <c r="E3" s="2"/>
      <c r="F3" s="2"/>
      <c r="G3" s="2"/>
    </row>
    <row r="4" spans="1:7" x14ac:dyDescent="0.2">
      <c r="A4" s="4" t="s">
        <v>23</v>
      </c>
      <c r="B4" s="5"/>
      <c r="C4" s="2"/>
      <c r="D4" s="2"/>
      <c r="E4" s="2"/>
      <c r="F4" s="2"/>
      <c r="G4" s="2"/>
    </row>
    <row r="5" spans="1:7" x14ac:dyDescent="0.2">
      <c r="A5" s="6" t="s">
        <v>24</v>
      </c>
      <c r="B5" s="5"/>
      <c r="C5" s="2"/>
      <c r="D5" s="2"/>
      <c r="E5" s="2"/>
      <c r="F5" s="2"/>
      <c r="G5" s="2"/>
    </row>
    <row r="6" spans="1:7" ht="49" customHeight="1" x14ac:dyDescent="0.2">
      <c r="A6" s="7" t="s">
        <v>25</v>
      </c>
      <c r="B6" s="5"/>
      <c r="C6" s="2"/>
      <c r="D6" s="2"/>
      <c r="E6" s="2"/>
      <c r="F6" s="2"/>
      <c r="G6" s="2"/>
    </row>
    <row r="7" spans="1:7" ht="55" customHeight="1" x14ac:dyDescent="0.2">
      <c r="A7" s="8"/>
      <c r="B7" s="5"/>
      <c r="C7" s="2"/>
      <c r="D7" s="2"/>
      <c r="E7" s="2"/>
      <c r="F7" s="2"/>
      <c r="G7" s="2"/>
    </row>
    <row r="8" spans="1:7" x14ac:dyDescent="0.2">
      <c r="A8" s="2"/>
      <c r="B8" s="2"/>
      <c r="C8" s="2"/>
      <c r="D8" s="2"/>
      <c r="E8" s="2"/>
      <c r="F8" s="2"/>
      <c r="G8" s="2"/>
    </row>
    <row r="9" spans="1:7" x14ac:dyDescent="0.2">
      <c r="A9" s="2"/>
      <c r="B9" s="9" t="s">
        <v>15</v>
      </c>
      <c r="C9" s="9"/>
      <c r="D9" s="9"/>
      <c r="E9" s="9"/>
      <c r="F9" s="9"/>
      <c r="G9" s="9"/>
    </row>
    <row r="10" spans="1:7" x14ac:dyDescent="0.2">
      <c r="A10" s="2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</row>
    <row r="11" spans="1:7" x14ac:dyDescent="0.2">
      <c r="A11" s="11" t="s">
        <v>19</v>
      </c>
      <c r="B11" s="12">
        <v>26.675000000000001</v>
      </c>
      <c r="C11" s="12">
        <v>-0.13600000000000001</v>
      </c>
      <c r="D11" s="12">
        <v>2.4300000000000002</v>
      </c>
      <c r="E11" s="12">
        <v>1.4059999999999999</v>
      </c>
      <c r="F11" s="12">
        <v>2.302</v>
      </c>
      <c r="G11" s="12">
        <v>3.5529999999999999</v>
      </c>
    </row>
    <row r="12" spans="1:7" x14ac:dyDescent="0.2">
      <c r="A12" s="11" t="s">
        <v>20</v>
      </c>
      <c r="B12" s="12">
        <v>9.91</v>
      </c>
      <c r="C12" s="12">
        <v>-5.8000000000000003E-2</v>
      </c>
      <c r="D12" s="12">
        <v>0.84499999999999997</v>
      </c>
      <c r="E12" s="12">
        <v>0</v>
      </c>
      <c r="F12" s="12">
        <v>0.57999999999999996</v>
      </c>
      <c r="G12" s="12">
        <v>1.597</v>
      </c>
    </row>
    <row r="13" spans="1:7" x14ac:dyDescent="0.2">
      <c r="A13" s="11" t="s">
        <v>21</v>
      </c>
      <c r="B13" s="12">
        <v>10.645</v>
      </c>
      <c r="C13" s="12">
        <v>-0.03</v>
      </c>
      <c r="D13" s="12">
        <v>0.40100000000000002</v>
      </c>
      <c r="E13" s="12">
        <v>0</v>
      </c>
      <c r="F13" s="12">
        <v>0</v>
      </c>
      <c r="G13" s="12">
        <v>1.304</v>
      </c>
    </row>
    <row r="14" spans="1:7" x14ac:dyDescent="0.2">
      <c r="A14" s="11" t="s">
        <v>4</v>
      </c>
      <c r="B14" s="12">
        <v>17.035</v>
      </c>
      <c r="C14" s="12">
        <v>1.0429999999999999</v>
      </c>
      <c r="D14" s="12">
        <v>0</v>
      </c>
      <c r="E14" s="12">
        <v>0</v>
      </c>
      <c r="F14" s="12">
        <v>-21.073</v>
      </c>
      <c r="G14" s="12">
        <v>27.545999999999999</v>
      </c>
    </row>
    <row r="15" spans="1:7" x14ac:dyDescent="0.2">
      <c r="A15" s="11" t="s">
        <v>5</v>
      </c>
      <c r="B15" s="12">
        <v>76.100999999999999</v>
      </c>
      <c r="C15" s="12">
        <v>1.849</v>
      </c>
      <c r="D15" s="12">
        <v>0</v>
      </c>
      <c r="E15" s="12">
        <v>0</v>
      </c>
      <c r="F15" s="12">
        <v>-42.820999999999998</v>
      </c>
      <c r="G15" s="12">
        <v>58.38</v>
      </c>
    </row>
    <row r="16" spans="1:7" x14ac:dyDescent="0.2">
      <c r="A16" s="11" t="s">
        <v>1</v>
      </c>
      <c r="B16" s="12">
        <v>11.06</v>
      </c>
      <c r="C16" s="12">
        <v>-4.4999999999999998E-2</v>
      </c>
      <c r="D16" s="12">
        <v>0</v>
      </c>
      <c r="E16" s="12">
        <v>0</v>
      </c>
      <c r="F16" s="12">
        <v>1.0229999999999999</v>
      </c>
      <c r="G16" s="12">
        <v>1.994</v>
      </c>
    </row>
    <row r="17" spans="1:7" x14ac:dyDescent="0.2">
      <c r="A17" s="11" t="s">
        <v>2</v>
      </c>
      <c r="B17" s="12">
        <v>7.4790000000000001</v>
      </c>
      <c r="C17" s="12">
        <v>-4.2000000000000003E-2</v>
      </c>
      <c r="D17" s="12">
        <v>0</v>
      </c>
      <c r="E17" s="12">
        <v>0.84299999999999997</v>
      </c>
      <c r="F17" s="12">
        <v>1.335</v>
      </c>
      <c r="G17" s="12">
        <v>2.1440000000000001</v>
      </c>
    </row>
    <row r="18" spans="1:7" x14ac:dyDescent="0.2">
      <c r="A18" s="11" t="s">
        <v>3</v>
      </c>
      <c r="B18" s="12">
        <v>24.346</v>
      </c>
      <c r="C18" s="12">
        <v>-0.11</v>
      </c>
      <c r="D18" s="12">
        <v>0</v>
      </c>
      <c r="E18" s="12">
        <v>1.1379999999999999</v>
      </c>
      <c r="F18" s="12">
        <v>2.5499999999999998</v>
      </c>
      <c r="G18" s="12">
        <v>4.3099999999999996</v>
      </c>
    </row>
    <row r="19" spans="1:7" x14ac:dyDescent="0.2">
      <c r="A19" s="11" t="s">
        <v>6</v>
      </c>
      <c r="B19" s="12">
        <v>0.86</v>
      </c>
      <c r="C19" s="12">
        <v>1.4E-2</v>
      </c>
      <c r="D19" s="12">
        <v>0.16800000000000001</v>
      </c>
      <c r="E19" s="12">
        <v>0</v>
      </c>
      <c r="F19" s="12">
        <v>-0.34599999999999997</v>
      </c>
      <c r="G19" s="12">
        <v>0.77500000000000002</v>
      </c>
    </row>
    <row r="20" spans="1:7" x14ac:dyDescent="0.2">
      <c r="A20" s="2"/>
      <c r="B20" s="2"/>
      <c r="C20" s="2"/>
      <c r="D20" s="2"/>
      <c r="E20" s="2"/>
      <c r="F20" s="2"/>
      <c r="G20" s="2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x14ac:dyDescent="0.2">
      <c r="A22" s="2"/>
      <c r="B22" s="13" t="s">
        <v>7</v>
      </c>
      <c r="C22" s="13" t="s">
        <v>8</v>
      </c>
      <c r="D22" s="13" t="s">
        <v>18</v>
      </c>
      <c r="E22" s="13" t="s">
        <v>17</v>
      </c>
      <c r="F22" s="13" t="s">
        <v>16</v>
      </c>
      <c r="G22" s="2"/>
    </row>
    <row r="23" spans="1:7" x14ac:dyDescent="0.2">
      <c r="A23" s="14" t="s">
        <v>19</v>
      </c>
      <c r="B23" s="5"/>
      <c r="C23" s="5">
        <f>(B23-(B11+$B$4*C11+$B$5*D11+$B$6*E11+$B$7*F11))/G11</f>
        <v>-7.5077399380804959</v>
      </c>
      <c r="D23" s="5">
        <f>B11+$B$4*C11+$B$5*D11+$B$6*E11+$B$7*F11-2*G11</f>
        <v>19.569000000000003</v>
      </c>
      <c r="E23" s="5">
        <f>B11+$B$4*C11+$B$5*D11+$B$6*E11+$B$7*F11-1.5*G11</f>
        <v>21.345500000000001</v>
      </c>
      <c r="F23" s="5">
        <f>B11+$B$4*C11+$B$5*D11+$B$6*E11+$B$7*F11-1*G11</f>
        <v>23.122</v>
      </c>
      <c r="G23" s="2"/>
    </row>
    <row r="24" spans="1:7" x14ac:dyDescent="0.2">
      <c r="A24" s="14" t="s">
        <v>20</v>
      </c>
      <c r="B24" s="5"/>
      <c r="C24" s="5">
        <f>(B24-(B12+$B$4*C12+$B$5*D12+$B$6*E12+$B$7*F12))/G12</f>
        <v>-6.2053850970569817</v>
      </c>
      <c r="D24" s="5">
        <f>B12+$B$4*C12+$B$5*D12+$B$6*E12+$B$7*F12-2*G12</f>
        <v>6.7160000000000002</v>
      </c>
      <c r="E24" s="5">
        <f>B12+$B$4*C12+$B$5*D12+$B$6*E12+$B$7*F12-1.5*G12</f>
        <v>7.5145</v>
      </c>
      <c r="F24" s="5">
        <f>B12+$B$4*C12+$B$5*D12+$B$6*E12+$B$7*F12-1*G12</f>
        <v>8.3130000000000006</v>
      </c>
      <c r="G24" s="2"/>
    </row>
    <row r="25" spans="1:7" x14ac:dyDescent="0.2">
      <c r="A25" s="14" t="s">
        <v>21</v>
      </c>
      <c r="B25" s="5"/>
      <c r="C25" s="5">
        <f>(B25-(B13+$B$4*C13+$B$5*D13+$B$6*E13+$B$7*F13))/G13</f>
        <v>-8.1633435582822074</v>
      </c>
      <c r="D25" s="5">
        <f>B13+$B$4*C13+$B$5*D13+$B$6*E13+$B$7*F13-2*G13</f>
        <v>8.036999999999999</v>
      </c>
      <c r="E25" s="5">
        <f>B13+$B$4*C13+$B$5*D13+$B$6*E13+$B$7*F13-1.5*G13</f>
        <v>8.6890000000000001</v>
      </c>
      <c r="F25" s="5">
        <f>B13+$B$4*C13+$B$5*D13+$B$6*E13+$B$7*F13-1*G13</f>
        <v>9.3409999999999993</v>
      </c>
      <c r="G25" s="2"/>
    </row>
    <row r="26" spans="1:7" x14ac:dyDescent="0.2">
      <c r="A26" s="14" t="s">
        <v>4</v>
      </c>
      <c r="B26" s="5"/>
      <c r="C26" s="5">
        <f>(-B26+(B14+$B$4*C14+$B$5*D14+$B$6*E14+$B$7*F14))/G14</f>
        <v>0.61842009729180281</v>
      </c>
      <c r="D26" s="5">
        <f>B14+$B$4*C14+$B$5*D14+$B$6*E14+$B$7*F14+2*G14</f>
        <v>72.126999999999995</v>
      </c>
      <c r="E26" s="5">
        <f>B14+$B$4*C14+$B$5*D14+$B$6*E14+$B$7*F14+1.5*G14</f>
        <v>58.353999999999999</v>
      </c>
      <c r="F26" s="5">
        <f>B14+$B$4*C14+$B$5*D14+$B$6*E14+$B$7*F14+1*G14</f>
        <v>44.581000000000003</v>
      </c>
      <c r="G26" s="2"/>
    </row>
    <row r="27" spans="1:7" x14ac:dyDescent="0.2">
      <c r="A27" s="14" t="s">
        <v>5</v>
      </c>
      <c r="B27" s="5"/>
      <c r="C27" s="5">
        <f>(-B27+(B15+$B$4*C15+$B$5*D15+$B$6*E15+$B$7*F15))/G15</f>
        <v>1.3035457348406987</v>
      </c>
      <c r="D27" s="5">
        <f>B15+$B$4*C15+$B$5*D15+$B$6*E15+$B$7*F15+2*G15</f>
        <v>192.86099999999999</v>
      </c>
      <c r="E27" s="5">
        <f>B15+$B$4*C15+$B$5*D15+$B$6*E15+$B$7*F15+1.5*G15</f>
        <v>163.67099999999999</v>
      </c>
      <c r="F27" s="5">
        <f>B15+$B$4*C15+$B$5*D15+$B$6*E15+$B$7*F15+1*G15</f>
        <v>134.48099999999999</v>
      </c>
      <c r="G27" s="2"/>
    </row>
    <row r="28" spans="1:7" x14ac:dyDescent="0.2">
      <c r="A28" s="14" t="s">
        <v>1</v>
      </c>
      <c r="B28" s="5"/>
      <c r="C28" s="5">
        <f>(B28-(B16+$B$4*C16+$B$5*D16+$B$6*E16+$B$7*F16))/G16</f>
        <v>-5.5466399197592784</v>
      </c>
      <c r="D28" s="5">
        <f>B16+$B$4*C16+$B$5*D16+$B$6*E16+$B$7*F16-2*G16</f>
        <v>7.072000000000001</v>
      </c>
      <c r="E28" s="5">
        <f>B16+$B$4*C16+$B$5*D16+$B$6*E16+$B$7*F16-1.5*G16</f>
        <v>8.0690000000000008</v>
      </c>
      <c r="F28" s="5">
        <f>B16+$B$4*C16+$B$5*D16+$B$6*E16+$B$7*F16-1*G16</f>
        <v>9.0660000000000007</v>
      </c>
      <c r="G28" s="2"/>
    </row>
    <row r="29" spans="1:7" x14ac:dyDescent="0.2">
      <c r="A29" s="14" t="s">
        <v>2</v>
      </c>
      <c r="B29" s="5"/>
      <c r="C29" s="5">
        <f>(B29-(B17+$B$4*C17+$B$5*D17+$B$6*E17+$B$7*F17))/G17</f>
        <v>-3.4883395522388057</v>
      </c>
      <c r="D29" s="5">
        <f>B17+$B$4*C17+$B$5*D17+$B$6*E17+$B$7*F17-2*G17</f>
        <v>3.1909999999999998</v>
      </c>
      <c r="E29" s="5">
        <f>B17+$B$4*C17+$B$5*D17+$B$6*E17+$B$7*F17-1.5*G17</f>
        <v>4.2629999999999999</v>
      </c>
      <c r="F29" s="5">
        <f>B17+$B$4*C17+$B$5*D17+$B$6*E17+$B$7*F17-1*G17</f>
        <v>5.335</v>
      </c>
      <c r="G29" s="2"/>
    </row>
    <row r="30" spans="1:7" x14ac:dyDescent="0.2">
      <c r="A30" s="14" t="s">
        <v>3</v>
      </c>
      <c r="B30" s="5"/>
      <c r="C30" s="5">
        <f>(B30-(B18+$B$4*C18+$B$5*D18+$B$6*E18+$B$7*F18))/G18</f>
        <v>-5.6487238979118333</v>
      </c>
      <c r="D30" s="5">
        <f>B18+$B$4*C18+$B$5*D18+$B$6*E18+$B$7*F18-2*G18</f>
        <v>15.726000000000001</v>
      </c>
      <c r="E30" s="5">
        <f>B18+$B$4*C18+$B$5*D18+$B$6*E18+$B$7*F18-1.5*G18</f>
        <v>17.881</v>
      </c>
      <c r="F30" s="5">
        <f>B18+$B$4*C18+$B$5*D18+$B$6*E18+$B$7*F18-1*G18</f>
        <v>20.036000000000001</v>
      </c>
      <c r="G30" s="2"/>
    </row>
    <row r="31" spans="1:7" x14ac:dyDescent="0.2">
      <c r="A31" s="14" t="s">
        <v>6</v>
      </c>
      <c r="B31" s="5"/>
      <c r="C31" s="5">
        <f>(-B31+(B19+$B$4*C19+$B$5*D19+$B$6*E19+$B$7*F19))/G19</f>
        <v>1.1096774193548387</v>
      </c>
      <c r="D31" s="5">
        <f>B19+$B$4*C19+$B$5*D19+$B$6*E19+$B$7*F19+2*G19</f>
        <v>2.41</v>
      </c>
      <c r="E31" s="5">
        <f>B19+$B$4*C19+$B$5*D19+$B$6*E19+$B$7*F19+1.5*G19</f>
        <v>2.0225</v>
      </c>
      <c r="F31" s="5">
        <f>B19+$B$4*C19+$B$5*D19+$B$6*E19+$B$7*F19+1*G19</f>
        <v>1.635</v>
      </c>
      <c r="G31" s="2"/>
    </row>
  </sheetData>
  <mergeCells count="2">
    <mergeCell ref="B9:G9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Truc Nguyen</dc:creator>
  <cp:lastModifiedBy>Truc Nguyen</cp:lastModifiedBy>
  <dcterms:created xsi:type="dcterms:W3CDTF">2024-06-08T12:57:43Z</dcterms:created>
  <dcterms:modified xsi:type="dcterms:W3CDTF">2025-04-17T12:21:00Z</dcterms:modified>
</cp:coreProperties>
</file>