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ufaworguk-my.sharepoint.com/personal/journal_ufaw_org_uk1/Documents/JOURNAL/AW 33 OA Accepted/AWF-2023-0132-Barrett/"/>
    </mc:Choice>
  </mc:AlternateContent>
  <xr:revisionPtr revIDLastSave="0" documentId="8_{EBDB01A3-9242-4F29-8C24-F72526D91385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Step 1" sheetId="1" r:id="rId1"/>
    <sheet name="Small" sheetId="2" r:id="rId2"/>
    <sheet name="Medium" sheetId="6" r:id="rId3"/>
    <sheet name="Large" sheetId="7" r:id="rId4"/>
    <sheet name="XL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" i="8" l="1"/>
  <c r="U7" i="8"/>
  <c r="C7" i="8"/>
  <c r="U6" i="8"/>
  <c r="C6" i="8"/>
  <c r="U5" i="8"/>
  <c r="D5" i="8"/>
  <c r="U4" i="8"/>
  <c r="C4" i="8"/>
  <c r="U3" i="8"/>
  <c r="C3" i="8"/>
  <c r="A3" i="8"/>
  <c r="A4" i="8" s="1"/>
  <c r="A5" i="8" s="1"/>
  <c r="A6" i="8" s="1"/>
  <c r="A7" i="8" s="1"/>
  <c r="D2" i="8"/>
  <c r="U3" i="7"/>
  <c r="U4" i="7"/>
  <c r="U5" i="7"/>
  <c r="U6" i="7"/>
  <c r="U7" i="7"/>
  <c r="U2" i="7"/>
  <c r="C7" i="7"/>
  <c r="C6" i="7"/>
  <c r="D5" i="7"/>
  <c r="C4" i="7"/>
  <c r="G3" i="7"/>
  <c r="V3" i="7" s="1"/>
  <c r="W3" i="7" s="1"/>
  <c r="C3" i="7"/>
  <c r="A3" i="7"/>
  <c r="A4" i="7" s="1"/>
  <c r="A5" i="7" s="1"/>
  <c r="A6" i="7" s="1"/>
  <c r="A7" i="7" s="1"/>
  <c r="D2" i="7"/>
  <c r="U3" i="6"/>
  <c r="U4" i="6"/>
  <c r="U5" i="6"/>
  <c r="U6" i="6"/>
  <c r="U7" i="6"/>
  <c r="U2" i="6"/>
  <c r="C7" i="6"/>
  <c r="G6" i="6"/>
  <c r="C6" i="6"/>
  <c r="G5" i="6"/>
  <c r="V5" i="6" s="1"/>
  <c r="W5" i="6" s="1"/>
  <c r="X5" i="6" s="1"/>
  <c r="Y5" i="6" s="1"/>
  <c r="D5" i="6"/>
  <c r="C4" i="6"/>
  <c r="C3" i="6"/>
  <c r="A3" i="6"/>
  <c r="A4" i="6" s="1"/>
  <c r="A5" i="6" s="1"/>
  <c r="A6" i="6" s="1"/>
  <c r="A7" i="6" s="1"/>
  <c r="D2" i="6"/>
  <c r="U7" i="2"/>
  <c r="U6" i="2"/>
  <c r="U5" i="2"/>
  <c r="U4" i="2"/>
  <c r="U3" i="2"/>
  <c r="D2" i="2"/>
  <c r="D5" i="2"/>
  <c r="U2" i="2"/>
  <c r="G5" i="2"/>
  <c r="V5" i="2" s="1"/>
  <c r="W5" i="2" s="1"/>
  <c r="X5" i="2" s="1"/>
  <c r="Y5" i="2" s="1"/>
  <c r="C7" i="2"/>
  <c r="C6" i="2"/>
  <c r="C4" i="2"/>
  <c r="C3" i="2"/>
  <c r="A3" i="2"/>
  <c r="A4" i="2" s="1"/>
  <c r="A5" i="2" s="1"/>
  <c r="A6" i="2" s="1"/>
  <c r="A7" i="2" s="1"/>
  <c r="C2" i="1"/>
  <c r="E3" i="1" s="1"/>
  <c r="G3" i="6" l="1"/>
  <c r="V3" i="6" s="1"/>
  <c r="W3" i="6" s="1"/>
  <c r="G5" i="7"/>
  <c r="V5" i="7" s="1"/>
  <c r="W5" i="7" s="1"/>
  <c r="X5" i="7" s="1"/>
  <c r="Y5" i="7" s="1"/>
  <c r="V6" i="7"/>
  <c r="W6" i="7" s="1"/>
  <c r="G3" i="8"/>
  <c r="V3" i="8" s="1"/>
  <c r="W3" i="8" s="1"/>
  <c r="H2" i="1"/>
  <c r="G2" i="2"/>
  <c r="V2" i="2" s="1"/>
  <c r="W2" i="2" s="1"/>
  <c r="X2" i="2" s="1"/>
  <c r="Y2" i="2" s="1"/>
  <c r="Z2" i="2" s="1"/>
  <c r="G7" i="6"/>
  <c r="V7" i="6" s="1"/>
  <c r="W7" i="6" s="1"/>
  <c r="G2" i="7"/>
  <c r="G6" i="8"/>
  <c r="G7" i="2"/>
  <c r="V7" i="2" s="1"/>
  <c r="W7" i="2" s="1"/>
  <c r="G4" i="6"/>
  <c r="V4" i="6" s="1"/>
  <c r="W4" i="6" s="1"/>
  <c r="V6" i="8"/>
  <c r="W6" i="8" s="1"/>
  <c r="G6" i="2"/>
  <c r="V6" i="2" s="1"/>
  <c r="W6" i="2" s="1"/>
  <c r="G6" i="7"/>
  <c r="G4" i="8"/>
  <c r="V4" i="8" s="1"/>
  <c r="W4" i="8" s="1"/>
  <c r="G7" i="8"/>
  <c r="V7" i="8" s="1"/>
  <c r="W7" i="8" s="1"/>
  <c r="G4" i="2"/>
  <c r="V4" i="2" s="1"/>
  <c r="W4" i="2" s="1"/>
  <c r="G2" i="6"/>
  <c r="G7" i="7"/>
  <c r="V7" i="7" s="1"/>
  <c r="W7" i="7" s="1"/>
  <c r="G2" i="8"/>
  <c r="V2" i="8" s="1"/>
  <c r="W2" i="8" s="1"/>
  <c r="X2" i="8" s="1"/>
  <c r="Y2" i="8" s="1"/>
  <c r="Z2" i="8" s="1"/>
  <c r="V6" i="6"/>
  <c r="W6" i="6" s="1"/>
  <c r="G3" i="2"/>
  <c r="V3" i="2" s="1"/>
  <c r="W3" i="2" s="1"/>
  <c r="G4" i="7"/>
  <c r="V4" i="7" s="1"/>
  <c r="W4" i="7" s="1"/>
  <c r="G5" i="8"/>
  <c r="V5" i="8" s="1"/>
  <c r="W5" i="8" s="1"/>
  <c r="X5" i="8" s="1"/>
  <c r="Y5" i="8" s="1"/>
  <c r="V2" i="7"/>
  <c r="W2" i="7" s="1"/>
  <c r="X2" i="7" s="1"/>
  <c r="Y2" i="7" s="1"/>
  <c r="Z2" i="7" s="1"/>
  <c r="V2" i="6"/>
  <c r="W2" i="6" s="1"/>
  <c r="X2" i="6" s="1"/>
  <c r="Y2" i="6" s="1"/>
  <c r="Z2" i="6" s="1"/>
  <c r="E2" i="1"/>
</calcChain>
</file>

<file path=xl/sharedStrings.xml><?xml version="1.0" encoding="utf-8"?>
<sst xmlns="http://schemas.openxmlformats.org/spreadsheetml/2006/main" count="86" uniqueCount="22">
  <si>
    <t>Weights (g)</t>
  </si>
  <si>
    <t>Single Larvae Mean Weight (g)</t>
  </si>
  <si>
    <t>Meets range requirements?</t>
  </si>
  <si>
    <t>Lower</t>
  </si>
  <si>
    <t>Upper</t>
  </si>
  <si>
    <t>Tab to Use Next</t>
  </si>
  <si>
    <t>Subpopulation</t>
  </si>
  <si>
    <t>Sample number</t>
  </si>
  <si>
    <t>Total Subpopulation Weight (g)</t>
  </si>
  <si>
    <t>Sample Weight (g)</t>
  </si>
  <si>
    <t>Whole (0)</t>
  </si>
  <si>
    <t># Alive in Sample</t>
  </si>
  <si>
    <t>% Dead Instantly in Sample</t>
  </si>
  <si>
    <t>Total Trial Weight (g)</t>
  </si>
  <si>
    <t>Blade</t>
  </si>
  <si>
    <t>Plate</t>
  </si>
  <si>
    <t>Proportion of Overall Trial</t>
  </si>
  <si>
    <t>Correction</t>
  </si>
  <si>
    <t># Larvae in Sample</t>
  </si>
  <si>
    <t>Average Instant Death % Subpopulation</t>
  </si>
  <si>
    <t>As part of total population</t>
  </si>
  <si>
    <t>Overall Trial Humane Death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</si>
</sst>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sz val="12"/>
      <color rgb="FF454545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3" fillId="4" borderId="0" xfId="0" applyFont="1" applyFill="1"/>
    <xf numFmtId="0" fontId="0" fillId="0" borderId="1" xfId="0" applyBorder="1"/>
    <xf numFmtId="0" fontId="0" fillId="0" borderId="2" xfId="0" applyBorder="1"/>
    <xf numFmtId="0" fontId="2" fillId="0" borderId="2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0" fontId="2" fillId="4" borderId="0" xfId="0" applyFont="1" applyFill="1"/>
    <xf numFmtId="0" fontId="2" fillId="0" borderId="0" xfId="0" quotePrefix="1" applyFont="1"/>
    <xf numFmtId="0" fontId="2" fillId="0" borderId="1" xfId="0" applyFont="1" applyBorder="1"/>
    <xf numFmtId="0" fontId="2" fillId="0" borderId="1" xfId="0" quotePrefix="1" applyFont="1" applyBorder="1"/>
    <xf numFmtId="0" fontId="2" fillId="3" borderId="1" xfId="0" applyFont="1" applyFill="1" applyBorder="1"/>
    <xf numFmtId="0" fontId="2" fillId="5" borderId="0" xfId="0" applyFont="1" applyFill="1"/>
    <xf numFmtId="0" fontId="2" fillId="5" borderId="1" xfId="0" applyFont="1" applyFill="1" applyBorder="1"/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"/>
  <sheetViews>
    <sheetView workbookViewId="0">
      <selection activeCell="H2" sqref="H2"/>
    </sheetView>
  </sheetViews>
  <sheetFormatPr defaultRowHeight="15.6" x14ac:dyDescent="0.3"/>
  <cols>
    <col min="1" max="2" width="8.88671875" style="2"/>
    <col min="3" max="3" width="25.33203125" style="2" customWidth="1"/>
    <col min="4" max="4" width="8.88671875" style="2"/>
    <col min="5" max="5" width="9" style="2" bestFit="1" customWidth="1"/>
    <col min="6" max="7" width="8.88671875" style="2"/>
    <col min="8" max="8" width="15.44140625" style="2" customWidth="1"/>
    <col min="9" max="16384" width="8.88671875" style="2"/>
  </cols>
  <sheetData>
    <row r="1" spans="1:8" x14ac:dyDescent="0.3">
      <c r="A1" s="1" t="s">
        <v>0</v>
      </c>
      <c r="C1" s="2" t="s">
        <v>1</v>
      </c>
      <c r="E1" s="2" t="s">
        <v>2</v>
      </c>
      <c r="H1" s="2" t="s">
        <v>5</v>
      </c>
    </row>
    <row r="2" spans="1:8" x14ac:dyDescent="0.3">
      <c r="A2" s="3"/>
      <c r="C2" s="4" t="e">
        <f>AVERAGE(A2:A6)/10</f>
        <v>#DIV/0!</v>
      </c>
      <c r="D2" s="2" t="s">
        <v>3</v>
      </c>
      <c r="E2" s="4" t="e">
        <f>IF(C2&lt;0.0034, "NO", "YES")</f>
        <v>#DIV/0!</v>
      </c>
      <c r="H2" s="5" t="e">
        <f>IF(C2&gt;0.19595, "XL", IF(C2&gt;=0.12645, "Large", IF(C2&gt;=0.05095, "Medium", IF(C2&gt;=0.0034, "Small"))))</f>
        <v>#DIV/0!</v>
      </c>
    </row>
    <row r="3" spans="1:8" x14ac:dyDescent="0.3">
      <c r="A3" s="3"/>
      <c r="D3" s="2" t="s">
        <v>4</v>
      </c>
      <c r="E3" s="4" t="e">
        <f>IF(C2&gt;0.2653, "NO", "YES")</f>
        <v>#DIV/0!</v>
      </c>
    </row>
    <row r="4" spans="1:8" x14ac:dyDescent="0.3">
      <c r="A4" s="3"/>
    </row>
    <row r="5" spans="1:8" x14ac:dyDescent="0.3">
      <c r="A5" s="3"/>
    </row>
    <row r="6" spans="1:8" x14ac:dyDescent="0.3">
      <c r="A6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129D8-DCEF-4F4E-A406-B9003649DDF4}">
  <dimension ref="A1:Z7"/>
  <sheetViews>
    <sheetView workbookViewId="0">
      <selection activeCell="Z3" sqref="Z3"/>
    </sheetView>
  </sheetViews>
  <sheetFormatPr defaultRowHeight="14.4" x14ac:dyDescent="0.3"/>
  <cols>
    <col min="1" max="1" width="20.109375" bestFit="1" customWidth="1"/>
    <col min="2" max="2" width="13.77734375" bestFit="1" customWidth="1"/>
    <col min="3" max="3" width="28.88671875" bestFit="1" customWidth="1"/>
    <col min="4" max="4" width="24.88671875" bestFit="1" customWidth="1"/>
    <col min="5" max="5" width="14.5546875" bestFit="1" customWidth="1"/>
    <col min="6" max="6" width="16.44140625" bestFit="1" customWidth="1"/>
    <col min="7" max="7" width="10.21875" bestFit="1" customWidth="1"/>
    <col min="8" max="8" width="9.5546875" bestFit="1" customWidth="1"/>
    <col min="21" max="21" width="14.6640625" bestFit="1" customWidth="1"/>
    <col min="22" max="22" width="22.6640625" bestFit="1" customWidth="1"/>
    <col min="23" max="23" width="9.6640625" bestFit="1" customWidth="1"/>
    <col min="24" max="24" width="33.6640625" bestFit="1" customWidth="1"/>
    <col min="25" max="25" width="22.77734375" bestFit="1" customWidth="1"/>
    <col min="26" max="26" width="25.6640625" bestFit="1" customWidth="1"/>
  </cols>
  <sheetData>
    <row r="1" spans="1:26" s="7" customFormat="1" ht="31.8" thickBot="1" x14ac:dyDescent="0.35">
      <c r="A1" s="8" t="s">
        <v>13</v>
      </c>
      <c r="B1" s="8" t="s">
        <v>6</v>
      </c>
      <c r="C1" s="8" t="s">
        <v>8</v>
      </c>
      <c r="D1" s="8" t="s">
        <v>16</v>
      </c>
      <c r="E1" s="8" t="s">
        <v>7</v>
      </c>
      <c r="F1" s="8" t="s">
        <v>9</v>
      </c>
      <c r="G1" s="9" t="s">
        <v>18</v>
      </c>
      <c r="H1" s="9" t="s">
        <v>10</v>
      </c>
      <c r="I1" s="10">
        <v>1</v>
      </c>
      <c r="J1" s="10">
        <v>2</v>
      </c>
      <c r="K1" s="10">
        <v>3</v>
      </c>
      <c r="L1" s="10">
        <v>4</v>
      </c>
      <c r="M1" s="10">
        <v>5</v>
      </c>
      <c r="N1" s="10">
        <v>6</v>
      </c>
      <c r="O1" s="10">
        <v>7</v>
      </c>
      <c r="P1" s="10">
        <v>8</v>
      </c>
      <c r="Q1" s="10">
        <v>9</v>
      </c>
      <c r="R1" s="10">
        <v>10</v>
      </c>
      <c r="S1" s="10">
        <v>11</v>
      </c>
      <c r="T1" s="10">
        <v>12</v>
      </c>
      <c r="U1" s="7" t="s">
        <v>11</v>
      </c>
      <c r="V1" s="7" t="s">
        <v>12</v>
      </c>
      <c r="W1" s="7" t="s">
        <v>17</v>
      </c>
      <c r="X1" s="7" t="s">
        <v>19</v>
      </c>
      <c r="Y1" s="7" t="s">
        <v>20</v>
      </c>
      <c r="Z1" s="7" t="s">
        <v>21</v>
      </c>
    </row>
    <row r="2" spans="1:26" ht="15.6" x14ac:dyDescent="0.3">
      <c r="A2" s="11"/>
      <c r="B2" s="12" t="s">
        <v>14</v>
      </c>
      <c r="C2" s="3"/>
      <c r="D2" s="2" t="e">
        <f>C2/$A$2</f>
        <v>#DIV/0!</v>
      </c>
      <c r="E2" s="2">
        <v>1</v>
      </c>
      <c r="F2" s="4"/>
      <c r="G2" s="2" t="e">
        <f>F2/'Step 1'!$C$2</f>
        <v>#DIV/0!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>
        <f t="shared" ref="U2:U7" si="0">(H2*1)+(I2*1)+(J2*1)+(K2*0.7)+(L2*0.8)+(M2*0.5)+(N2*1)+(O2*1)+(P2*1)+(Q2*1)+(R2*1)+(S2*1)+(T2*1)</f>
        <v>0</v>
      </c>
      <c r="V2" t="e">
        <f t="shared" ref="V2:V7" si="1">((G2-U2)/G2)*100</f>
        <v>#DIV/0!</v>
      </c>
      <c r="W2" t="e">
        <f>IF(V2&gt;100, "100", IF(V2&gt;0, V2, IF(V2&lt;0, "0")))</f>
        <v>#DIV/0!</v>
      </c>
      <c r="X2" t="e">
        <f>AVERAGE(W2:W4)</f>
        <v>#DIV/0!</v>
      </c>
      <c r="Y2" t="e">
        <f>X2*D2</f>
        <v>#DIV/0!</v>
      </c>
      <c r="Z2" s="18" t="e">
        <f>SUM(Y2:Y999)</f>
        <v>#DIV/0!</v>
      </c>
    </row>
    <row r="3" spans="1:26" ht="15.6" x14ac:dyDescent="0.3">
      <c r="A3" s="2">
        <f>A2</f>
        <v>0</v>
      </c>
      <c r="B3" s="12" t="s">
        <v>14</v>
      </c>
      <c r="C3" s="2">
        <f>C2</f>
        <v>0</v>
      </c>
      <c r="D3" s="2"/>
      <c r="E3" s="2">
        <v>2</v>
      </c>
      <c r="F3" s="4"/>
      <c r="G3" s="2" t="e">
        <f>F3/'Step 1'!$C$2</f>
        <v>#DIV/0!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>
        <f t="shared" si="0"/>
        <v>0</v>
      </c>
      <c r="V3" t="e">
        <f t="shared" si="1"/>
        <v>#DIV/0!</v>
      </c>
      <c r="W3" t="e">
        <f t="shared" ref="W3:W7" si="2">IF(V3&gt;100, "100", IF(V3&gt;0, V3, IF(V3&lt;0, "0")))</f>
        <v>#DIV/0!</v>
      </c>
    </row>
    <row r="4" spans="1:26" s="6" customFormat="1" ht="15.6" x14ac:dyDescent="0.3">
      <c r="A4" s="13">
        <f t="shared" ref="A4:A7" si="3">A3</f>
        <v>0</v>
      </c>
      <c r="B4" s="14" t="s">
        <v>14</v>
      </c>
      <c r="C4" s="13">
        <f>C2</f>
        <v>0</v>
      </c>
      <c r="D4" s="13"/>
      <c r="E4" s="13">
        <v>3</v>
      </c>
      <c r="F4" s="15"/>
      <c r="G4" s="13" t="e">
        <f>F4/'Step 1'!$C$2</f>
        <v>#DIV/0!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6">
        <f t="shared" si="0"/>
        <v>0</v>
      </c>
      <c r="V4" s="6" t="e">
        <f t="shared" si="1"/>
        <v>#DIV/0!</v>
      </c>
      <c r="W4" s="6" t="e">
        <f t="shared" si="2"/>
        <v>#DIV/0!</v>
      </c>
    </row>
    <row r="5" spans="1:26" ht="15.6" x14ac:dyDescent="0.3">
      <c r="A5" s="2">
        <f t="shared" si="3"/>
        <v>0</v>
      </c>
      <c r="B5" s="12" t="s">
        <v>15</v>
      </c>
      <c r="C5" s="3"/>
      <c r="D5" s="2" t="e">
        <f>C5/$A$2</f>
        <v>#DIV/0!</v>
      </c>
      <c r="E5" s="2">
        <v>1</v>
      </c>
      <c r="F5" s="4"/>
      <c r="G5" s="2" t="e">
        <f>F5/'Step 1'!$C$2</f>
        <v>#DIV/0!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>
        <f t="shared" si="0"/>
        <v>0</v>
      </c>
      <c r="V5" t="e">
        <f t="shared" si="1"/>
        <v>#DIV/0!</v>
      </c>
      <c r="W5" t="e">
        <f t="shared" si="2"/>
        <v>#DIV/0!</v>
      </c>
      <c r="X5" t="e">
        <f>AVERAGE(W5:W7)</f>
        <v>#DIV/0!</v>
      </c>
      <c r="Y5" t="e">
        <f>X5*D5</f>
        <v>#DIV/0!</v>
      </c>
    </row>
    <row r="6" spans="1:26" ht="15.6" x14ac:dyDescent="0.3">
      <c r="A6" s="2">
        <f t="shared" si="3"/>
        <v>0</v>
      </c>
      <c r="B6" s="12" t="s">
        <v>15</v>
      </c>
      <c r="C6" s="2">
        <f>C5</f>
        <v>0</v>
      </c>
      <c r="D6" s="2"/>
      <c r="E6" s="2">
        <v>2</v>
      </c>
      <c r="F6" s="4"/>
      <c r="G6" s="2" t="e">
        <f>F6/'Step 1'!$C$2</f>
        <v>#DIV/0!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>
        <f t="shared" si="0"/>
        <v>0</v>
      </c>
      <c r="V6" t="e">
        <f t="shared" si="1"/>
        <v>#DIV/0!</v>
      </c>
      <c r="W6" t="e">
        <f t="shared" si="2"/>
        <v>#DIV/0!</v>
      </c>
    </row>
    <row r="7" spans="1:26" s="6" customFormat="1" ht="15.6" x14ac:dyDescent="0.3">
      <c r="A7" s="13">
        <f t="shared" si="3"/>
        <v>0</v>
      </c>
      <c r="B7" s="14" t="s">
        <v>15</v>
      </c>
      <c r="C7" s="13">
        <f>C5</f>
        <v>0</v>
      </c>
      <c r="D7" s="13"/>
      <c r="E7" s="13">
        <v>3</v>
      </c>
      <c r="F7" s="15"/>
      <c r="G7" s="13" t="e">
        <f>F7/'Step 1'!$C$2</f>
        <v>#DIV/0!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6">
        <f t="shared" si="0"/>
        <v>0</v>
      </c>
      <c r="V7" s="6" t="e">
        <f t="shared" si="1"/>
        <v>#DIV/0!</v>
      </c>
      <c r="W7" s="6" t="e">
        <f t="shared" si="2"/>
        <v>#DIV/0!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BA194-7DC9-454F-867C-9C93BF88673D}">
  <dimension ref="A1:Z7"/>
  <sheetViews>
    <sheetView topLeftCell="J1" workbookViewId="0">
      <selection activeCell="P13" sqref="P13"/>
    </sheetView>
  </sheetViews>
  <sheetFormatPr defaultRowHeight="14.4" x14ac:dyDescent="0.3"/>
  <cols>
    <col min="1" max="1" width="20.109375" bestFit="1" customWidth="1"/>
    <col min="2" max="2" width="13.77734375" bestFit="1" customWidth="1"/>
    <col min="3" max="3" width="28.88671875" bestFit="1" customWidth="1"/>
    <col min="4" max="4" width="24.88671875" bestFit="1" customWidth="1"/>
    <col min="5" max="5" width="14.5546875" bestFit="1" customWidth="1"/>
    <col min="6" max="6" width="16.44140625" bestFit="1" customWidth="1"/>
    <col min="7" max="7" width="10.21875" bestFit="1" customWidth="1"/>
    <col min="8" max="8" width="9.5546875" bestFit="1" customWidth="1"/>
    <col min="21" max="21" width="14.6640625" bestFit="1" customWidth="1"/>
    <col min="22" max="22" width="22.6640625" bestFit="1" customWidth="1"/>
    <col min="23" max="23" width="9.6640625" bestFit="1" customWidth="1"/>
    <col min="24" max="24" width="33.6640625" bestFit="1" customWidth="1"/>
    <col min="25" max="25" width="22.77734375" bestFit="1" customWidth="1"/>
    <col min="26" max="26" width="25.6640625" bestFit="1" customWidth="1"/>
  </cols>
  <sheetData>
    <row r="1" spans="1:26" s="7" customFormat="1" ht="31.8" thickBot="1" x14ac:dyDescent="0.35">
      <c r="A1" s="8" t="s">
        <v>13</v>
      </c>
      <c r="B1" s="8" t="s">
        <v>6</v>
      </c>
      <c r="C1" s="8" t="s">
        <v>8</v>
      </c>
      <c r="D1" s="8" t="s">
        <v>16</v>
      </c>
      <c r="E1" s="8" t="s">
        <v>7</v>
      </c>
      <c r="F1" s="8" t="s">
        <v>9</v>
      </c>
      <c r="G1" s="9" t="s">
        <v>18</v>
      </c>
      <c r="H1" s="9" t="s">
        <v>10</v>
      </c>
      <c r="I1" s="10">
        <v>1</v>
      </c>
      <c r="J1" s="10">
        <v>2</v>
      </c>
      <c r="K1" s="10">
        <v>3</v>
      </c>
      <c r="L1" s="10">
        <v>4</v>
      </c>
      <c r="M1" s="10">
        <v>5</v>
      </c>
      <c r="N1" s="10">
        <v>6</v>
      </c>
      <c r="O1" s="10">
        <v>7</v>
      </c>
      <c r="P1" s="10">
        <v>8</v>
      </c>
      <c r="Q1" s="10">
        <v>9</v>
      </c>
      <c r="R1" s="10">
        <v>10</v>
      </c>
      <c r="S1" s="10">
        <v>11</v>
      </c>
      <c r="T1" s="10">
        <v>12</v>
      </c>
      <c r="U1" s="7" t="s">
        <v>11</v>
      </c>
      <c r="V1" s="7" t="s">
        <v>12</v>
      </c>
      <c r="W1" s="7" t="s">
        <v>17</v>
      </c>
      <c r="X1" s="7" t="s">
        <v>19</v>
      </c>
      <c r="Y1" s="7" t="s">
        <v>20</v>
      </c>
      <c r="Z1" s="7" t="s">
        <v>21</v>
      </c>
    </row>
    <row r="2" spans="1:26" ht="15.6" x14ac:dyDescent="0.3">
      <c r="A2" s="11"/>
      <c r="B2" s="12" t="s">
        <v>14</v>
      </c>
      <c r="C2" s="3"/>
      <c r="D2" s="2" t="e">
        <f>C2/$A$2</f>
        <v>#DIV/0!</v>
      </c>
      <c r="E2" s="2">
        <v>1</v>
      </c>
      <c r="F2" s="4"/>
      <c r="G2" s="2" t="e">
        <f>F2/'Step 1'!$C$2</f>
        <v>#DIV/0!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>
        <f>(H2*1)+(I2*1)+(J2*1)+(K2*1)+(L2*1)+(M2*0.5)+(N2*1)+(O2*0.9)+(P2*1)+(Q2*1)+(R2*1)+(S2*1)+(T2*1)</f>
        <v>0</v>
      </c>
      <c r="V2" t="e">
        <f t="shared" ref="V2:V7" si="0">((G2-U2)/G2)*100</f>
        <v>#DIV/0!</v>
      </c>
      <c r="W2" t="e">
        <f>IF(V2&gt;100, "100", IF(V2&gt;0, V2, IF(V2&lt;0, "0")))</f>
        <v>#DIV/0!</v>
      </c>
      <c r="X2" t="e">
        <f>AVERAGE(W2:W4)</f>
        <v>#DIV/0!</v>
      </c>
      <c r="Y2" t="e">
        <f>X2*D2</f>
        <v>#DIV/0!</v>
      </c>
      <c r="Z2" s="18" t="e">
        <f>SUM(Y2:Y999)</f>
        <v>#DIV/0!</v>
      </c>
    </row>
    <row r="3" spans="1:26" ht="15.6" x14ac:dyDescent="0.3">
      <c r="A3" s="2">
        <f>A2</f>
        <v>0</v>
      </c>
      <c r="B3" s="12" t="s">
        <v>14</v>
      </c>
      <c r="C3" s="2">
        <f>C2</f>
        <v>0</v>
      </c>
      <c r="D3" s="2"/>
      <c r="E3" s="2">
        <v>2</v>
      </c>
      <c r="F3" s="4"/>
      <c r="G3" s="2" t="e">
        <f>F3/'Step 1'!$C$2</f>
        <v>#DIV/0!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>
        <f t="shared" ref="U3:U7" si="1">(H3*1)+(I3*1)+(J3*1)+(K3*1)+(L3*1)+(M3*0.5)+(N3*1)+(O3*0.9)+(P3*1)+(Q3*1)+(R3*1)+(S3*1)+(T3*1)</f>
        <v>0</v>
      </c>
      <c r="V3" t="e">
        <f t="shared" si="0"/>
        <v>#DIV/0!</v>
      </c>
      <c r="W3" t="e">
        <f t="shared" ref="W3:W7" si="2">IF(V3&gt;100, "100", IF(V3&gt;0, V3, IF(V3&lt;0, "0")))</f>
        <v>#DIV/0!</v>
      </c>
    </row>
    <row r="4" spans="1:26" s="6" customFormat="1" ht="15.6" x14ac:dyDescent="0.3">
      <c r="A4" s="13">
        <f t="shared" ref="A4:A7" si="3">A3</f>
        <v>0</v>
      </c>
      <c r="B4" s="14" t="s">
        <v>14</v>
      </c>
      <c r="C4" s="13">
        <f>C2</f>
        <v>0</v>
      </c>
      <c r="D4" s="13"/>
      <c r="E4" s="13">
        <v>3</v>
      </c>
      <c r="F4" s="15"/>
      <c r="G4" s="13" t="e">
        <f>F4/'Step 1'!$C$2</f>
        <v>#DIV/0!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6">
        <f t="shared" si="1"/>
        <v>0</v>
      </c>
      <c r="V4" s="6" t="e">
        <f t="shared" si="0"/>
        <v>#DIV/0!</v>
      </c>
      <c r="W4" s="6" t="e">
        <f t="shared" si="2"/>
        <v>#DIV/0!</v>
      </c>
    </row>
    <row r="5" spans="1:26" ht="15.6" x14ac:dyDescent="0.3">
      <c r="A5" s="2">
        <f t="shared" si="3"/>
        <v>0</v>
      </c>
      <c r="B5" s="12" t="s">
        <v>15</v>
      </c>
      <c r="C5" s="3"/>
      <c r="D5" s="2" t="e">
        <f>C5/$A$2</f>
        <v>#DIV/0!</v>
      </c>
      <c r="E5" s="2">
        <v>1</v>
      </c>
      <c r="F5" s="4"/>
      <c r="G5" s="2" t="e">
        <f>F5/'Step 1'!$C$2</f>
        <v>#DIV/0!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>
        <f t="shared" si="1"/>
        <v>0</v>
      </c>
      <c r="V5" t="e">
        <f t="shared" si="0"/>
        <v>#DIV/0!</v>
      </c>
      <c r="W5" t="e">
        <f t="shared" si="2"/>
        <v>#DIV/0!</v>
      </c>
      <c r="X5" t="e">
        <f>AVERAGE(W5:W7)</f>
        <v>#DIV/0!</v>
      </c>
      <c r="Y5" t="e">
        <f>X5*D5</f>
        <v>#DIV/0!</v>
      </c>
    </row>
    <row r="6" spans="1:26" ht="15.6" x14ac:dyDescent="0.3">
      <c r="A6" s="2">
        <f t="shared" si="3"/>
        <v>0</v>
      </c>
      <c r="B6" s="12" t="s">
        <v>15</v>
      </c>
      <c r="C6" s="2">
        <f>C5</f>
        <v>0</v>
      </c>
      <c r="D6" s="2"/>
      <c r="E6" s="2">
        <v>2</v>
      </c>
      <c r="F6" s="4"/>
      <c r="G6" s="2" t="e">
        <f>F6/'Step 1'!$C$2</f>
        <v>#DIV/0!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>
        <f t="shared" si="1"/>
        <v>0</v>
      </c>
      <c r="V6" t="e">
        <f t="shared" si="0"/>
        <v>#DIV/0!</v>
      </c>
      <c r="W6" t="e">
        <f t="shared" si="2"/>
        <v>#DIV/0!</v>
      </c>
    </row>
    <row r="7" spans="1:26" s="6" customFormat="1" ht="15.6" x14ac:dyDescent="0.3">
      <c r="A7" s="13">
        <f t="shared" si="3"/>
        <v>0</v>
      </c>
      <c r="B7" s="14" t="s">
        <v>15</v>
      </c>
      <c r="C7" s="13">
        <f>C5</f>
        <v>0</v>
      </c>
      <c r="D7" s="13"/>
      <c r="E7" s="13">
        <v>3</v>
      </c>
      <c r="F7" s="15"/>
      <c r="G7" s="13" t="e">
        <f>F7/'Step 1'!$C$2</f>
        <v>#DIV/0!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6">
        <f t="shared" si="1"/>
        <v>0</v>
      </c>
      <c r="V7" s="6" t="e">
        <f t="shared" si="0"/>
        <v>#DIV/0!</v>
      </c>
      <c r="W7" s="6" t="e">
        <f t="shared" si="2"/>
        <v>#DIV/0!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E63B5-C80A-4767-8DAD-0CC3ADC10905}">
  <dimension ref="A1:Z7"/>
  <sheetViews>
    <sheetView topLeftCell="J1" workbookViewId="0">
      <selection activeCell="O11" sqref="O11"/>
    </sheetView>
  </sheetViews>
  <sheetFormatPr defaultRowHeight="14.4" x14ac:dyDescent="0.3"/>
  <cols>
    <col min="1" max="1" width="20.109375" bestFit="1" customWidth="1"/>
    <col min="2" max="2" width="13.77734375" bestFit="1" customWidth="1"/>
    <col min="3" max="3" width="28.88671875" bestFit="1" customWidth="1"/>
    <col min="4" max="4" width="24.88671875" bestFit="1" customWidth="1"/>
    <col min="5" max="5" width="14.5546875" bestFit="1" customWidth="1"/>
    <col min="6" max="6" width="16.44140625" bestFit="1" customWidth="1"/>
    <col min="7" max="7" width="10.21875" bestFit="1" customWidth="1"/>
    <col min="8" max="8" width="9.5546875" bestFit="1" customWidth="1"/>
    <col min="21" max="21" width="14.6640625" bestFit="1" customWidth="1"/>
    <col min="22" max="22" width="22.6640625" bestFit="1" customWidth="1"/>
    <col min="23" max="23" width="9.6640625" bestFit="1" customWidth="1"/>
    <col min="24" max="24" width="33.6640625" bestFit="1" customWidth="1"/>
    <col min="25" max="25" width="22.77734375" bestFit="1" customWidth="1"/>
    <col min="26" max="26" width="25.6640625" bestFit="1" customWidth="1"/>
  </cols>
  <sheetData>
    <row r="1" spans="1:26" s="7" customFormat="1" ht="31.8" thickBot="1" x14ac:dyDescent="0.35">
      <c r="A1" s="8" t="s">
        <v>13</v>
      </c>
      <c r="B1" s="8" t="s">
        <v>6</v>
      </c>
      <c r="C1" s="8" t="s">
        <v>8</v>
      </c>
      <c r="D1" s="8" t="s">
        <v>16</v>
      </c>
      <c r="E1" s="8" t="s">
        <v>7</v>
      </c>
      <c r="F1" s="8" t="s">
        <v>9</v>
      </c>
      <c r="G1" s="9" t="s">
        <v>18</v>
      </c>
      <c r="H1" s="9" t="s">
        <v>10</v>
      </c>
      <c r="I1" s="10">
        <v>1</v>
      </c>
      <c r="J1" s="10">
        <v>2</v>
      </c>
      <c r="K1" s="10">
        <v>3</v>
      </c>
      <c r="L1" s="10">
        <v>4</v>
      </c>
      <c r="M1" s="10">
        <v>5</v>
      </c>
      <c r="N1" s="10">
        <v>6</v>
      </c>
      <c r="O1" s="10">
        <v>7</v>
      </c>
      <c r="P1" s="10">
        <v>8</v>
      </c>
      <c r="Q1" s="10">
        <v>9</v>
      </c>
      <c r="R1" s="10">
        <v>10</v>
      </c>
      <c r="S1" s="10">
        <v>11</v>
      </c>
      <c r="T1" s="10">
        <v>12</v>
      </c>
      <c r="U1" s="7" t="s">
        <v>11</v>
      </c>
      <c r="V1" s="7" t="s">
        <v>12</v>
      </c>
      <c r="W1" s="7" t="s">
        <v>17</v>
      </c>
      <c r="X1" s="7" t="s">
        <v>19</v>
      </c>
      <c r="Y1" s="7" t="s">
        <v>20</v>
      </c>
      <c r="Z1" s="7" t="s">
        <v>21</v>
      </c>
    </row>
    <row r="2" spans="1:26" ht="15.6" x14ac:dyDescent="0.3">
      <c r="A2" s="11"/>
      <c r="B2" s="12" t="s">
        <v>14</v>
      </c>
      <c r="C2" s="3"/>
      <c r="D2" s="2" t="e">
        <f>C2/$A$2</f>
        <v>#DIV/0!</v>
      </c>
      <c r="E2" s="2">
        <v>1</v>
      </c>
      <c r="F2" s="4"/>
      <c r="G2" s="2" t="e">
        <f>F2/'Step 1'!$C$2</f>
        <v>#DIV/0!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>
        <f>(H2*1)+(I2*1)+(J2*1)+(K2*1)+(L2*0.9)+(M2*0.7)+(N2*1)+(O2*1)+(P2*1)+(Q2*1)+(R2*1)+(S2*1)+(T2*1)</f>
        <v>0</v>
      </c>
      <c r="V2" t="e">
        <f t="shared" ref="V2:V7" si="0">((G2-U2)/G2)*100</f>
        <v>#DIV/0!</v>
      </c>
      <c r="W2" t="e">
        <f>IF(V2&gt;100, "100", IF(V2&gt;0, V2, IF(V2&lt;0, "0")))</f>
        <v>#DIV/0!</v>
      </c>
      <c r="X2" t="e">
        <f>AVERAGE(W2:W4)</f>
        <v>#DIV/0!</v>
      </c>
      <c r="Y2" t="e">
        <f>X2*D2</f>
        <v>#DIV/0!</v>
      </c>
      <c r="Z2" s="18" t="e">
        <f>SUM(Y2:Y999)</f>
        <v>#DIV/0!</v>
      </c>
    </row>
    <row r="3" spans="1:26" ht="15.6" x14ac:dyDescent="0.3">
      <c r="A3" s="2">
        <f>A2</f>
        <v>0</v>
      </c>
      <c r="B3" s="12" t="s">
        <v>14</v>
      </c>
      <c r="C3" s="2">
        <f>C2</f>
        <v>0</v>
      </c>
      <c r="D3" s="2"/>
      <c r="E3" s="2">
        <v>2</v>
      </c>
      <c r="F3" s="4"/>
      <c r="G3" s="2" t="e">
        <f>F3/'Step 1'!$C$2</f>
        <v>#DIV/0!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>
        <f t="shared" ref="U3:U7" si="1">(H3*1)+(I3*1)+(J3*1)+(K3*1)+(L3*0.9)+(M3*0.7)+(N3*1)+(O3*1)+(P3*1)+(Q3*1)+(R3*1)+(S3*1)+(T3*1)</f>
        <v>0</v>
      </c>
      <c r="V3" t="e">
        <f t="shared" si="0"/>
        <v>#DIV/0!</v>
      </c>
      <c r="W3" t="e">
        <f t="shared" ref="W3:W7" si="2">IF(V3&gt;100, "100", IF(V3&gt;0, V3, IF(V3&lt;0, "0")))</f>
        <v>#DIV/0!</v>
      </c>
    </row>
    <row r="4" spans="1:26" s="6" customFormat="1" ht="15.6" x14ac:dyDescent="0.3">
      <c r="A4" s="13">
        <f t="shared" ref="A4:A7" si="3">A3</f>
        <v>0</v>
      </c>
      <c r="B4" s="14" t="s">
        <v>14</v>
      </c>
      <c r="C4" s="13">
        <f>C2</f>
        <v>0</v>
      </c>
      <c r="D4" s="13"/>
      <c r="E4" s="13">
        <v>3</v>
      </c>
      <c r="F4" s="15"/>
      <c r="G4" s="13" t="e">
        <f>F4/'Step 1'!$C$2</f>
        <v>#DIV/0!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6">
        <f t="shared" si="1"/>
        <v>0</v>
      </c>
      <c r="V4" s="6" t="e">
        <f t="shared" si="0"/>
        <v>#DIV/0!</v>
      </c>
      <c r="W4" s="6" t="e">
        <f t="shared" si="2"/>
        <v>#DIV/0!</v>
      </c>
    </row>
    <row r="5" spans="1:26" ht="15.6" x14ac:dyDescent="0.3">
      <c r="A5" s="2">
        <f t="shared" si="3"/>
        <v>0</v>
      </c>
      <c r="B5" s="12" t="s">
        <v>15</v>
      </c>
      <c r="C5" s="3"/>
      <c r="D5" s="2" t="e">
        <f>C5/$A$2</f>
        <v>#DIV/0!</v>
      </c>
      <c r="E5" s="2">
        <v>1</v>
      </c>
      <c r="F5" s="4"/>
      <c r="G5" s="2" t="e">
        <f>F5/'Step 1'!$C$2</f>
        <v>#DIV/0!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>
        <f t="shared" si="1"/>
        <v>0</v>
      </c>
      <c r="V5" t="e">
        <f t="shared" si="0"/>
        <v>#DIV/0!</v>
      </c>
      <c r="W5" t="e">
        <f t="shared" si="2"/>
        <v>#DIV/0!</v>
      </c>
      <c r="X5" t="e">
        <f>AVERAGE(W5:W7)</f>
        <v>#DIV/0!</v>
      </c>
      <c r="Y5" t="e">
        <f>X5*D5</f>
        <v>#DIV/0!</v>
      </c>
    </row>
    <row r="6" spans="1:26" ht="15.6" x14ac:dyDescent="0.3">
      <c r="A6" s="2">
        <f t="shared" si="3"/>
        <v>0</v>
      </c>
      <c r="B6" s="12" t="s">
        <v>15</v>
      </c>
      <c r="C6" s="2">
        <f>C5</f>
        <v>0</v>
      </c>
      <c r="D6" s="2"/>
      <c r="E6" s="2">
        <v>2</v>
      </c>
      <c r="F6" s="4"/>
      <c r="G6" s="2" t="e">
        <f>F6/'Step 1'!$C$2</f>
        <v>#DIV/0!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>
        <f t="shared" si="1"/>
        <v>0</v>
      </c>
      <c r="V6" t="e">
        <f t="shared" si="0"/>
        <v>#DIV/0!</v>
      </c>
      <c r="W6" t="e">
        <f t="shared" si="2"/>
        <v>#DIV/0!</v>
      </c>
    </row>
    <row r="7" spans="1:26" s="6" customFormat="1" ht="15.6" x14ac:dyDescent="0.3">
      <c r="A7" s="13">
        <f t="shared" si="3"/>
        <v>0</v>
      </c>
      <c r="B7" s="14" t="s">
        <v>15</v>
      </c>
      <c r="C7" s="13">
        <f>C5</f>
        <v>0</v>
      </c>
      <c r="D7" s="13"/>
      <c r="E7" s="13">
        <v>3</v>
      </c>
      <c r="F7" s="15"/>
      <c r="G7" s="13" t="e">
        <f>F7/'Step 1'!$C$2</f>
        <v>#DIV/0!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6">
        <f t="shared" si="1"/>
        <v>0</v>
      </c>
      <c r="V7" s="6" t="e">
        <f t="shared" si="0"/>
        <v>#DIV/0!</v>
      </c>
      <c r="W7" s="6" t="e">
        <f t="shared" si="2"/>
        <v>#DIV/0!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04F22-A09A-46A1-9920-B35F7E2DE55E}">
  <dimension ref="A1:Z7"/>
  <sheetViews>
    <sheetView tabSelected="1" workbookViewId="0">
      <selection activeCell="A2" sqref="A2"/>
    </sheetView>
  </sheetViews>
  <sheetFormatPr defaultRowHeight="14.4" x14ac:dyDescent="0.3"/>
  <cols>
    <col min="1" max="1" width="20.109375" bestFit="1" customWidth="1"/>
    <col min="2" max="2" width="13.77734375" bestFit="1" customWidth="1"/>
    <col min="3" max="3" width="28.88671875" bestFit="1" customWidth="1"/>
    <col min="4" max="4" width="24.88671875" bestFit="1" customWidth="1"/>
    <col min="5" max="5" width="14.5546875" bestFit="1" customWidth="1"/>
    <col min="6" max="6" width="16.44140625" bestFit="1" customWidth="1"/>
    <col min="7" max="7" width="10.21875" bestFit="1" customWidth="1"/>
    <col min="8" max="8" width="9.5546875" bestFit="1" customWidth="1"/>
    <col min="21" max="21" width="14.6640625" bestFit="1" customWidth="1"/>
    <col min="22" max="22" width="22.6640625" bestFit="1" customWidth="1"/>
    <col min="23" max="23" width="9.6640625" bestFit="1" customWidth="1"/>
    <col min="24" max="24" width="33.6640625" bestFit="1" customWidth="1"/>
    <col min="25" max="25" width="22.77734375" bestFit="1" customWidth="1"/>
    <col min="26" max="26" width="25.6640625" bestFit="1" customWidth="1"/>
  </cols>
  <sheetData>
    <row r="1" spans="1:26" s="7" customFormat="1" ht="31.8" thickBot="1" x14ac:dyDescent="0.35">
      <c r="A1" s="8" t="s">
        <v>13</v>
      </c>
      <c r="B1" s="8" t="s">
        <v>6</v>
      </c>
      <c r="C1" s="8" t="s">
        <v>8</v>
      </c>
      <c r="D1" s="8" t="s">
        <v>16</v>
      </c>
      <c r="E1" s="8" t="s">
        <v>7</v>
      </c>
      <c r="F1" s="8" t="s">
        <v>9</v>
      </c>
      <c r="G1" s="9" t="s">
        <v>18</v>
      </c>
      <c r="H1" s="9" t="s">
        <v>10</v>
      </c>
      <c r="I1" s="10">
        <v>1</v>
      </c>
      <c r="J1" s="10">
        <v>2</v>
      </c>
      <c r="K1" s="10">
        <v>3</v>
      </c>
      <c r="L1" s="10">
        <v>4</v>
      </c>
      <c r="M1" s="10">
        <v>5</v>
      </c>
      <c r="N1" s="10">
        <v>6</v>
      </c>
      <c r="O1" s="10">
        <v>7</v>
      </c>
      <c r="P1" s="10">
        <v>8</v>
      </c>
      <c r="Q1" s="10">
        <v>9</v>
      </c>
      <c r="R1" s="10">
        <v>10</v>
      </c>
      <c r="S1" s="10">
        <v>11</v>
      </c>
      <c r="T1" s="10">
        <v>12</v>
      </c>
      <c r="U1" s="7" t="s">
        <v>11</v>
      </c>
      <c r="V1" s="7" t="s">
        <v>12</v>
      </c>
      <c r="W1" s="7" t="s">
        <v>17</v>
      </c>
      <c r="X1" s="7" t="s">
        <v>19</v>
      </c>
      <c r="Y1" s="7" t="s">
        <v>20</v>
      </c>
      <c r="Z1" s="7" t="s">
        <v>21</v>
      </c>
    </row>
    <row r="2" spans="1:26" ht="15.6" x14ac:dyDescent="0.3">
      <c r="A2" s="11"/>
      <c r="B2" s="12" t="s">
        <v>14</v>
      </c>
      <c r="C2" s="3"/>
      <c r="D2" s="2" t="e">
        <f>C2/$A$2</f>
        <v>#DIV/0!</v>
      </c>
      <c r="E2" s="2">
        <v>1</v>
      </c>
      <c r="F2" s="4"/>
      <c r="G2" s="2" t="e">
        <f>F2/'Step 1'!$C$2</f>
        <v>#DIV/0!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>
        <f>(H2*1)+(I2*1)+(J2*1)+(K2*1)+(L2*1)+(M2*1)+(N2*0.9)+(O2*1)+(P2*1)+(Q2*1)+(R2*1)+(S2*1)+(T2*1)</f>
        <v>0</v>
      </c>
      <c r="V2" t="e">
        <f t="shared" ref="V2:V7" si="0">((G2-U2)/G2)*100</f>
        <v>#DIV/0!</v>
      </c>
      <c r="W2" t="e">
        <f>IF(V2&gt;100, "100", IF(V2&gt;0, V2, IF(V2&lt;0, "0")))</f>
        <v>#DIV/0!</v>
      </c>
      <c r="X2" t="e">
        <f>AVERAGE(W2:W4)</f>
        <v>#DIV/0!</v>
      </c>
      <c r="Y2" t="e">
        <f>X2*D2</f>
        <v>#DIV/0!</v>
      </c>
      <c r="Z2" s="18" t="e">
        <f>SUM(Y2:Y999)</f>
        <v>#DIV/0!</v>
      </c>
    </row>
    <row r="3" spans="1:26" ht="15.6" x14ac:dyDescent="0.3">
      <c r="A3" s="2">
        <f>A2</f>
        <v>0</v>
      </c>
      <c r="B3" s="12" t="s">
        <v>14</v>
      </c>
      <c r="C3" s="2">
        <f>C2</f>
        <v>0</v>
      </c>
      <c r="D3" s="2"/>
      <c r="E3" s="2">
        <v>2</v>
      </c>
      <c r="F3" s="4"/>
      <c r="G3" s="2" t="e">
        <f>F3/'Step 1'!$C$2</f>
        <v>#DIV/0!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>
        <f t="shared" ref="U3:U7" si="1">(H3*1)+(I3*1)+(J3*1)+(K3*1)+(L3*0.9)+(M3*0.7)+(N3*1)+(O3*1)+(P3*1)+(Q3*1)+(R3*1)+(S3*1)+(T3*1)</f>
        <v>0</v>
      </c>
      <c r="V3" t="e">
        <f t="shared" si="0"/>
        <v>#DIV/0!</v>
      </c>
      <c r="W3" t="e">
        <f t="shared" ref="W3:W7" si="2">IF(V3&gt;100, "100", IF(V3&gt;0, V3, IF(V3&lt;0, "0")))</f>
        <v>#DIV/0!</v>
      </c>
    </row>
    <row r="4" spans="1:26" s="6" customFormat="1" ht="15.6" x14ac:dyDescent="0.3">
      <c r="A4" s="13">
        <f t="shared" ref="A4:A7" si="3">A3</f>
        <v>0</v>
      </c>
      <c r="B4" s="14" t="s">
        <v>14</v>
      </c>
      <c r="C4" s="13">
        <f>C2</f>
        <v>0</v>
      </c>
      <c r="D4" s="13"/>
      <c r="E4" s="13">
        <v>3</v>
      </c>
      <c r="F4" s="15"/>
      <c r="G4" s="13" t="e">
        <f>F4/'Step 1'!$C$2</f>
        <v>#DIV/0!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6">
        <f t="shared" si="1"/>
        <v>0</v>
      </c>
      <c r="V4" s="6" t="e">
        <f t="shared" si="0"/>
        <v>#DIV/0!</v>
      </c>
      <c r="W4" s="6" t="e">
        <f t="shared" si="2"/>
        <v>#DIV/0!</v>
      </c>
    </row>
    <row r="5" spans="1:26" ht="15.6" x14ac:dyDescent="0.3">
      <c r="A5" s="2">
        <f t="shared" si="3"/>
        <v>0</v>
      </c>
      <c r="B5" s="12" t="s">
        <v>15</v>
      </c>
      <c r="C5" s="3"/>
      <c r="D5" s="2" t="e">
        <f>C5/$A$2</f>
        <v>#DIV/0!</v>
      </c>
      <c r="E5" s="2">
        <v>1</v>
      </c>
      <c r="F5" s="4"/>
      <c r="G5" s="2" t="e">
        <f>F5/'Step 1'!$C$2</f>
        <v>#DIV/0!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>
        <f t="shared" si="1"/>
        <v>0</v>
      </c>
      <c r="V5" t="e">
        <f t="shared" si="0"/>
        <v>#DIV/0!</v>
      </c>
      <c r="W5" t="e">
        <f t="shared" si="2"/>
        <v>#DIV/0!</v>
      </c>
      <c r="X5" t="e">
        <f>AVERAGE(W5:W7)</f>
        <v>#DIV/0!</v>
      </c>
      <c r="Y5" t="e">
        <f>X5*D5</f>
        <v>#DIV/0!</v>
      </c>
    </row>
    <row r="6" spans="1:26" ht="15.6" x14ac:dyDescent="0.3">
      <c r="A6" s="2">
        <f t="shared" si="3"/>
        <v>0</v>
      </c>
      <c r="B6" s="12" t="s">
        <v>15</v>
      </c>
      <c r="C6" s="2">
        <f>C5</f>
        <v>0</v>
      </c>
      <c r="D6" s="2"/>
      <c r="E6" s="2">
        <v>2</v>
      </c>
      <c r="F6" s="4"/>
      <c r="G6" s="2" t="e">
        <f>F6/'Step 1'!$C$2</f>
        <v>#DIV/0!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>
        <f t="shared" si="1"/>
        <v>0</v>
      </c>
      <c r="V6" t="e">
        <f t="shared" si="0"/>
        <v>#DIV/0!</v>
      </c>
      <c r="W6" t="e">
        <f t="shared" si="2"/>
        <v>#DIV/0!</v>
      </c>
    </row>
    <row r="7" spans="1:26" s="6" customFormat="1" ht="15.6" x14ac:dyDescent="0.3">
      <c r="A7" s="13">
        <f t="shared" si="3"/>
        <v>0</v>
      </c>
      <c r="B7" s="14" t="s">
        <v>15</v>
      </c>
      <c r="C7" s="13">
        <f>C5</f>
        <v>0</v>
      </c>
      <c r="D7" s="13"/>
      <c r="E7" s="13">
        <v>3</v>
      </c>
      <c r="F7" s="15"/>
      <c r="G7" s="13" t="e">
        <f>F7/'Step 1'!$C$2</f>
        <v>#DIV/0!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6">
        <f t="shared" si="1"/>
        <v>0</v>
      </c>
      <c r="V7" s="6" t="e">
        <f t="shared" si="0"/>
        <v>#DIV/0!</v>
      </c>
      <c r="W7" s="6" t="e">
        <f t="shared" si="2"/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Step 1</vt:lpstr>
      <vt:lpstr>Small</vt:lpstr>
      <vt:lpstr>Medium</vt:lpstr>
      <vt:lpstr>Large</vt:lpstr>
      <vt:lpstr>XL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Barrett</dc:creator>
  <cp:lastModifiedBy>Steve Weddell</cp:lastModifiedBy>
  <dcterms:created xsi:type="dcterms:W3CDTF">2015-06-05T18:17:20Z</dcterms:created>
  <dcterms:modified xsi:type="dcterms:W3CDTF">2024-01-12T11:35:14Z</dcterms:modified>
</cp:coreProperties>
</file>