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デスクトップ\PPS愛知論文2022\PPS_HAI_AICHI\ICHE投稿_HAI\ICHE_NEW\"/>
    </mc:Choice>
  </mc:AlternateContent>
  <bookViews>
    <workbookView xWindow="0" yWindow="0" windowWidth="28800" windowHeight="12450" firstSheet="2" activeTab="4"/>
  </bookViews>
  <sheets>
    <sheet name="Table 1" sheetId="8" r:id="rId1"/>
    <sheet name="Table 2 HAI &amp; pathogens" sheetId="16" r:id="rId2"/>
    <sheet name="New_Supp1" sheetId="28" r:id="rId3"/>
    <sheet name="Table_3_HAI&amp;Pathogen" sheetId="12" r:id="rId4"/>
    <sheet name="supplementar table 2_new" sheetId="27" r:id="rId5"/>
    <sheet name="Supple_3" sheetId="24" r:id="rId6"/>
    <sheet name="Figure_1作成図" sheetId="15" r:id="rId7"/>
  </sheets>
  <definedNames>
    <definedName name="_xlnm._FilterDatabase" localSheetId="6" hidden="1">Figure_1作成図!$O$78:$S$138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5" l="1"/>
  <c r="M37" i="15"/>
  <c r="L37" i="15"/>
  <c r="K37" i="15"/>
  <c r="J37" i="15"/>
  <c r="M36" i="15"/>
  <c r="L36" i="15"/>
  <c r="K36" i="15"/>
  <c r="J36" i="15"/>
  <c r="M35" i="15"/>
  <c r="L35" i="15"/>
  <c r="K35" i="15"/>
  <c r="J35" i="15"/>
  <c r="M34" i="15"/>
  <c r="L34" i="15"/>
  <c r="K34" i="15"/>
  <c r="J34" i="15"/>
  <c r="M33" i="15"/>
  <c r="L33" i="15"/>
  <c r="K33" i="15"/>
  <c r="J33" i="15"/>
  <c r="M32" i="15"/>
  <c r="L32" i="15"/>
  <c r="K32" i="15"/>
  <c r="J32" i="15"/>
  <c r="M31" i="15"/>
  <c r="L31" i="15"/>
  <c r="K31" i="15"/>
  <c r="J31" i="15"/>
  <c r="M30" i="15"/>
  <c r="L30" i="15"/>
  <c r="K30" i="15"/>
  <c r="J30" i="15"/>
  <c r="M29" i="15"/>
  <c r="L29" i="15"/>
  <c r="K29" i="15"/>
  <c r="J29" i="15"/>
  <c r="M28" i="15"/>
  <c r="L28" i="15"/>
  <c r="K28" i="15"/>
  <c r="J28" i="15"/>
  <c r="M27" i="15"/>
  <c r="L27" i="15"/>
  <c r="K27" i="15"/>
  <c r="J27" i="15"/>
  <c r="M13" i="24"/>
  <c r="L13" i="24"/>
  <c r="K13" i="24"/>
  <c r="J13" i="24"/>
  <c r="M12" i="24"/>
  <c r="L12" i="24"/>
  <c r="K12" i="24"/>
  <c r="J12" i="24"/>
  <c r="M10" i="24"/>
  <c r="L10" i="24"/>
  <c r="K10" i="24"/>
  <c r="J10" i="24"/>
  <c r="M9" i="24"/>
  <c r="L9" i="24"/>
  <c r="K9" i="24"/>
  <c r="J9" i="24"/>
  <c r="M5" i="24"/>
  <c r="L5" i="24"/>
  <c r="K5" i="24"/>
  <c r="J5" i="24"/>
  <c r="M4" i="24"/>
  <c r="L4" i="24"/>
  <c r="K4" i="24"/>
  <c r="J4" i="24"/>
  <c r="M7" i="24"/>
  <c r="L7" i="24"/>
  <c r="K7" i="24"/>
  <c r="J7" i="24"/>
  <c r="M26" i="15" l="1"/>
  <c r="L26" i="15"/>
  <c r="K26" i="15"/>
  <c r="J26" i="15"/>
  <c r="N13" i="15" l="1"/>
  <c r="N36" i="15" s="1"/>
  <c r="N12" i="15"/>
  <c r="N11" i="15"/>
  <c r="N35" i="15" s="1"/>
  <c r="N10" i="15"/>
  <c r="N34" i="15" s="1"/>
  <c r="N9" i="15"/>
  <c r="N33" i="15" s="1"/>
  <c r="N8" i="15"/>
  <c r="N32" i="15" s="1"/>
  <c r="N7" i="15"/>
  <c r="N31" i="15" s="1"/>
  <c r="N6" i="15"/>
  <c r="N30" i="15" s="1"/>
  <c r="N5" i="15"/>
  <c r="N29" i="15" s="1"/>
  <c r="N4" i="15"/>
  <c r="N28" i="15" s="1"/>
  <c r="N3" i="15"/>
  <c r="N27" i="15" s="1"/>
  <c r="N2" i="15"/>
  <c r="N26" i="15" s="1"/>
  <c r="E33" i="15" l="1"/>
  <c r="D33" i="15"/>
  <c r="E32" i="15"/>
  <c r="D32" i="15"/>
  <c r="E31" i="15"/>
  <c r="D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F14" i="15"/>
  <c r="F33" i="15" s="1"/>
  <c r="F13" i="15"/>
  <c r="F32" i="15" s="1"/>
  <c r="F12" i="15"/>
  <c r="F31" i="15" s="1"/>
  <c r="F11" i="15"/>
  <c r="F30" i="15" s="1"/>
  <c r="F10" i="15"/>
  <c r="F29" i="15" s="1"/>
  <c r="F9" i="15"/>
  <c r="F28" i="15" s="1"/>
  <c r="F8" i="15"/>
  <c r="F27" i="15" s="1"/>
  <c r="F7" i="15"/>
  <c r="F26" i="15" s="1"/>
  <c r="F6" i="15"/>
  <c r="F25" i="15" s="1"/>
  <c r="F5" i="15"/>
  <c r="F24" i="15" s="1"/>
  <c r="F4" i="15"/>
  <c r="F23" i="15" s="1"/>
  <c r="F3" i="15"/>
  <c r="F22" i="15" s="1"/>
  <c r="F2" i="15"/>
  <c r="F21" i="15" s="1"/>
  <c r="E21" i="15"/>
  <c r="D21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</calcChain>
</file>

<file path=xl/sharedStrings.xml><?xml version="1.0" encoding="utf-8"?>
<sst xmlns="http://schemas.openxmlformats.org/spreadsheetml/2006/main" count="1248" uniqueCount="910">
  <si>
    <t>Age, median (IQR)</t>
    <phoneticPr fontId="2"/>
  </si>
  <si>
    <t>Baseline diseases</t>
    <phoneticPr fontId="2"/>
  </si>
  <si>
    <t>Devices in place</t>
    <phoneticPr fontId="2"/>
  </si>
  <si>
    <t>200-399</t>
    <phoneticPr fontId="2"/>
  </si>
  <si>
    <t>400-599</t>
    <phoneticPr fontId="2"/>
  </si>
  <si>
    <t>1-4</t>
  </si>
  <si>
    <t>5-9</t>
  </si>
  <si>
    <t>10-17</t>
  </si>
  <si>
    <t>18-39</t>
  </si>
  <si>
    <t>40-64</t>
  </si>
  <si>
    <t>65-79</t>
  </si>
  <si>
    <t>80-</t>
  </si>
  <si>
    <t>200～399</t>
  </si>
  <si>
    <t>400～599</t>
  </si>
  <si>
    <t>600～799</t>
  </si>
  <si>
    <t>≧800</t>
  </si>
  <si>
    <t>1-7</t>
  </si>
  <si>
    <t>8-14</t>
  </si>
  <si>
    <t>15-30</t>
  </si>
  <si>
    <t>31-90</t>
  </si>
  <si>
    <t>91-180</t>
  </si>
  <si>
    <t>181-</t>
  </si>
  <si>
    <t>43-56</t>
    <phoneticPr fontId="2"/>
  </si>
  <si>
    <t>NA</t>
  </si>
  <si>
    <t>0-3</t>
    <phoneticPr fontId="2"/>
  </si>
  <si>
    <t>15-21</t>
    <phoneticPr fontId="2"/>
  </si>
  <si>
    <t>29-42</t>
    <phoneticPr fontId="2"/>
  </si>
  <si>
    <t>22-28</t>
    <phoneticPr fontId="2"/>
  </si>
  <si>
    <t>57-84</t>
    <phoneticPr fontId="2"/>
  </si>
  <si>
    <t>4-7</t>
    <phoneticPr fontId="2"/>
  </si>
  <si>
    <t>211-365</t>
    <phoneticPr fontId="2"/>
  </si>
  <si>
    <t>141-210</t>
    <phoneticPr fontId="2"/>
  </si>
  <si>
    <t>8 SUTI-1a カテーテル関連の症候性UTI</t>
  </si>
  <si>
    <t>4 PN 1 起因微生物確定なし</t>
  </si>
  <si>
    <t>PN</t>
    <phoneticPr fontId="2"/>
  </si>
  <si>
    <t>5 PN 2 起因微生物確定あり(下気道検体)</t>
  </si>
  <si>
    <t>85-140</t>
    <phoneticPr fontId="2"/>
  </si>
  <si>
    <t>CRI</t>
    <phoneticPr fontId="2"/>
  </si>
  <si>
    <t>SSI</t>
    <phoneticPr fontId="2"/>
  </si>
  <si>
    <t>CSEP</t>
    <phoneticPr fontId="2"/>
  </si>
  <si>
    <t>FN</t>
    <phoneticPr fontId="2"/>
  </si>
  <si>
    <t>UTI</t>
    <phoneticPr fontId="2"/>
  </si>
  <si>
    <t>BJ</t>
    <phoneticPr fontId="2"/>
  </si>
  <si>
    <t xml:space="preserve"> </t>
  </si>
  <si>
    <t>NEO</t>
    <phoneticPr fontId="2"/>
  </si>
  <si>
    <t xml:space="preserve">Clostridioides difficile </t>
  </si>
  <si>
    <t>CDI</t>
    <phoneticPr fontId="2"/>
  </si>
  <si>
    <t>6 PN 3 起因微生物確定あり(その他の方法)</t>
  </si>
  <si>
    <t>UTI</t>
  </si>
  <si>
    <t>FN</t>
  </si>
  <si>
    <t>x</t>
  </si>
  <si>
    <t>10(4-22)</t>
    <phoneticPr fontId="2"/>
  </si>
  <si>
    <t>600-799</t>
    <phoneticPr fontId="2"/>
  </si>
  <si>
    <t>800-</t>
    <phoneticPr fontId="2"/>
  </si>
  <si>
    <t>Male</t>
    <phoneticPr fontId="2"/>
  </si>
  <si>
    <t>Female</t>
    <phoneticPr fontId="2"/>
  </si>
  <si>
    <t>All patients</t>
  </si>
  <si>
    <t>Patients with HAI</t>
  </si>
  <si>
    <t>N=10,199</t>
  </si>
  <si>
    <t>5460 (53.5)</t>
  </si>
  <si>
    <t>4738 (46.5)</t>
  </si>
  <si>
    <t>311 (3.0)</t>
  </si>
  <si>
    <t>294 (3.1)</t>
  </si>
  <si>
    <t>17 (2.5)</t>
  </si>
  <si>
    <t>156 (1.5)</t>
  </si>
  <si>
    <t>149 (1.6)</t>
  </si>
  <si>
    <t>104 (1.0)</t>
  </si>
  <si>
    <t>97 (1.0)</t>
  </si>
  <si>
    <t>151 (1.5)</t>
  </si>
  <si>
    <t>139 (1.5)</t>
  </si>
  <si>
    <t>12 (1.8)</t>
  </si>
  <si>
    <t>731 (7.2)</t>
  </si>
  <si>
    <t>698 (7.3)</t>
  </si>
  <si>
    <t>33 (4.9)</t>
  </si>
  <si>
    <t>2008 (19.7)</t>
  </si>
  <si>
    <t>3605 (35.3)</t>
  </si>
  <si>
    <t>3133 (30.7)</t>
  </si>
  <si>
    <t>3959 (38.8)</t>
  </si>
  <si>
    <t>2207 (21.6)</t>
  </si>
  <si>
    <t>1960 (20.6)</t>
  </si>
  <si>
    <t>1492 (14.6)</t>
  </si>
  <si>
    <t>1298 (13.6)</t>
  </si>
  <si>
    <t>199 (2.0)</t>
  </si>
  <si>
    <t>171 (1.8)</t>
  </si>
  <si>
    <t>81 (0.9)</t>
  </si>
  <si>
    <t>16 (2.4)</t>
  </si>
  <si>
    <t>1584 (15.5)</t>
  </si>
  <si>
    <t>3085 (30.2)</t>
  </si>
  <si>
    <t>3411 (33.4)</t>
  </si>
  <si>
    <t>2119 (20.8)</t>
  </si>
  <si>
    <t>2831 (27.8)</t>
  </si>
  <si>
    <t>407 (4.0)</t>
  </si>
  <si>
    <t>313 (3.3)</t>
  </si>
  <si>
    <t>59 (0.6)</t>
  </si>
  <si>
    <t>33 (0.3)</t>
  </si>
  <si>
    <t>26 (3.8)</t>
  </si>
  <si>
    <t>4040 (39.6)</t>
  </si>
  <si>
    <t>779 (7.6)</t>
  </si>
  <si>
    <t>1358 (13.3)</t>
  </si>
  <si>
    <t>161 (1.6)</t>
  </si>
  <si>
    <t>124 (1.3)</t>
  </si>
  <si>
    <t>37 (5.4)</t>
  </si>
  <si>
    <t>Total</t>
    <phoneticPr fontId="2"/>
  </si>
  <si>
    <t>Department</t>
    <phoneticPr fontId="2"/>
  </si>
  <si>
    <t>General units</t>
    <phoneticPr fontId="2"/>
  </si>
  <si>
    <t>Intensive care units</t>
    <phoneticPr fontId="2"/>
  </si>
  <si>
    <t>NICU/GCU</t>
    <phoneticPr fontId="2"/>
  </si>
  <si>
    <t>MFICU</t>
    <phoneticPr fontId="2"/>
  </si>
  <si>
    <t>Chronic care units</t>
    <phoneticPr fontId="2"/>
  </si>
  <si>
    <t>Hospice</t>
    <phoneticPr fontId="2"/>
  </si>
  <si>
    <t>Others</t>
    <phoneticPr fontId="2"/>
  </si>
  <si>
    <t>Surgery</t>
    <phoneticPr fontId="2"/>
  </si>
  <si>
    <t>Pediatric internal medicine</t>
    <phoneticPr fontId="2"/>
  </si>
  <si>
    <t>Internal medicine</t>
    <phoneticPr fontId="2"/>
  </si>
  <si>
    <t>Obstetrics and gynecology</t>
    <phoneticPr fontId="2"/>
  </si>
  <si>
    <t>Neonetal medicine</t>
    <phoneticPr fontId="2"/>
  </si>
  <si>
    <t>Palliative care medicine</t>
    <phoneticPr fontId="2"/>
  </si>
  <si>
    <t>365 (3.6)</t>
  </si>
  <si>
    <t>331 (3.5)</t>
  </si>
  <si>
    <t>34 (5.0)</t>
  </si>
  <si>
    <t>180 (1.8)</t>
  </si>
  <si>
    <t>168 (1.8)</t>
  </si>
  <si>
    <t>74 (0.7)</t>
  </si>
  <si>
    <t>72 (0.8)</t>
  </si>
  <si>
    <t>2 (0.3)</t>
  </si>
  <si>
    <t>131 (1.4)</t>
  </si>
  <si>
    <t>8 (1.2)</t>
  </si>
  <si>
    <t>9343 (91.6)</t>
  </si>
  <si>
    <t>49 (0.5)</t>
  </si>
  <si>
    <t>0 (0)</t>
  </si>
  <si>
    <t>188 (1.8)</t>
  </si>
  <si>
    <t>176 (1.8)</t>
  </si>
  <si>
    <t>70 (0.7)</t>
  </si>
  <si>
    <t>67 (0.7)</t>
  </si>
  <si>
    <t>3 (0.4)</t>
  </si>
  <si>
    <t>male</t>
    <phoneticPr fontId="2"/>
  </si>
  <si>
    <t>female</t>
    <phoneticPr fontId="2"/>
  </si>
  <si>
    <t>GI/AIB</t>
    <phoneticPr fontId="2"/>
  </si>
  <si>
    <t>LCBI</t>
  </si>
  <si>
    <t>SST</t>
  </si>
  <si>
    <t>Other</t>
    <phoneticPr fontId="2"/>
  </si>
  <si>
    <t>行ラベル</t>
  </si>
  <si>
    <t>総計</t>
  </si>
  <si>
    <t>列ラベル</t>
  </si>
  <si>
    <t>BJ</t>
  </si>
  <si>
    <t>CRI</t>
  </si>
  <si>
    <t>CSEP</t>
  </si>
  <si>
    <t>PN</t>
  </si>
  <si>
    <t>SSI</t>
  </si>
  <si>
    <t>(空白)</t>
  </si>
  <si>
    <t>CDI</t>
  </si>
  <si>
    <t>NEO</t>
  </si>
  <si>
    <t>Other</t>
    <phoneticPr fontId="2"/>
  </si>
  <si>
    <t>1000pt</t>
    <phoneticPr fontId="2"/>
  </si>
  <si>
    <t>Staphylococcus aureus</t>
  </si>
  <si>
    <t>Escherichia coli</t>
  </si>
  <si>
    <t>Klebsiella pneumoniae</t>
  </si>
  <si>
    <t>Pseudomonas aeruginosa</t>
  </si>
  <si>
    <t>Enterococuccus faecalis</t>
  </si>
  <si>
    <t>Enterococcus faecium</t>
  </si>
  <si>
    <t>Staphylococcus epidermis</t>
  </si>
  <si>
    <t>Cytomegalovirus</t>
  </si>
  <si>
    <t>Candida albicans</t>
  </si>
  <si>
    <t>Others</t>
  </si>
  <si>
    <t>E. faecium, ABPC-R, %</t>
    <phoneticPr fontId="2"/>
  </si>
  <si>
    <t>E. faecalis, ABPC-R, %</t>
    <phoneticPr fontId="2"/>
  </si>
  <si>
    <t>P. aeruginosa, NQs-R, %</t>
    <phoneticPr fontId="2"/>
  </si>
  <si>
    <t>P. aeruginosa, Car-R, %</t>
    <phoneticPr fontId="2"/>
  </si>
  <si>
    <t>K. pneumoniae, NQs-R, %</t>
    <phoneticPr fontId="2"/>
  </si>
  <si>
    <t>K. pneumoniae, 3GC-R, %</t>
    <phoneticPr fontId="2"/>
  </si>
  <si>
    <t>E. coli, NQs-R, %</t>
    <phoneticPr fontId="2"/>
  </si>
  <si>
    <t>E. coli, 3GC-R, %</t>
    <phoneticPr fontId="2"/>
  </si>
  <si>
    <t>S. aureus, MRSA, %</t>
    <phoneticPr fontId="2"/>
  </si>
  <si>
    <t>Comorbid infections</t>
    <phoneticPr fontId="2"/>
  </si>
  <si>
    <t>Total</t>
  </si>
  <si>
    <t>GI/AIB</t>
  </si>
  <si>
    <t>Other</t>
  </si>
  <si>
    <t>(Carbapenem resistant)</t>
    <phoneticPr fontId="2"/>
  </si>
  <si>
    <t>(3GC resistant)</t>
    <phoneticPr fontId="2"/>
  </si>
  <si>
    <t>(Fluoroquinolone resistant)</t>
    <phoneticPr fontId="2"/>
  </si>
  <si>
    <t>N</t>
    <phoneticPr fontId="2"/>
  </si>
  <si>
    <t>HAI categories</t>
    <phoneticPr fontId="2"/>
  </si>
  <si>
    <t>Causative orgenisms</t>
    <phoneticPr fontId="2"/>
  </si>
  <si>
    <t>Others</t>
    <phoneticPr fontId="2"/>
  </si>
  <si>
    <t>(Methicillin resistant, %)</t>
    <phoneticPr fontId="2"/>
  </si>
  <si>
    <t>(3GC resistant, %)</t>
    <phoneticPr fontId="2"/>
  </si>
  <si>
    <t>(Fluoroquinolone resistant, %)</t>
    <phoneticPr fontId="2"/>
  </si>
  <si>
    <t>(57.4)</t>
    <phoneticPr fontId="2"/>
  </si>
  <si>
    <t>(37.8)</t>
    <phoneticPr fontId="2"/>
  </si>
  <si>
    <t>(48.6)</t>
    <phoneticPr fontId="2"/>
  </si>
  <si>
    <t>(16.1)</t>
    <phoneticPr fontId="2"/>
  </si>
  <si>
    <t>(10.3)</t>
    <phoneticPr fontId="2"/>
  </si>
  <si>
    <t>データの個数 / HAIカテゴリー2</t>
  </si>
  <si>
    <t>(VAP, %)</t>
    <phoneticPr fontId="2"/>
  </si>
  <si>
    <t>(CAUTI, %)</t>
    <phoneticPr fontId="2"/>
  </si>
  <si>
    <t>(11.4)</t>
    <phoneticPr fontId="2"/>
  </si>
  <si>
    <t>(45.3)</t>
    <phoneticPr fontId="2"/>
  </si>
  <si>
    <t>Pneumonia</t>
    <phoneticPr fontId="2"/>
  </si>
  <si>
    <t>Clinical sepsis</t>
    <phoneticPr fontId="2"/>
  </si>
  <si>
    <t>7 (1.0)</t>
    <phoneticPr fontId="2"/>
  </si>
  <si>
    <t>493 (4.8)</t>
    <phoneticPr fontId="2"/>
  </si>
  <si>
    <t>479 (5.0)</t>
    <phoneticPr fontId="2"/>
  </si>
  <si>
    <t>Emergency medicine/Intensive care</t>
    <phoneticPr fontId="2"/>
  </si>
  <si>
    <t>338 (3.3)</t>
    <phoneticPr fontId="2"/>
  </si>
  <si>
    <t>316 (3.3)</t>
    <phoneticPr fontId="2"/>
  </si>
  <si>
    <t>180 (1.8)</t>
    <phoneticPr fontId="2"/>
  </si>
  <si>
    <t>139 (1.4)</t>
    <phoneticPr fontId="2"/>
  </si>
  <si>
    <t>4671 (45.8)</t>
    <phoneticPr fontId="2"/>
  </si>
  <si>
    <t>4247 (41.6)</t>
    <phoneticPr fontId="2"/>
  </si>
  <si>
    <t>14 (2.1)</t>
    <phoneticPr fontId="2"/>
  </si>
  <si>
    <t>18 (0.2)</t>
    <phoneticPr fontId="2"/>
  </si>
  <si>
    <t>16 (0.2)</t>
    <phoneticPr fontId="2"/>
  </si>
  <si>
    <t>2 (0.3)</t>
    <phoneticPr fontId="2"/>
  </si>
  <si>
    <t>39 (0.4)</t>
    <phoneticPr fontId="2"/>
  </si>
  <si>
    <t>36 (0.4)</t>
    <phoneticPr fontId="2"/>
  </si>
  <si>
    <t>3 (0.4)</t>
    <phoneticPr fontId="2"/>
  </si>
  <si>
    <t>Hospital Information</t>
    <phoneticPr fontId="2"/>
  </si>
  <si>
    <t>Patients' Information</t>
    <phoneticPr fontId="2"/>
  </si>
  <si>
    <t xml:space="preserve">Age, </t>
    <phoneticPr fontId="2"/>
  </si>
  <si>
    <t>median (IQR)</t>
    <phoneticPr fontId="2"/>
  </si>
  <si>
    <t>Categories</t>
    <phoneticPr fontId="2"/>
  </si>
  <si>
    <t>Community hospitals</t>
    <phoneticPr fontId="2"/>
  </si>
  <si>
    <t>University hospitals</t>
    <phoneticPr fontId="2"/>
  </si>
  <si>
    <t>9(2.1)</t>
  </si>
  <si>
    <t>GI/IAB (n=49)</t>
    <phoneticPr fontId="2"/>
  </si>
  <si>
    <t>LCBI (n=35)</t>
    <phoneticPr fontId="2"/>
  </si>
  <si>
    <t>Others (n=52)</t>
    <phoneticPr fontId="2"/>
  </si>
  <si>
    <r>
      <t xml:space="preserve">Abbreviations:  </t>
    </r>
    <r>
      <rPr>
        <sz val="11"/>
        <color theme="1"/>
        <rFont val="Times New Roman"/>
        <family val="1"/>
      </rPr>
      <t>UTI, urinary tract infection; PN, pneumonia; SSI, surgical site infection; GI/IAB, gastrointestinal infection/intra-abdominal infection;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LCBI, laboratory confirmed bloodstream infection; CRI, catheter related infection; SST, skin and soft tissue infection</t>
    </r>
    <phoneticPr fontId="2"/>
  </si>
  <si>
    <t>Pathogens</t>
    <phoneticPr fontId="2"/>
  </si>
  <si>
    <t xml:space="preserve">200-399 (1584) </t>
    <phoneticPr fontId="2"/>
  </si>
  <si>
    <t>400-599 (3085)</t>
    <phoneticPr fontId="2"/>
  </si>
  <si>
    <t>600-799 (3411)</t>
    <phoneticPr fontId="2"/>
  </si>
  <si>
    <t>800- (2119)</t>
    <phoneticPr fontId="2"/>
  </si>
  <si>
    <t>Total (10199)</t>
    <phoneticPr fontId="2"/>
  </si>
  <si>
    <t>1227 (77.5)</t>
    <phoneticPr fontId="2"/>
  </si>
  <si>
    <t>0 (0)</t>
    <phoneticPr fontId="2"/>
  </si>
  <si>
    <t>357 (22.5)</t>
    <phoneticPr fontId="2"/>
  </si>
  <si>
    <t>2719 (88.1)</t>
    <phoneticPr fontId="2"/>
  </si>
  <si>
    <t>366 (11.9)</t>
    <phoneticPr fontId="2"/>
  </si>
  <si>
    <t>3411 (100)</t>
    <phoneticPr fontId="2"/>
  </si>
  <si>
    <t>526 (24.8)</t>
    <phoneticPr fontId="2"/>
  </si>
  <si>
    <t>1593 (75.2)</t>
    <phoneticPr fontId="2"/>
  </si>
  <si>
    <t>665 (7.0)</t>
    <phoneticPr fontId="2"/>
  </si>
  <si>
    <t>1488 (15.6)</t>
    <phoneticPr fontId="2"/>
  </si>
  <si>
    <t>105 (15.5)</t>
    <phoneticPr fontId="2"/>
  </si>
  <si>
    <t>58 (8.5)</t>
    <phoneticPr fontId="2"/>
  </si>
  <si>
    <t>7883 (77.3)</t>
    <phoneticPr fontId="2"/>
  </si>
  <si>
    <t>1593 (15.6)</t>
    <phoneticPr fontId="2"/>
  </si>
  <si>
    <t>723 (7.1)</t>
    <phoneticPr fontId="2"/>
  </si>
  <si>
    <t>Urinary tract infection</t>
    <phoneticPr fontId="2"/>
  </si>
  <si>
    <t>Surgical site infection</t>
    <phoneticPr fontId="2"/>
  </si>
  <si>
    <t>Gastrointestinal/Intraabdominal infection</t>
    <phoneticPr fontId="2"/>
  </si>
  <si>
    <t>Febrile Neutropenia</t>
    <phoneticPr fontId="2"/>
  </si>
  <si>
    <t>Catheter-related bloodstream infection</t>
    <phoneticPr fontId="2"/>
  </si>
  <si>
    <t>Laboratory confirmed bloodstream infection</t>
    <phoneticPr fontId="2"/>
  </si>
  <si>
    <t>Skin and Soft tissue</t>
    <phoneticPr fontId="2"/>
  </si>
  <si>
    <t xml:space="preserve"> 1306 (12.8) </t>
  </si>
  <si>
    <t xml:space="preserve"> 2245 (22.0) </t>
  </si>
  <si>
    <t xml:space="preserve"> 1911 (18.7) </t>
  </si>
  <si>
    <t xml:space="preserve"> 2048 (20.1) </t>
  </si>
  <si>
    <t xml:space="preserve"> 1090 (10.7) </t>
  </si>
  <si>
    <t xml:space="preserve"> 1291 (12.7) </t>
  </si>
  <si>
    <t xml:space="preserve"> 1518 (14.9) </t>
  </si>
  <si>
    <t xml:space="preserve"> 1288 (12.6) </t>
  </si>
  <si>
    <t>n</t>
  </si>
  <si>
    <t>2909 (30.5)</t>
    <phoneticPr fontId="2"/>
  </si>
  <si>
    <t>1902 (20.0)</t>
    <phoneticPr fontId="2"/>
  </si>
  <si>
    <t>224 (33.1)</t>
    <phoneticPr fontId="2"/>
  </si>
  <si>
    <t>106 (15.7)</t>
    <phoneticPr fontId="2"/>
  </si>
  <si>
    <t>3884 (40.8)</t>
    <phoneticPr fontId="2"/>
  </si>
  <si>
    <t>75 (11.1)</t>
    <phoneticPr fontId="2"/>
  </si>
  <si>
    <t>247 (36.5)</t>
    <phoneticPr fontId="2"/>
  </si>
  <si>
    <t>194 (28.7)</t>
    <phoneticPr fontId="2"/>
  </si>
  <si>
    <t>27 (4.0)</t>
    <phoneticPr fontId="2"/>
  </si>
  <si>
    <t>2621 (27.5)</t>
    <phoneticPr fontId="2"/>
  </si>
  <si>
    <t>210 (31.1)</t>
    <phoneticPr fontId="2"/>
  </si>
  <si>
    <t>94 (13.9)</t>
    <phoneticPr fontId="2"/>
  </si>
  <si>
    <t>&lt;0.01</t>
    <phoneticPr fontId="2"/>
  </si>
  <si>
    <t>4 (0.0)</t>
    <phoneticPr fontId="2"/>
  </si>
  <si>
    <t>Wards_category</t>
    <phoneticPr fontId="2"/>
  </si>
  <si>
    <t>(Methicillin-R, %)</t>
    <phoneticPr fontId="2"/>
  </si>
  <si>
    <t>(3GC-R, %)</t>
    <phoneticPr fontId="2"/>
  </si>
  <si>
    <t>(Fluoroquinolone-R, %)</t>
    <phoneticPr fontId="2"/>
  </si>
  <si>
    <t>(Carbapenem-resistant)</t>
    <phoneticPr fontId="2"/>
  </si>
  <si>
    <t>3967 (41.7)</t>
    <phoneticPr fontId="2"/>
  </si>
  <si>
    <t>280 (41.4)</t>
    <phoneticPr fontId="2"/>
  </si>
  <si>
    <t>22 (3.3)</t>
    <phoneticPr fontId="2"/>
  </si>
  <si>
    <t>Categories</t>
  </si>
  <si>
    <t>723 (45.6)</t>
  </si>
  <si>
    <t>1712 (55.4)</t>
  </si>
  <si>
    <t>1877 (55)</t>
  </si>
  <si>
    <t>1148 (54.2)</t>
  </si>
  <si>
    <t>860 (54.3)</t>
  </si>
  <si>
    <t>1373 (44.5)</t>
  </si>
  <si>
    <t>1534 (45)</t>
  </si>
  <si>
    <t>971 (45.8)</t>
  </si>
  <si>
    <t>1 (0.1)</t>
  </si>
  <si>
    <t>100 (4.7)</t>
  </si>
  <si>
    <t>38 (1.1)</t>
  </si>
  <si>
    <t>27 (0.9)</t>
  </si>
  <si>
    <t>10 (0.3)</t>
  </si>
  <si>
    <t>19 (0.6)</t>
  </si>
  <si>
    <t>Baseline diseases</t>
  </si>
  <si>
    <t>247 (15.6)</t>
  </si>
  <si>
    <t>978 (31.7)</t>
  </si>
  <si>
    <t>925 (27.1)</t>
  </si>
  <si>
    <t>681 (32.1)</t>
  </si>
  <si>
    <t>21 (1.3)</t>
  </si>
  <si>
    <t>128 (4.1)</t>
  </si>
  <si>
    <t>158 (4.6)</t>
  </si>
  <si>
    <t>7 (0.2)</t>
  </si>
  <si>
    <t>18 (0.5)</t>
  </si>
  <si>
    <t>34 (1.6)</t>
  </si>
  <si>
    <t>Department</t>
  </si>
  <si>
    <t>4671 (45.8)</t>
  </si>
  <si>
    <t>626 (39.5)</t>
  </si>
  <si>
    <t>1524 (49.4)</t>
  </si>
  <si>
    <t>1765 (51.7)</t>
  </si>
  <si>
    <t>756 (35.7)</t>
  </si>
  <si>
    <t>4247 (41.6)</t>
  </si>
  <si>
    <t>692 (43.7)</t>
  </si>
  <si>
    <t>1299 (42.1)</t>
  </si>
  <si>
    <t>1281 (37.6)</t>
  </si>
  <si>
    <t>975 (46)</t>
  </si>
  <si>
    <t>493 (4.8)</t>
  </si>
  <si>
    <t>52 (3.3)</t>
  </si>
  <si>
    <t>178 (5.2)</t>
  </si>
  <si>
    <t>135 (6.4)</t>
  </si>
  <si>
    <t>338 (3.3)</t>
  </si>
  <si>
    <t>70 (4.4)</t>
  </si>
  <si>
    <t>74 (2.4)</t>
  </si>
  <si>
    <t>104 (3)</t>
  </si>
  <si>
    <t>90 (4.2)</t>
  </si>
  <si>
    <t>26 (0.8)</t>
  </si>
  <si>
    <t>55 (1.6)</t>
  </si>
  <si>
    <t>78 (3.7)</t>
  </si>
  <si>
    <t>6 (0.4)</t>
  </si>
  <si>
    <t xml:space="preserve"> (0)</t>
  </si>
  <si>
    <t>9 (0.3)</t>
  </si>
  <si>
    <t>59 (2.8)</t>
  </si>
  <si>
    <t>39 (0.6)</t>
  </si>
  <si>
    <t>14 (0.4)</t>
  </si>
  <si>
    <t>18 (0.2)</t>
  </si>
  <si>
    <t>1 (0)</t>
  </si>
  <si>
    <t>2 (0.1)</t>
  </si>
  <si>
    <t>14 (0.7)</t>
  </si>
  <si>
    <t>139 (1.4)</t>
  </si>
  <si>
    <t>110 (6.9)</t>
  </si>
  <si>
    <t>14 (0.5)</t>
  </si>
  <si>
    <t>3 (0.1)</t>
  </si>
  <si>
    <t>12 (0.6)</t>
  </si>
  <si>
    <t>1363 (86)</t>
  </si>
  <si>
    <t>2975 (96.4)</t>
  </si>
  <si>
    <t>3101 (90.9)</t>
  </si>
  <si>
    <t>1904 (89.9)</t>
  </si>
  <si>
    <t>38 (2.4)</t>
  </si>
  <si>
    <t>60 (1.9)</t>
  </si>
  <si>
    <t>165 (4.8)</t>
  </si>
  <si>
    <t>102 (4.8)</t>
  </si>
  <si>
    <t>150 (9.5)</t>
  </si>
  <si>
    <t>77 (3.6)</t>
  </si>
  <si>
    <t>12 (0.8)</t>
  </si>
  <si>
    <t>48 (1.4)</t>
  </si>
  <si>
    <t>4 (0.1)</t>
  </si>
  <si>
    <t>36 (1.7)</t>
  </si>
  <si>
    <t>4 (0)</t>
  </si>
  <si>
    <t>Devices in place</t>
  </si>
  <si>
    <t>490 (30.9)</t>
  </si>
  <si>
    <t>1225 (39.7)</t>
  </si>
  <si>
    <t>1441 (42.2)</t>
  </si>
  <si>
    <t>884 (41.7)</t>
  </si>
  <si>
    <t>98 (6.2)</t>
  </si>
  <si>
    <t>259 (8.4)</t>
  </si>
  <si>
    <t>209 (6.1)</t>
  </si>
  <si>
    <t>213 (10.1)</t>
  </si>
  <si>
    <t>219 (13.8)</t>
  </si>
  <si>
    <t>441 (14.3)</t>
  </si>
  <si>
    <t>426 (12.5)</t>
  </si>
  <si>
    <t>272 (12.8)</t>
  </si>
  <si>
    <t>23 (1.5)</t>
  </si>
  <si>
    <t>31 (1)</t>
  </si>
  <si>
    <t>78 (2.3)</t>
  </si>
  <si>
    <t>29 (1.4)</t>
  </si>
  <si>
    <t>92 (5.9)</t>
  </si>
  <si>
    <t>212 (6.9)</t>
  </si>
  <si>
    <t>230 (6.7)</t>
  </si>
  <si>
    <t>1294 (12.7)</t>
  </si>
  <si>
    <t>130 (8.2)</t>
  </si>
  <si>
    <t>407 (13.2)</t>
  </si>
  <si>
    <t>509 (14.9)</t>
  </si>
  <si>
    <t>248 (11.7)</t>
  </si>
  <si>
    <t>8-14</t>
    <phoneticPr fontId="2"/>
  </si>
  <si>
    <t>365-</t>
    <phoneticPr fontId="2"/>
  </si>
  <si>
    <t>10 (4-22)</t>
    <phoneticPr fontId="2"/>
  </si>
  <si>
    <t>15 (6-36)</t>
    <phoneticPr fontId="2"/>
  </si>
  <si>
    <t>10 (4-21)</t>
    <phoneticPr fontId="2"/>
  </si>
  <si>
    <t>9 (4-21)</t>
  </si>
  <si>
    <t>9 (4-21)</t>
    <phoneticPr fontId="2"/>
  </si>
  <si>
    <t>73 (56-82)</t>
  </si>
  <si>
    <t>73 (56-82)</t>
    <phoneticPr fontId="2"/>
  </si>
  <si>
    <t>79 (66-86)</t>
    <phoneticPr fontId="2"/>
  </si>
  <si>
    <t>73 (60-82)</t>
    <phoneticPr fontId="2"/>
  </si>
  <si>
    <t>72 (56-81)</t>
    <phoneticPr fontId="2"/>
  </si>
  <si>
    <t>67 (43-78)</t>
    <phoneticPr fontId="2"/>
  </si>
  <si>
    <t>1 (1.8)</t>
  </si>
  <si>
    <t>1 (2.8)</t>
  </si>
  <si>
    <t>1 (1.9)</t>
  </si>
  <si>
    <t>31 (7.2)</t>
  </si>
  <si>
    <t>1 (2.9)</t>
  </si>
  <si>
    <t>21 (4.9)</t>
  </si>
  <si>
    <t>1 (5.9)</t>
  </si>
  <si>
    <t>1 (1.1)</t>
  </si>
  <si>
    <t>11 (2.6)</t>
  </si>
  <si>
    <t>1 (1.0)</t>
  </si>
  <si>
    <t>10 (27.8)</t>
  </si>
  <si>
    <t>10 (10.1)</t>
  </si>
  <si>
    <t>10 (19.2)</t>
  </si>
  <si>
    <t>10 (20.4)</t>
  </si>
  <si>
    <t>10 (2.3)</t>
  </si>
  <si>
    <t>2 (5.7)</t>
  </si>
  <si>
    <t>2 (2.3)</t>
  </si>
  <si>
    <t>2 (3.8)</t>
  </si>
  <si>
    <t>12 (23.1)</t>
  </si>
  <si>
    <t>132 (30.6)</t>
  </si>
  <si>
    <t>3 (3.0)</t>
  </si>
  <si>
    <t>23 (26.4)</t>
  </si>
  <si>
    <t>43 (43.4)</t>
  </si>
  <si>
    <t>3 (17.6)</t>
  </si>
  <si>
    <t>13 (13.1)</t>
  </si>
  <si>
    <t>13 (14.9)</t>
  </si>
  <si>
    <t>3 (5.8)</t>
  </si>
  <si>
    <t>13 (26.5)</t>
  </si>
  <si>
    <t>13 (36.1)</t>
  </si>
  <si>
    <t>4 (8.2)</t>
  </si>
  <si>
    <t>4 (11.4)</t>
  </si>
  <si>
    <t>74 (17.2)</t>
  </si>
  <si>
    <t>4 (7.1)</t>
  </si>
  <si>
    <t>4 (11.1)</t>
  </si>
  <si>
    <t>5 (29.4)</t>
  </si>
  <si>
    <t>5 (9.6)</t>
  </si>
  <si>
    <t>5 (10.2)</t>
  </si>
  <si>
    <t>5 (8.9)</t>
  </si>
  <si>
    <t>5 (14.3)</t>
  </si>
  <si>
    <t>25 (44.6)</t>
  </si>
  <si>
    <t>15 (42.9)</t>
  </si>
  <si>
    <t>16 (30.8)</t>
  </si>
  <si>
    <t>6 (12.2)</t>
  </si>
  <si>
    <t>6 (16.7)</t>
  </si>
  <si>
    <t>8 (9.2)</t>
  </si>
  <si>
    <t>8 (8.1)</t>
  </si>
  <si>
    <t>18 (18.2)</t>
  </si>
  <si>
    <t>28 (32.2)</t>
  </si>
  <si>
    <t>8 (47.1)</t>
  </si>
  <si>
    <t>9 (16.1)</t>
  </si>
  <si>
    <t>9 (10.3)</t>
  </si>
  <si>
    <t>29 (6.7)</t>
  </si>
  <si>
    <t>19 (4.4)</t>
  </si>
  <si>
    <t>9 (2.1)</t>
  </si>
  <si>
    <t>Total (n=431)</t>
    <phoneticPr fontId="2"/>
  </si>
  <si>
    <t>Supplementary Table 2</t>
    <phoneticPr fontId="2"/>
  </si>
  <si>
    <t>Total (n=431)</t>
    <phoneticPr fontId="2"/>
  </si>
  <si>
    <t>200-399 (n=51)</t>
    <phoneticPr fontId="2"/>
  </si>
  <si>
    <t>400-599 (n=125)</t>
    <phoneticPr fontId="2"/>
  </si>
  <si>
    <t>600-799 (n=138)</t>
    <phoneticPr fontId="2"/>
  </si>
  <si>
    <t>800- (n=117)</t>
    <phoneticPr fontId="2"/>
  </si>
  <si>
    <t>31 (7.2)</t>
    <phoneticPr fontId="2"/>
  </si>
  <si>
    <t>29 (6.7)</t>
    <phoneticPr fontId="2"/>
  </si>
  <si>
    <t>19 (4.4)</t>
    <phoneticPr fontId="2"/>
  </si>
  <si>
    <t>74 (17.2)</t>
    <phoneticPr fontId="2"/>
  </si>
  <si>
    <t>21 (4.9)</t>
    <phoneticPr fontId="2"/>
  </si>
  <si>
    <t>132 (30.6)</t>
    <phoneticPr fontId="2"/>
  </si>
  <si>
    <t>10 (2.3)</t>
    <phoneticPr fontId="2"/>
  </si>
  <si>
    <t>11 (2.6)</t>
    <phoneticPr fontId="2"/>
  </si>
  <si>
    <t>(Fluoroquinolone-R)</t>
    <phoneticPr fontId="2"/>
  </si>
  <si>
    <t>(3GC-R)</t>
    <phoneticPr fontId="2"/>
  </si>
  <si>
    <t>(Carbapenem-R)</t>
    <phoneticPr fontId="2"/>
  </si>
  <si>
    <r>
      <t xml:space="preserve">Abbreviations:  </t>
    </r>
    <r>
      <rPr>
        <sz val="11"/>
        <color theme="1"/>
        <rFont val="Times New Roman"/>
        <family val="1"/>
      </rPr>
      <t>R; resistant, 3GC; third-generation cepharosporin</t>
    </r>
    <phoneticPr fontId="2"/>
  </si>
  <si>
    <t>(Methicillin-R)</t>
    <phoneticPr fontId="2"/>
  </si>
  <si>
    <t>Malignancy</t>
  </si>
  <si>
    <t>Hematological diseases</t>
  </si>
  <si>
    <t>Hematological diseases</t>
    <phoneticPr fontId="2"/>
  </si>
  <si>
    <t>Bone marrow transplantation</t>
  </si>
  <si>
    <t>Bone marrow transplantation</t>
    <phoneticPr fontId="2"/>
  </si>
  <si>
    <t>4 (0.0)</t>
    <phoneticPr fontId="2"/>
  </si>
  <si>
    <t>Urinary catheter</t>
  </si>
  <si>
    <t>Urinary catheter</t>
    <phoneticPr fontId="2"/>
  </si>
  <si>
    <t>Tracheal-tracheostomy tube</t>
  </si>
  <si>
    <t>Tracheal-tracheostomy tube</t>
    <phoneticPr fontId="2"/>
  </si>
  <si>
    <t xml:space="preserve">Data were presented unweighted number (percentage) of patients unless otherwise indicated. </t>
  </si>
  <si>
    <t xml:space="preserve">Data were presented unweighted number (percentage) of patients unless otherwise indicated. </t>
    <phoneticPr fontId="2"/>
  </si>
  <si>
    <t>Number of beds</t>
  </si>
  <si>
    <t>categories</t>
  </si>
  <si>
    <t>Units</t>
  </si>
  <si>
    <r>
      <t>Peripheral venous catheter</t>
    </r>
    <r>
      <rPr>
        <vertAlign val="superscript"/>
        <sz val="11"/>
        <color theme="1"/>
        <rFont val="Times New Roman"/>
        <family val="1"/>
      </rPr>
      <t xml:space="preserve"> b</t>
    </r>
    <phoneticPr fontId="2"/>
  </si>
  <si>
    <r>
      <rPr>
        <vertAlign val="superscript"/>
        <sz val="11"/>
        <color theme="1"/>
        <rFont val="Times New Roman"/>
        <family val="1"/>
      </rPr>
      <t xml:space="preserve">a, b </t>
    </r>
    <r>
      <rPr>
        <sz val="11"/>
        <color theme="1"/>
        <rFont val="Times New Roman"/>
        <family val="1"/>
      </rPr>
      <t>1 missing data in patients without HAI</t>
    </r>
    <phoneticPr fontId="2"/>
  </si>
  <si>
    <t>Duration of hospital stay, day, median (IQR)</t>
    <phoneticPr fontId="2"/>
  </si>
  <si>
    <t>72 (55-82)</t>
  </si>
  <si>
    <t>23 (13-40)</t>
  </si>
  <si>
    <t>75 (63-85)</t>
  </si>
  <si>
    <t xml:space="preserve">Abbreviations: HAI, healthcare-associated infection; OR, odds ratio; CI, confidence interval; IQR, interquartile range; </t>
    <phoneticPr fontId="2"/>
  </si>
  <si>
    <t>Causative pathogens</t>
    <phoneticPr fontId="2"/>
  </si>
  <si>
    <t xml:space="preserve">Data were presented unweighted number (percentage) of causative pathogens. </t>
    <phoneticPr fontId="2"/>
  </si>
  <si>
    <t>400-599 (n=125)</t>
    <phoneticPr fontId="2"/>
  </si>
  <si>
    <t xml:space="preserve">Data were presented unweighted number of causative pathogens. </t>
    <phoneticPr fontId="2"/>
  </si>
  <si>
    <t>Staphylococcus epidermidis</t>
    <phoneticPr fontId="2"/>
  </si>
  <si>
    <t>UTI   (n=99)</t>
    <phoneticPr fontId="2"/>
  </si>
  <si>
    <t>PN     (n=87)</t>
    <phoneticPr fontId="2"/>
  </si>
  <si>
    <t>SSI     (n=56)</t>
    <phoneticPr fontId="2"/>
  </si>
  <si>
    <t>CRI    (n=36)</t>
    <phoneticPr fontId="2"/>
  </si>
  <si>
    <t>Healthcare-associated infections</t>
    <phoneticPr fontId="2"/>
  </si>
  <si>
    <t>Community-aquired infections</t>
    <phoneticPr fontId="2"/>
  </si>
  <si>
    <t>&lt;0.01</t>
    <phoneticPr fontId="2"/>
  </si>
  <si>
    <t>Duration of hospital stay, day, categories</t>
    <phoneticPr fontId="2"/>
  </si>
  <si>
    <t>CVC/PICC/CV port</t>
    <phoneticPr fontId="2"/>
  </si>
  <si>
    <t>lower</t>
  </si>
  <si>
    <t>upper</t>
  </si>
  <si>
    <t>PN_200-399</t>
  </si>
  <si>
    <t>PN_400-599</t>
  </si>
  <si>
    <t>PN_600-799</t>
  </si>
  <si>
    <t>PN_800-</t>
  </si>
  <si>
    <t>PN_total</t>
  </si>
  <si>
    <t>UTI_200-399</t>
  </si>
  <si>
    <t>UTI_400-599</t>
  </si>
  <si>
    <t>UTI_600-799</t>
  </si>
  <si>
    <t>UTI_800-</t>
  </si>
  <si>
    <t>UTI_total</t>
  </si>
  <si>
    <t>SSI_200-399</t>
  </si>
  <si>
    <t>SSI_400-599</t>
  </si>
  <si>
    <t>SSI_600-799</t>
  </si>
  <si>
    <t>SSI_800-</t>
  </si>
  <si>
    <t>SSI_total</t>
  </si>
  <si>
    <t>GI/AIB_200-399</t>
  </si>
  <si>
    <t>GI/AIB_400-599</t>
  </si>
  <si>
    <t>GI/AIB_600-799</t>
  </si>
  <si>
    <t>GI/AIB_800-</t>
  </si>
  <si>
    <t>GI/AIB_total</t>
  </si>
  <si>
    <t>CSEP_200-399</t>
  </si>
  <si>
    <t>CSEP_400-599</t>
  </si>
  <si>
    <t>CSEP_600-799</t>
  </si>
  <si>
    <t>CSEP_800-</t>
  </si>
  <si>
    <t>CSEP_total</t>
  </si>
  <si>
    <t>FN_200-399</t>
  </si>
  <si>
    <t>FN_400-599</t>
  </si>
  <si>
    <t>FN_600-799</t>
  </si>
  <si>
    <t>FN_800-</t>
  </si>
  <si>
    <t>FN_total</t>
  </si>
  <si>
    <t>CRI_200-399</t>
  </si>
  <si>
    <t>CRI_400-599</t>
  </si>
  <si>
    <t>CRI_600-799</t>
  </si>
  <si>
    <t>CRI_800-</t>
  </si>
  <si>
    <t>CRI_total</t>
  </si>
  <si>
    <t>LCBI_200-399</t>
  </si>
  <si>
    <t>LCBI_400-599</t>
  </si>
  <si>
    <t>LCBI_600-799</t>
  </si>
  <si>
    <t>LCBI_800-</t>
  </si>
  <si>
    <t>LCBI_total</t>
  </si>
  <si>
    <t>SST_200-399</t>
  </si>
  <si>
    <t>SST_400-599</t>
  </si>
  <si>
    <t>SST_600-799</t>
  </si>
  <si>
    <t>SST_800-</t>
  </si>
  <si>
    <t>SST_total</t>
  </si>
  <si>
    <t>BJ_200-399</t>
  </si>
  <si>
    <t>BJ_400-599</t>
  </si>
  <si>
    <t>BJ_600-799</t>
  </si>
  <si>
    <t>BJ_800-</t>
  </si>
  <si>
    <t>BJ_total</t>
  </si>
  <si>
    <t>NEO_200-399</t>
  </si>
  <si>
    <t>NEO_400-599</t>
  </si>
  <si>
    <t>NEO_600-799</t>
  </si>
  <si>
    <t>NEO_800-</t>
  </si>
  <si>
    <t>NEO_total</t>
  </si>
  <si>
    <t>Other_200-399</t>
  </si>
  <si>
    <t>Other_400-599</t>
  </si>
  <si>
    <t>Other_600-799</t>
  </si>
  <si>
    <t>Other_800-</t>
  </si>
  <si>
    <t>Other_total</t>
  </si>
  <si>
    <t>Lower</t>
    <phoneticPr fontId="2"/>
  </si>
  <si>
    <t>Upper</t>
    <phoneticPr fontId="2"/>
  </si>
  <si>
    <t>&lt;0.01</t>
  </si>
  <si>
    <t xml:space="preserve">   1-4</t>
    <phoneticPr fontId="2"/>
  </si>
  <si>
    <t xml:space="preserve">   5-9</t>
    <phoneticPr fontId="2"/>
  </si>
  <si>
    <t xml:space="preserve">   10-14</t>
    <phoneticPr fontId="2"/>
  </si>
  <si>
    <t xml:space="preserve">   15-19</t>
    <phoneticPr fontId="2"/>
  </si>
  <si>
    <t xml:space="preserve">  311 (3.0) </t>
  </si>
  <si>
    <t xml:space="preserve">  156 (1.5) </t>
  </si>
  <si>
    <t xml:space="preserve">  104 (1.0) </t>
  </si>
  <si>
    <t xml:space="preserve">   95 (0.9) </t>
  </si>
  <si>
    <t xml:space="preserve">   85 (0.8) </t>
  </si>
  <si>
    <t xml:space="preserve">  108 (1.1) </t>
  </si>
  <si>
    <t xml:space="preserve">  162 (1.6) </t>
  </si>
  <si>
    <t xml:space="preserve">  204 (2.0) </t>
  </si>
  <si>
    <t xml:space="preserve">  228 (2.2) </t>
  </si>
  <si>
    <t xml:space="preserve">  252 (2.5) </t>
  </si>
  <si>
    <t xml:space="preserve">  342 (3.4) </t>
  </si>
  <si>
    <t xml:space="preserve">  397 (3.9) </t>
  </si>
  <si>
    <t xml:space="preserve">  449 (4.4) </t>
  </si>
  <si>
    <t xml:space="preserve">  568 (5.6) </t>
  </si>
  <si>
    <t xml:space="preserve">  799 (7.8) </t>
  </si>
  <si>
    <t xml:space="preserve">  431 (14.0) </t>
  </si>
  <si>
    <t xml:space="preserve">  440 (12.9) </t>
  </si>
  <si>
    <t xml:space="preserve">  265 (12.5) </t>
  </si>
  <si>
    <t xml:space="preserve">  216 (13.6) </t>
  </si>
  <si>
    <t xml:space="preserve">  514 (16.7) </t>
  </si>
  <si>
    <t xml:space="preserve">  512 (15.0) </t>
  </si>
  <si>
    <t xml:space="preserve">  276 (13.0) </t>
  </si>
  <si>
    <t xml:space="preserve">  265 (16.7) </t>
  </si>
  <si>
    <t xml:space="preserve">  391 (12.7) </t>
  </si>
  <si>
    <t xml:space="preserve">  432 (12.7) </t>
  </si>
  <si>
    <t xml:space="preserve">  289 (18.2) </t>
  </si>
  <si>
    <t xml:space="preserve">  317 (10.3) </t>
  </si>
  <si>
    <t xml:space="preserve">  358 (10.5) </t>
  </si>
  <si>
    <t xml:space="preserve">  566 (5.5) </t>
  </si>
  <si>
    <t xml:space="preserve">  168 (1.6) </t>
  </si>
  <si>
    <t xml:space="preserve">   18 (0.2) </t>
  </si>
  <si>
    <t xml:space="preserve">   55 (3.5) </t>
  </si>
  <si>
    <t xml:space="preserve">   65 (2.1) </t>
  </si>
  <si>
    <t xml:space="preserve">   91 (2.7) </t>
  </si>
  <si>
    <t xml:space="preserve">  100 (4.7) </t>
  </si>
  <si>
    <t xml:space="preserve">   48 (3.0) </t>
  </si>
  <si>
    <t xml:space="preserve">   30 (1.0) </t>
  </si>
  <si>
    <t xml:space="preserve">   38 (1.1) </t>
  </si>
  <si>
    <t xml:space="preserve">   40 (1.9) </t>
  </si>
  <si>
    <t xml:space="preserve">   22 (1.4) </t>
  </si>
  <si>
    <t xml:space="preserve">   11 (0.4) </t>
  </si>
  <si>
    <t xml:space="preserve">   32 (0.9) </t>
  </si>
  <si>
    <t xml:space="preserve">   39 (1.8) </t>
  </si>
  <si>
    <t xml:space="preserve">   13 (0.8) </t>
  </si>
  <si>
    <t xml:space="preserve">   16 (0.5) </t>
  </si>
  <si>
    <t xml:space="preserve">   21 (0.6) </t>
  </si>
  <si>
    <t xml:space="preserve">   45 (2.1) </t>
  </si>
  <si>
    <t xml:space="preserve">   10 (0.6) </t>
  </si>
  <si>
    <t xml:space="preserve">   19 (0.6) </t>
  </si>
  <si>
    <t xml:space="preserve">   18 (0.5) </t>
  </si>
  <si>
    <t xml:space="preserve">   38 (1.8) </t>
  </si>
  <si>
    <t xml:space="preserve">    6 (0.4) </t>
  </si>
  <si>
    <t xml:space="preserve">   37 (1.2) </t>
  </si>
  <si>
    <t xml:space="preserve">   33 (1.0) </t>
  </si>
  <si>
    <t xml:space="preserve">   32 (1.5) </t>
  </si>
  <si>
    <t xml:space="preserve">   48 (1.6) </t>
  </si>
  <si>
    <t xml:space="preserve">   62 (1.8) </t>
  </si>
  <si>
    <t xml:space="preserve">   20 (1.3) </t>
  </si>
  <si>
    <t xml:space="preserve">   50 (1.6) </t>
  </si>
  <si>
    <t xml:space="preserve">   75 (2.2) </t>
  </si>
  <si>
    <t xml:space="preserve">   59 (2.8) </t>
  </si>
  <si>
    <t xml:space="preserve">   18 (1.1) </t>
  </si>
  <si>
    <t xml:space="preserve">   54 (1.8) </t>
  </si>
  <si>
    <t xml:space="preserve">   78 (2.3) </t>
  </si>
  <si>
    <t xml:space="preserve">   78 (3.7) </t>
  </si>
  <si>
    <t xml:space="preserve">   84 (2.7) </t>
  </si>
  <si>
    <t xml:space="preserve">   76 (2.2) </t>
  </si>
  <si>
    <t xml:space="preserve">   74 (3.5) </t>
  </si>
  <si>
    <t xml:space="preserve">   30 (1.9) </t>
  </si>
  <si>
    <t xml:space="preserve">  109 (3.5) </t>
  </si>
  <si>
    <t xml:space="preserve">  118 (3.5) </t>
  </si>
  <si>
    <t xml:space="preserve">   85 (4.0) </t>
  </si>
  <si>
    <t xml:space="preserve">   31 (2.0) </t>
  </si>
  <si>
    <t xml:space="preserve">   96 (3.1) </t>
  </si>
  <si>
    <t xml:space="preserve">  161 (4.7) </t>
  </si>
  <si>
    <t xml:space="preserve">  109 (5.1) </t>
  </si>
  <si>
    <t xml:space="preserve">   37 (2.3) </t>
  </si>
  <si>
    <t xml:space="preserve">  141 (4.6) </t>
  </si>
  <si>
    <t xml:space="preserve">  153 (4.5) </t>
  </si>
  <si>
    <t xml:space="preserve">  118 (5.6) </t>
  </si>
  <si>
    <t xml:space="preserve">   57 (3.6) </t>
  </si>
  <si>
    <t xml:space="preserve">  174 (5.6) </t>
  </si>
  <si>
    <t xml:space="preserve">  211 (6.2) </t>
  </si>
  <si>
    <t xml:space="preserve">  126 (5.9) </t>
  </si>
  <si>
    <t xml:space="preserve">   86 (5.4) </t>
  </si>
  <si>
    <t xml:space="preserve">  247 (8.0) </t>
  </si>
  <si>
    <t xml:space="preserve">  282 (8.3) </t>
  </si>
  <si>
    <t xml:space="preserve">  184 (8.7) </t>
  </si>
  <si>
    <t xml:space="preserve">  152 (9.6) </t>
  </si>
  <si>
    <t xml:space="preserve">  203 (9.6) </t>
  </si>
  <si>
    <t xml:space="preserve">  141 (8.9) </t>
  </si>
  <si>
    <t xml:space="preserve">  194 (6.3) </t>
  </si>
  <si>
    <t xml:space="preserve">  168 (4.9) </t>
  </si>
  <si>
    <t xml:space="preserve">   63 (3.0) </t>
  </si>
  <si>
    <t xml:space="preserve">   50 (3.2) </t>
  </si>
  <si>
    <t xml:space="preserve">   53 (1.7) </t>
  </si>
  <si>
    <t xml:space="preserve">   45 (1.3) </t>
  </si>
  <si>
    <t xml:space="preserve">   20 (0.9) </t>
  </si>
  <si>
    <t xml:space="preserve">    7 (0.4) </t>
  </si>
  <si>
    <t xml:space="preserve">    4 (0.1) </t>
  </si>
  <si>
    <t xml:space="preserve">    7 (0.2) </t>
  </si>
  <si>
    <t xml:space="preserve">    0 (0.0) </t>
  </si>
  <si>
    <t xml:space="preserve">  274 (17.3) </t>
  </si>
  <si>
    <t xml:space="preserve">  657 (21.3) </t>
  </si>
  <si>
    <t xml:space="preserve">  628 (18.4) </t>
  </si>
  <si>
    <t xml:space="preserve">  489 (23.1) </t>
  </si>
  <si>
    <t xml:space="preserve">  199 (12.6) </t>
  </si>
  <si>
    <t xml:space="preserve">  584 (18.9) </t>
  </si>
  <si>
    <t xml:space="preserve">  745 (21.8) </t>
  </si>
  <si>
    <t xml:space="preserve">  383 (18.1) </t>
  </si>
  <si>
    <t xml:space="preserve">  705 (22.9) </t>
  </si>
  <si>
    <t xml:space="preserve">  758 (22.2) </t>
  </si>
  <si>
    <t xml:space="preserve">  493 (23.3) </t>
  </si>
  <si>
    <t xml:space="preserve">  218 (13.8) </t>
  </si>
  <si>
    <t xml:space="preserve">  393 (12.7) </t>
  </si>
  <si>
    <t xml:space="preserve">  456 (13.4) </t>
  </si>
  <si>
    <t xml:space="preserve">  239 (11.3) </t>
  </si>
  <si>
    <t xml:space="preserve">  718 (7.0) </t>
  </si>
  <si>
    <t xml:space="preserve">  857 (8.4) </t>
  </si>
  <si>
    <t xml:space="preserve">  393 (3.9) </t>
  </si>
  <si>
    <t xml:space="preserve">  376 (3.7) </t>
  </si>
  <si>
    <t xml:space="preserve">  205 (2.0) </t>
  </si>
  <si>
    <t xml:space="preserve">   57 (0.6) </t>
  </si>
  <si>
    <t xml:space="preserve">   30 (0.3) </t>
  </si>
  <si>
    <t xml:space="preserve">   53 (0.5) </t>
  </si>
  <si>
    <t xml:space="preserve">  118 (7.4) </t>
  </si>
  <si>
    <t xml:space="preserve">  221 (7.2) </t>
  </si>
  <si>
    <t xml:space="preserve">  235 (6.9) </t>
  </si>
  <si>
    <t xml:space="preserve">  144 (6.8) </t>
  </si>
  <si>
    <t xml:space="preserve">  155 (9.8) </t>
  </si>
  <si>
    <t xml:space="preserve">  250 (8.1) </t>
  </si>
  <si>
    <t xml:space="preserve">  304 (8.9) </t>
  </si>
  <si>
    <t xml:space="preserve">  148 (7.0) </t>
  </si>
  <si>
    <t xml:space="preserve">   91 (5.7) </t>
  </si>
  <si>
    <t xml:space="preserve">  117 (3.8) </t>
  </si>
  <si>
    <t xml:space="preserve">  111 (3.3) </t>
  </si>
  <si>
    <t xml:space="preserve">  110 (6.9) </t>
  </si>
  <si>
    <t xml:space="preserve">   98 (3.2) </t>
  </si>
  <si>
    <t xml:space="preserve">   89 (2.6) </t>
  </si>
  <si>
    <t xml:space="preserve">   79 (3.7) </t>
  </si>
  <si>
    <t xml:space="preserve">   63 (4.0) </t>
  </si>
  <si>
    <t xml:space="preserve">   46 (1.5) </t>
  </si>
  <si>
    <t xml:space="preserve">   53 (1.6) </t>
  </si>
  <si>
    <t xml:space="preserve">   43 (2.0) </t>
  </si>
  <si>
    <t xml:space="preserve">   19 (1.2) </t>
  </si>
  <si>
    <t xml:space="preserve">    9 (0.3) </t>
  </si>
  <si>
    <t xml:space="preserve">   17 (0.5) </t>
  </si>
  <si>
    <t xml:space="preserve">   12 (0.6) </t>
  </si>
  <si>
    <t xml:space="preserve">   14 (0.9) </t>
  </si>
  <si>
    <t xml:space="preserve">   10 (0.3) </t>
  </si>
  <si>
    <t xml:space="preserve">    6 (0.3) </t>
  </si>
  <si>
    <t xml:space="preserve">   34 (2.1) </t>
  </si>
  <si>
    <t xml:space="preserve">    5 (0.2) </t>
  </si>
  <si>
    <t xml:space="preserve">    5 (0.1) </t>
  </si>
  <si>
    <t xml:space="preserve">    9 (0.4) </t>
  </si>
  <si>
    <t xml:space="preserve">   20-24</t>
    <phoneticPr fontId="2"/>
  </si>
  <si>
    <t xml:space="preserve">   25-29</t>
    <phoneticPr fontId="2"/>
  </si>
  <si>
    <t xml:space="preserve">   30-34</t>
    <phoneticPr fontId="2"/>
  </si>
  <si>
    <t xml:space="preserve">   35-39</t>
    <phoneticPr fontId="2"/>
  </si>
  <si>
    <t xml:space="preserve">   40-44</t>
    <phoneticPr fontId="2"/>
  </si>
  <si>
    <t xml:space="preserve">   45-49</t>
    <phoneticPr fontId="2"/>
  </si>
  <si>
    <t xml:space="preserve">   50-54</t>
    <phoneticPr fontId="2"/>
  </si>
  <si>
    <t xml:space="preserve">   55-59</t>
    <phoneticPr fontId="2"/>
  </si>
  <si>
    <t xml:space="preserve">   60-64</t>
    <phoneticPr fontId="2"/>
  </si>
  <si>
    <t xml:space="preserve">   65-69</t>
    <phoneticPr fontId="2"/>
  </si>
  <si>
    <t xml:space="preserve">   70-74</t>
    <phoneticPr fontId="2"/>
  </si>
  <si>
    <t xml:space="preserve">   75-79</t>
    <phoneticPr fontId="2"/>
  </si>
  <si>
    <t xml:space="preserve">   80-84</t>
    <phoneticPr fontId="2"/>
  </si>
  <si>
    <t xml:space="preserve">   85-89</t>
    <phoneticPr fontId="2"/>
  </si>
  <si>
    <t xml:space="preserve">   90-94</t>
    <phoneticPr fontId="2"/>
  </si>
  <si>
    <t>3712 (36.3)</t>
    <phoneticPr fontId="2"/>
  </si>
  <si>
    <t>4408 (43.2)</t>
    <phoneticPr fontId="2"/>
  </si>
  <si>
    <t>2079 (20.4)</t>
    <phoneticPr fontId="2"/>
  </si>
  <si>
    <t>335 (21.1)</t>
    <phoneticPr fontId="2"/>
  </si>
  <si>
    <t>849 (53.6)</t>
    <phoneticPr fontId="2"/>
  </si>
  <si>
    <t>400 (25.3)</t>
    <phoneticPr fontId="2"/>
  </si>
  <si>
    <t>1240 (40.2)</t>
    <phoneticPr fontId="2"/>
  </si>
  <si>
    <t>1529 (49.6)</t>
    <phoneticPr fontId="2"/>
  </si>
  <si>
    <t>316 (10.2)</t>
    <phoneticPr fontId="2"/>
  </si>
  <si>
    <t>760 (22.2)</t>
    <phoneticPr fontId="2"/>
  </si>
  <si>
    <t>1288 (37.8)</t>
    <phoneticPr fontId="2"/>
  </si>
  <si>
    <t>1363 (40.0)</t>
    <phoneticPr fontId="2"/>
  </si>
  <si>
    <t>742 (35.0)</t>
    <phoneticPr fontId="2"/>
  </si>
  <si>
    <t>1377 (65.0)</t>
    <phoneticPr fontId="2"/>
  </si>
  <si>
    <t>Hospital-patiant information</t>
    <phoneticPr fontId="2"/>
  </si>
  <si>
    <t>Patient information</t>
    <phoneticPr fontId="2"/>
  </si>
  <si>
    <t>Patients without HAI</t>
    <phoneticPr fontId="2"/>
  </si>
  <si>
    <t>Solid organ malignancy</t>
    <phoneticPr fontId="2"/>
  </si>
  <si>
    <t>Psychiatrics</t>
    <phoneticPr fontId="2"/>
  </si>
  <si>
    <t>2,000-4,000</t>
    <phoneticPr fontId="2"/>
  </si>
  <si>
    <t>&lt;2,000</t>
    <phoneticPr fontId="2"/>
  </si>
  <si>
    <t>7883 (77.3)</t>
    <phoneticPr fontId="2"/>
  </si>
  <si>
    <t xml:space="preserve">NICU, neonatal intensive care unit; GCU, growing care unit; MFICU, maternal and fetal intensive care unit; </t>
    <phoneticPr fontId="2"/>
  </si>
  <si>
    <t>CVC, central venous catheter; PICC, peripherally inserted central venous catheter; CV; central venous</t>
  </si>
  <si>
    <t>Table 2. Number and prevalence of healthcare-associated infections and causative pathogens</t>
  </si>
  <si>
    <t>Total (n=702)</t>
  </si>
  <si>
    <t>Prevalence (%)</t>
  </si>
  <si>
    <t>95% CI</t>
  </si>
  <si>
    <t>1.56-2.09</t>
  </si>
  <si>
    <t>(21)</t>
  </si>
  <si>
    <t>Urinary tract infections</t>
  </si>
  <si>
    <t>0.87-1.28</t>
  </si>
  <si>
    <t>(49)</t>
  </si>
  <si>
    <t>Surgical site infections</t>
  </si>
  <si>
    <t>0.71-1.09</t>
  </si>
  <si>
    <t>0.55-0.88</t>
  </si>
  <si>
    <t>Clinical sepsis</t>
  </si>
  <si>
    <t>0.38-0.66</t>
  </si>
  <si>
    <t>Febrile neutropenia</t>
  </si>
  <si>
    <t>0.31-0.57</t>
  </si>
  <si>
    <t>0.23-0.47</t>
  </si>
  <si>
    <t>0.18-0.39</t>
  </si>
  <si>
    <t>Skin and soft tissue infections</t>
  </si>
  <si>
    <t>0.16-0.37</t>
  </si>
  <si>
    <t>Bone and joint infections</t>
  </si>
  <si>
    <t>0.08-0.24</t>
  </si>
  <si>
    <t>Neonatal infections</t>
  </si>
  <si>
    <t>Causative pathogens</t>
  </si>
  <si>
    <t>Total (n=431)</t>
  </si>
  <si>
    <t>0.57-0.92</t>
  </si>
  <si>
    <t>(3GC-R)</t>
  </si>
  <si>
    <t>(28)</t>
  </si>
  <si>
    <t>(Fluoroquinolone-R)</t>
  </si>
  <si>
    <t>(36)</t>
  </si>
  <si>
    <t>0.21-0.44</t>
  </si>
  <si>
    <t>(Methicillin-R)</t>
  </si>
  <si>
    <t>(40)</t>
  </si>
  <si>
    <t>(5)</t>
  </si>
  <si>
    <t>0.19-0.41</t>
  </si>
  <si>
    <t>(Carbapenem-resistant)</t>
  </si>
  <si>
    <t>(3)</t>
  </si>
  <si>
    <t>0.13-0.32</t>
  </si>
  <si>
    <t>0.12-0.3</t>
  </si>
  <si>
    <t>0.06-0.2</t>
  </si>
  <si>
    <t>0.04-0.17</t>
  </si>
  <si>
    <t xml:space="preserve">Data were presented unweighted number of healthcare-associated infections or causative pathogens. </t>
  </si>
  <si>
    <t>Prevalence was calculated as follows: (number of infection or pathogens)*100/total patients (10,199)</t>
  </si>
  <si>
    <t xml:space="preserve">   100-</t>
    <phoneticPr fontId="2"/>
  </si>
  <si>
    <t xml:space="preserve">   95-99</t>
    <phoneticPr fontId="2"/>
  </si>
  <si>
    <t>Hospital size ( patients, n)</t>
    <phoneticPr fontId="2"/>
  </si>
  <si>
    <t>Table 1. Background data of patients</t>
    <phoneticPr fontId="2"/>
  </si>
  <si>
    <t>Supplementary Table S1. Background data of hospitals</t>
    <phoneticPr fontId="2"/>
  </si>
  <si>
    <t>Hospital size, number of beds (hospital, n)</t>
    <phoneticPr fontId="2"/>
  </si>
  <si>
    <t>Total (27)</t>
    <phoneticPr fontId="2"/>
  </si>
  <si>
    <t xml:space="preserve">200-399 (8) </t>
    <phoneticPr fontId="2"/>
  </si>
  <si>
    <t>400-599 (9)</t>
    <phoneticPr fontId="2"/>
  </si>
  <si>
    <t>600-799 (7)</t>
    <phoneticPr fontId="2"/>
  </si>
  <si>
    <t>800- (3)</t>
    <phoneticPr fontId="2"/>
  </si>
  <si>
    <t>Hospital information</t>
    <phoneticPr fontId="2"/>
  </si>
  <si>
    <t>Categories of hospital</t>
    <phoneticPr fontId="2"/>
  </si>
  <si>
    <t>Specialized hospitals</t>
    <phoneticPr fontId="2"/>
  </si>
  <si>
    <t>Location of hospitals</t>
    <phoneticPr fontId="2"/>
  </si>
  <si>
    <t>Nagoya City</t>
    <phoneticPr fontId="2"/>
  </si>
  <si>
    <t>Other Cities</t>
    <phoneticPr fontId="2"/>
  </si>
  <si>
    <t>Emergency</t>
    <phoneticPr fontId="2"/>
  </si>
  <si>
    <t>Secondary care</t>
    <phoneticPr fontId="2"/>
  </si>
  <si>
    <t>Tertiary care</t>
    <phoneticPr fontId="2"/>
  </si>
  <si>
    <t>Specialized hospitals</t>
    <phoneticPr fontId="2"/>
  </si>
  <si>
    <t>Supplementary Table S3. Casative pathogens by hospital size (beds number)</t>
    <phoneticPr fontId="2"/>
  </si>
  <si>
    <t>N=677</t>
    <phoneticPr fontId="2"/>
  </si>
  <si>
    <t>N=9522</t>
    <phoneticPr fontId="2"/>
  </si>
  <si>
    <t>271 (39.9)</t>
    <phoneticPr fontId="2"/>
  </si>
  <si>
    <t>3334 (35.0)</t>
    <phoneticPr fontId="2"/>
  </si>
  <si>
    <t>118 (17.4)</t>
    <phoneticPr fontId="2"/>
  </si>
  <si>
    <t>2127 (22.3)</t>
    <phoneticPr fontId="2"/>
  </si>
  <si>
    <t>2245 (22.0)</t>
    <phoneticPr fontId="2"/>
  </si>
  <si>
    <t>4337 (45.5)</t>
    <phoneticPr fontId="2"/>
  </si>
  <si>
    <t>334 (49.3)</t>
    <phoneticPr fontId="2"/>
  </si>
  <si>
    <t>8727 (91.7)</t>
    <phoneticPr fontId="2"/>
  </si>
  <si>
    <t>616 (91.0)</t>
    <phoneticPr fontId="2"/>
  </si>
  <si>
    <t>413 (61.0)</t>
    <phoneticPr fontId="2"/>
  </si>
  <si>
    <t>3627 (38.1)</t>
    <phoneticPr fontId="2"/>
  </si>
  <si>
    <t>1200 (12.6)</t>
    <phoneticPr fontId="2"/>
  </si>
  <si>
    <t>158 (23.3)</t>
    <phoneticPr fontId="2"/>
  </si>
  <si>
    <t>143 (21.1)</t>
    <phoneticPr fontId="2"/>
  </si>
  <si>
    <t>1976 (20.8)</t>
    <phoneticPr fontId="2"/>
  </si>
  <si>
    <t>Specialized hospitals</t>
    <phoneticPr fontId="2"/>
  </si>
  <si>
    <t>514 (75.9)</t>
    <phoneticPr fontId="2"/>
  </si>
  <si>
    <t>7369 (77.4)</t>
    <phoneticPr fontId="2"/>
  </si>
  <si>
    <t>5055 (53.1)</t>
    <phoneticPr fontId="2"/>
  </si>
  <si>
    <t>405 (59.8)</t>
    <phoneticPr fontId="2"/>
  </si>
  <si>
    <t>&lt;0.01</t>
    <phoneticPr fontId="2"/>
  </si>
  <si>
    <t>272 (40.1)</t>
    <phoneticPr fontId="2"/>
  </si>
  <si>
    <t>4466 (46.9)</t>
    <phoneticPr fontId="2"/>
  </si>
  <si>
    <t>147 (21.7)</t>
    <phoneticPr fontId="2"/>
  </si>
  <si>
    <t>632 (6.6)</t>
    <phoneticPr fontId="2"/>
  </si>
  <si>
    <t>1492 (15.7)</t>
    <phoneticPr fontId="2"/>
  </si>
  <si>
    <t>92 (13.6)</t>
    <phoneticPr fontId="2"/>
  </si>
  <si>
    <t>2873 (30.2)</t>
    <phoneticPr fontId="2"/>
  </si>
  <si>
    <t>212 (31.3)</t>
    <phoneticPr fontId="2"/>
  </si>
  <si>
    <t>3181 (33.4)</t>
    <phoneticPr fontId="2"/>
  </si>
  <si>
    <t>230 (34.0)</t>
    <phoneticPr fontId="2"/>
  </si>
  <si>
    <t>677 (6.6)</t>
    <phoneticPr fontId="2"/>
  </si>
  <si>
    <t>143 (6.7)</t>
    <phoneticPr fontId="2"/>
  </si>
  <si>
    <t>Age, categories</t>
    <phoneticPr fontId="2"/>
  </si>
  <si>
    <t>(Ventilator-associated pneumonia)</t>
    <phoneticPr fontId="2"/>
  </si>
  <si>
    <t>(Catheter-associated urinary tract infections)</t>
    <phoneticPr fontId="2"/>
  </si>
  <si>
    <t>Catheter-related infections</t>
    <phoneticPr fontId="2"/>
  </si>
  <si>
    <t>Laboratory confirmed bloodstream infections</t>
    <phoneticPr fontId="2"/>
  </si>
  <si>
    <t>Other infections</t>
    <phoneticPr fontId="2"/>
  </si>
  <si>
    <t>R; resistant, 3GC; third-generation cepharosporin</t>
    <phoneticPr fontId="2"/>
  </si>
  <si>
    <t>Abbreviations: CI; confidence interval, R; resistant, 3GC; third-generation cepharosporin</t>
    <phoneticPr fontId="2"/>
  </si>
  <si>
    <t>(3GC-R)</t>
    <phoneticPr fontId="2"/>
  </si>
  <si>
    <t>Staphylococcus epidermidis</t>
    <phoneticPr fontId="2"/>
  </si>
  <si>
    <t>Enterococcus faecalis</t>
    <phoneticPr fontId="2"/>
  </si>
  <si>
    <t xml:space="preserve">Data were presented unweighted number (percentage) of causative pathogens. </t>
    <phoneticPr fontId="2"/>
  </si>
  <si>
    <t>Table 3. Causative pathogens by healthcare-associated infection</t>
    <phoneticPr fontId="2"/>
  </si>
  <si>
    <t>Percentage was calculated as follows: (number of pathogens)*100/total pathogens (431)</t>
    <phoneticPr fontId="2"/>
  </si>
  <si>
    <r>
      <t xml:space="preserve">Abbreviations:  </t>
    </r>
    <r>
      <rPr>
        <sz val="11"/>
        <color theme="1"/>
        <rFont val="Times New Roman"/>
        <family val="1"/>
      </rPr>
      <t xml:space="preserve">UTI, urinary tract infection; PN, pneumonia and lower respiratory infection; SSI, surgical site infection; </t>
    </r>
    <phoneticPr fontId="2"/>
  </si>
  <si>
    <t>Gastrointestinal/intra-abdominal infections</t>
    <phoneticPr fontId="2"/>
  </si>
  <si>
    <t xml:space="preserve">GI/IAB, gastrointestinal infection/intra-abdominal infection; LCBI, laboratory confirmed bloodstream infection; CRI, catheter related infection; </t>
    <phoneticPr fontId="2"/>
  </si>
  <si>
    <t>SSTI    (n=17)</t>
    <phoneticPr fontId="2"/>
  </si>
  <si>
    <t>SSTI, skin and soft tissue infection</t>
    <phoneticPr fontId="2"/>
  </si>
  <si>
    <t>1 (2.0)</t>
    <phoneticPr fontId="2"/>
  </si>
  <si>
    <t>407 (4.0)</t>
    <phoneticPr fontId="2"/>
  </si>
  <si>
    <t xml:space="preserve">    0 (0) </t>
    <phoneticPr fontId="2"/>
  </si>
  <si>
    <r>
      <t xml:space="preserve">Sexuality </t>
    </r>
    <r>
      <rPr>
        <b/>
        <vertAlign val="superscript"/>
        <sz val="11"/>
        <rFont val="Times New Roman"/>
        <family val="1"/>
      </rPr>
      <t>a</t>
    </r>
    <phoneticPr fontId="2"/>
  </si>
  <si>
    <r>
      <t>p-</t>
    </r>
    <r>
      <rPr>
        <b/>
        <sz val="11"/>
        <rFont val="Times New Roman"/>
        <family val="1"/>
      </rPr>
      <t>value</t>
    </r>
    <phoneticPr fontId="2"/>
  </si>
  <si>
    <t>Healthcare-associated infections</t>
    <phoneticPr fontId="2"/>
  </si>
  <si>
    <t>Pneumonia and lower respiratory infections</t>
    <phoneticPr fontId="2"/>
  </si>
  <si>
    <r>
      <t>Location of hospitals (population density, /km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)</t>
    </r>
    <phoneticPr fontId="2"/>
  </si>
  <si>
    <r>
      <rPr>
        <sz val="12"/>
        <color theme="0"/>
        <rFont val="Times New Roman"/>
        <family val="1"/>
      </rPr>
      <t>__</t>
    </r>
    <r>
      <rPr>
        <sz val="12"/>
        <color theme="1"/>
        <rFont val="Times New Roman"/>
        <family val="1"/>
      </rPr>
      <t>0</t>
    </r>
    <phoneticPr fontId="2"/>
  </si>
  <si>
    <r>
      <t>Peripheral venous catheter</t>
    </r>
    <r>
      <rPr>
        <vertAlign val="superscript"/>
        <sz val="12"/>
        <color theme="1"/>
        <rFont val="Times New Roman"/>
        <family val="1"/>
      </rPr>
      <t xml:space="preserve"> b</t>
    </r>
    <phoneticPr fontId="2"/>
  </si>
  <si>
    <r>
      <rPr>
        <vertAlign val="superscript"/>
        <sz val="12"/>
        <color theme="1"/>
        <rFont val="Times New Roman"/>
        <family val="1"/>
      </rPr>
      <t xml:space="preserve">a, b </t>
    </r>
    <r>
      <rPr>
        <sz val="12"/>
        <color theme="1"/>
        <rFont val="Times New Roman"/>
        <family val="1"/>
      </rPr>
      <t>1 missing data</t>
    </r>
    <phoneticPr fontId="2"/>
  </si>
  <si>
    <r>
      <rPr>
        <vertAlign val="superscript"/>
        <sz val="12"/>
        <color theme="1"/>
        <rFont val="Times New Roman"/>
        <family val="1"/>
      </rPr>
      <t xml:space="preserve">a, b </t>
    </r>
    <r>
      <rPr>
        <sz val="12"/>
        <color theme="1"/>
        <rFont val="Times New Roman"/>
        <family val="1"/>
      </rPr>
      <t xml:space="preserve">1 missing data in patients in the hospitals with 200-399 beds </t>
    </r>
    <phoneticPr fontId="2"/>
  </si>
  <si>
    <r>
      <t>Sex</t>
    </r>
    <r>
      <rPr>
        <b/>
        <vertAlign val="superscript"/>
        <sz val="12"/>
        <color theme="1"/>
        <rFont val="Times New Roman"/>
        <family val="1"/>
      </rPr>
      <t xml:space="preserve"> a</t>
    </r>
    <phoneticPr fontId="2"/>
  </si>
  <si>
    <t>Supprymentary Table S3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</si>
</sst>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30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Arial Unicode MS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Arial Unicode MS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5" tint="-0.249977111117893"/>
      <name val="Times New Roman"/>
      <family val="1"/>
    </font>
    <font>
      <b/>
      <sz val="11"/>
      <color theme="5" tint="-0.249977111117893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ＭＳ Ｐゴシック"/>
      <family val="2"/>
      <charset val="128"/>
      <scheme val="minor"/>
    </font>
    <font>
      <vertAlign val="superscript"/>
      <sz val="11"/>
      <color theme="1"/>
      <name val="Times New Roman"/>
      <family val="1"/>
    </font>
    <font>
      <b/>
      <sz val="11"/>
      <color theme="0"/>
      <name val="Arial Unicode MS"/>
      <family val="3"/>
      <charset val="128"/>
    </font>
    <font>
      <sz val="11"/>
      <color rgb="FFFF0000"/>
      <name val="Times New Roman"/>
      <family val="1"/>
    </font>
    <font>
      <b/>
      <i/>
      <sz val="11"/>
      <name val="Times New Roman"/>
      <family val="1"/>
    </font>
    <font>
      <b/>
      <vertAlign val="superscript"/>
      <sz val="11"/>
      <name val="Times New Roman"/>
      <family val="1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ＭＳ Ｐゴシック"/>
      <family val="2"/>
      <charset val="128"/>
      <scheme val="minor"/>
    </font>
    <font>
      <sz val="12"/>
      <color theme="0"/>
      <name val="Times New Roman"/>
      <family val="1"/>
    </font>
    <font>
      <sz val="12"/>
      <name val="ＭＳ Ｐゴシック"/>
      <family val="2"/>
      <charset val="128"/>
      <scheme val="minor"/>
    </font>
    <font>
      <vertAlign val="superscript"/>
      <sz val="12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5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1" fillId="4" borderId="2" xfId="0" applyFont="1" applyFill="1" applyBorder="1">
      <alignment vertical="center"/>
    </xf>
    <xf numFmtId="0" fontId="1" fillId="4" borderId="0" xfId="0" applyFont="1" applyFill="1">
      <alignment vertical="center"/>
    </xf>
    <xf numFmtId="0" fontId="3" fillId="0" borderId="3" xfId="0" applyFont="1" applyBorder="1">
      <alignment vertical="center"/>
    </xf>
    <xf numFmtId="0" fontId="0" fillId="5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2" xfId="0" applyFont="1" applyFill="1" applyBorder="1">
      <alignment vertical="center"/>
    </xf>
    <xf numFmtId="0" fontId="5" fillId="4" borderId="3" xfId="0" applyFont="1" applyFill="1" applyBorder="1">
      <alignment vertical="center"/>
    </xf>
    <xf numFmtId="0" fontId="5" fillId="4" borderId="0" xfId="0" applyFont="1" applyFill="1">
      <alignment vertical="center"/>
    </xf>
    <xf numFmtId="49" fontId="0" fillId="0" borderId="0" xfId="0" applyNumberForma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8" fillId="0" borderId="0" xfId="0" applyFont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0" fontId="10" fillId="0" borderId="0" xfId="0" applyFont="1">
      <alignment vertical="center"/>
    </xf>
    <xf numFmtId="0" fontId="11" fillId="2" borderId="0" xfId="0" applyFont="1" applyFill="1">
      <alignment vertical="center"/>
    </xf>
    <xf numFmtId="0" fontId="6" fillId="0" borderId="1" xfId="0" applyFont="1" applyBorder="1">
      <alignment vertical="center"/>
    </xf>
    <xf numFmtId="0" fontId="12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12" fillId="2" borderId="0" xfId="0" applyFont="1" applyFill="1">
      <alignment vertical="center"/>
    </xf>
    <xf numFmtId="0" fontId="6" fillId="0" borderId="5" xfId="0" applyFont="1" applyBorder="1" applyAlignment="1">
      <alignment horizontal="right" vertical="center"/>
    </xf>
    <xf numFmtId="0" fontId="7" fillId="6" borderId="4" xfId="0" applyFont="1" applyFill="1" applyBorder="1" applyAlignment="1">
      <alignment vertical="center" wrapText="1"/>
    </xf>
    <xf numFmtId="176" fontId="7" fillId="6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0" fillId="2" borderId="0" xfId="0" applyFill="1">
      <alignment vertical="center"/>
    </xf>
    <xf numFmtId="0" fontId="14" fillId="2" borderId="0" xfId="0" applyFont="1" applyFill="1">
      <alignment vertical="center"/>
    </xf>
    <xf numFmtId="0" fontId="6" fillId="2" borderId="5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5" xfId="0" applyFont="1" applyFill="1" applyBorder="1" applyAlignment="1">
      <alignment horizontal="right" vertical="center"/>
    </xf>
    <xf numFmtId="0" fontId="7" fillId="2" borderId="0" xfId="0" applyFont="1" applyFill="1" applyBorder="1">
      <alignment vertical="center"/>
    </xf>
    <xf numFmtId="0" fontId="7" fillId="10" borderId="4" xfId="0" applyFont="1" applyFill="1" applyBorder="1" applyAlignment="1">
      <alignment vertical="center" wrapText="1"/>
    </xf>
    <xf numFmtId="176" fontId="7" fillId="10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6" borderId="4" xfId="0" applyFont="1" applyFill="1" applyBorder="1" applyAlignment="1">
      <alignment vertical="center"/>
    </xf>
    <xf numFmtId="0" fontId="6" fillId="10" borderId="0" xfId="0" applyFont="1" applyFill="1">
      <alignment vertical="center"/>
    </xf>
    <xf numFmtId="0" fontId="12" fillId="10" borderId="0" xfId="0" applyFont="1" applyFill="1">
      <alignment vertical="center"/>
    </xf>
    <xf numFmtId="0" fontId="10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16" fillId="8" borderId="2" xfId="0" applyFont="1" applyFill="1" applyBorder="1">
      <alignment vertical="center"/>
    </xf>
    <xf numFmtId="0" fontId="16" fillId="8" borderId="0" xfId="0" applyFont="1" applyFill="1">
      <alignment vertical="center"/>
    </xf>
    <xf numFmtId="0" fontId="14" fillId="2" borderId="0" xfId="0" applyFont="1" applyFill="1" applyAlignment="1">
      <alignment horizontal="left" vertical="center"/>
    </xf>
    <xf numFmtId="177" fontId="0" fillId="0" borderId="0" xfId="0" applyNumberFormat="1">
      <alignment vertical="center"/>
    </xf>
    <xf numFmtId="0" fontId="6" fillId="2" borderId="0" xfId="0" applyFont="1" applyFill="1" applyAlignment="1">
      <alignment horizontal="left" vertical="center"/>
    </xf>
    <xf numFmtId="0" fontId="0" fillId="0" borderId="0" xfId="0">
      <alignment vertical="center"/>
    </xf>
    <xf numFmtId="0" fontId="0" fillId="6" borderId="0" xfId="0" applyFill="1">
      <alignment vertical="center"/>
    </xf>
    <xf numFmtId="0" fontId="0" fillId="11" borderId="0" xfId="0" applyFill="1" applyAlignment="1">
      <alignment horizontal="center" vertical="center"/>
    </xf>
    <xf numFmtId="0" fontId="13" fillId="2" borderId="0" xfId="0" applyFont="1" applyFill="1">
      <alignment vertical="center"/>
    </xf>
    <xf numFmtId="0" fontId="6" fillId="2" borderId="5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177" fontId="6" fillId="2" borderId="0" xfId="0" applyNumberFormat="1" applyFont="1" applyFill="1" applyAlignment="1">
      <alignment horizontal="right" vertical="center"/>
    </xf>
    <xf numFmtId="0" fontId="7" fillId="2" borderId="4" xfId="0" applyFont="1" applyFill="1" applyBorder="1">
      <alignment vertical="center"/>
    </xf>
    <xf numFmtId="0" fontId="7" fillId="2" borderId="4" xfId="0" applyFont="1" applyFill="1" applyBorder="1" applyAlignment="1">
      <alignment horizontal="right" vertical="center"/>
    </xf>
    <xf numFmtId="0" fontId="6" fillId="12" borderId="0" xfId="0" applyFont="1" applyFill="1">
      <alignment vertical="center"/>
    </xf>
    <xf numFmtId="0" fontId="6" fillId="12" borderId="0" xfId="0" applyFont="1" applyFill="1" applyAlignment="1">
      <alignment horizontal="right" vertical="center"/>
    </xf>
    <xf numFmtId="177" fontId="6" fillId="12" borderId="0" xfId="0" applyNumberFormat="1" applyFont="1" applyFill="1" applyAlignment="1">
      <alignment horizontal="right" vertical="center"/>
    </xf>
    <xf numFmtId="0" fontId="6" fillId="1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9" fillId="8" borderId="0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/>
    </xf>
    <xf numFmtId="0" fontId="9" fillId="8" borderId="5" xfId="0" applyFont="1" applyFill="1" applyBorder="1" applyAlignment="1">
      <alignment vertical="center" wrapText="1"/>
    </xf>
    <xf numFmtId="0" fontId="12" fillId="12" borderId="0" xfId="0" applyFont="1" applyFill="1">
      <alignment vertical="center"/>
    </xf>
    <xf numFmtId="0" fontId="6" fillId="12" borderId="0" xfId="0" applyFont="1" applyFill="1" applyAlignment="1">
      <alignment vertical="center"/>
    </xf>
    <xf numFmtId="0" fontId="0" fillId="12" borderId="0" xfId="0" applyFill="1">
      <alignment vertical="center"/>
    </xf>
    <xf numFmtId="0" fontId="6" fillId="2" borderId="0" xfId="0" applyFont="1" applyFill="1" applyAlignment="1">
      <alignment horizontal="center" vertical="center"/>
    </xf>
    <xf numFmtId="0" fontId="17" fillId="0" borderId="0" xfId="0" applyFont="1">
      <alignment vertical="center"/>
    </xf>
    <xf numFmtId="0" fontId="6" fillId="2" borderId="0" xfId="0" applyFont="1" applyFill="1" applyBorder="1" applyAlignment="1">
      <alignment vertical="top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77" fontId="8" fillId="2" borderId="0" xfId="0" applyNumberFormat="1" applyFont="1" applyFill="1" applyAlignment="1">
      <alignment horizontal="center" vertical="center"/>
    </xf>
    <xf numFmtId="0" fontId="8" fillId="8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0" fontId="8" fillId="7" borderId="5" xfId="0" applyFont="1" applyFill="1" applyBorder="1" applyAlignment="1">
      <alignment vertical="center" wrapText="1"/>
    </xf>
    <xf numFmtId="0" fontId="9" fillId="13" borderId="5" xfId="0" applyFont="1" applyFill="1" applyBorder="1" applyAlignment="1">
      <alignment vertical="center" wrapText="1"/>
    </xf>
    <xf numFmtId="0" fontId="6" fillId="7" borderId="1" xfId="0" applyFont="1" applyFill="1" applyBorder="1">
      <alignment vertical="center"/>
    </xf>
    <xf numFmtId="0" fontId="20" fillId="2" borderId="0" xfId="0" applyFont="1" applyFill="1">
      <alignment vertical="center"/>
    </xf>
    <xf numFmtId="0" fontId="20" fillId="0" borderId="0" xfId="0" applyFont="1">
      <alignment vertical="center"/>
    </xf>
    <xf numFmtId="0" fontId="21" fillId="7" borderId="1" xfId="0" applyFont="1" applyFill="1" applyBorder="1">
      <alignment vertical="center"/>
    </xf>
    <xf numFmtId="0" fontId="21" fillId="7" borderId="5" xfId="0" applyFont="1" applyFill="1" applyBorder="1" applyAlignment="1">
      <alignment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21" fillId="2" borderId="0" xfId="0" applyFont="1" applyFill="1">
      <alignment vertical="center"/>
    </xf>
    <xf numFmtId="0" fontId="13" fillId="8" borderId="0" xfId="0" applyFont="1" applyFill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8" borderId="0" xfId="0" applyFont="1" applyFill="1" applyAlignment="1">
      <alignment horizontal="right" vertical="center" wrapText="1"/>
    </xf>
    <xf numFmtId="0" fontId="21" fillId="2" borderId="0" xfId="0" applyFont="1" applyFill="1" applyAlignment="1">
      <alignment horizontal="right" vertical="center"/>
    </xf>
    <xf numFmtId="3" fontId="21" fillId="2" borderId="0" xfId="0" applyNumberFormat="1" applyFont="1" applyFill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176" fontId="21" fillId="2" borderId="0" xfId="0" applyNumberFormat="1" applyFont="1" applyFill="1" applyAlignment="1">
      <alignment horizontal="right" vertical="center"/>
    </xf>
    <xf numFmtId="0" fontId="21" fillId="2" borderId="0" xfId="0" applyFont="1" applyFill="1" applyAlignment="1">
      <alignment vertical="center" wrapText="1"/>
    </xf>
    <xf numFmtId="0" fontId="23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25" fillId="2" borderId="0" xfId="0" applyFont="1" applyFill="1">
      <alignment vertical="center"/>
    </xf>
    <xf numFmtId="0" fontId="25" fillId="2" borderId="0" xfId="0" applyFont="1" applyFill="1" applyAlignment="1">
      <alignment horizontal="right" vertical="center"/>
    </xf>
    <xf numFmtId="0" fontId="26" fillId="0" borderId="0" xfId="0" applyFont="1" applyAlignment="1">
      <alignment vertical="center" wrapText="1"/>
    </xf>
    <xf numFmtId="0" fontId="13" fillId="2" borderId="0" xfId="0" applyFont="1" applyFill="1" applyBorder="1">
      <alignment vertical="center"/>
    </xf>
    <xf numFmtId="0" fontId="21" fillId="9" borderId="0" xfId="0" applyFont="1" applyFill="1" applyBorder="1">
      <alignment vertical="center"/>
    </xf>
    <xf numFmtId="0" fontId="21" fillId="9" borderId="0" xfId="0" applyFont="1" applyFill="1" applyBorder="1" applyAlignment="1">
      <alignment horizontal="right" vertical="center"/>
    </xf>
    <xf numFmtId="0" fontId="21" fillId="9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right" vertical="center"/>
    </xf>
    <xf numFmtId="0" fontId="21" fillId="2" borderId="0" xfId="0" applyFont="1" applyFill="1" applyBorder="1">
      <alignment vertical="center"/>
    </xf>
    <xf numFmtId="0" fontId="28" fillId="0" borderId="0" xfId="0" applyFont="1">
      <alignment vertical="center"/>
    </xf>
    <xf numFmtId="0" fontId="26" fillId="0" borderId="0" xfId="0" applyFont="1">
      <alignment vertical="center"/>
    </xf>
    <xf numFmtId="0" fontId="24" fillId="2" borderId="0" xfId="0" applyFont="1" applyFill="1" applyBorder="1">
      <alignment vertical="center"/>
    </xf>
    <xf numFmtId="0" fontId="25" fillId="2" borderId="0" xfId="0" applyFont="1" applyFill="1" applyBorder="1">
      <alignment vertical="center"/>
    </xf>
    <xf numFmtId="0" fontId="25" fillId="2" borderId="0" xfId="0" applyFont="1" applyFill="1" applyBorder="1" applyAlignment="1">
      <alignment horizontal="right" vertical="center"/>
    </xf>
    <xf numFmtId="49" fontId="25" fillId="9" borderId="0" xfId="0" applyNumberFormat="1" applyFont="1" applyFill="1" applyBorder="1">
      <alignment vertical="center"/>
    </xf>
    <xf numFmtId="0" fontId="25" fillId="9" borderId="0" xfId="0" applyFont="1" applyFill="1" applyBorder="1" applyAlignment="1">
      <alignment horizontal="right" vertical="center"/>
    </xf>
    <xf numFmtId="49" fontId="25" fillId="2" borderId="0" xfId="0" applyNumberFormat="1" applyFont="1" applyFill="1" applyBorder="1">
      <alignment vertical="center"/>
    </xf>
    <xf numFmtId="0" fontId="21" fillId="2" borderId="0" xfId="0" applyFont="1" applyFill="1" applyAlignment="1">
      <alignment horizontal="left" vertical="center"/>
    </xf>
    <xf numFmtId="0" fontId="21" fillId="2" borderId="5" xfId="0" applyFont="1" applyFill="1" applyBorder="1">
      <alignment vertical="center"/>
    </xf>
    <xf numFmtId="0" fontId="21" fillId="2" borderId="5" xfId="0" applyFont="1" applyFill="1" applyBorder="1" applyAlignment="1">
      <alignment horizontal="left" vertical="center"/>
    </xf>
    <xf numFmtId="176" fontId="21" fillId="2" borderId="5" xfId="0" applyNumberFormat="1" applyFont="1" applyFill="1" applyBorder="1" applyAlignment="1">
      <alignment horizontal="right" vertical="center"/>
    </xf>
    <xf numFmtId="0" fontId="21" fillId="2" borderId="0" xfId="0" applyFont="1" applyFill="1" applyAlignment="1">
      <alignment vertical="top"/>
    </xf>
    <xf numFmtId="0" fontId="21" fillId="0" borderId="0" xfId="0" applyFo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top"/>
    </xf>
    <xf numFmtId="0" fontId="13" fillId="7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Figure_1作成図!$N$25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Figure_1作成図!$I$26:$I$36</c:f>
              <c:strCache>
                <c:ptCount val="11"/>
                <c:pt idx="0">
                  <c:v>PN</c:v>
                </c:pt>
                <c:pt idx="1">
                  <c:v>UTI</c:v>
                </c:pt>
                <c:pt idx="2">
                  <c:v>SSI</c:v>
                </c:pt>
                <c:pt idx="3">
                  <c:v>GI/AIB</c:v>
                </c:pt>
                <c:pt idx="4">
                  <c:v>CSEP</c:v>
                </c:pt>
                <c:pt idx="5">
                  <c:v>FN</c:v>
                </c:pt>
                <c:pt idx="6">
                  <c:v>CRI</c:v>
                </c:pt>
                <c:pt idx="7">
                  <c:v>LCBI</c:v>
                </c:pt>
                <c:pt idx="8">
                  <c:v>SST</c:v>
                </c:pt>
                <c:pt idx="9">
                  <c:v>BJ</c:v>
                </c:pt>
                <c:pt idx="10">
                  <c:v>NEO</c:v>
                </c:pt>
              </c:strCache>
            </c:strRef>
          </c:cat>
          <c:val>
            <c:numRef>
              <c:f>Figure_1作成図!$N$26:$N$36</c:f>
              <c:numCache>
                <c:formatCode>0.00_ </c:formatCode>
                <c:ptCount val="11"/>
                <c:pt idx="0">
                  <c:v>1.7942935581919797</c:v>
                </c:pt>
                <c:pt idx="1">
                  <c:v>1.0491224629865674</c:v>
                </c:pt>
                <c:pt idx="2">
                  <c:v>0.87263457201686445</c:v>
                </c:pt>
                <c:pt idx="3">
                  <c:v>0.69614668104716149</c:v>
                </c:pt>
                <c:pt idx="4">
                  <c:v>0.50004902441415822</c:v>
                </c:pt>
                <c:pt idx="5">
                  <c:v>0.42160996176095694</c:v>
                </c:pt>
                <c:pt idx="6">
                  <c:v>0.33336601627610551</c:v>
                </c:pt>
                <c:pt idx="7">
                  <c:v>0.27453671928620454</c:v>
                </c:pt>
                <c:pt idx="8">
                  <c:v>0.24512207079125403</c:v>
                </c:pt>
                <c:pt idx="9">
                  <c:v>0.13726835964310227</c:v>
                </c:pt>
                <c:pt idx="10">
                  <c:v>0.42160996176095694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7D-4E8B-ADE7-97EC3E5C8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799000"/>
        <c:axId val="431797824"/>
      </c:barChart>
      <c:catAx>
        <c:axId val="431799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1797824"/>
        <c:crosses val="autoZero"/>
        <c:auto val="1"/>
        <c:lblAlgn val="ctr"/>
        <c:lblOffset val="100"/>
        <c:noMultiLvlLbl val="0"/>
      </c:catAx>
      <c:valAx>
        <c:axId val="431797824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17990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ja-JP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Prevalence of top 11 HAI by hospital size (beds number)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Figure_1作成図!$J$25</c:f>
              <c:strCache>
                <c:ptCount val="1"/>
                <c:pt idx="0">
                  <c:v>200～399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Figure_1作成図!$I$26:$I$36</c:f>
              <c:strCache>
                <c:ptCount val="11"/>
                <c:pt idx="0">
                  <c:v>PN</c:v>
                </c:pt>
                <c:pt idx="1">
                  <c:v>UTI</c:v>
                </c:pt>
                <c:pt idx="2">
                  <c:v>SSI</c:v>
                </c:pt>
                <c:pt idx="3">
                  <c:v>GI/AIB</c:v>
                </c:pt>
                <c:pt idx="4">
                  <c:v>CSEP</c:v>
                </c:pt>
                <c:pt idx="5">
                  <c:v>FN</c:v>
                </c:pt>
                <c:pt idx="6">
                  <c:v>CRI</c:v>
                </c:pt>
                <c:pt idx="7">
                  <c:v>LCBI</c:v>
                </c:pt>
                <c:pt idx="8">
                  <c:v>SST</c:v>
                </c:pt>
                <c:pt idx="9">
                  <c:v>BJ</c:v>
                </c:pt>
                <c:pt idx="10">
                  <c:v>NEO</c:v>
                </c:pt>
              </c:strCache>
            </c:strRef>
          </c:cat>
          <c:val>
            <c:numRef>
              <c:f>Figure_1作成図!$J$26:$J$36</c:f>
              <c:numCache>
                <c:formatCode>0.00_ </c:formatCode>
                <c:ptCount val="11"/>
                <c:pt idx="0">
                  <c:v>2.3358585858585861</c:v>
                </c:pt>
                <c:pt idx="1">
                  <c:v>1.1994949494949494</c:v>
                </c:pt>
                <c:pt idx="2">
                  <c:v>0.44191919191919193</c:v>
                </c:pt>
                <c:pt idx="3">
                  <c:v>0.44191919191919193</c:v>
                </c:pt>
                <c:pt idx="4">
                  <c:v>0.18939393939393939</c:v>
                </c:pt>
                <c:pt idx="5">
                  <c:v>0.25252525252525254</c:v>
                </c:pt>
                <c:pt idx="6">
                  <c:v>0.18939393939393939</c:v>
                </c:pt>
                <c:pt idx="7">
                  <c:v>0.12626262626262627</c:v>
                </c:pt>
                <c:pt idx="8">
                  <c:v>0.25252525252525254</c:v>
                </c:pt>
                <c:pt idx="9">
                  <c:v>0.18939393939393939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90-4705-BC72-702DCD115175}"/>
            </c:ext>
          </c:extLst>
        </c:ser>
        <c:ser>
          <c:idx val="1"/>
          <c:order val="1"/>
          <c:tx>
            <c:strRef>
              <c:f>Figure_1作成図!$K$25</c:f>
              <c:strCache>
                <c:ptCount val="1"/>
                <c:pt idx="0">
                  <c:v>400～599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Figure_1作成図!$I$26:$I$36</c:f>
              <c:strCache>
                <c:ptCount val="11"/>
                <c:pt idx="0">
                  <c:v>PN</c:v>
                </c:pt>
                <c:pt idx="1">
                  <c:v>UTI</c:v>
                </c:pt>
                <c:pt idx="2">
                  <c:v>SSI</c:v>
                </c:pt>
                <c:pt idx="3">
                  <c:v>GI/AIB</c:v>
                </c:pt>
                <c:pt idx="4">
                  <c:v>CSEP</c:v>
                </c:pt>
                <c:pt idx="5">
                  <c:v>FN</c:v>
                </c:pt>
                <c:pt idx="6">
                  <c:v>CRI</c:v>
                </c:pt>
                <c:pt idx="7">
                  <c:v>LCBI</c:v>
                </c:pt>
                <c:pt idx="8">
                  <c:v>SST</c:v>
                </c:pt>
                <c:pt idx="9">
                  <c:v>BJ</c:v>
                </c:pt>
                <c:pt idx="10">
                  <c:v>NEO</c:v>
                </c:pt>
              </c:strCache>
            </c:strRef>
          </c:cat>
          <c:val>
            <c:numRef>
              <c:f>Figure_1作成図!$K$26:$K$36</c:f>
              <c:numCache>
                <c:formatCode>0.00_ </c:formatCode>
                <c:ptCount val="11"/>
                <c:pt idx="0">
                  <c:v>1.6855753646677472</c:v>
                </c:pt>
                <c:pt idx="1">
                  <c:v>0.90761750405186381</c:v>
                </c:pt>
                <c:pt idx="2">
                  <c:v>1.1669367909238249</c:v>
                </c:pt>
                <c:pt idx="3">
                  <c:v>0.81037277147487841</c:v>
                </c:pt>
                <c:pt idx="4">
                  <c:v>0.6158833063209076</c:v>
                </c:pt>
                <c:pt idx="5">
                  <c:v>0.55105348460291737</c:v>
                </c:pt>
                <c:pt idx="6">
                  <c:v>0.22690437601296595</c:v>
                </c:pt>
                <c:pt idx="7">
                  <c:v>0.2593192868719611</c:v>
                </c:pt>
                <c:pt idx="8">
                  <c:v>0.3565640194489465</c:v>
                </c:pt>
                <c:pt idx="9">
                  <c:v>0.12965964343598055</c:v>
                </c:pt>
                <c:pt idx="10">
                  <c:v>3.2414910858995137E-2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90-4705-BC72-702DCD115175}"/>
            </c:ext>
          </c:extLst>
        </c:ser>
        <c:ser>
          <c:idx val="2"/>
          <c:order val="2"/>
          <c:tx>
            <c:strRef>
              <c:f>Figure_1作成図!$L$25</c:f>
              <c:strCache>
                <c:ptCount val="1"/>
                <c:pt idx="0">
                  <c:v>600～799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Figure_1作成図!$I$26:$I$36</c:f>
              <c:strCache>
                <c:ptCount val="11"/>
                <c:pt idx="0">
                  <c:v>PN</c:v>
                </c:pt>
                <c:pt idx="1">
                  <c:v>UTI</c:v>
                </c:pt>
                <c:pt idx="2">
                  <c:v>SSI</c:v>
                </c:pt>
                <c:pt idx="3">
                  <c:v>GI/AIB</c:v>
                </c:pt>
                <c:pt idx="4">
                  <c:v>CSEP</c:v>
                </c:pt>
                <c:pt idx="5">
                  <c:v>FN</c:v>
                </c:pt>
                <c:pt idx="6">
                  <c:v>CRI</c:v>
                </c:pt>
                <c:pt idx="7">
                  <c:v>LCBI</c:v>
                </c:pt>
                <c:pt idx="8">
                  <c:v>SST</c:v>
                </c:pt>
                <c:pt idx="9">
                  <c:v>BJ</c:v>
                </c:pt>
                <c:pt idx="10">
                  <c:v>NEO</c:v>
                </c:pt>
              </c:strCache>
            </c:strRef>
          </c:cat>
          <c:val>
            <c:numRef>
              <c:f>Figure_1作成図!$L$26:$L$36</c:f>
              <c:numCache>
                <c:formatCode>0.00_ </c:formatCode>
                <c:ptCount val="11"/>
                <c:pt idx="0">
                  <c:v>2.1694517736734094</c:v>
                </c:pt>
                <c:pt idx="1">
                  <c:v>1.2019935502785106</c:v>
                </c:pt>
                <c:pt idx="2">
                  <c:v>0.49838756962767516</c:v>
                </c:pt>
                <c:pt idx="3">
                  <c:v>0.61565523306948111</c:v>
                </c:pt>
                <c:pt idx="4">
                  <c:v>0.55702140134857814</c:v>
                </c:pt>
                <c:pt idx="5">
                  <c:v>0.3224860744649663</c:v>
                </c:pt>
                <c:pt idx="6">
                  <c:v>0.43975373790677219</c:v>
                </c:pt>
                <c:pt idx="7">
                  <c:v>0.23453532688361184</c:v>
                </c:pt>
                <c:pt idx="8">
                  <c:v>0.17590149516270889</c:v>
                </c:pt>
                <c:pt idx="9">
                  <c:v>0.17590149516270889</c:v>
                </c:pt>
                <c:pt idx="10">
                  <c:v>0.17590149516270889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D90-4705-BC72-702DCD115175}"/>
            </c:ext>
          </c:extLst>
        </c:ser>
        <c:ser>
          <c:idx val="3"/>
          <c:order val="3"/>
          <c:tx>
            <c:strRef>
              <c:f>Figure_1作成図!$M$25</c:f>
              <c:strCache>
                <c:ptCount val="1"/>
                <c:pt idx="0">
                  <c:v>≧800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Figure_1作成図!$I$26:$I$36</c:f>
              <c:strCache>
                <c:ptCount val="11"/>
                <c:pt idx="0">
                  <c:v>PN</c:v>
                </c:pt>
                <c:pt idx="1">
                  <c:v>UTI</c:v>
                </c:pt>
                <c:pt idx="2">
                  <c:v>SSI</c:v>
                </c:pt>
                <c:pt idx="3">
                  <c:v>GI/AIB</c:v>
                </c:pt>
                <c:pt idx="4">
                  <c:v>CSEP</c:v>
                </c:pt>
                <c:pt idx="5">
                  <c:v>FN</c:v>
                </c:pt>
                <c:pt idx="6">
                  <c:v>CRI</c:v>
                </c:pt>
                <c:pt idx="7">
                  <c:v>LCBI</c:v>
                </c:pt>
                <c:pt idx="8">
                  <c:v>SST</c:v>
                </c:pt>
                <c:pt idx="9">
                  <c:v>BJ</c:v>
                </c:pt>
                <c:pt idx="10">
                  <c:v>NEO</c:v>
                </c:pt>
              </c:strCache>
            </c:strRef>
          </c:cat>
          <c:val>
            <c:numRef>
              <c:f>Figure_1作成図!$M$26:$M$36</c:f>
              <c:numCache>
                <c:formatCode>0.00_ </c:formatCode>
                <c:ptCount val="11"/>
                <c:pt idx="0">
                  <c:v>0.94384143463898063</c:v>
                </c:pt>
                <c:pt idx="1">
                  <c:v>0.89664936290703157</c:v>
                </c:pt>
                <c:pt idx="2">
                  <c:v>1.3685700802265219</c:v>
                </c:pt>
                <c:pt idx="3">
                  <c:v>0.84945729117508262</c:v>
                </c:pt>
                <c:pt idx="4">
                  <c:v>0.47192071731949031</c:v>
                </c:pt>
                <c:pt idx="5">
                  <c:v>0.51911278905143932</c:v>
                </c:pt>
                <c:pt idx="6">
                  <c:v>0.42472864558754131</c:v>
                </c:pt>
                <c:pt idx="7">
                  <c:v>0.47192071731949031</c:v>
                </c:pt>
                <c:pt idx="8">
                  <c:v>0.18876828692779613</c:v>
                </c:pt>
                <c:pt idx="9">
                  <c:v>4.7192071731949031E-2</c:v>
                </c:pt>
                <c:pt idx="10">
                  <c:v>0.33034450212364325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D90-4705-BC72-702DCD115175}"/>
            </c:ext>
          </c:extLst>
        </c:ser>
        <c:ser>
          <c:idx val="4"/>
          <c:order val="4"/>
          <c:tx>
            <c:strRef>
              <c:f>Figure_1作成図!$N$25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dkDnDiag">
              <a:fgClr>
                <a:schemeClr val="tx1">
                  <a:lumMod val="95000"/>
                  <a:lumOff val="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Figure_1作成図!$I$26:$I$36</c:f>
              <c:strCache>
                <c:ptCount val="11"/>
                <c:pt idx="0">
                  <c:v>PN</c:v>
                </c:pt>
                <c:pt idx="1">
                  <c:v>UTI</c:v>
                </c:pt>
                <c:pt idx="2">
                  <c:v>SSI</c:v>
                </c:pt>
                <c:pt idx="3">
                  <c:v>GI/AIB</c:v>
                </c:pt>
                <c:pt idx="4">
                  <c:v>CSEP</c:v>
                </c:pt>
                <c:pt idx="5">
                  <c:v>FN</c:v>
                </c:pt>
                <c:pt idx="6">
                  <c:v>CRI</c:v>
                </c:pt>
                <c:pt idx="7">
                  <c:v>LCBI</c:v>
                </c:pt>
                <c:pt idx="8">
                  <c:v>SST</c:v>
                </c:pt>
                <c:pt idx="9">
                  <c:v>BJ</c:v>
                </c:pt>
                <c:pt idx="10">
                  <c:v>NEO</c:v>
                </c:pt>
              </c:strCache>
            </c:strRef>
          </c:cat>
          <c:val>
            <c:numRef>
              <c:f>Figure_1作成図!$N$26:$N$36</c:f>
              <c:numCache>
                <c:formatCode>0.00_ </c:formatCode>
                <c:ptCount val="11"/>
                <c:pt idx="0">
                  <c:v>1.7942935581919797</c:v>
                </c:pt>
                <c:pt idx="1">
                  <c:v>1.0491224629865674</c:v>
                </c:pt>
                <c:pt idx="2">
                  <c:v>0.87263457201686445</c:v>
                </c:pt>
                <c:pt idx="3">
                  <c:v>0.69614668104716149</c:v>
                </c:pt>
                <c:pt idx="4">
                  <c:v>0.50004902441415822</c:v>
                </c:pt>
                <c:pt idx="5">
                  <c:v>0.42160996176095694</c:v>
                </c:pt>
                <c:pt idx="6">
                  <c:v>0.33336601627610551</c:v>
                </c:pt>
                <c:pt idx="7">
                  <c:v>0.27453671928620454</c:v>
                </c:pt>
                <c:pt idx="8">
                  <c:v>0.24512207079125403</c:v>
                </c:pt>
                <c:pt idx="9">
                  <c:v>0.13726835964310227</c:v>
                </c:pt>
                <c:pt idx="10">
                  <c:v>0.42160996176095694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BC-49BD-8868-697D16196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1791944"/>
        <c:axId val="431797040"/>
      </c:barChart>
      <c:catAx>
        <c:axId val="43179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431797040"/>
        <c:crosses val="autoZero"/>
        <c:auto val="1"/>
        <c:lblAlgn val="ctr"/>
        <c:lblOffset val="100"/>
        <c:noMultiLvlLbl val="0"/>
      </c:catAx>
      <c:valAx>
        <c:axId val="43179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431791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142875</xdr:rowOff>
    </xdr:from>
    <xdr:to>
      <xdr:col>6</xdr:col>
      <xdr:colOff>457200</xdr:colOff>
      <xdr:row>47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396875</xdr:colOff>
      <xdr:row>41</xdr:row>
      <xdr:rowOff>47625</xdr:rowOff>
    </xdr:from>
    <xdr:to>
      <xdr:col>16</xdr:col>
      <xdr:colOff>114300</xdr:colOff>
      <xdr:row>63</xdr:row>
      <xdr:rowOff>136525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H68"/>
  <sheetViews>
    <sheetView zoomScaleNormal="100" workbookViewId="0">
      <pane ySplit="2" topLeftCell="A12" activePane="bottomLeft" state="frozen"/>
      <selection pane="bottomLeft" activeCell="G17" sqref="G17"/>
    </sheetView>
  </sheetViews>
  <sheetFormatPr defaultColWidth="9" defaultRowHeight="15" x14ac:dyDescent="0.15"/>
  <cols>
    <col min="1" max="1" width="2.875" style="16" customWidth="1"/>
    <col min="2" max="2" width="4.75" style="16" customWidth="1"/>
    <col min="3" max="3" width="3.875" style="16" customWidth="1"/>
    <col min="4" max="4" width="28.375" style="16" customWidth="1"/>
    <col min="5" max="5" width="15.625" style="16" customWidth="1"/>
    <col min="6" max="6" width="17.125" style="16" customWidth="1"/>
    <col min="7" max="7" width="15.25" style="16" customWidth="1"/>
    <col min="8" max="8" width="10.125" style="16" customWidth="1"/>
    <col min="9" max="16384" width="9" style="16"/>
  </cols>
  <sheetData>
    <row r="1" spans="1:8" x14ac:dyDescent="0.15">
      <c r="A1" s="22" t="s">
        <v>823</v>
      </c>
      <c r="B1" s="23"/>
      <c r="C1" s="23"/>
      <c r="D1" s="23"/>
      <c r="E1" s="23"/>
      <c r="F1" s="23"/>
      <c r="G1" s="23"/>
      <c r="H1" s="23"/>
    </row>
    <row r="2" spans="1:8" s="35" customFormat="1" ht="28.5" x14ac:dyDescent="0.15">
      <c r="A2" s="88"/>
      <c r="B2" s="88"/>
      <c r="C2" s="88"/>
      <c r="D2" s="88"/>
      <c r="E2" s="89" t="s">
        <v>56</v>
      </c>
      <c r="F2" s="89" t="s">
        <v>57</v>
      </c>
      <c r="G2" s="89" t="s">
        <v>769</v>
      </c>
      <c r="H2" s="90" t="s">
        <v>900</v>
      </c>
    </row>
    <row r="3" spans="1:8" x14ac:dyDescent="0.15">
      <c r="A3" s="23"/>
      <c r="B3" s="23"/>
      <c r="C3" s="23"/>
      <c r="D3" s="23"/>
      <c r="E3" s="91" t="s">
        <v>58</v>
      </c>
      <c r="F3" s="91" t="s">
        <v>842</v>
      </c>
      <c r="G3" s="91" t="s">
        <v>843</v>
      </c>
      <c r="H3" s="91"/>
    </row>
    <row r="4" spans="1:8" x14ac:dyDescent="0.15">
      <c r="A4" s="22" t="s">
        <v>216</v>
      </c>
      <c r="B4" s="23"/>
      <c r="C4" s="23"/>
      <c r="D4" s="23"/>
      <c r="E4" s="23"/>
      <c r="F4" s="23"/>
      <c r="G4" s="23"/>
      <c r="H4" s="91"/>
    </row>
    <row r="5" spans="1:8" x14ac:dyDescent="0.15">
      <c r="A5" s="23"/>
      <c r="B5" s="22" t="s">
        <v>490</v>
      </c>
      <c r="C5" s="23"/>
      <c r="D5" s="23"/>
      <c r="E5" s="24"/>
      <c r="F5" s="24"/>
      <c r="G5" s="24"/>
      <c r="H5" s="91">
        <v>0.55000000000000004</v>
      </c>
    </row>
    <row r="6" spans="1:8" x14ac:dyDescent="0.15">
      <c r="A6" s="23"/>
      <c r="B6" s="22"/>
      <c r="C6" s="23" t="s">
        <v>3</v>
      </c>
      <c r="D6" s="23"/>
      <c r="E6" s="24" t="s">
        <v>86</v>
      </c>
      <c r="F6" s="24" t="s">
        <v>870</v>
      </c>
      <c r="G6" s="24" t="s">
        <v>869</v>
      </c>
      <c r="H6" s="138"/>
    </row>
    <row r="7" spans="1:8" x14ac:dyDescent="0.15">
      <c r="A7" s="23"/>
      <c r="B7" s="22"/>
      <c r="C7" s="23" t="s">
        <v>4</v>
      </c>
      <c r="D7" s="23"/>
      <c r="E7" s="24" t="s">
        <v>87</v>
      </c>
      <c r="F7" s="24" t="s">
        <v>872</v>
      </c>
      <c r="G7" s="24" t="s">
        <v>871</v>
      </c>
      <c r="H7" s="138"/>
    </row>
    <row r="8" spans="1:8" x14ac:dyDescent="0.15">
      <c r="A8" s="23"/>
      <c r="B8" s="22"/>
      <c r="C8" s="23" t="s">
        <v>52</v>
      </c>
      <c r="D8" s="23"/>
      <c r="E8" s="24" t="s">
        <v>88</v>
      </c>
      <c r="F8" s="24" t="s">
        <v>874</v>
      </c>
      <c r="G8" s="24" t="s">
        <v>873</v>
      </c>
      <c r="H8" s="138"/>
    </row>
    <row r="9" spans="1:8" x14ac:dyDescent="0.15">
      <c r="A9" s="23"/>
      <c r="B9" s="22"/>
      <c r="C9" s="23" t="s">
        <v>53</v>
      </c>
      <c r="D9" s="23"/>
      <c r="E9" s="24" t="s">
        <v>89</v>
      </c>
      <c r="F9" s="24" t="s">
        <v>857</v>
      </c>
      <c r="G9" s="24" t="s">
        <v>858</v>
      </c>
      <c r="H9" s="138"/>
    </row>
    <row r="10" spans="1:8" x14ac:dyDescent="0.15">
      <c r="A10" s="23"/>
      <c r="B10" s="22" t="s">
        <v>287</v>
      </c>
      <c r="C10" s="23"/>
      <c r="D10" s="23"/>
      <c r="E10" s="24"/>
      <c r="F10" s="24"/>
      <c r="G10" s="24"/>
      <c r="H10" s="92">
        <v>0.3</v>
      </c>
    </row>
    <row r="11" spans="1:8" x14ac:dyDescent="0.15">
      <c r="A11" s="23"/>
      <c r="B11" s="22"/>
      <c r="C11" s="23" t="s">
        <v>221</v>
      </c>
      <c r="D11" s="23"/>
      <c r="E11" s="24" t="s">
        <v>246</v>
      </c>
      <c r="F11" s="24" t="s">
        <v>860</v>
      </c>
      <c r="G11" s="24" t="s">
        <v>861</v>
      </c>
      <c r="H11" s="91"/>
    </row>
    <row r="12" spans="1:8" x14ac:dyDescent="0.15">
      <c r="A12" s="23"/>
      <c r="B12" s="22"/>
      <c r="C12" s="23" t="s">
        <v>222</v>
      </c>
      <c r="D12" s="23"/>
      <c r="E12" s="93" t="s">
        <v>247</v>
      </c>
      <c r="F12" s="24" t="s">
        <v>244</v>
      </c>
      <c r="G12" s="24" t="s">
        <v>243</v>
      </c>
      <c r="H12" s="91"/>
    </row>
    <row r="13" spans="1:8" x14ac:dyDescent="0.15">
      <c r="A13" s="23"/>
      <c r="B13" s="22"/>
      <c r="C13" s="23" t="s">
        <v>859</v>
      </c>
      <c r="D13" s="23"/>
      <c r="E13" s="24" t="s">
        <v>248</v>
      </c>
      <c r="F13" s="24" t="s">
        <v>245</v>
      </c>
      <c r="G13" s="24" t="s">
        <v>242</v>
      </c>
      <c r="H13" s="91"/>
    </row>
    <row r="14" spans="1:8" x14ac:dyDescent="0.15">
      <c r="A14" s="23"/>
      <c r="B14" s="22"/>
      <c r="C14" s="23"/>
      <c r="D14" s="23"/>
      <c r="E14" s="24"/>
      <c r="F14" s="24"/>
      <c r="G14" s="24"/>
      <c r="H14" s="91"/>
    </row>
    <row r="15" spans="1:8" x14ac:dyDescent="0.15">
      <c r="A15" s="22" t="s">
        <v>217</v>
      </c>
      <c r="B15" s="22"/>
      <c r="C15" s="23"/>
      <c r="D15" s="23"/>
      <c r="E15" s="24"/>
      <c r="F15" s="24"/>
      <c r="G15" s="24"/>
      <c r="H15" s="91"/>
    </row>
    <row r="16" spans="1:8" ht="16.5" x14ac:dyDescent="0.15">
      <c r="A16" s="23"/>
      <c r="B16" s="22" t="s">
        <v>899</v>
      </c>
      <c r="C16" s="23"/>
      <c r="D16" s="94"/>
      <c r="E16" s="23"/>
      <c r="F16" s="23"/>
      <c r="G16" s="23"/>
      <c r="H16" s="91"/>
    </row>
    <row r="17" spans="1:8" x14ac:dyDescent="0.15">
      <c r="A17" s="23"/>
      <c r="B17" s="22"/>
      <c r="C17" s="23" t="s">
        <v>54</v>
      </c>
      <c r="D17" s="94"/>
      <c r="E17" s="24" t="s">
        <v>59</v>
      </c>
      <c r="F17" s="24" t="s">
        <v>863</v>
      </c>
      <c r="G17" s="24" t="s">
        <v>862</v>
      </c>
      <c r="H17" s="91" t="s">
        <v>864</v>
      </c>
    </row>
    <row r="18" spans="1:8" x14ac:dyDescent="0.15">
      <c r="A18" s="23"/>
      <c r="B18" s="22"/>
      <c r="C18" s="23" t="s">
        <v>55</v>
      </c>
      <c r="D18" s="94"/>
      <c r="E18" s="24" t="s">
        <v>60</v>
      </c>
      <c r="F18" s="24" t="s">
        <v>865</v>
      </c>
      <c r="G18" s="24" t="s">
        <v>866</v>
      </c>
      <c r="H18" s="91"/>
    </row>
    <row r="19" spans="1:8" s="86" customFormat="1" x14ac:dyDescent="0.15">
      <c r="A19" s="23"/>
      <c r="B19" s="22" t="s">
        <v>218</v>
      </c>
      <c r="C19" s="22" t="s">
        <v>219</v>
      </c>
      <c r="D19" s="22"/>
      <c r="E19" s="24" t="s">
        <v>398</v>
      </c>
      <c r="F19" s="24" t="s">
        <v>498</v>
      </c>
      <c r="G19" s="24" t="s">
        <v>496</v>
      </c>
      <c r="H19" s="91" t="s">
        <v>511</v>
      </c>
    </row>
    <row r="20" spans="1:8" x14ac:dyDescent="0.15">
      <c r="A20" s="23"/>
      <c r="B20" s="22"/>
      <c r="C20" s="22" t="s">
        <v>491</v>
      </c>
      <c r="D20" s="22"/>
      <c r="E20" s="23"/>
      <c r="F20" s="91"/>
      <c r="G20" s="91"/>
      <c r="H20" s="91"/>
    </row>
    <row r="21" spans="1:8" x14ac:dyDescent="0.15">
      <c r="A21" s="23"/>
      <c r="B21" s="22"/>
      <c r="C21" s="23"/>
      <c r="D21" s="95">
        <v>0</v>
      </c>
      <c r="E21" s="24" t="s">
        <v>61</v>
      </c>
      <c r="F21" s="24" t="s">
        <v>63</v>
      </c>
      <c r="G21" s="24" t="s">
        <v>62</v>
      </c>
      <c r="H21" s="139" t="s">
        <v>578</v>
      </c>
    </row>
    <row r="22" spans="1:8" x14ac:dyDescent="0.15">
      <c r="A22" s="23"/>
      <c r="B22" s="22"/>
      <c r="C22" s="23"/>
      <c r="D22" s="95" t="s">
        <v>5</v>
      </c>
      <c r="E22" s="24" t="s">
        <v>64</v>
      </c>
      <c r="F22" s="24" t="s">
        <v>199</v>
      </c>
      <c r="G22" s="24" t="s">
        <v>65</v>
      </c>
      <c r="H22" s="139"/>
    </row>
    <row r="23" spans="1:8" x14ac:dyDescent="0.15">
      <c r="A23" s="23"/>
      <c r="B23" s="22"/>
      <c r="C23" s="23"/>
      <c r="D23" s="95" t="s">
        <v>6</v>
      </c>
      <c r="E23" s="24" t="s">
        <v>66</v>
      </c>
      <c r="F23" s="24" t="s">
        <v>199</v>
      </c>
      <c r="G23" s="24" t="s">
        <v>67</v>
      </c>
      <c r="H23" s="139"/>
    </row>
    <row r="24" spans="1:8" x14ac:dyDescent="0.15">
      <c r="A24" s="23"/>
      <c r="B24" s="22"/>
      <c r="C24" s="23"/>
      <c r="D24" s="95" t="s">
        <v>7</v>
      </c>
      <c r="E24" s="24" t="s">
        <v>68</v>
      </c>
      <c r="F24" s="24" t="s">
        <v>70</v>
      </c>
      <c r="G24" s="24" t="s">
        <v>69</v>
      </c>
      <c r="H24" s="139"/>
    </row>
    <row r="25" spans="1:8" x14ac:dyDescent="0.15">
      <c r="A25" s="23"/>
      <c r="B25" s="22"/>
      <c r="C25" s="23"/>
      <c r="D25" s="95" t="s">
        <v>8</v>
      </c>
      <c r="E25" s="24" t="s">
        <v>71</v>
      </c>
      <c r="F25" s="24" t="s">
        <v>73</v>
      </c>
      <c r="G25" s="24" t="s">
        <v>72</v>
      </c>
      <c r="H25" s="139"/>
    </row>
    <row r="26" spans="1:8" x14ac:dyDescent="0.15">
      <c r="A26" s="23"/>
      <c r="B26" s="22"/>
      <c r="C26" s="23"/>
      <c r="D26" s="95" t="s">
        <v>9</v>
      </c>
      <c r="E26" s="24" t="s">
        <v>74</v>
      </c>
      <c r="F26" s="24" t="s">
        <v>268</v>
      </c>
      <c r="G26" s="24" t="s">
        <v>266</v>
      </c>
      <c r="H26" s="139"/>
    </row>
    <row r="27" spans="1:8" x14ac:dyDescent="0.15">
      <c r="A27" s="23"/>
      <c r="B27" s="22"/>
      <c r="C27" s="23"/>
      <c r="D27" s="95" t="s">
        <v>10</v>
      </c>
      <c r="E27" s="24" t="s">
        <v>75</v>
      </c>
      <c r="F27" s="24" t="s">
        <v>844</v>
      </c>
      <c r="G27" s="24" t="s">
        <v>845</v>
      </c>
      <c r="H27" s="139"/>
    </row>
    <row r="28" spans="1:8" x14ac:dyDescent="0.15">
      <c r="A28" s="23"/>
      <c r="B28" s="22"/>
      <c r="C28" s="23"/>
      <c r="D28" s="95" t="s">
        <v>11</v>
      </c>
      <c r="E28" s="24" t="s">
        <v>76</v>
      </c>
      <c r="F28" s="24" t="s">
        <v>267</v>
      </c>
      <c r="G28" s="24" t="s">
        <v>265</v>
      </c>
      <c r="H28" s="139"/>
    </row>
    <row r="29" spans="1:8" s="86" customFormat="1" x14ac:dyDescent="0.15">
      <c r="A29" s="23"/>
      <c r="B29" s="22" t="s">
        <v>495</v>
      </c>
      <c r="C29" s="23"/>
      <c r="D29" s="23"/>
      <c r="E29" s="24" t="s">
        <v>51</v>
      </c>
      <c r="F29" s="24" t="s">
        <v>497</v>
      </c>
      <c r="G29" s="24" t="s">
        <v>396</v>
      </c>
      <c r="H29" s="91"/>
    </row>
    <row r="30" spans="1:8" x14ac:dyDescent="0.15">
      <c r="A30" s="23"/>
      <c r="B30" s="22"/>
      <c r="C30" s="22" t="s">
        <v>491</v>
      </c>
      <c r="D30" s="22"/>
      <c r="E30" s="24"/>
      <c r="F30" s="24"/>
      <c r="G30" s="24"/>
      <c r="H30" s="91" t="s">
        <v>511</v>
      </c>
    </row>
    <row r="31" spans="1:8" x14ac:dyDescent="0.15">
      <c r="A31" s="17"/>
      <c r="B31" s="19"/>
      <c r="C31" s="59"/>
      <c r="D31" s="59" t="s">
        <v>16</v>
      </c>
      <c r="E31" s="20" t="s">
        <v>77</v>
      </c>
      <c r="F31" s="20" t="s">
        <v>270</v>
      </c>
      <c r="G31" s="20" t="s">
        <v>269</v>
      </c>
      <c r="H31" s="140"/>
    </row>
    <row r="32" spans="1:8" x14ac:dyDescent="0.15">
      <c r="A32" s="17"/>
      <c r="B32" s="19"/>
      <c r="C32" s="59"/>
      <c r="D32" s="59" t="s">
        <v>17</v>
      </c>
      <c r="E32" s="20" t="s">
        <v>848</v>
      </c>
      <c r="F32" s="20" t="s">
        <v>846</v>
      </c>
      <c r="G32" s="20" t="s">
        <v>847</v>
      </c>
      <c r="H32" s="140"/>
    </row>
    <row r="33" spans="1:8" x14ac:dyDescent="0.15">
      <c r="A33" s="17"/>
      <c r="B33" s="19"/>
      <c r="C33" s="59"/>
      <c r="D33" s="59" t="s">
        <v>18</v>
      </c>
      <c r="E33" s="20" t="s">
        <v>78</v>
      </c>
      <c r="F33" s="20" t="s">
        <v>271</v>
      </c>
      <c r="G33" s="20" t="s">
        <v>79</v>
      </c>
      <c r="H33" s="140"/>
    </row>
    <row r="34" spans="1:8" x14ac:dyDescent="0.15">
      <c r="A34" s="17"/>
      <c r="B34" s="19"/>
      <c r="C34" s="59"/>
      <c r="D34" s="59" t="s">
        <v>19</v>
      </c>
      <c r="E34" s="20" t="s">
        <v>80</v>
      </c>
      <c r="F34" s="20" t="s">
        <v>272</v>
      </c>
      <c r="G34" s="20" t="s">
        <v>81</v>
      </c>
      <c r="H34" s="140"/>
    </row>
    <row r="35" spans="1:8" x14ac:dyDescent="0.15">
      <c r="A35" s="17"/>
      <c r="B35" s="19"/>
      <c r="C35" s="59"/>
      <c r="D35" s="59" t="s">
        <v>20</v>
      </c>
      <c r="E35" s="20" t="s">
        <v>82</v>
      </c>
      <c r="F35" s="20" t="s">
        <v>273</v>
      </c>
      <c r="G35" s="20" t="s">
        <v>83</v>
      </c>
      <c r="H35" s="140"/>
    </row>
    <row r="36" spans="1:8" x14ac:dyDescent="0.15">
      <c r="A36" s="17"/>
      <c r="B36" s="19"/>
      <c r="C36" s="59"/>
      <c r="D36" s="59" t="s">
        <v>21</v>
      </c>
      <c r="E36" s="20" t="s">
        <v>67</v>
      </c>
      <c r="F36" s="20" t="s">
        <v>85</v>
      </c>
      <c r="G36" s="20" t="s">
        <v>84</v>
      </c>
      <c r="H36" s="140"/>
    </row>
    <row r="37" spans="1:8" x14ac:dyDescent="0.15">
      <c r="A37" s="17"/>
      <c r="B37" s="19" t="s">
        <v>302</v>
      </c>
      <c r="C37" s="17"/>
      <c r="D37" s="17"/>
      <c r="E37" s="20"/>
      <c r="F37" s="20"/>
      <c r="G37" s="20"/>
      <c r="H37" s="85"/>
    </row>
    <row r="38" spans="1:8" x14ac:dyDescent="0.15">
      <c r="A38" s="17"/>
      <c r="B38" s="19"/>
      <c r="C38" s="17" t="s">
        <v>770</v>
      </c>
      <c r="D38" s="17"/>
      <c r="E38" s="20" t="s">
        <v>90</v>
      </c>
      <c r="F38" s="20" t="s">
        <v>275</v>
      </c>
      <c r="G38" s="20" t="s">
        <v>274</v>
      </c>
      <c r="H38" s="85">
        <v>5.5E-2</v>
      </c>
    </row>
    <row r="39" spans="1:8" x14ac:dyDescent="0.15">
      <c r="A39" s="17"/>
      <c r="B39" s="19"/>
      <c r="C39" s="17" t="s">
        <v>480</v>
      </c>
      <c r="D39" s="17"/>
      <c r="E39" s="20" t="s">
        <v>91</v>
      </c>
      <c r="F39" s="20" t="s">
        <v>276</v>
      </c>
      <c r="G39" s="20" t="s">
        <v>92</v>
      </c>
      <c r="H39" s="85" t="s">
        <v>277</v>
      </c>
    </row>
    <row r="40" spans="1:8" x14ac:dyDescent="0.15">
      <c r="A40" s="17"/>
      <c r="B40" s="19"/>
      <c r="C40" s="17" t="s">
        <v>482</v>
      </c>
      <c r="D40" s="17"/>
      <c r="E40" s="20" t="s">
        <v>93</v>
      </c>
      <c r="F40" s="20" t="s">
        <v>95</v>
      </c>
      <c r="G40" s="20" t="s">
        <v>94</v>
      </c>
      <c r="H40" s="85" t="s">
        <v>277</v>
      </c>
    </row>
    <row r="41" spans="1:8" x14ac:dyDescent="0.15">
      <c r="A41" s="17"/>
      <c r="B41" s="19" t="s">
        <v>313</v>
      </c>
      <c r="C41" s="17"/>
      <c r="D41" s="17"/>
      <c r="E41" s="20"/>
      <c r="F41" s="20"/>
      <c r="G41" s="20"/>
      <c r="H41" s="85">
        <v>0.04</v>
      </c>
    </row>
    <row r="42" spans="1:8" s="21" customFormat="1" x14ac:dyDescent="0.15">
      <c r="A42" s="23"/>
      <c r="B42" s="22"/>
      <c r="C42" s="23" t="s">
        <v>113</v>
      </c>
      <c r="D42" s="23"/>
      <c r="E42" s="24" t="s">
        <v>207</v>
      </c>
      <c r="F42" s="24" t="s">
        <v>850</v>
      </c>
      <c r="G42" s="24" t="s">
        <v>849</v>
      </c>
      <c r="H42" s="139"/>
    </row>
    <row r="43" spans="1:8" s="21" customFormat="1" x14ac:dyDescent="0.15">
      <c r="A43" s="23"/>
      <c r="B43" s="22"/>
      <c r="C43" s="23" t="s">
        <v>111</v>
      </c>
      <c r="D43" s="23"/>
      <c r="E43" s="24" t="s">
        <v>208</v>
      </c>
      <c r="F43" s="24" t="s">
        <v>285</v>
      </c>
      <c r="G43" s="24" t="s">
        <v>284</v>
      </c>
      <c r="H43" s="139"/>
    </row>
    <row r="44" spans="1:8" s="21" customFormat="1" x14ac:dyDescent="0.15">
      <c r="A44" s="23"/>
      <c r="B44" s="22"/>
      <c r="C44" s="23" t="s">
        <v>114</v>
      </c>
      <c r="D44" s="23"/>
      <c r="E44" s="24" t="s">
        <v>200</v>
      </c>
      <c r="F44" s="24" t="s">
        <v>209</v>
      </c>
      <c r="G44" s="24" t="s">
        <v>201</v>
      </c>
      <c r="H44" s="139"/>
    </row>
    <row r="45" spans="1:8" s="21" customFormat="1" x14ac:dyDescent="0.15">
      <c r="A45" s="23"/>
      <c r="B45" s="22"/>
      <c r="C45" s="23" t="s">
        <v>112</v>
      </c>
      <c r="D45" s="23"/>
      <c r="E45" s="24" t="s">
        <v>203</v>
      </c>
      <c r="F45" s="24" t="s">
        <v>286</v>
      </c>
      <c r="G45" s="24" t="s">
        <v>204</v>
      </c>
      <c r="H45" s="139"/>
    </row>
    <row r="46" spans="1:8" s="21" customFormat="1" x14ac:dyDescent="0.15">
      <c r="A46" s="23"/>
      <c r="B46" s="22"/>
      <c r="C46" s="23" t="s">
        <v>115</v>
      </c>
      <c r="D46" s="23"/>
      <c r="E46" s="24" t="s">
        <v>205</v>
      </c>
      <c r="F46" s="24" t="s">
        <v>70</v>
      </c>
      <c r="G46" s="24" t="s">
        <v>121</v>
      </c>
      <c r="H46" s="139"/>
    </row>
    <row r="47" spans="1:8" s="21" customFormat="1" x14ac:dyDescent="0.15">
      <c r="A47" s="23"/>
      <c r="B47" s="22"/>
      <c r="C47" s="23" t="s">
        <v>771</v>
      </c>
      <c r="D47" s="23"/>
      <c r="E47" s="24" t="s">
        <v>122</v>
      </c>
      <c r="F47" s="24" t="s">
        <v>124</v>
      </c>
      <c r="G47" s="24" t="s">
        <v>123</v>
      </c>
      <c r="H47" s="139"/>
    </row>
    <row r="48" spans="1:8" s="25" customFormat="1" x14ac:dyDescent="0.15">
      <c r="A48" s="49"/>
      <c r="B48" s="26"/>
      <c r="C48" s="23" t="s">
        <v>116</v>
      </c>
      <c r="D48" s="23"/>
      <c r="E48" s="24" t="s">
        <v>213</v>
      </c>
      <c r="F48" s="24" t="s">
        <v>215</v>
      </c>
      <c r="G48" s="24" t="s">
        <v>214</v>
      </c>
      <c r="H48" s="139"/>
    </row>
    <row r="49" spans="1:8" s="21" customFormat="1" x14ac:dyDescent="0.15">
      <c r="A49" s="23"/>
      <c r="B49" s="22"/>
      <c r="C49" s="23" t="s">
        <v>202</v>
      </c>
      <c r="D49" s="23"/>
      <c r="E49" s="24" t="s">
        <v>210</v>
      </c>
      <c r="F49" s="24" t="s">
        <v>212</v>
      </c>
      <c r="G49" s="24" t="s">
        <v>211</v>
      </c>
      <c r="H49" s="139"/>
    </row>
    <row r="50" spans="1:8" s="21" customFormat="1" x14ac:dyDescent="0.15">
      <c r="A50" s="23"/>
      <c r="B50" s="22"/>
      <c r="C50" s="23" t="s">
        <v>110</v>
      </c>
      <c r="D50" s="23"/>
      <c r="E50" s="24" t="s">
        <v>206</v>
      </c>
      <c r="F50" s="24" t="s">
        <v>126</v>
      </c>
      <c r="G50" s="24" t="s">
        <v>125</v>
      </c>
      <c r="H50" s="139"/>
    </row>
    <row r="51" spans="1:8" x14ac:dyDescent="0.15">
      <c r="A51" s="17"/>
      <c r="B51" s="19" t="s">
        <v>492</v>
      </c>
      <c r="C51" s="17"/>
      <c r="D51" s="17"/>
      <c r="E51" s="20"/>
      <c r="F51" s="20"/>
      <c r="G51" s="20"/>
      <c r="H51" s="85">
        <v>0.19</v>
      </c>
    </row>
    <row r="52" spans="1:8" x14ac:dyDescent="0.15">
      <c r="A52" s="17"/>
      <c r="B52" s="19"/>
      <c r="C52" s="59" t="s">
        <v>104</v>
      </c>
      <c r="D52" s="59"/>
      <c r="E52" s="20" t="s">
        <v>127</v>
      </c>
      <c r="F52" s="20" t="s">
        <v>852</v>
      </c>
      <c r="G52" s="20" t="s">
        <v>851</v>
      </c>
      <c r="H52" s="85"/>
    </row>
    <row r="53" spans="1:8" x14ac:dyDescent="0.15">
      <c r="A53" s="17"/>
      <c r="B53" s="19"/>
      <c r="C53" s="59" t="s">
        <v>105</v>
      </c>
      <c r="D53" s="59"/>
      <c r="E53" s="20" t="s">
        <v>117</v>
      </c>
      <c r="F53" s="20" t="s">
        <v>119</v>
      </c>
      <c r="G53" s="20" t="s">
        <v>118</v>
      </c>
      <c r="H53" s="85"/>
    </row>
    <row r="54" spans="1:8" x14ac:dyDescent="0.15">
      <c r="A54" s="17"/>
      <c r="B54" s="19"/>
      <c r="C54" s="59" t="s">
        <v>108</v>
      </c>
      <c r="D54" s="59"/>
      <c r="E54" s="20" t="s">
        <v>130</v>
      </c>
      <c r="F54" s="20" t="s">
        <v>70</v>
      </c>
      <c r="G54" s="20" t="s">
        <v>131</v>
      </c>
      <c r="H54" s="85"/>
    </row>
    <row r="55" spans="1:8" x14ac:dyDescent="0.15">
      <c r="A55" s="17"/>
      <c r="B55" s="19"/>
      <c r="C55" s="59" t="s">
        <v>106</v>
      </c>
      <c r="D55" s="59"/>
      <c r="E55" s="20" t="s">
        <v>120</v>
      </c>
      <c r="F55" s="20" t="s">
        <v>70</v>
      </c>
      <c r="G55" s="20" t="s">
        <v>121</v>
      </c>
      <c r="H55" s="85"/>
    </row>
    <row r="56" spans="1:8" x14ac:dyDescent="0.15">
      <c r="A56" s="17"/>
      <c r="B56" s="19"/>
      <c r="C56" s="59" t="s">
        <v>107</v>
      </c>
      <c r="D56" s="59"/>
      <c r="E56" s="20" t="s">
        <v>128</v>
      </c>
      <c r="F56" s="20" t="s">
        <v>129</v>
      </c>
      <c r="G56" s="20" t="s">
        <v>128</v>
      </c>
      <c r="H56" s="85"/>
    </row>
    <row r="57" spans="1:8" x14ac:dyDescent="0.15">
      <c r="A57" s="17"/>
      <c r="B57" s="19"/>
      <c r="C57" s="59" t="s">
        <v>109</v>
      </c>
      <c r="D57" s="59"/>
      <c r="E57" s="20" t="s">
        <v>132</v>
      </c>
      <c r="F57" s="20" t="s">
        <v>134</v>
      </c>
      <c r="G57" s="20" t="s">
        <v>133</v>
      </c>
      <c r="H57" s="85"/>
    </row>
    <row r="58" spans="1:8" x14ac:dyDescent="0.15">
      <c r="A58" s="17"/>
      <c r="B58" s="19"/>
      <c r="C58" s="59" t="s">
        <v>110</v>
      </c>
      <c r="D58" s="59"/>
      <c r="E58" s="20" t="s">
        <v>278</v>
      </c>
      <c r="F58" s="20" t="s">
        <v>129</v>
      </c>
      <c r="G58" s="20" t="s">
        <v>483</v>
      </c>
      <c r="H58" s="85"/>
    </row>
    <row r="59" spans="1:8" x14ac:dyDescent="0.15">
      <c r="A59" s="17"/>
      <c r="B59" s="19" t="s">
        <v>366</v>
      </c>
      <c r="C59" s="17"/>
      <c r="D59" s="17"/>
      <c r="E59" s="20"/>
      <c r="F59" s="20"/>
      <c r="G59" s="20"/>
      <c r="H59" s="85"/>
    </row>
    <row r="60" spans="1:8" ht="18" x14ac:dyDescent="0.15">
      <c r="A60" s="17"/>
      <c r="B60" s="19"/>
      <c r="C60" s="17" t="s">
        <v>493</v>
      </c>
      <c r="D60" s="17"/>
      <c r="E60" s="20" t="s">
        <v>96</v>
      </c>
      <c r="F60" s="20" t="s">
        <v>853</v>
      </c>
      <c r="G60" s="20" t="s">
        <v>854</v>
      </c>
      <c r="H60" s="85" t="s">
        <v>277</v>
      </c>
    </row>
    <row r="61" spans="1:8" x14ac:dyDescent="0.15">
      <c r="A61" s="17"/>
      <c r="B61" s="19"/>
      <c r="C61" s="23" t="s">
        <v>513</v>
      </c>
      <c r="D61" s="17"/>
      <c r="E61" s="20" t="s">
        <v>97</v>
      </c>
      <c r="F61" s="20" t="s">
        <v>867</v>
      </c>
      <c r="G61" s="20" t="s">
        <v>868</v>
      </c>
      <c r="H61" s="85" t="s">
        <v>277</v>
      </c>
    </row>
    <row r="62" spans="1:8" x14ac:dyDescent="0.15">
      <c r="A62" s="17"/>
      <c r="B62" s="19"/>
      <c r="C62" s="17" t="s">
        <v>485</v>
      </c>
      <c r="D62" s="17"/>
      <c r="E62" s="20" t="s">
        <v>98</v>
      </c>
      <c r="F62" s="20" t="s">
        <v>856</v>
      </c>
      <c r="G62" s="20" t="s">
        <v>855</v>
      </c>
      <c r="H62" s="85" t="s">
        <v>277</v>
      </c>
    </row>
    <row r="63" spans="1:8" x14ac:dyDescent="0.15">
      <c r="A63" s="39"/>
      <c r="B63" s="51"/>
      <c r="C63" s="39" t="s">
        <v>487</v>
      </c>
      <c r="D63" s="39"/>
      <c r="E63" s="41" t="s">
        <v>99</v>
      </c>
      <c r="F63" s="41" t="s">
        <v>101</v>
      </c>
      <c r="G63" s="41" t="s">
        <v>100</v>
      </c>
      <c r="H63" s="64" t="s">
        <v>277</v>
      </c>
    </row>
    <row r="64" spans="1:8" x14ac:dyDescent="0.15">
      <c r="A64" s="40" t="s">
        <v>489</v>
      </c>
      <c r="B64" s="42"/>
      <c r="C64" s="40"/>
      <c r="D64" s="40"/>
      <c r="E64" s="52"/>
      <c r="F64" s="52"/>
      <c r="G64" s="52"/>
      <c r="H64" s="40"/>
    </row>
    <row r="65" spans="1:8" x14ac:dyDescent="0.15">
      <c r="A65" s="53" t="s">
        <v>499</v>
      </c>
      <c r="B65" s="53"/>
      <c r="C65" s="53"/>
      <c r="D65" s="53"/>
      <c r="E65" s="53"/>
      <c r="F65" s="53"/>
      <c r="G65" s="53"/>
      <c r="H65" s="53"/>
    </row>
    <row r="66" spans="1:8" x14ac:dyDescent="0.15">
      <c r="A66" s="53" t="s">
        <v>775</v>
      </c>
      <c r="B66" s="53"/>
      <c r="C66" s="53"/>
      <c r="D66" s="53"/>
      <c r="E66" s="53"/>
      <c r="F66" s="53"/>
      <c r="G66" s="53"/>
      <c r="H66" s="53"/>
    </row>
    <row r="67" spans="1:8" x14ac:dyDescent="0.15">
      <c r="A67" s="53" t="s">
        <v>776</v>
      </c>
      <c r="B67" s="53"/>
      <c r="C67" s="53"/>
      <c r="D67" s="53"/>
      <c r="E67" s="53"/>
      <c r="F67" s="53"/>
      <c r="G67" s="53"/>
      <c r="H67" s="53"/>
    </row>
    <row r="68" spans="1:8" ht="18" x14ac:dyDescent="0.15">
      <c r="A68" s="53" t="s">
        <v>494</v>
      </c>
      <c r="B68" s="53"/>
      <c r="C68" s="53"/>
      <c r="D68" s="53"/>
      <c r="E68" s="53"/>
      <c r="F68" s="53"/>
      <c r="G68" s="53"/>
      <c r="H68" s="53"/>
    </row>
  </sheetData>
  <mergeCells count="4">
    <mergeCell ref="H6:H9"/>
    <mergeCell ref="H21:H28"/>
    <mergeCell ref="H31:H36"/>
    <mergeCell ref="H42:H50"/>
  </mergeCells>
  <phoneticPr fontId="2"/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D7" sqref="D7"/>
    </sheetView>
  </sheetViews>
  <sheetFormatPr defaultRowHeight="13.5" x14ac:dyDescent="0.15"/>
  <cols>
    <col min="1" max="1" width="4.375" customWidth="1"/>
    <col min="2" max="2" width="37.125" customWidth="1"/>
    <col min="3" max="3" width="11.875" customWidth="1"/>
    <col min="4" max="4" width="14.375" customWidth="1"/>
    <col min="5" max="5" width="10.25" customWidth="1"/>
    <col min="7" max="7" width="6.625" customWidth="1"/>
    <col min="8" max="8" width="27.75" customWidth="1"/>
  </cols>
  <sheetData>
    <row r="1" spans="1:5" x14ac:dyDescent="0.15">
      <c r="A1" s="37"/>
      <c r="B1" s="37"/>
      <c r="C1" s="37"/>
      <c r="D1" s="37"/>
      <c r="E1" s="37"/>
    </row>
    <row r="2" spans="1:5" ht="15" x14ac:dyDescent="0.15">
      <c r="A2" s="19" t="s">
        <v>777</v>
      </c>
      <c r="B2" s="17"/>
      <c r="C2" s="17"/>
      <c r="D2" s="17"/>
      <c r="E2" s="17"/>
    </row>
    <row r="3" spans="1:5" ht="13.5" customHeight="1" x14ac:dyDescent="0.15">
      <c r="A3" s="66" t="s">
        <v>901</v>
      </c>
      <c r="B3" s="67"/>
      <c r="C3" s="67" t="s">
        <v>778</v>
      </c>
      <c r="D3" s="67" t="s">
        <v>779</v>
      </c>
      <c r="E3" s="67" t="s">
        <v>780</v>
      </c>
    </row>
    <row r="4" spans="1:5" ht="15" x14ac:dyDescent="0.15">
      <c r="A4" s="17" t="s">
        <v>902</v>
      </c>
      <c r="B4" s="17"/>
      <c r="C4" s="20">
        <v>183</v>
      </c>
      <c r="D4" s="68">
        <v>1.7942935581919797</v>
      </c>
      <c r="E4" s="20" t="s">
        <v>781</v>
      </c>
    </row>
    <row r="5" spans="1:5" ht="15" x14ac:dyDescent="0.15">
      <c r="A5" s="17"/>
      <c r="B5" s="17" t="s">
        <v>878</v>
      </c>
      <c r="C5" s="20" t="s">
        <v>782</v>
      </c>
      <c r="D5" s="68"/>
      <c r="E5" s="20"/>
    </row>
    <row r="6" spans="1:5" ht="15" x14ac:dyDescent="0.15">
      <c r="A6" s="17" t="s">
        <v>783</v>
      </c>
      <c r="B6" s="17"/>
      <c r="C6" s="20">
        <v>107</v>
      </c>
      <c r="D6" s="68">
        <v>1.0491224629865674</v>
      </c>
      <c r="E6" s="20" t="s">
        <v>784</v>
      </c>
    </row>
    <row r="7" spans="1:5" ht="15" x14ac:dyDescent="0.15">
      <c r="A7" s="17"/>
      <c r="B7" s="17" t="s">
        <v>879</v>
      </c>
      <c r="C7" s="20" t="s">
        <v>785</v>
      </c>
      <c r="D7" s="68"/>
      <c r="E7" s="20"/>
    </row>
    <row r="8" spans="1:5" ht="15" x14ac:dyDescent="0.15">
      <c r="A8" s="17" t="s">
        <v>786</v>
      </c>
      <c r="B8" s="17"/>
      <c r="C8" s="20">
        <v>89</v>
      </c>
      <c r="D8" s="68">
        <v>0.87263457201686445</v>
      </c>
      <c r="E8" s="20" t="s">
        <v>787</v>
      </c>
    </row>
    <row r="9" spans="1:5" ht="15" x14ac:dyDescent="0.15">
      <c r="A9" s="17" t="s">
        <v>892</v>
      </c>
      <c r="B9" s="17"/>
      <c r="C9" s="20">
        <v>71</v>
      </c>
      <c r="D9" s="68">
        <v>0.69614668104716149</v>
      </c>
      <c r="E9" s="20" t="s">
        <v>788</v>
      </c>
    </row>
    <row r="10" spans="1:5" ht="15" x14ac:dyDescent="0.15">
      <c r="A10" s="17" t="s">
        <v>789</v>
      </c>
      <c r="B10" s="17"/>
      <c r="C10" s="20">
        <v>51</v>
      </c>
      <c r="D10" s="68">
        <v>0.50004902441415822</v>
      </c>
      <c r="E10" s="20" t="s">
        <v>790</v>
      </c>
    </row>
    <row r="11" spans="1:5" ht="15" x14ac:dyDescent="0.15">
      <c r="A11" s="17" t="s">
        <v>791</v>
      </c>
      <c r="B11" s="17"/>
      <c r="C11" s="20">
        <v>43</v>
      </c>
      <c r="D11" s="68">
        <v>0.42160996176095694</v>
      </c>
      <c r="E11" s="20" t="s">
        <v>792</v>
      </c>
    </row>
    <row r="12" spans="1:5" ht="15" x14ac:dyDescent="0.15">
      <c r="A12" s="17" t="s">
        <v>880</v>
      </c>
      <c r="B12" s="17"/>
      <c r="C12" s="20">
        <v>34</v>
      </c>
      <c r="D12" s="68">
        <v>0.33336601627610551</v>
      </c>
      <c r="E12" s="20" t="s">
        <v>793</v>
      </c>
    </row>
    <row r="13" spans="1:5" ht="15" x14ac:dyDescent="0.15">
      <c r="A13" s="17" t="s">
        <v>881</v>
      </c>
      <c r="B13" s="17"/>
      <c r="C13" s="20">
        <v>28</v>
      </c>
      <c r="D13" s="68">
        <v>0.27453671928620454</v>
      </c>
      <c r="E13" s="20" t="s">
        <v>794</v>
      </c>
    </row>
    <row r="14" spans="1:5" ht="15" x14ac:dyDescent="0.15">
      <c r="A14" s="17" t="s">
        <v>795</v>
      </c>
      <c r="B14" s="17"/>
      <c r="C14" s="20">
        <v>25</v>
      </c>
      <c r="D14" s="68">
        <v>0.24512207079125403</v>
      </c>
      <c r="E14" s="20" t="s">
        <v>796</v>
      </c>
    </row>
    <row r="15" spans="1:5" ht="15" x14ac:dyDescent="0.15">
      <c r="A15" s="17" t="s">
        <v>797</v>
      </c>
      <c r="B15" s="17"/>
      <c r="C15" s="20">
        <v>14</v>
      </c>
      <c r="D15" s="68">
        <v>0.13726835964310227</v>
      </c>
      <c r="E15" s="20" t="s">
        <v>798</v>
      </c>
    </row>
    <row r="16" spans="1:5" ht="15" x14ac:dyDescent="0.15">
      <c r="A16" s="17" t="s">
        <v>799</v>
      </c>
      <c r="B16" s="17"/>
      <c r="C16" s="20">
        <v>14</v>
      </c>
      <c r="D16" s="68">
        <v>0.13726835964310227</v>
      </c>
      <c r="E16" s="20" t="s">
        <v>798</v>
      </c>
    </row>
    <row r="17" spans="1:5" ht="15" x14ac:dyDescent="0.15">
      <c r="A17" s="17" t="s">
        <v>882</v>
      </c>
      <c r="B17" s="17"/>
      <c r="C17" s="20">
        <v>43</v>
      </c>
      <c r="D17" s="20" t="s">
        <v>23</v>
      </c>
      <c r="E17" s="20" t="s">
        <v>23</v>
      </c>
    </row>
    <row r="18" spans="1:5" ht="14.25" x14ac:dyDescent="0.15">
      <c r="A18" s="69" t="s">
        <v>800</v>
      </c>
      <c r="B18" s="69"/>
      <c r="C18" s="70" t="s">
        <v>801</v>
      </c>
      <c r="D18" s="70" t="s">
        <v>779</v>
      </c>
      <c r="E18" s="70" t="s">
        <v>780</v>
      </c>
    </row>
    <row r="19" spans="1:5" ht="15" x14ac:dyDescent="0.15">
      <c r="A19" s="31" t="s">
        <v>155</v>
      </c>
      <c r="B19" s="17"/>
      <c r="C19" s="20">
        <v>74</v>
      </c>
      <c r="D19" s="68">
        <v>0.72556132954211194</v>
      </c>
      <c r="E19" s="20" t="s">
        <v>802</v>
      </c>
    </row>
    <row r="20" spans="1:5" ht="15" x14ac:dyDescent="0.15">
      <c r="A20" s="71"/>
      <c r="B20" s="71" t="s">
        <v>885</v>
      </c>
      <c r="C20" s="72" t="s">
        <v>804</v>
      </c>
      <c r="D20" s="73"/>
      <c r="E20" s="72"/>
    </row>
    <row r="21" spans="1:5" ht="15" x14ac:dyDescent="0.15">
      <c r="A21" s="71"/>
      <c r="B21" s="71" t="s">
        <v>805</v>
      </c>
      <c r="C21" s="72" t="s">
        <v>806</v>
      </c>
      <c r="D21" s="73"/>
      <c r="E21" s="72"/>
    </row>
    <row r="22" spans="1:5" ht="15" x14ac:dyDescent="0.15">
      <c r="A22" s="31" t="s">
        <v>154</v>
      </c>
      <c r="B22" s="17"/>
      <c r="C22" s="20">
        <v>74</v>
      </c>
      <c r="D22" s="68">
        <v>0.72556132954211194</v>
      </c>
      <c r="E22" s="20" t="s">
        <v>807</v>
      </c>
    </row>
    <row r="23" spans="1:5" ht="15" x14ac:dyDescent="0.15">
      <c r="A23" s="71"/>
      <c r="B23" s="71" t="s">
        <v>808</v>
      </c>
      <c r="C23" s="72" t="s">
        <v>809</v>
      </c>
      <c r="D23" s="73"/>
      <c r="E23" s="72"/>
    </row>
    <row r="24" spans="1:5" ht="15" x14ac:dyDescent="0.15">
      <c r="A24" s="31" t="s">
        <v>156</v>
      </c>
      <c r="B24" s="17"/>
      <c r="C24" s="20">
        <v>31</v>
      </c>
      <c r="D24" s="68">
        <v>0.303951367781155</v>
      </c>
      <c r="E24" s="20" t="s">
        <v>807</v>
      </c>
    </row>
    <row r="25" spans="1:5" ht="15" x14ac:dyDescent="0.15">
      <c r="A25" s="71"/>
      <c r="B25" s="71" t="s">
        <v>803</v>
      </c>
      <c r="C25" s="72" t="s">
        <v>810</v>
      </c>
      <c r="D25" s="73"/>
      <c r="E25" s="72"/>
    </row>
    <row r="26" spans="1:5" ht="15" x14ac:dyDescent="0.15">
      <c r="A26" s="71"/>
      <c r="B26" s="71" t="s">
        <v>805</v>
      </c>
      <c r="C26" s="72" t="s">
        <v>810</v>
      </c>
      <c r="D26" s="73"/>
      <c r="E26" s="72"/>
    </row>
    <row r="27" spans="1:5" ht="15" x14ac:dyDescent="0.15">
      <c r="A27" s="31" t="s">
        <v>157</v>
      </c>
      <c r="B27" s="17"/>
      <c r="C27" s="20">
        <v>29</v>
      </c>
      <c r="D27" s="68">
        <v>0.2843416021178547</v>
      </c>
      <c r="E27" s="20" t="s">
        <v>811</v>
      </c>
    </row>
    <row r="28" spans="1:5" ht="15" x14ac:dyDescent="0.15">
      <c r="A28" s="71"/>
      <c r="B28" s="71" t="s">
        <v>812</v>
      </c>
      <c r="C28" s="72" t="s">
        <v>813</v>
      </c>
      <c r="D28" s="73"/>
      <c r="E28" s="72"/>
    </row>
    <row r="29" spans="1:5" ht="15" x14ac:dyDescent="0.15">
      <c r="A29" s="71"/>
      <c r="B29" s="71" t="s">
        <v>805</v>
      </c>
      <c r="C29" s="72" t="s">
        <v>813</v>
      </c>
      <c r="D29" s="73"/>
      <c r="E29" s="72"/>
    </row>
    <row r="30" spans="1:5" ht="15" x14ac:dyDescent="0.15">
      <c r="A30" s="31" t="s">
        <v>158</v>
      </c>
      <c r="B30" s="17"/>
      <c r="C30" s="20">
        <v>21</v>
      </c>
      <c r="D30" s="68">
        <v>0.20590253946465339</v>
      </c>
      <c r="E30" s="20" t="s">
        <v>814</v>
      </c>
    </row>
    <row r="31" spans="1:5" ht="15" x14ac:dyDescent="0.15">
      <c r="A31" s="31" t="s">
        <v>886</v>
      </c>
      <c r="B31" s="17"/>
      <c r="C31" s="20">
        <v>21</v>
      </c>
      <c r="D31" s="68">
        <v>0.20590253946465339</v>
      </c>
      <c r="E31" s="20" t="s">
        <v>814</v>
      </c>
    </row>
    <row r="32" spans="1:5" ht="15" x14ac:dyDescent="0.15">
      <c r="A32" s="31" t="s">
        <v>159</v>
      </c>
      <c r="B32" s="17"/>
      <c r="C32" s="20">
        <v>19</v>
      </c>
      <c r="D32" s="68">
        <v>0.18629277380135306</v>
      </c>
      <c r="E32" s="20" t="s">
        <v>815</v>
      </c>
    </row>
    <row r="33" spans="1:5" ht="15" x14ac:dyDescent="0.15">
      <c r="A33" s="17" t="s">
        <v>161</v>
      </c>
      <c r="B33" s="17"/>
      <c r="C33" s="20">
        <v>11</v>
      </c>
      <c r="D33" s="68">
        <v>0.10785371114815177</v>
      </c>
      <c r="E33" s="20" t="s">
        <v>816</v>
      </c>
    </row>
    <row r="34" spans="1:5" ht="15" x14ac:dyDescent="0.15">
      <c r="A34" s="31" t="s">
        <v>45</v>
      </c>
      <c r="B34" s="17"/>
      <c r="C34" s="20">
        <v>10</v>
      </c>
      <c r="D34" s="68">
        <v>9.8048828316501621E-2</v>
      </c>
      <c r="E34" s="20" t="s">
        <v>817</v>
      </c>
    </row>
    <row r="35" spans="1:5" ht="15" x14ac:dyDescent="0.15">
      <c r="A35" s="31" t="s">
        <v>162</v>
      </c>
      <c r="B35" s="17"/>
      <c r="C35" s="20">
        <v>9</v>
      </c>
      <c r="D35" s="68">
        <v>8.8243945484851455E-2</v>
      </c>
      <c r="E35" s="20" t="s">
        <v>817</v>
      </c>
    </row>
    <row r="36" spans="1:5" ht="15" x14ac:dyDescent="0.15">
      <c r="A36" s="39" t="s">
        <v>163</v>
      </c>
      <c r="B36" s="39"/>
      <c r="C36" s="41">
        <v>132</v>
      </c>
      <c r="D36" s="41" t="s">
        <v>23</v>
      </c>
      <c r="E36" s="41" t="s">
        <v>23</v>
      </c>
    </row>
    <row r="37" spans="1:5" ht="15" x14ac:dyDescent="0.15">
      <c r="A37" s="17" t="s">
        <v>818</v>
      </c>
      <c r="B37" s="17"/>
      <c r="C37" s="17"/>
      <c r="D37" s="17"/>
      <c r="E37" s="17"/>
    </row>
    <row r="38" spans="1:5" ht="15" x14ac:dyDescent="0.15">
      <c r="A38" s="17" t="s">
        <v>819</v>
      </c>
      <c r="B38" s="17"/>
      <c r="C38" s="17"/>
      <c r="D38" s="17"/>
      <c r="E38" s="17"/>
    </row>
    <row r="39" spans="1:5" ht="15" x14ac:dyDescent="0.15">
      <c r="A39" s="17" t="s">
        <v>884</v>
      </c>
      <c r="B39" s="17"/>
      <c r="C39" s="17"/>
      <c r="D39" s="17"/>
      <c r="E39" s="17"/>
    </row>
    <row r="40" spans="1:5" ht="15" x14ac:dyDescent="0.15">
      <c r="A40" s="17" t="s">
        <v>883</v>
      </c>
      <c r="B40" s="17"/>
      <c r="C40" s="17"/>
      <c r="D40" s="17"/>
      <c r="E40" s="17"/>
    </row>
  </sheetData>
  <phoneticPr fontId="2"/>
  <pageMargins left="0.7" right="0.7" top="0.75" bottom="0.75" header="0.3" footer="0.3"/>
  <pageSetup paperSize="9" orientation="portrait" r:id="rId1"/>
  <ignoredErrors>
    <ignoredError sqref="C5 C7 C20:C21 C23 C25:C26 C28:C2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H14" sqref="H14"/>
    </sheetView>
  </sheetViews>
  <sheetFormatPr defaultRowHeight="13.5" x14ac:dyDescent="0.15"/>
  <cols>
    <col min="1" max="1" width="2.75" style="60" customWidth="1"/>
    <col min="2" max="2" width="3.375" style="60" customWidth="1"/>
    <col min="3" max="3" width="26" style="60" customWidth="1"/>
    <col min="4" max="8" width="11.5" style="60" customWidth="1"/>
    <col min="9" max="16384" width="9" style="60"/>
  </cols>
  <sheetData>
    <row r="1" spans="1:8" ht="14.25" x14ac:dyDescent="0.15">
      <c r="A1" s="19" t="s">
        <v>824</v>
      </c>
      <c r="B1" s="19"/>
      <c r="C1" s="37"/>
      <c r="D1" s="37"/>
      <c r="E1" s="37"/>
      <c r="F1" s="37"/>
      <c r="G1" s="37"/>
      <c r="H1" s="37"/>
    </row>
    <row r="2" spans="1:8" ht="15" x14ac:dyDescent="0.15">
      <c r="A2" s="98"/>
      <c r="B2" s="98"/>
      <c r="C2" s="98"/>
      <c r="D2" s="141" t="s">
        <v>825</v>
      </c>
      <c r="E2" s="141"/>
      <c r="F2" s="141"/>
      <c r="G2" s="141"/>
      <c r="H2" s="141"/>
    </row>
    <row r="3" spans="1:8" ht="15" x14ac:dyDescent="0.15">
      <c r="A3" s="96"/>
      <c r="B3" s="96"/>
      <c r="C3" s="96"/>
      <c r="D3" s="97" t="s">
        <v>826</v>
      </c>
      <c r="E3" s="97" t="s">
        <v>827</v>
      </c>
      <c r="F3" s="97" t="s">
        <v>828</v>
      </c>
      <c r="G3" s="97" t="s">
        <v>829</v>
      </c>
      <c r="H3" s="97" t="s">
        <v>830</v>
      </c>
    </row>
    <row r="4" spans="1:8" ht="15" x14ac:dyDescent="0.15">
      <c r="A4" s="75" t="s">
        <v>831</v>
      </c>
      <c r="B4" s="76"/>
      <c r="C4" s="77"/>
      <c r="D4" s="78"/>
      <c r="E4" s="78"/>
      <c r="F4" s="78"/>
      <c r="G4" s="78"/>
      <c r="H4" s="78"/>
    </row>
    <row r="5" spans="1:8" ht="15" x14ac:dyDescent="0.15">
      <c r="A5" s="76"/>
      <c r="B5" s="76" t="s">
        <v>832</v>
      </c>
      <c r="C5" s="77"/>
      <c r="D5" s="78"/>
      <c r="E5" s="78"/>
      <c r="F5" s="78"/>
      <c r="G5" s="78"/>
      <c r="H5" s="78"/>
    </row>
    <row r="6" spans="1:8" ht="15" x14ac:dyDescent="0.15">
      <c r="A6" s="77"/>
      <c r="B6" s="77"/>
      <c r="C6" s="23" t="s">
        <v>221</v>
      </c>
      <c r="D6" s="78">
        <v>22</v>
      </c>
      <c r="E6" s="78">
        <v>6</v>
      </c>
      <c r="F6" s="78">
        <v>8</v>
      </c>
      <c r="G6" s="78">
        <v>7</v>
      </c>
      <c r="H6" s="78">
        <v>1</v>
      </c>
    </row>
    <row r="7" spans="1:8" ht="15" x14ac:dyDescent="0.15">
      <c r="A7" s="77"/>
      <c r="B7" s="77"/>
      <c r="C7" s="23" t="s">
        <v>222</v>
      </c>
      <c r="D7" s="78">
        <v>2</v>
      </c>
      <c r="E7" s="78">
        <v>0</v>
      </c>
      <c r="F7" s="78">
        <v>0</v>
      </c>
      <c r="G7" s="78">
        <v>0</v>
      </c>
      <c r="H7" s="78">
        <v>2</v>
      </c>
    </row>
    <row r="8" spans="1:8" ht="15" x14ac:dyDescent="0.15">
      <c r="A8" s="77"/>
      <c r="B8" s="77"/>
      <c r="C8" s="23" t="s">
        <v>833</v>
      </c>
      <c r="D8" s="78">
        <v>3</v>
      </c>
      <c r="E8" s="78">
        <v>2</v>
      </c>
      <c r="F8" s="78">
        <v>1</v>
      </c>
      <c r="G8" s="78">
        <v>0</v>
      </c>
      <c r="H8" s="78">
        <v>0</v>
      </c>
    </row>
    <row r="9" spans="1:8" ht="15" x14ac:dyDescent="0.15">
      <c r="A9" s="77"/>
      <c r="B9" s="76" t="s">
        <v>834</v>
      </c>
      <c r="C9" s="77"/>
      <c r="D9" s="78"/>
      <c r="E9" s="78"/>
      <c r="F9" s="78"/>
      <c r="G9" s="78"/>
      <c r="H9" s="78"/>
    </row>
    <row r="10" spans="1:8" ht="15" x14ac:dyDescent="0.15">
      <c r="A10" s="77"/>
      <c r="B10" s="76"/>
      <c r="C10" s="77" t="s">
        <v>835</v>
      </c>
      <c r="D10" s="78">
        <v>10</v>
      </c>
      <c r="E10" s="78">
        <v>2</v>
      </c>
      <c r="F10" s="78">
        <v>4</v>
      </c>
      <c r="G10" s="78">
        <v>2</v>
      </c>
      <c r="H10" s="78">
        <v>2</v>
      </c>
    </row>
    <row r="11" spans="1:8" ht="15" x14ac:dyDescent="0.15">
      <c r="A11" s="77"/>
      <c r="B11" s="76"/>
      <c r="C11" s="77" t="s">
        <v>836</v>
      </c>
      <c r="D11" s="78">
        <v>17</v>
      </c>
      <c r="E11" s="78">
        <v>6</v>
      </c>
      <c r="F11" s="78">
        <v>5</v>
      </c>
      <c r="G11" s="78">
        <v>5</v>
      </c>
      <c r="H11" s="78">
        <v>1</v>
      </c>
    </row>
    <row r="12" spans="1:8" ht="15" x14ac:dyDescent="0.15">
      <c r="A12" s="77"/>
      <c r="B12" s="76" t="s">
        <v>837</v>
      </c>
      <c r="C12" s="77"/>
      <c r="D12" s="78"/>
      <c r="E12" s="78"/>
      <c r="F12" s="78"/>
      <c r="G12" s="78"/>
      <c r="H12" s="78"/>
    </row>
    <row r="13" spans="1:8" ht="15" x14ac:dyDescent="0.15">
      <c r="A13" s="77"/>
      <c r="B13" s="76"/>
      <c r="C13" s="77" t="s">
        <v>838</v>
      </c>
      <c r="D13" s="78">
        <v>10</v>
      </c>
      <c r="E13" s="78">
        <v>5</v>
      </c>
      <c r="F13" s="78">
        <v>5</v>
      </c>
      <c r="G13" s="78">
        <v>0</v>
      </c>
      <c r="H13" s="78">
        <v>0</v>
      </c>
    </row>
    <row r="14" spans="1:8" ht="15" x14ac:dyDescent="0.15">
      <c r="A14" s="79"/>
      <c r="B14" s="80"/>
      <c r="C14" s="79" t="s">
        <v>839</v>
      </c>
      <c r="D14" s="81">
        <v>14</v>
      </c>
      <c r="E14" s="81">
        <v>1</v>
      </c>
      <c r="F14" s="81">
        <v>3</v>
      </c>
      <c r="G14" s="81">
        <v>8</v>
      </c>
      <c r="H14" s="81">
        <v>2</v>
      </c>
    </row>
  </sheetData>
  <mergeCells count="1">
    <mergeCell ref="D2:H2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zoomScale="93" zoomScaleNormal="93" workbookViewId="0">
      <selection activeCell="C35" sqref="C35"/>
    </sheetView>
  </sheetViews>
  <sheetFormatPr defaultRowHeight="13.5" x14ac:dyDescent="0.15"/>
  <cols>
    <col min="1" max="1" width="15.5" customWidth="1"/>
    <col min="2" max="2" width="4.625" customWidth="1"/>
    <col min="3" max="3" width="22.625" customWidth="1"/>
    <col min="4" max="12" width="10.625" customWidth="1"/>
    <col min="14" max="14" width="28.125" customWidth="1"/>
  </cols>
  <sheetData>
    <row r="2" spans="2:12" ht="15" x14ac:dyDescent="0.15">
      <c r="B2" s="19" t="s">
        <v>889</v>
      </c>
      <c r="C2" s="19"/>
      <c r="D2" s="17"/>
      <c r="E2" s="17"/>
      <c r="F2" s="17"/>
      <c r="G2" s="17"/>
      <c r="H2" s="17"/>
      <c r="I2" s="17"/>
      <c r="J2" s="17"/>
      <c r="K2" s="17"/>
      <c r="L2" s="17"/>
    </row>
    <row r="3" spans="2:12" ht="35.25" customHeight="1" x14ac:dyDescent="0.15">
      <c r="B3" s="65" t="s">
        <v>500</v>
      </c>
      <c r="C3" s="43"/>
      <c r="D3" s="44" t="s">
        <v>505</v>
      </c>
      <c r="E3" s="44" t="s">
        <v>506</v>
      </c>
      <c r="F3" s="44" t="s">
        <v>507</v>
      </c>
      <c r="G3" s="44" t="s">
        <v>224</v>
      </c>
      <c r="H3" s="44" t="s">
        <v>225</v>
      </c>
      <c r="I3" s="44" t="s">
        <v>508</v>
      </c>
      <c r="J3" s="44" t="s">
        <v>894</v>
      </c>
      <c r="K3" s="44" t="s">
        <v>226</v>
      </c>
      <c r="L3" s="44" t="s">
        <v>458</v>
      </c>
    </row>
    <row r="4" spans="2:12" ht="15" x14ac:dyDescent="0.15">
      <c r="B4" s="31" t="s">
        <v>155</v>
      </c>
      <c r="C4" s="31"/>
      <c r="D4" s="20" t="s">
        <v>426</v>
      </c>
      <c r="E4" s="20" t="s">
        <v>454</v>
      </c>
      <c r="F4" s="20" t="s">
        <v>436</v>
      </c>
      <c r="G4" s="20" t="s">
        <v>446</v>
      </c>
      <c r="H4" s="20" t="s">
        <v>434</v>
      </c>
      <c r="I4" s="20" t="s">
        <v>129</v>
      </c>
      <c r="J4" s="20" t="s">
        <v>427</v>
      </c>
      <c r="K4" s="20" t="s">
        <v>439</v>
      </c>
      <c r="L4" s="20" t="s">
        <v>435</v>
      </c>
    </row>
    <row r="5" spans="2:12" ht="15" x14ac:dyDescent="0.15">
      <c r="B5" s="84"/>
      <c r="C5" s="74" t="s">
        <v>474</v>
      </c>
      <c r="D5" s="72">
        <v>15</v>
      </c>
      <c r="E5" s="72">
        <v>2</v>
      </c>
      <c r="F5" s="72">
        <v>2</v>
      </c>
      <c r="G5" s="72">
        <v>3</v>
      </c>
      <c r="H5" s="72">
        <v>2</v>
      </c>
      <c r="I5" s="72">
        <v>0</v>
      </c>
      <c r="J5" s="72">
        <v>1</v>
      </c>
      <c r="K5" s="72">
        <v>3</v>
      </c>
      <c r="L5" s="72">
        <v>28</v>
      </c>
    </row>
    <row r="6" spans="2:12" ht="15" x14ac:dyDescent="0.15">
      <c r="B6" s="84"/>
      <c r="C6" s="74" t="s">
        <v>473</v>
      </c>
      <c r="D6" s="72">
        <v>19</v>
      </c>
      <c r="E6" s="72">
        <v>4</v>
      </c>
      <c r="F6" s="72">
        <v>3</v>
      </c>
      <c r="G6" s="72">
        <v>3</v>
      </c>
      <c r="H6" s="72">
        <v>3</v>
      </c>
      <c r="I6" s="72">
        <v>0</v>
      </c>
      <c r="J6" s="72">
        <v>1</v>
      </c>
      <c r="K6" s="72">
        <v>3</v>
      </c>
      <c r="L6" s="72">
        <v>36</v>
      </c>
    </row>
    <row r="7" spans="2:12" ht="15" x14ac:dyDescent="0.15">
      <c r="B7" s="31" t="s">
        <v>154</v>
      </c>
      <c r="C7" s="31"/>
      <c r="D7" s="20" t="s">
        <v>424</v>
      </c>
      <c r="E7" s="20" t="s">
        <v>425</v>
      </c>
      <c r="F7" s="20" t="s">
        <v>453</v>
      </c>
      <c r="G7" s="20" t="s">
        <v>433</v>
      </c>
      <c r="H7" s="20" t="s">
        <v>434</v>
      </c>
      <c r="I7" s="20" t="s">
        <v>414</v>
      </c>
      <c r="J7" s="20" t="s">
        <v>438</v>
      </c>
      <c r="K7" s="20" t="s">
        <v>445</v>
      </c>
      <c r="L7" s="20" t="s">
        <v>435</v>
      </c>
    </row>
    <row r="8" spans="2:12" ht="15" x14ac:dyDescent="0.15">
      <c r="B8" s="82"/>
      <c r="C8" s="71" t="s">
        <v>477</v>
      </c>
      <c r="D8" s="72">
        <v>3</v>
      </c>
      <c r="E8" s="72">
        <v>12</v>
      </c>
      <c r="F8" s="72">
        <v>3</v>
      </c>
      <c r="G8" s="72">
        <v>3</v>
      </c>
      <c r="H8" s="72">
        <v>2</v>
      </c>
      <c r="I8" s="72">
        <v>7</v>
      </c>
      <c r="J8" s="72">
        <v>4</v>
      </c>
      <c r="K8" s="72">
        <v>6</v>
      </c>
      <c r="L8" s="72">
        <v>40</v>
      </c>
    </row>
    <row r="9" spans="2:12" ht="15" x14ac:dyDescent="0.15">
      <c r="B9" s="31" t="s">
        <v>156</v>
      </c>
      <c r="C9" s="31"/>
      <c r="D9" s="20" t="s">
        <v>428</v>
      </c>
      <c r="E9" s="20" t="s">
        <v>448</v>
      </c>
      <c r="F9" s="20" t="s">
        <v>404</v>
      </c>
      <c r="G9" s="20" t="s">
        <v>440</v>
      </c>
      <c r="H9" s="20" t="s">
        <v>419</v>
      </c>
      <c r="I9" s="20" t="s">
        <v>405</v>
      </c>
      <c r="J9" s="20" t="s">
        <v>129</v>
      </c>
      <c r="K9" s="20" t="s">
        <v>406</v>
      </c>
      <c r="L9" s="20" t="s">
        <v>407</v>
      </c>
    </row>
    <row r="10" spans="2:12" ht="15" x14ac:dyDescent="0.15">
      <c r="B10" s="82"/>
      <c r="C10" s="74" t="s">
        <v>474</v>
      </c>
      <c r="D10" s="72">
        <v>1</v>
      </c>
      <c r="E10" s="72">
        <v>1</v>
      </c>
      <c r="F10" s="72">
        <v>0</v>
      </c>
      <c r="G10" s="72">
        <v>2</v>
      </c>
      <c r="H10" s="72">
        <v>0</v>
      </c>
      <c r="I10" s="72">
        <v>1</v>
      </c>
      <c r="J10" s="72">
        <v>0</v>
      </c>
      <c r="K10" s="72">
        <v>0</v>
      </c>
      <c r="L10" s="72">
        <v>5</v>
      </c>
    </row>
    <row r="11" spans="2:12" ht="15" x14ac:dyDescent="0.15">
      <c r="B11" s="82"/>
      <c r="C11" s="74" t="s">
        <v>473</v>
      </c>
      <c r="D11" s="72">
        <v>1</v>
      </c>
      <c r="E11" s="72">
        <v>1</v>
      </c>
      <c r="F11" s="72">
        <v>0</v>
      </c>
      <c r="G11" s="72">
        <v>2</v>
      </c>
      <c r="H11" s="72">
        <v>0</v>
      </c>
      <c r="I11" s="72">
        <v>1</v>
      </c>
      <c r="J11" s="72">
        <v>0</v>
      </c>
      <c r="K11" s="72">
        <v>0</v>
      </c>
      <c r="L11" s="72">
        <v>5</v>
      </c>
    </row>
    <row r="12" spans="2:12" ht="15" x14ac:dyDescent="0.15">
      <c r="B12" s="31" t="s">
        <v>157</v>
      </c>
      <c r="C12" s="31"/>
      <c r="D12" s="20" t="s">
        <v>449</v>
      </c>
      <c r="E12" s="20" t="s">
        <v>429</v>
      </c>
      <c r="F12" s="20" t="s">
        <v>441</v>
      </c>
      <c r="G12" s="20" t="s">
        <v>129</v>
      </c>
      <c r="H12" s="20" t="s">
        <v>408</v>
      </c>
      <c r="I12" s="20" t="s">
        <v>405</v>
      </c>
      <c r="J12" s="20" t="s">
        <v>129</v>
      </c>
      <c r="K12" s="20" t="s">
        <v>406</v>
      </c>
      <c r="L12" s="20" t="s">
        <v>455</v>
      </c>
    </row>
    <row r="13" spans="2:12" ht="15" x14ac:dyDescent="0.15">
      <c r="B13" s="82"/>
      <c r="C13" s="71" t="s">
        <v>283</v>
      </c>
      <c r="D13" s="72">
        <v>1</v>
      </c>
      <c r="E13" s="72">
        <v>1</v>
      </c>
      <c r="F13" s="72">
        <v>1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3</v>
      </c>
    </row>
    <row r="14" spans="2:12" ht="15" x14ac:dyDescent="0.15">
      <c r="B14" s="82"/>
      <c r="C14" s="71" t="s">
        <v>473</v>
      </c>
      <c r="D14" s="72">
        <v>0</v>
      </c>
      <c r="E14" s="72">
        <v>1</v>
      </c>
      <c r="F14" s="72">
        <v>1</v>
      </c>
      <c r="G14" s="72">
        <v>0</v>
      </c>
      <c r="H14" s="72">
        <v>0</v>
      </c>
      <c r="I14" s="72">
        <v>1</v>
      </c>
      <c r="J14" s="72">
        <v>0</v>
      </c>
      <c r="K14" s="72">
        <v>0</v>
      </c>
      <c r="L14" s="72">
        <v>3</v>
      </c>
    </row>
    <row r="15" spans="2:12" ht="15" x14ac:dyDescent="0.15">
      <c r="B15" s="31" t="s">
        <v>887</v>
      </c>
      <c r="C15" s="31"/>
      <c r="D15" s="20" t="s">
        <v>415</v>
      </c>
      <c r="E15" s="20" t="s">
        <v>129</v>
      </c>
      <c r="F15" s="20" t="s">
        <v>436</v>
      </c>
      <c r="G15" s="20" t="s">
        <v>433</v>
      </c>
      <c r="H15" s="20" t="s">
        <v>419</v>
      </c>
      <c r="I15" s="20" t="s">
        <v>129</v>
      </c>
      <c r="J15" s="20" t="s">
        <v>129</v>
      </c>
      <c r="K15" s="20" t="s">
        <v>406</v>
      </c>
      <c r="L15" s="20" t="s">
        <v>409</v>
      </c>
    </row>
    <row r="16" spans="2:12" ht="15" customHeight="1" x14ac:dyDescent="0.15">
      <c r="B16" s="31" t="s">
        <v>159</v>
      </c>
      <c r="C16" s="31"/>
      <c r="D16" s="20" t="s">
        <v>424</v>
      </c>
      <c r="E16" s="20" t="s">
        <v>420</v>
      </c>
      <c r="F16" s="20" t="s">
        <v>436</v>
      </c>
      <c r="G16" s="20" t="s">
        <v>446</v>
      </c>
      <c r="H16" s="20" t="s">
        <v>408</v>
      </c>
      <c r="I16" s="20" t="s">
        <v>405</v>
      </c>
      <c r="J16" s="20" t="s">
        <v>129</v>
      </c>
      <c r="K16" s="20" t="s">
        <v>421</v>
      </c>
      <c r="L16" s="20" t="s">
        <v>456</v>
      </c>
    </row>
    <row r="17" spans="1:12" ht="15" customHeight="1" x14ac:dyDescent="0.15">
      <c r="B17" s="31" t="s">
        <v>504</v>
      </c>
      <c r="C17" s="31"/>
      <c r="D17" s="20" t="s">
        <v>129</v>
      </c>
      <c r="E17" s="20" t="s">
        <v>420</v>
      </c>
      <c r="F17" s="20" t="s">
        <v>436</v>
      </c>
      <c r="G17" s="20" t="s">
        <v>129</v>
      </c>
      <c r="H17" s="20" t="s">
        <v>442</v>
      </c>
      <c r="I17" s="20" t="s">
        <v>447</v>
      </c>
      <c r="J17" s="20" t="s">
        <v>410</v>
      </c>
      <c r="K17" s="20" t="s">
        <v>430</v>
      </c>
      <c r="L17" s="52" t="s">
        <v>409</v>
      </c>
    </row>
    <row r="18" spans="1:12" ht="13.5" customHeight="1" x14ac:dyDescent="0.15">
      <c r="B18" s="17" t="s">
        <v>161</v>
      </c>
      <c r="C18" s="31"/>
      <c r="D18" s="20" t="s">
        <v>129</v>
      </c>
      <c r="E18" s="20" t="s">
        <v>411</v>
      </c>
      <c r="F18" s="20" t="s">
        <v>129</v>
      </c>
      <c r="G18" s="20" t="s">
        <v>129</v>
      </c>
      <c r="H18" s="20" t="s">
        <v>129</v>
      </c>
      <c r="I18" s="20" t="s">
        <v>129</v>
      </c>
      <c r="J18" s="20" t="s">
        <v>129</v>
      </c>
      <c r="K18" s="20" t="s">
        <v>416</v>
      </c>
      <c r="L18" s="52" t="s">
        <v>412</v>
      </c>
    </row>
    <row r="19" spans="1:12" ht="13.5" customHeight="1" x14ac:dyDescent="0.15">
      <c r="B19" s="31" t="s">
        <v>45</v>
      </c>
      <c r="C19" s="31"/>
      <c r="D19" s="20" t="s">
        <v>129</v>
      </c>
      <c r="E19" s="20" t="s">
        <v>129</v>
      </c>
      <c r="F19" s="20" t="s">
        <v>129</v>
      </c>
      <c r="G19" s="20" t="s">
        <v>417</v>
      </c>
      <c r="H19" s="20" t="s">
        <v>129</v>
      </c>
      <c r="I19" s="20" t="s">
        <v>129</v>
      </c>
      <c r="J19" s="20" t="s">
        <v>129</v>
      </c>
      <c r="K19" s="20" t="s">
        <v>129</v>
      </c>
      <c r="L19" s="52" t="s">
        <v>418</v>
      </c>
    </row>
    <row r="20" spans="1:12" ht="13.5" customHeight="1" x14ac:dyDescent="0.15">
      <c r="B20" s="31" t="s">
        <v>162</v>
      </c>
      <c r="C20" s="31"/>
      <c r="D20" s="20" t="s">
        <v>413</v>
      </c>
      <c r="E20" s="20" t="s">
        <v>411</v>
      </c>
      <c r="F20" s="20" t="s">
        <v>129</v>
      </c>
      <c r="G20" s="20" t="s">
        <v>896</v>
      </c>
      <c r="H20" s="20" t="s">
        <v>408</v>
      </c>
      <c r="I20" s="20" t="s">
        <v>437</v>
      </c>
      <c r="J20" s="20" t="s">
        <v>129</v>
      </c>
      <c r="K20" s="20" t="s">
        <v>406</v>
      </c>
      <c r="L20" s="52" t="s">
        <v>457</v>
      </c>
    </row>
    <row r="21" spans="1:12" ht="15" x14ac:dyDescent="0.15">
      <c r="B21" s="39" t="s">
        <v>163</v>
      </c>
      <c r="C21" s="39"/>
      <c r="D21" s="41" t="s">
        <v>450</v>
      </c>
      <c r="E21" s="41" t="s">
        <v>451</v>
      </c>
      <c r="F21" s="41" t="s">
        <v>443</v>
      </c>
      <c r="G21" s="41" t="s">
        <v>431</v>
      </c>
      <c r="H21" s="41" t="s">
        <v>444</v>
      </c>
      <c r="I21" s="41" t="s">
        <v>432</v>
      </c>
      <c r="J21" s="41" t="s">
        <v>452</v>
      </c>
      <c r="K21" s="41" t="s">
        <v>422</v>
      </c>
      <c r="L21" s="41" t="s">
        <v>423</v>
      </c>
    </row>
    <row r="22" spans="1:12" ht="15" x14ac:dyDescent="0.15">
      <c r="B22" s="143" t="s">
        <v>888</v>
      </c>
      <c r="C22" s="143"/>
      <c r="D22" s="143"/>
      <c r="E22" s="143"/>
      <c r="F22" s="143"/>
      <c r="G22" s="143"/>
      <c r="H22" s="143"/>
      <c r="I22" s="143"/>
      <c r="J22" s="143"/>
      <c r="K22" s="143"/>
      <c r="L22" s="143"/>
    </row>
    <row r="23" spans="1:12" s="60" customFormat="1" ht="15" x14ac:dyDescent="0.15">
      <c r="A23" s="17"/>
      <c r="B23" s="17" t="s">
        <v>890</v>
      </c>
      <c r="C23" s="17"/>
      <c r="D23" s="17"/>
      <c r="E23" s="17"/>
    </row>
    <row r="24" spans="1:12" ht="15" x14ac:dyDescent="0.15">
      <c r="B24" s="142" t="s">
        <v>891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</row>
    <row r="25" spans="1:12" ht="15" x14ac:dyDescent="0.15">
      <c r="B25" s="144" t="s">
        <v>893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</row>
    <row r="26" spans="1:12" ht="15" x14ac:dyDescent="0.15">
      <c r="B26" s="87" t="s">
        <v>895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</row>
  </sheetData>
  <mergeCells count="3">
    <mergeCell ref="B24:L24"/>
    <mergeCell ref="B22:L22"/>
    <mergeCell ref="B25:L25"/>
  </mergeCells>
  <phoneticPr fontId="2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"/>
  <sheetViews>
    <sheetView tabSelected="1" topLeftCell="A46" workbookViewId="0">
      <selection activeCell="A96" sqref="A96:XFD96"/>
    </sheetView>
  </sheetViews>
  <sheetFormatPr defaultRowHeight="14.25" x14ac:dyDescent="0.15"/>
  <cols>
    <col min="1" max="1" width="4.75" style="100" customWidth="1"/>
    <col min="2" max="2" width="4.375" style="100" customWidth="1"/>
    <col min="3" max="3" width="33.25" style="100" customWidth="1"/>
    <col min="4" max="4" width="12.75" style="100" bestFit="1" customWidth="1"/>
    <col min="5" max="7" width="14.25" style="100" bestFit="1" customWidth="1"/>
    <col min="8" max="8" width="12.5" style="100" bestFit="1" customWidth="1"/>
    <col min="9" max="16384" width="9" style="100"/>
  </cols>
  <sheetData>
    <row r="1" spans="1:8" ht="24.75" customHeight="1" x14ac:dyDescent="0.15">
      <c r="A1" s="63" t="s">
        <v>909</v>
      </c>
      <c r="B1" s="99"/>
      <c r="C1" s="99"/>
      <c r="D1" s="99"/>
      <c r="E1" s="99"/>
      <c r="F1" s="99"/>
      <c r="G1" s="99"/>
      <c r="H1" s="99"/>
    </row>
    <row r="2" spans="1:8" ht="20.25" customHeight="1" x14ac:dyDescent="0.15">
      <c r="A2" s="101"/>
      <c r="B2" s="101"/>
      <c r="C2" s="101"/>
      <c r="D2" s="145" t="s">
        <v>822</v>
      </c>
      <c r="E2" s="145"/>
      <c r="F2" s="145"/>
      <c r="G2" s="145"/>
      <c r="H2" s="145"/>
    </row>
    <row r="3" spans="1:8" ht="15.75" x14ac:dyDescent="0.15">
      <c r="A3" s="102"/>
      <c r="B3" s="102"/>
      <c r="C3" s="102"/>
      <c r="D3" s="103" t="s">
        <v>233</v>
      </c>
      <c r="E3" s="103" t="s">
        <v>229</v>
      </c>
      <c r="F3" s="103" t="s">
        <v>230</v>
      </c>
      <c r="G3" s="103" t="s">
        <v>231</v>
      </c>
      <c r="H3" s="103" t="s">
        <v>232</v>
      </c>
    </row>
    <row r="4" spans="1:8" s="106" customFormat="1" ht="15.75" x14ac:dyDescent="0.15">
      <c r="A4" s="63" t="s">
        <v>767</v>
      </c>
      <c r="B4" s="63"/>
      <c r="C4" s="104"/>
      <c r="D4" s="105"/>
      <c r="E4" s="104"/>
      <c r="F4" s="105"/>
      <c r="G4" s="105"/>
      <c r="H4" s="105"/>
    </row>
    <row r="5" spans="1:8" s="106" customFormat="1" ht="15.75" x14ac:dyDescent="0.15">
      <c r="A5" s="63"/>
      <c r="B5" s="63" t="s">
        <v>220</v>
      </c>
      <c r="C5" s="104"/>
      <c r="D5" s="105"/>
      <c r="E5" s="104"/>
      <c r="F5" s="105"/>
      <c r="G5" s="105"/>
      <c r="H5" s="105"/>
    </row>
    <row r="6" spans="1:8" s="106" customFormat="1" ht="15.75" x14ac:dyDescent="0.15">
      <c r="A6" s="63"/>
      <c r="B6" s="104"/>
      <c r="C6" s="104" t="s">
        <v>221</v>
      </c>
      <c r="D6" s="107" t="s">
        <v>774</v>
      </c>
      <c r="E6" s="108" t="s">
        <v>234</v>
      </c>
      <c r="F6" s="107" t="s">
        <v>237</v>
      </c>
      <c r="G6" s="107" t="s">
        <v>239</v>
      </c>
      <c r="H6" s="107" t="s">
        <v>240</v>
      </c>
    </row>
    <row r="7" spans="1:8" s="106" customFormat="1" ht="15.75" x14ac:dyDescent="0.15">
      <c r="A7" s="63"/>
      <c r="B7" s="104"/>
      <c r="C7" s="104" t="s">
        <v>222</v>
      </c>
      <c r="D7" s="108" t="s">
        <v>247</v>
      </c>
      <c r="E7" s="108" t="s">
        <v>235</v>
      </c>
      <c r="F7" s="108" t="s">
        <v>235</v>
      </c>
      <c r="G7" s="108" t="s">
        <v>235</v>
      </c>
      <c r="H7" s="107" t="s">
        <v>241</v>
      </c>
    </row>
    <row r="8" spans="1:8" s="106" customFormat="1" ht="15.75" x14ac:dyDescent="0.15">
      <c r="A8" s="63"/>
      <c r="B8" s="104"/>
      <c r="C8" s="104" t="s">
        <v>840</v>
      </c>
      <c r="D8" s="108" t="s">
        <v>248</v>
      </c>
      <c r="E8" s="108" t="s">
        <v>236</v>
      </c>
      <c r="F8" s="108" t="s">
        <v>238</v>
      </c>
      <c r="G8" s="108" t="s">
        <v>235</v>
      </c>
      <c r="H8" s="108" t="s">
        <v>235</v>
      </c>
    </row>
    <row r="9" spans="1:8" s="106" customFormat="1" ht="15.75" x14ac:dyDescent="0.15">
      <c r="A9" s="63"/>
      <c r="B9" s="104"/>
      <c r="C9" s="104"/>
      <c r="D9" s="108"/>
      <c r="E9" s="108"/>
      <c r="F9" s="108"/>
      <c r="G9" s="108"/>
      <c r="H9" s="108"/>
    </row>
    <row r="10" spans="1:8" s="106" customFormat="1" ht="18.75" x14ac:dyDescent="0.15">
      <c r="A10" s="63"/>
      <c r="B10" s="63" t="s">
        <v>903</v>
      </c>
      <c r="C10" s="104"/>
      <c r="D10" s="108"/>
      <c r="E10" s="108"/>
      <c r="F10" s="108"/>
      <c r="G10" s="108"/>
      <c r="H10" s="108"/>
    </row>
    <row r="11" spans="1:8" s="106" customFormat="1" ht="15.75" x14ac:dyDescent="0.15">
      <c r="A11" s="63"/>
      <c r="B11" s="104"/>
      <c r="C11" s="109">
        <v>7121</v>
      </c>
      <c r="D11" s="110" t="s">
        <v>753</v>
      </c>
      <c r="E11" s="108" t="s">
        <v>756</v>
      </c>
      <c r="F11" s="108" t="s">
        <v>759</v>
      </c>
      <c r="G11" s="108" t="s">
        <v>762</v>
      </c>
      <c r="H11" s="108" t="s">
        <v>766</v>
      </c>
    </row>
    <row r="12" spans="1:8" s="106" customFormat="1" ht="15.75" x14ac:dyDescent="0.15">
      <c r="A12" s="63"/>
      <c r="B12" s="104"/>
      <c r="C12" s="104" t="s">
        <v>772</v>
      </c>
      <c r="D12" s="110" t="s">
        <v>754</v>
      </c>
      <c r="E12" s="108" t="s">
        <v>757</v>
      </c>
      <c r="F12" s="108" t="s">
        <v>760</v>
      </c>
      <c r="G12" s="108" t="s">
        <v>763</v>
      </c>
      <c r="H12" s="108" t="s">
        <v>765</v>
      </c>
    </row>
    <row r="13" spans="1:8" s="106" customFormat="1" ht="15.75" x14ac:dyDescent="0.15">
      <c r="A13" s="63"/>
      <c r="B13" s="63"/>
      <c r="C13" s="104" t="s">
        <v>773</v>
      </c>
      <c r="D13" s="110" t="s">
        <v>755</v>
      </c>
      <c r="E13" s="108" t="s">
        <v>758</v>
      </c>
      <c r="F13" s="108" t="s">
        <v>761</v>
      </c>
      <c r="G13" s="108" t="s">
        <v>764</v>
      </c>
      <c r="H13" s="108" t="s">
        <v>235</v>
      </c>
    </row>
    <row r="14" spans="1:8" s="106" customFormat="1" ht="15.75" x14ac:dyDescent="0.15">
      <c r="A14" s="63"/>
      <c r="B14" s="63"/>
      <c r="C14" s="104"/>
      <c r="D14" s="104"/>
      <c r="E14" s="108"/>
      <c r="F14" s="108"/>
      <c r="G14" s="108"/>
      <c r="H14" s="108"/>
    </row>
    <row r="15" spans="1:8" s="106" customFormat="1" ht="15.75" x14ac:dyDescent="0.15">
      <c r="A15" s="63" t="s">
        <v>768</v>
      </c>
      <c r="B15" s="63"/>
      <c r="C15" s="104"/>
      <c r="D15" s="104"/>
      <c r="E15" s="108"/>
      <c r="F15" s="108"/>
      <c r="G15" s="108"/>
      <c r="H15" s="108"/>
    </row>
    <row r="16" spans="1:8" s="106" customFormat="1" ht="18.75" x14ac:dyDescent="0.15">
      <c r="A16" s="63"/>
      <c r="B16" s="63" t="s">
        <v>908</v>
      </c>
      <c r="C16" s="104"/>
      <c r="D16" s="108"/>
      <c r="E16" s="108"/>
      <c r="F16" s="108"/>
      <c r="G16" s="108"/>
      <c r="H16" s="108"/>
    </row>
    <row r="17" spans="1:8" s="106" customFormat="1" ht="15.75" x14ac:dyDescent="0.15">
      <c r="A17" s="63"/>
      <c r="B17" s="63"/>
      <c r="C17" s="104" t="s">
        <v>135</v>
      </c>
      <c r="D17" s="111" t="s">
        <v>59</v>
      </c>
      <c r="E17" s="111" t="s">
        <v>288</v>
      </c>
      <c r="F17" s="111" t="s">
        <v>289</v>
      </c>
      <c r="G17" s="111" t="s">
        <v>290</v>
      </c>
      <c r="H17" s="111" t="s">
        <v>291</v>
      </c>
    </row>
    <row r="18" spans="1:8" s="106" customFormat="1" ht="15.75" x14ac:dyDescent="0.15">
      <c r="A18" s="63"/>
      <c r="B18" s="63"/>
      <c r="C18" s="112" t="s">
        <v>136</v>
      </c>
      <c r="D18" s="111" t="s">
        <v>60</v>
      </c>
      <c r="E18" s="111" t="s">
        <v>292</v>
      </c>
      <c r="F18" s="111" t="s">
        <v>293</v>
      </c>
      <c r="G18" s="111" t="s">
        <v>294</v>
      </c>
      <c r="H18" s="111" t="s">
        <v>295</v>
      </c>
    </row>
    <row r="19" spans="1:8" s="106" customFormat="1" ht="15.75" x14ac:dyDescent="0.15">
      <c r="A19" s="63"/>
      <c r="B19" s="63"/>
      <c r="C19" s="112"/>
      <c r="D19" s="111"/>
      <c r="E19" s="111"/>
      <c r="F19" s="111"/>
      <c r="G19" s="111"/>
      <c r="H19" s="111"/>
    </row>
    <row r="20" spans="1:8" s="117" customFormat="1" ht="15.75" x14ac:dyDescent="0.15">
      <c r="A20" s="113"/>
      <c r="B20" s="114" t="s">
        <v>0</v>
      </c>
      <c r="C20" s="115"/>
      <c r="D20" s="116" t="s">
        <v>399</v>
      </c>
      <c r="E20" s="116" t="s">
        <v>400</v>
      </c>
      <c r="F20" s="116" t="s">
        <v>401</v>
      </c>
      <c r="G20" s="116" t="s">
        <v>402</v>
      </c>
      <c r="H20" s="116" t="s">
        <v>403</v>
      </c>
    </row>
    <row r="21" spans="1:8" s="106" customFormat="1" ht="15.75" x14ac:dyDescent="0.15">
      <c r="A21" s="118"/>
      <c r="B21" s="118" t="s">
        <v>877</v>
      </c>
      <c r="C21" s="119"/>
      <c r="D21" s="120" t="s">
        <v>43</v>
      </c>
      <c r="E21" s="120" t="s">
        <v>43</v>
      </c>
      <c r="F21" s="120" t="s">
        <v>43</v>
      </c>
      <c r="G21" s="120" t="s">
        <v>43</v>
      </c>
      <c r="H21" s="120" t="s">
        <v>43</v>
      </c>
    </row>
    <row r="22" spans="1:8" s="106" customFormat="1" ht="15.75" x14ac:dyDescent="0.15">
      <c r="A22" s="118"/>
      <c r="B22" s="118"/>
      <c r="C22" s="121" t="s">
        <v>904</v>
      </c>
      <c r="D22" s="122" t="s">
        <v>583</v>
      </c>
      <c r="E22" s="122" t="s">
        <v>614</v>
      </c>
      <c r="F22" s="122" t="s">
        <v>615</v>
      </c>
      <c r="G22" s="122" t="s">
        <v>616</v>
      </c>
      <c r="H22" s="122" t="s">
        <v>617</v>
      </c>
    </row>
    <row r="23" spans="1:8" s="106" customFormat="1" ht="15.75" x14ac:dyDescent="0.15">
      <c r="A23" s="118"/>
      <c r="B23" s="118"/>
      <c r="C23" s="119" t="s">
        <v>579</v>
      </c>
      <c r="D23" s="120" t="s">
        <v>584</v>
      </c>
      <c r="E23" s="120" t="s">
        <v>618</v>
      </c>
      <c r="F23" s="120" t="s">
        <v>619</v>
      </c>
      <c r="G23" s="120" t="s">
        <v>620</v>
      </c>
      <c r="H23" s="120" t="s">
        <v>621</v>
      </c>
    </row>
    <row r="24" spans="1:8" s="106" customFormat="1" ht="15.75" x14ac:dyDescent="0.15">
      <c r="A24" s="118"/>
      <c r="B24" s="118"/>
      <c r="C24" s="123" t="s">
        <v>580</v>
      </c>
      <c r="D24" s="122" t="s">
        <v>585</v>
      </c>
      <c r="E24" s="122" t="s">
        <v>622</v>
      </c>
      <c r="F24" s="122" t="s">
        <v>623</v>
      </c>
      <c r="G24" s="122" t="s">
        <v>624</v>
      </c>
      <c r="H24" s="122" t="s">
        <v>625</v>
      </c>
    </row>
    <row r="25" spans="1:8" ht="15.75" x14ac:dyDescent="0.15">
      <c r="A25" s="118"/>
      <c r="B25" s="118"/>
      <c r="C25" s="119" t="s">
        <v>581</v>
      </c>
      <c r="D25" s="120" t="s">
        <v>586</v>
      </c>
      <c r="E25" s="120" t="s">
        <v>626</v>
      </c>
      <c r="F25" s="120" t="s">
        <v>627</v>
      </c>
      <c r="G25" s="120" t="s">
        <v>628</v>
      </c>
      <c r="H25" s="120" t="s">
        <v>629</v>
      </c>
    </row>
    <row r="26" spans="1:8" ht="15.75" x14ac:dyDescent="0.15">
      <c r="A26" s="118"/>
      <c r="B26" s="118"/>
      <c r="C26" s="123" t="s">
        <v>582</v>
      </c>
      <c r="D26" s="122" t="s">
        <v>587</v>
      </c>
      <c r="E26" s="122" t="s">
        <v>630</v>
      </c>
      <c r="F26" s="122" t="s">
        <v>631</v>
      </c>
      <c r="G26" s="122" t="s">
        <v>632</v>
      </c>
      <c r="H26" s="122" t="s">
        <v>633</v>
      </c>
    </row>
    <row r="27" spans="1:8" ht="15.75" x14ac:dyDescent="0.15">
      <c r="A27" s="118"/>
      <c r="B27" s="118"/>
      <c r="C27" s="119" t="s">
        <v>738</v>
      </c>
      <c r="D27" s="120" t="s">
        <v>588</v>
      </c>
      <c r="E27" s="120" t="s">
        <v>634</v>
      </c>
      <c r="F27" s="120" t="s">
        <v>635</v>
      </c>
      <c r="G27" s="120" t="s">
        <v>636</v>
      </c>
      <c r="H27" s="120" t="s">
        <v>637</v>
      </c>
    </row>
    <row r="28" spans="1:8" ht="15.75" x14ac:dyDescent="0.15">
      <c r="A28" s="118"/>
      <c r="B28" s="118"/>
      <c r="C28" s="123" t="s">
        <v>739</v>
      </c>
      <c r="D28" s="122" t="s">
        <v>589</v>
      </c>
      <c r="E28" s="122" t="s">
        <v>626</v>
      </c>
      <c r="F28" s="122" t="s">
        <v>638</v>
      </c>
      <c r="G28" s="122" t="s">
        <v>639</v>
      </c>
      <c r="H28" s="122" t="s">
        <v>625</v>
      </c>
    </row>
    <row r="29" spans="1:8" ht="15.75" x14ac:dyDescent="0.15">
      <c r="A29" s="118"/>
      <c r="B29" s="118"/>
      <c r="C29" s="119" t="s">
        <v>740</v>
      </c>
      <c r="D29" s="120" t="s">
        <v>590</v>
      </c>
      <c r="E29" s="120" t="s">
        <v>640</v>
      </c>
      <c r="F29" s="120" t="s">
        <v>641</v>
      </c>
      <c r="G29" s="120" t="s">
        <v>642</v>
      </c>
      <c r="H29" s="120" t="s">
        <v>643</v>
      </c>
    </row>
    <row r="30" spans="1:8" s="124" customFormat="1" ht="15.75" hidden="1" x14ac:dyDescent="0.15">
      <c r="A30" s="118"/>
      <c r="B30" s="118"/>
      <c r="C30" s="123" t="s">
        <v>741</v>
      </c>
      <c r="D30" s="122" t="s">
        <v>591</v>
      </c>
      <c r="E30" s="122" t="s">
        <v>644</v>
      </c>
      <c r="F30" s="122" t="s">
        <v>645</v>
      </c>
      <c r="G30" s="122" t="s">
        <v>646</v>
      </c>
      <c r="H30" s="122" t="s">
        <v>647</v>
      </c>
    </row>
    <row r="31" spans="1:8" ht="15.75" x14ac:dyDescent="0.15">
      <c r="A31" s="118"/>
      <c r="B31" s="118"/>
      <c r="C31" s="119" t="s">
        <v>742</v>
      </c>
      <c r="D31" s="120" t="s">
        <v>592</v>
      </c>
      <c r="E31" s="120" t="s">
        <v>644</v>
      </c>
      <c r="F31" s="120" t="s">
        <v>648</v>
      </c>
      <c r="G31" s="120" t="s">
        <v>649</v>
      </c>
      <c r="H31" s="120" t="s">
        <v>650</v>
      </c>
    </row>
    <row r="32" spans="1:8" ht="15.75" x14ac:dyDescent="0.15">
      <c r="A32" s="118"/>
      <c r="B32" s="118"/>
      <c r="C32" s="123" t="s">
        <v>743</v>
      </c>
      <c r="D32" s="122" t="s">
        <v>593</v>
      </c>
      <c r="E32" s="122" t="s">
        <v>651</v>
      </c>
      <c r="F32" s="122" t="s">
        <v>652</v>
      </c>
      <c r="G32" s="122" t="s">
        <v>653</v>
      </c>
      <c r="H32" s="122" t="s">
        <v>654</v>
      </c>
    </row>
    <row r="33" spans="1:8" ht="15.75" x14ac:dyDescent="0.15">
      <c r="A33" s="118"/>
      <c r="B33" s="118"/>
      <c r="C33" s="119" t="s">
        <v>744</v>
      </c>
      <c r="D33" s="120" t="s">
        <v>594</v>
      </c>
      <c r="E33" s="120" t="s">
        <v>655</v>
      </c>
      <c r="F33" s="120" t="s">
        <v>656</v>
      </c>
      <c r="G33" s="120" t="s">
        <v>657</v>
      </c>
      <c r="H33" s="120" t="s">
        <v>658</v>
      </c>
    </row>
    <row r="34" spans="1:8" ht="15.75" x14ac:dyDescent="0.15">
      <c r="A34" s="118"/>
      <c r="B34" s="118"/>
      <c r="C34" s="123" t="s">
        <v>745</v>
      </c>
      <c r="D34" s="122" t="s">
        <v>595</v>
      </c>
      <c r="E34" s="122" t="s">
        <v>659</v>
      </c>
      <c r="F34" s="122" t="s">
        <v>660</v>
      </c>
      <c r="G34" s="122" t="s">
        <v>661</v>
      </c>
      <c r="H34" s="122" t="s">
        <v>662</v>
      </c>
    </row>
    <row r="35" spans="1:8" ht="15.75" x14ac:dyDescent="0.15">
      <c r="A35" s="118"/>
      <c r="B35" s="118"/>
      <c r="C35" s="119" t="s">
        <v>746</v>
      </c>
      <c r="D35" s="120" t="s">
        <v>596</v>
      </c>
      <c r="E35" s="120" t="s">
        <v>663</v>
      </c>
      <c r="F35" s="120" t="s">
        <v>664</v>
      </c>
      <c r="G35" s="120" t="s">
        <v>665</v>
      </c>
      <c r="H35" s="120" t="s">
        <v>666</v>
      </c>
    </row>
    <row r="36" spans="1:8" ht="15.75" x14ac:dyDescent="0.15">
      <c r="A36" s="118"/>
      <c r="B36" s="118"/>
      <c r="C36" s="123" t="s">
        <v>747</v>
      </c>
      <c r="D36" s="122" t="s">
        <v>597</v>
      </c>
      <c r="E36" s="122" t="s">
        <v>667</v>
      </c>
      <c r="F36" s="122" t="s">
        <v>668</v>
      </c>
      <c r="G36" s="122" t="s">
        <v>669</v>
      </c>
      <c r="H36" s="122" t="s">
        <v>670</v>
      </c>
    </row>
    <row r="37" spans="1:8" ht="15.75" x14ac:dyDescent="0.15">
      <c r="A37" s="118"/>
      <c r="B37" s="118"/>
      <c r="C37" s="119" t="s">
        <v>748</v>
      </c>
      <c r="D37" s="120" t="s">
        <v>263</v>
      </c>
      <c r="E37" s="120" t="s">
        <v>671</v>
      </c>
      <c r="F37" s="120" t="s">
        <v>598</v>
      </c>
      <c r="G37" s="120" t="s">
        <v>599</v>
      </c>
      <c r="H37" s="120" t="s">
        <v>600</v>
      </c>
    </row>
    <row r="38" spans="1:8" ht="15.75" x14ac:dyDescent="0.15">
      <c r="A38" s="118"/>
      <c r="B38" s="118"/>
      <c r="C38" s="123" t="s">
        <v>749</v>
      </c>
      <c r="D38" s="122" t="s">
        <v>262</v>
      </c>
      <c r="E38" s="122" t="s">
        <v>601</v>
      </c>
      <c r="F38" s="122" t="s">
        <v>602</v>
      </c>
      <c r="G38" s="122" t="s">
        <v>603</v>
      </c>
      <c r="H38" s="122" t="s">
        <v>604</v>
      </c>
    </row>
    <row r="39" spans="1:8" ht="15.75" x14ac:dyDescent="0.15">
      <c r="A39" s="118"/>
      <c r="B39" s="118"/>
      <c r="C39" s="119" t="s">
        <v>750</v>
      </c>
      <c r="D39" s="120" t="s">
        <v>261</v>
      </c>
      <c r="E39" s="120" t="s">
        <v>605</v>
      </c>
      <c r="F39" s="120" t="s">
        <v>606</v>
      </c>
      <c r="G39" s="120" t="s">
        <v>607</v>
      </c>
      <c r="H39" s="120" t="s">
        <v>672</v>
      </c>
    </row>
    <row r="40" spans="1:8" ht="15.75" x14ac:dyDescent="0.15">
      <c r="A40" s="118"/>
      <c r="B40" s="118"/>
      <c r="C40" s="123" t="s">
        <v>751</v>
      </c>
      <c r="D40" s="122" t="s">
        <v>260</v>
      </c>
      <c r="E40" s="122" t="s">
        <v>608</v>
      </c>
      <c r="F40" s="122" t="s">
        <v>609</v>
      </c>
      <c r="G40" s="122" t="s">
        <v>610</v>
      </c>
      <c r="H40" s="122" t="s">
        <v>666</v>
      </c>
    </row>
    <row r="41" spans="1:8" ht="15.75" x14ac:dyDescent="0.15">
      <c r="A41" s="118"/>
      <c r="B41" s="118"/>
      <c r="C41" s="119" t="s">
        <v>752</v>
      </c>
      <c r="D41" s="120" t="s">
        <v>611</v>
      </c>
      <c r="E41" s="120" t="s">
        <v>673</v>
      </c>
      <c r="F41" s="120" t="s">
        <v>674</v>
      </c>
      <c r="G41" s="120" t="s">
        <v>675</v>
      </c>
      <c r="H41" s="120" t="s">
        <v>676</v>
      </c>
    </row>
    <row r="42" spans="1:8" ht="15.75" x14ac:dyDescent="0.15">
      <c r="A42" s="118"/>
      <c r="B42" s="118"/>
      <c r="C42" s="123" t="s">
        <v>821</v>
      </c>
      <c r="D42" s="122" t="s">
        <v>612</v>
      </c>
      <c r="E42" s="122" t="s">
        <v>677</v>
      </c>
      <c r="F42" s="122" t="s">
        <v>678</v>
      </c>
      <c r="G42" s="122" t="s">
        <v>679</v>
      </c>
      <c r="H42" s="122" t="s">
        <v>680</v>
      </c>
    </row>
    <row r="43" spans="1:8" ht="15.75" x14ac:dyDescent="0.15">
      <c r="A43" s="118"/>
      <c r="B43" s="118"/>
      <c r="C43" s="119" t="s">
        <v>820</v>
      </c>
      <c r="D43" s="120" t="s">
        <v>613</v>
      </c>
      <c r="E43" s="120" t="s">
        <v>681</v>
      </c>
      <c r="F43" s="120" t="s">
        <v>682</v>
      </c>
      <c r="G43" s="120" t="s">
        <v>683</v>
      </c>
      <c r="H43" s="120" t="s">
        <v>898</v>
      </c>
    </row>
    <row r="44" spans="1:8" ht="15.75" x14ac:dyDescent="0.15">
      <c r="A44" s="118"/>
      <c r="B44" s="118"/>
      <c r="C44" s="119"/>
      <c r="D44" s="120"/>
      <c r="E44" s="120"/>
      <c r="F44" s="120"/>
      <c r="G44" s="120"/>
      <c r="H44" s="120"/>
    </row>
    <row r="45" spans="1:8" s="125" customFormat="1" ht="15.75" x14ac:dyDescent="0.15">
      <c r="A45" s="114"/>
      <c r="B45" s="114" t="s">
        <v>495</v>
      </c>
      <c r="C45" s="115"/>
      <c r="D45" s="116" t="s">
        <v>393</v>
      </c>
      <c r="E45" s="116" t="s">
        <v>394</v>
      </c>
      <c r="F45" s="116" t="s">
        <v>395</v>
      </c>
      <c r="G45" s="116" t="s">
        <v>395</v>
      </c>
      <c r="H45" s="116" t="s">
        <v>397</v>
      </c>
    </row>
    <row r="46" spans="1:8" ht="15.75" x14ac:dyDescent="0.15">
      <c r="A46" s="126"/>
      <c r="B46" s="126" t="s">
        <v>512</v>
      </c>
      <c r="C46" s="127"/>
      <c r="D46" s="128" t="s">
        <v>43</v>
      </c>
      <c r="E46" s="128" t="s">
        <v>43</v>
      </c>
      <c r="F46" s="128" t="s">
        <v>43</v>
      </c>
      <c r="G46" s="128" t="s">
        <v>43</v>
      </c>
      <c r="H46" s="128" t="s">
        <v>43</v>
      </c>
    </row>
    <row r="47" spans="1:8" ht="15.75" x14ac:dyDescent="0.15">
      <c r="A47" s="126"/>
      <c r="B47" s="126"/>
      <c r="C47" s="129" t="s">
        <v>24</v>
      </c>
      <c r="D47" s="130" t="s">
        <v>259</v>
      </c>
      <c r="E47" s="130" t="s">
        <v>685</v>
      </c>
      <c r="F47" s="130" t="s">
        <v>686</v>
      </c>
      <c r="G47" s="130" t="s">
        <v>687</v>
      </c>
      <c r="H47" s="130" t="s">
        <v>688</v>
      </c>
    </row>
    <row r="48" spans="1:8" ht="15.75" x14ac:dyDescent="0.15">
      <c r="A48" s="126"/>
      <c r="B48" s="126"/>
      <c r="C48" s="131" t="s">
        <v>29</v>
      </c>
      <c r="D48" s="128" t="s">
        <v>258</v>
      </c>
      <c r="E48" s="128" t="s">
        <v>689</v>
      </c>
      <c r="F48" s="128" t="s">
        <v>690</v>
      </c>
      <c r="G48" s="128" t="s">
        <v>691</v>
      </c>
      <c r="H48" s="128" t="s">
        <v>692</v>
      </c>
    </row>
    <row r="49" spans="1:8" ht="15.75" x14ac:dyDescent="0.15">
      <c r="A49" s="126"/>
      <c r="B49" s="126"/>
      <c r="C49" s="129" t="s">
        <v>391</v>
      </c>
      <c r="D49" s="130" t="s">
        <v>257</v>
      </c>
      <c r="E49" s="130" t="s">
        <v>608</v>
      </c>
      <c r="F49" s="130" t="s">
        <v>693</v>
      </c>
      <c r="G49" s="130" t="s">
        <v>694</v>
      </c>
      <c r="H49" s="130" t="s">
        <v>695</v>
      </c>
    </row>
    <row r="50" spans="1:8" ht="15.75" x14ac:dyDescent="0.15">
      <c r="A50" s="126"/>
      <c r="B50" s="126"/>
      <c r="C50" s="131" t="s">
        <v>25</v>
      </c>
      <c r="D50" s="128" t="s">
        <v>256</v>
      </c>
      <c r="E50" s="128" t="s">
        <v>696</v>
      </c>
      <c r="F50" s="128" t="s">
        <v>697</v>
      </c>
      <c r="G50" s="128" t="s">
        <v>698</v>
      </c>
      <c r="H50" s="128" t="s">
        <v>699</v>
      </c>
    </row>
    <row r="51" spans="1:8" ht="15.75" x14ac:dyDescent="0.15">
      <c r="A51" s="126"/>
      <c r="B51" s="126"/>
      <c r="C51" s="129" t="s">
        <v>27</v>
      </c>
      <c r="D51" s="130" t="s">
        <v>700</v>
      </c>
      <c r="E51" s="130" t="s">
        <v>708</v>
      </c>
      <c r="F51" s="130" t="s">
        <v>709</v>
      </c>
      <c r="G51" s="130" t="s">
        <v>710</v>
      </c>
      <c r="H51" s="130" t="s">
        <v>711</v>
      </c>
    </row>
    <row r="52" spans="1:8" ht="15.75" x14ac:dyDescent="0.15">
      <c r="A52" s="126"/>
      <c r="B52" s="126"/>
      <c r="C52" s="131" t="s">
        <v>26</v>
      </c>
      <c r="D52" s="128" t="s">
        <v>701</v>
      </c>
      <c r="E52" s="128" t="s">
        <v>712</v>
      </c>
      <c r="F52" s="128" t="s">
        <v>713</v>
      </c>
      <c r="G52" s="128" t="s">
        <v>714</v>
      </c>
      <c r="H52" s="128" t="s">
        <v>715</v>
      </c>
    </row>
    <row r="53" spans="1:8" ht="15.75" x14ac:dyDescent="0.15">
      <c r="A53" s="126"/>
      <c r="B53" s="126"/>
      <c r="C53" s="129" t="s">
        <v>22</v>
      </c>
      <c r="D53" s="130" t="s">
        <v>702</v>
      </c>
      <c r="E53" s="130" t="s">
        <v>716</v>
      </c>
      <c r="F53" s="130" t="s">
        <v>717</v>
      </c>
      <c r="G53" s="130" t="s">
        <v>718</v>
      </c>
      <c r="H53" s="130" t="s">
        <v>650</v>
      </c>
    </row>
    <row r="54" spans="1:8" ht="15.75" x14ac:dyDescent="0.15">
      <c r="A54" s="126"/>
      <c r="B54" s="126"/>
      <c r="C54" s="131" t="s">
        <v>28</v>
      </c>
      <c r="D54" s="128" t="s">
        <v>703</v>
      </c>
      <c r="E54" s="128" t="s">
        <v>719</v>
      </c>
      <c r="F54" s="128" t="s">
        <v>720</v>
      </c>
      <c r="G54" s="128" t="s">
        <v>721</v>
      </c>
      <c r="H54" s="128" t="s">
        <v>722</v>
      </c>
    </row>
    <row r="55" spans="1:8" ht="15.75" x14ac:dyDescent="0.15">
      <c r="A55" s="126"/>
      <c r="B55" s="126"/>
      <c r="C55" s="129" t="s">
        <v>36</v>
      </c>
      <c r="D55" s="130" t="s">
        <v>704</v>
      </c>
      <c r="E55" s="130" t="s">
        <v>723</v>
      </c>
      <c r="F55" s="130" t="s">
        <v>724</v>
      </c>
      <c r="G55" s="130" t="s">
        <v>725</v>
      </c>
      <c r="H55" s="130" t="s">
        <v>726</v>
      </c>
    </row>
    <row r="56" spans="1:8" ht="15.75" x14ac:dyDescent="0.15">
      <c r="A56" s="126"/>
      <c r="B56" s="126"/>
      <c r="C56" s="131" t="s">
        <v>31</v>
      </c>
      <c r="D56" s="128" t="s">
        <v>705</v>
      </c>
      <c r="E56" s="128" t="s">
        <v>727</v>
      </c>
      <c r="F56" s="128" t="s">
        <v>728</v>
      </c>
      <c r="G56" s="128" t="s">
        <v>729</v>
      </c>
      <c r="H56" s="128" t="s">
        <v>730</v>
      </c>
    </row>
    <row r="57" spans="1:8" ht="15.75" x14ac:dyDescent="0.15">
      <c r="A57" s="126"/>
      <c r="B57" s="126"/>
      <c r="C57" s="129" t="s">
        <v>30</v>
      </c>
      <c r="D57" s="130" t="s">
        <v>706</v>
      </c>
      <c r="E57" s="130" t="s">
        <v>731</v>
      </c>
      <c r="F57" s="130" t="s">
        <v>684</v>
      </c>
      <c r="G57" s="130" t="s">
        <v>732</v>
      </c>
      <c r="H57" s="130" t="s">
        <v>733</v>
      </c>
    </row>
    <row r="58" spans="1:8" ht="15.75" x14ac:dyDescent="0.15">
      <c r="A58" s="126"/>
      <c r="B58" s="126"/>
      <c r="C58" s="131" t="s">
        <v>392</v>
      </c>
      <c r="D58" s="128" t="s">
        <v>707</v>
      </c>
      <c r="E58" s="128" t="s">
        <v>734</v>
      </c>
      <c r="F58" s="128" t="s">
        <v>735</v>
      </c>
      <c r="G58" s="128" t="s">
        <v>736</v>
      </c>
      <c r="H58" s="128" t="s">
        <v>737</v>
      </c>
    </row>
    <row r="59" spans="1:8" ht="15.75" x14ac:dyDescent="0.15">
      <c r="A59" s="126"/>
      <c r="B59" s="126"/>
      <c r="C59" s="131"/>
      <c r="D59" s="128"/>
      <c r="E59" s="128"/>
      <c r="F59" s="128"/>
      <c r="G59" s="128"/>
      <c r="H59" s="128"/>
    </row>
    <row r="60" spans="1:8" ht="15.75" x14ac:dyDescent="0.15">
      <c r="A60" s="63"/>
      <c r="B60" s="63" t="s">
        <v>1</v>
      </c>
      <c r="C60" s="104"/>
      <c r="D60" s="110"/>
      <c r="E60" s="110"/>
      <c r="F60" s="110"/>
      <c r="G60" s="110"/>
      <c r="H60" s="110"/>
    </row>
    <row r="61" spans="1:8" ht="15.75" x14ac:dyDescent="0.15">
      <c r="A61" s="63"/>
      <c r="B61" s="63"/>
      <c r="C61" s="104" t="s">
        <v>478</v>
      </c>
      <c r="D61" s="111" t="s">
        <v>90</v>
      </c>
      <c r="E61" s="111" t="s">
        <v>303</v>
      </c>
      <c r="F61" s="111" t="s">
        <v>304</v>
      </c>
      <c r="G61" s="111" t="s">
        <v>305</v>
      </c>
      <c r="H61" s="111" t="s">
        <v>306</v>
      </c>
    </row>
    <row r="62" spans="1:8" ht="15.75" x14ac:dyDescent="0.15">
      <c r="A62" s="63"/>
      <c r="B62" s="63"/>
      <c r="C62" s="104" t="s">
        <v>479</v>
      </c>
      <c r="D62" s="111" t="s">
        <v>897</v>
      </c>
      <c r="E62" s="111" t="s">
        <v>307</v>
      </c>
      <c r="F62" s="111" t="s">
        <v>308</v>
      </c>
      <c r="G62" s="111" t="s">
        <v>309</v>
      </c>
      <c r="H62" s="111" t="s">
        <v>297</v>
      </c>
    </row>
    <row r="63" spans="1:8" ht="15.75" x14ac:dyDescent="0.15">
      <c r="A63" s="63"/>
      <c r="B63" s="63"/>
      <c r="C63" s="104" t="s">
        <v>481</v>
      </c>
      <c r="D63" s="111" t="s">
        <v>93</v>
      </c>
      <c r="E63" s="111" t="s">
        <v>129</v>
      </c>
      <c r="F63" s="111" t="s">
        <v>310</v>
      </c>
      <c r="G63" s="111" t="s">
        <v>311</v>
      </c>
      <c r="H63" s="111" t="s">
        <v>312</v>
      </c>
    </row>
    <row r="64" spans="1:8" ht="15.75" x14ac:dyDescent="0.15">
      <c r="A64" s="63"/>
      <c r="B64" s="63"/>
      <c r="C64" s="104"/>
      <c r="D64" s="111"/>
      <c r="E64" s="111"/>
      <c r="F64" s="111"/>
      <c r="G64" s="111"/>
      <c r="H64" s="111"/>
    </row>
    <row r="65" spans="1:8" ht="15.75" x14ac:dyDescent="0.15">
      <c r="A65" s="63"/>
      <c r="B65" s="63" t="s">
        <v>103</v>
      </c>
      <c r="C65" s="104"/>
      <c r="D65" s="110"/>
      <c r="E65" s="110"/>
      <c r="F65" s="110"/>
      <c r="G65" s="110"/>
      <c r="H65" s="110"/>
    </row>
    <row r="66" spans="1:8" ht="15.75" x14ac:dyDescent="0.15">
      <c r="A66" s="63"/>
      <c r="B66" s="63"/>
      <c r="C66" s="104" t="s">
        <v>113</v>
      </c>
      <c r="D66" s="111" t="s">
        <v>314</v>
      </c>
      <c r="E66" s="111" t="s">
        <v>315</v>
      </c>
      <c r="F66" s="111" t="s">
        <v>316</v>
      </c>
      <c r="G66" s="111" t="s">
        <v>317</v>
      </c>
      <c r="H66" s="111" t="s">
        <v>318</v>
      </c>
    </row>
    <row r="67" spans="1:8" ht="15.75" x14ac:dyDescent="0.15">
      <c r="A67" s="63"/>
      <c r="B67" s="63"/>
      <c r="C67" s="104" t="s">
        <v>111</v>
      </c>
      <c r="D67" s="111" t="s">
        <v>319</v>
      </c>
      <c r="E67" s="111" t="s">
        <v>320</v>
      </c>
      <c r="F67" s="111" t="s">
        <v>321</v>
      </c>
      <c r="G67" s="111" t="s">
        <v>322</v>
      </c>
      <c r="H67" s="111" t="s">
        <v>323</v>
      </c>
    </row>
    <row r="68" spans="1:8" ht="15.75" x14ac:dyDescent="0.15">
      <c r="A68" s="63"/>
      <c r="B68" s="63"/>
      <c r="C68" s="104" t="s">
        <v>114</v>
      </c>
      <c r="D68" s="111" t="s">
        <v>324</v>
      </c>
      <c r="E68" s="111" t="s">
        <v>325</v>
      </c>
      <c r="F68" s="111" t="s">
        <v>308</v>
      </c>
      <c r="G68" s="111" t="s">
        <v>326</v>
      </c>
      <c r="H68" s="111" t="s">
        <v>327</v>
      </c>
    </row>
    <row r="69" spans="1:8" ht="15.75" x14ac:dyDescent="0.15">
      <c r="A69" s="63"/>
      <c r="B69" s="63"/>
      <c r="C69" s="104" t="s">
        <v>112</v>
      </c>
      <c r="D69" s="111" t="s">
        <v>328</v>
      </c>
      <c r="E69" s="111" t="s">
        <v>329</v>
      </c>
      <c r="F69" s="111" t="s">
        <v>330</v>
      </c>
      <c r="G69" s="111" t="s">
        <v>331</v>
      </c>
      <c r="H69" s="111" t="s">
        <v>332</v>
      </c>
    </row>
    <row r="70" spans="1:8" ht="15.75" x14ac:dyDescent="0.15">
      <c r="A70" s="63"/>
      <c r="B70" s="63"/>
      <c r="C70" s="104" t="s">
        <v>115</v>
      </c>
      <c r="D70" s="111" t="s">
        <v>120</v>
      </c>
      <c r="E70" s="111" t="s">
        <v>307</v>
      </c>
      <c r="F70" s="111" t="s">
        <v>333</v>
      </c>
      <c r="G70" s="111" t="s">
        <v>334</v>
      </c>
      <c r="H70" s="111" t="s">
        <v>335</v>
      </c>
    </row>
    <row r="71" spans="1:8" ht="15.75" x14ac:dyDescent="0.15">
      <c r="A71" s="63"/>
      <c r="B71" s="63"/>
      <c r="C71" s="104" t="s">
        <v>771</v>
      </c>
      <c r="D71" s="111" t="s">
        <v>122</v>
      </c>
      <c r="E71" s="111" t="s">
        <v>336</v>
      </c>
      <c r="F71" s="111" t="s">
        <v>337</v>
      </c>
      <c r="G71" s="111" t="s">
        <v>338</v>
      </c>
      <c r="H71" s="111" t="s">
        <v>339</v>
      </c>
    </row>
    <row r="72" spans="1:8" ht="15.75" x14ac:dyDescent="0.15">
      <c r="A72" s="63"/>
      <c r="B72" s="63"/>
      <c r="C72" s="104" t="s">
        <v>116</v>
      </c>
      <c r="D72" s="111" t="s">
        <v>340</v>
      </c>
      <c r="E72" s="111" t="s">
        <v>336</v>
      </c>
      <c r="F72" s="111" t="s">
        <v>301</v>
      </c>
      <c r="G72" s="111" t="s">
        <v>341</v>
      </c>
      <c r="H72" s="111" t="s">
        <v>337</v>
      </c>
    </row>
    <row r="73" spans="1:8" ht="15.75" x14ac:dyDescent="0.15">
      <c r="A73" s="63"/>
      <c r="B73" s="63"/>
      <c r="C73" s="104" t="s">
        <v>202</v>
      </c>
      <c r="D73" s="111" t="s">
        <v>342</v>
      </c>
      <c r="E73" s="111" t="s">
        <v>296</v>
      </c>
      <c r="F73" s="111" t="s">
        <v>343</v>
      </c>
      <c r="G73" s="111" t="s">
        <v>344</v>
      </c>
      <c r="H73" s="111" t="s">
        <v>345</v>
      </c>
    </row>
    <row r="74" spans="1:8" ht="15.75" x14ac:dyDescent="0.15">
      <c r="A74" s="63"/>
      <c r="B74" s="63"/>
      <c r="C74" s="104" t="s">
        <v>110</v>
      </c>
      <c r="D74" s="111" t="s">
        <v>346</v>
      </c>
      <c r="E74" s="111" t="s">
        <v>347</v>
      </c>
      <c r="F74" s="111" t="s">
        <v>348</v>
      </c>
      <c r="G74" s="111" t="s">
        <v>349</v>
      </c>
      <c r="H74" s="111" t="s">
        <v>350</v>
      </c>
    </row>
    <row r="75" spans="1:8" ht="15.75" x14ac:dyDescent="0.15">
      <c r="A75" s="63"/>
      <c r="B75" s="63"/>
      <c r="C75" s="104"/>
      <c r="D75" s="111"/>
      <c r="E75" s="111"/>
      <c r="F75" s="111"/>
      <c r="G75" s="111"/>
      <c r="H75" s="111"/>
    </row>
    <row r="76" spans="1:8" ht="15.75" x14ac:dyDescent="0.15">
      <c r="A76" s="63"/>
      <c r="B76" s="63" t="s">
        <v>279</v>
      </c>
      <c r="C76" s="104"/>
      <c r="D76" s="110"/>
      <c r="E76" s="110"/>
      <c r="F76" s="110"/>
      <c r="G76" s="110"/>
      <c r="H76" s="110"/>
    </row>
    <row r="77" spans="1:8" ht="15.75" x14ac:dyDescent="0.15">
      <c r="A77" s="63"/>
      <c r="B77" s="63"/>
      <c r="C77" s="132" t="s">
        <v>104</v>
      </c>
      <c r="D77" s="111" t="s">
        <v>127</v>
      </c>
      <c r="E77" s="111" t="s">
        <v>351</v>
      </c>
      <c r="F77" s="111" t="s">
        <v>352</v>
      </c>
      <c r="G77" s="111" t="s">
        <v>353</v>
      </c>
      <c r="H77" s="111" t="s">
        <v>354</v>
      </c>
    </row>
    <row r="78" spans="1:8" ht="15.75" x14ac:dyDescent="0.15">
      <c r="A78" s="63"/>
      <c r="B78" s="63"/>
      <c r="C78" s="132" t="s">
        <v>105</v>
      </c>
      <c r="D78" s="111" t="s">
        <v>117</v>
      </c>
      <c r="E78" s="111" t="s">
        <v>355</v>
      </c>
      <c r="F78" s="111" t="s">
        <v>356</v>
      </c>
      <c r="G78" s="111" t="s">
        <v>357</v>
      </c>
      <c r="H78" s="111" t="s">
        <v>358</v>
      </c>
    </row>
    <row r="79" spans="1:8" ht="15.75" x14ac:dyDescent="0.15">
      <c r="A79" s="63"/>
      <c r="B79" s="63"/>
      <c r="C79" s="132" t="s">
        <v>108</v>
      </c>
      <c r="D79" s="111" t="s">
        <v>130</v>
      </c>
      <c r="E79" s="111" t="s">
        <v>359</v>
      </c>
      <c r="F79" s="111" t="s">
        <v>129</v>
      </c>
      <c r="G79" s="111" t="s">
        <v>298</v>
      </c>
      <c r="H79" s="111" t="s">
        <v>129</v>
      </c>
    </row>
    <row r="80" spans="1:8" ht="15.75" x14ac:dyDescent="0.15">
      <c r="A80" s="63"/>
      <c r="B80" s="63"/>
      <c r="C80" s="132" t="s">
        <v>106</v>
      </c>
      <c r="D80" s="111" t="s">
        <v>120</v>
      </c>
      <c r="E80" s="111" t="s">
        <v>307</v>
      </c>
      <c r="F80" s="111" t="s">
        <v>299</v>
      </c>
      <c r="G80" s="111" t="s">
        <v>334</v>
      </c>
      <c r="H80" s="111" t="s">
        <v>360</v>
      </c>
    </row>
    <row r="81" spans="1:8" ht="15.75" x14ac:dyDescent="0.15">
      <c r="A81" s="63"/>
      <c r="B81" s="63"/>
      <c r="C81" s="132" t="s">
        <v>109</v>
      </c>
      <c r="D81" s="111" t="s">
        <v>132</v>
      </c>
      <c r="E81" s="111" t="s">
        <v>361</v>
      </c>
      <c r="F81" s="111" t="s">
        <v>300</v>
      </c>
      <c r="G81" s="111" t="s">
        <v>362</v>
      </c>
      <c r="H81" s="111" t="s">
        <v>129</v>
      </c>
    </row>
    <row r="82" spans="1:8" ht="15.75" x14ac:dyDescent="0.15">
      <c r="A82" s="63"/>
      <c r="B82" s="63"/>
      <c r="C82" s="132" t="s">
        <v>107</v>
      </c>
      <c r="D82" s="111" t="s">
        <v>128</v>
      </c>
      <c r="E82" s="111" t="s">
        <v>129</v>
      </c>
      <c r="F82" s="111" t="s">
        <v>338</v>
      </c>
      <c r="G82" s="111" t="s">
        <v>363</v>
      </c>
      <c r="H82" s="111" t="s">
        <v>364</v>
      </c>
    </row>
    <row r="83" spans="1:8" ht="15.75" x14ac:dyDescent="0.15">
      <c r="A83" s="63"/>
      <c r="B83" s="63"/>
      <c r="C83" s="132" t="s">
        <v>110</v>
      </c>
      <c r="D83" s="111" t="s">
        <v>365</v>
      </c>
      <c r="E83" s="111" t="s">
        <v>129</v>
      </c>
      <c r="F83" s="111" t="s">
        <v>363</v>
      </c>
      <c r="G83" s="111" t="s">
        <v>129</v>
      </c>
      <c r="H83" s="111" t="s">
        <v>129</v>
      </c>
    </row>
    <row r="84" spans="1:8" ht="15.75" x14ac:dyDescent="0.15">
      <c r="A84" s="63"/>
      <c r="B84" s="63"/>
      <c r="C84" s="132"/>
      <c r="D84" s="111"/>
      <c r="E84" s="111"/>
      <c r="F84" s="111"/>
      <c r="G84" s="111"/>
      <c r="H84" s="111"/>
    </row>
    <row r="85" spans="1:8" ht="15.75" x14ac:dyDescent="0.15">
      <c r="A85" s="63" t="s">
        <v>2</v>
      </c>
      <c r="B85" s="63"/>
      <c r="C85" s="104"/>
      <c r="D85" s="110"/>
      <c r="E85" s="110"/>
      <c r="F85" s="110"/>
      <c r="G85" s="110"/>
      <c r="H85" s="110"/>
    </row>
    <row r="86" spans="1:8" ht="18.75" x14ac:dyDescent="0.15">
      <c r="A86" s="63"/>
      <c r="B86" s="63"/>
      <c r="C86" s="104" t="s">
        <v>905</v>
      </c>
      <c r="D86" s="111" t="s">
        <v>96</v>
      </c>
      <c r="E86" s="111" t="s">
        <v>367</v>
      </c>
      <c r="F86" s="111" t="s">
        <v>368</v>
      </c>
      <c r="G86" s="111" t="s">
        <v>369</v>
      </c>
      <c r="H86" s="111" t="s">
        <v>370</v>
      </c>
    </row>
    <row r="87" spans="1:8" ht="15.75" x14ac:dyDescent="0.15">
      <c r="A87" s="63"/>
      <c r="B87" s="63"/>
      <c r="C87" s="104" t="s">
        <v>513</v>
      </c>
      <c r="D87" s="111" t="s">
        <v>97</v>
      </c>
      <c r="E87" s="111" t="s">
        <v>371</v>
      </c>
      <c r="F87" s="111" t="s">
        <v>372</v>
      </c>
      <c r="G87" s="111" t="s">
        <v>373</v>
      </c>
      <c r="H87" s="111" t="s">
        <v>374</v>
      </c>
    </row>
    <row r="88" spans="1:8" ht="15.75" x14ac:dyDescent="0.15">
      <c r="A88" s="63"/>
      <c r="B88" s="63"/>
      <c r="C88" s="104" t="s">
        <v>484</v>
      </c>
      <c r="D88" s="111" t="s">
        <v>98</v>
      </c>
      <c r="E88" s="111" t="s">
        <v>375</v>
      </c>
      <c r="F88" s="111" t="s">
        <v>376</v>
      </c>
      <c r="G88" s="111" t="s">
        <v>377</v>
      </c>
      <c r="H88" s="111" t="s">
        <v>378</v>
      </c>
    </row>
    <row r="89" spans="1:8" ht="15.75" x14ac:dyDescent="0.15">
      <c r="A89" s="63"/>
      <c r="B89" s="63"/>
      <c r="C89" s="104" t="s">
        <v>486</v>
      </c>
      <c r="D89" s="111" t="s">
        <v>99</v>
      </c>
      <c r="E89" s="111" t="s">
        <v>379</v>
      </c>
      <c r="F89" s="111" t="s">
        <v>380</v>
      </c>
      <c r="G89" s="111" t="s">
        <v>381</v>
      </c>
      <c r="H89" s="111" t="s">
        <v>382</v>
      </c>
    </row>
    <row r="90" spans="1:8" ht="15.75" x14ac:dyDescent="0.15">
      <c r="A90" s="63"/>
      <c r="B90" s="63"/>
      <c r="C90" s="104"/>
      <c r="D90" s="111"/>
      <c r="E90" s="111"/>
      <c r="F90" s="111"/>
      <c r="G90" s="111"/>
      <c r="H90" s="111"/>
    </row>
    <row r="91" spans="1:8" ht="15.75" x14ac:dyDescent="0.15">
      <c r="A91" s="63" t="s">
        <v>173</v>
      </c>
      <c r="B91" s="63"/>
      <c r="C91" s="104"/>
      <c r="D91" s="110"/>
      <c r="E91" s="110"/>
      <c r="F91" s="110"/>
      <c r="G91" s="110"/>
      <c r="H91" s="110"/>
    </row>
    <row r="92" spans="1:8" ht="15.75" x14ac:dyDescent="0.15">
      <c r="A92" s="104"/>
      <c r="B92" s="104"/>
      <c r="C92" s="132" t="s">
        <v>509</v>
      </c>
      <c r="D92" s="111" t="s">
        <v>875</v>
      </c>
      <c r="E92" s="111" t="s">
        <v>383</v>
      </c>
      <c r="F92" s="111" t="s">
        <v>384</v>
      </c>
      <c r="G92" s="111" t="s">
        <v>385</v>
      </c>
      <c r="H92" s="111" t="s">
        <v>876</v>
      </c>
    </row>
    <row r="93" spans="1:8" ht="15.75" x14ac:dyDescent="0.15">
      <c r="A93" s="133"/>
      <c r="B93" s="133"/>
      <c r="C93" s="134" t="s">
        <v>510</v>
      </c>
      <c r="D93" s="135" t="s">
        <v>386</v>
      </c>
      <c r="E93" s="135" t="s">
        <v>387</v>
      </c>
      <c r="F93" s="135" t="s">
        <v>388</v>
      </c>
      <c r="G93" s="135" t="s">
        <v>389</v>
      </c>
      <c r="H93" s="135" t="s">
        <v>390</v>
      </c>
    </row>
    <row r="94" spans="1:8" ht="15.75" x14ac:dyDescent="0.15">
      <c r="A94" s="104" t="s">
        <v>488</v>
      </c>
      <c r="B94" s="104"/>
      <c r="C94" s="99"/>
      <c r="D94" s="99"/>
      <c r="E94" s="99"/>
      <c r="F94" s="99"/>
      <c r="G94" s="99"/>
      <c r="H94" s="99"/>
    </row>
    <row r="95" spans="1:8" ht="15.75" x14ac:dyDescent="0.15">
      <c r="A95" s="136" t="s">
        <v>499</v>
      </c>
      <c r="B95" s="136"/>
      <c r="C95" s="136"/>
      <c r="D95" s="136"/>
      <c r="E95" s="136"/>
      <c r="F95" s="136"/>
      <c r="G95" s="136"/>
      <c r="H95" s="99"/>
    </row>
    <row r="96" spans="1:8" ht="15.75" x14ac:dyDescent="0.15">
      <c r="A96" s="136" t="s">
        <v>775</v>
      </c>
      <c r="B96" s="136"/>
      <c r="C96" s="136"/>
      <c r="D96" s="136"/>
      <c r="E96" s="136"/>
      <c r="F96" s="136"/>
      <c r="G96" s="136"/>
      <c r="H96" s="99"/>
    </row>
    <row r="97" spans="1:8" ht="15.75" x14ac:dyDescent="0.15">
      <c r="A97" s="136" t="s">
        <v>776</v>
      </c>
      <c r="B97" s="136"/>
      <c r="C97" s="136"/>
      <c r="D97" s="136"/>
      <c r="E97" s="136"/>
      <c r="F97" s="136"/>
      <c r="G97" s="136"/>
      <c r="H97" s="99"/>
    </row>
    <row r="98" spans="1:8" ht="15.75" customHeight="1" x14ac:dyDescent="0.15">
      <c r="A98" s="136" t="s">
        <v>906</v>
      </c>
      <c r="B98" s="104"/>
      <c r="C98" s="99"/>
      <c r="D98" s="99"/>
      <c r="E98" s="99"/>
      <c r="F98" s="99"/>
      <c r="G98" s="99"/>
      <c r="H98" s="99"/>
    </row>
    <row r="99" spans="1:8" ht="18.75" hidden="1" x14ac:dyDescent="0.15">
      <c r="A99" s="136" t="s">
        <v>907</v>
      </c>
      <c r="B99" s="136"/>
      <c r="C99" s="99"/>
      <c r="D99" s="99"/>
      <c r="E99" s="99"/>
      <c r="F99" s="99"/>
      <c r="G99" s="99"/>
    </row>
    <row r="100" spans="1:8" ht="15.75" x14ac:dyDescent="0.15">
      <c r="A100" s="137"/>
      <c r="B100" s="137"/>
      <c r="C100" s="137"/>
    </row>
  </sheetData>
  <mergeCells count="1">
    <mergeCell ref="D2:H2"/>
  </mergeCells>
  <phoneticPr fontId="2"/>
  <pageMargins left="0.7" right="0.7" top="0.75" bottom="0.75" header="0.3" footer="0.3"/>
  <pageSetup paperSize="9" scale="7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H1" workbookViewId="0">
      <selection activeCell="N24" sqref="N24"/>
    </sheetView>
  </sheetViews>
  <sheetFormatPr defaultRowHeight="13.5" x14ac:dyDescent="0.15"/>
  <cols>
    <col min="1" max="1" width="4.375" customWidth="1"/>
    <col min="2" max="2" width="19.625" customWidth="1"/>
    <col min="3" max="3" width="18" customWidth="1"/>
    <col min="4" max="6" width="15.625" customWidth="1"/>
    <col min="8" max="8" width="4" customWidth="1"/>
    <col min="9" max="9" width="18.625" customWidth="1"/>
    <col min="10" max="14" width="14.875" customWidth="1"/>
  </cols>
  <sheetData>
    <row r="1" spans="1:14" ht="14.25" x14ac:dyDescent="0.15">
      <c r="A1" s="18" t="s">
        <v>459</v>
      </c>
      <c r="H1" s="18" t="s">
        <v>841</v>
      </c>
    </row>
    <row r="2" spans="1:14" ht="28.5" x14ac:dyDescent="0.15">
      <c r="A2" s="46" t="s">
        <v>228</v>
      </c>
      <c r="B2" s="33"/>
      <c r="C2" s="33" t="s">
        <v>461</v>
      </c>
      <c r="D2" s="33" t="s">
        <v>462</v>
      </c>
      <c r="E2" s="33" t="s">
        <v>463</v>
      </c>
      <c r="F2" s="33" t="s">
        <v>464</v>
      </c>
      <c r="G2" s="34" t="s">
        <v>460</v>
      </c>
      <c r="H2" s="46" t="s">
        <v>228</v>
      </c>
      <c r="I2" s="33"/>
      <c r="J2" s="33" t="s">
        <v>461</v>
      </c>
      <c r="K2" s="33" t="s">
        <v>502</v>
      </c>
      <c r="L2" s="33" t="s">
        <v>463</v>
      </c>
      <c r="M2" s="33" t="s">
        <v>464</v>
      </c>
      <c r="N2" s="34" t="s">
        <v>460</v>
      </c>
    </row>
    <row r="3" spans="1:14" ht="15" x14ac:dyDescent="0.15">
      <c r="A3" s="28" t="s">
        <v>154</v>
      </c>
      <c r="B3" s="28"/>
      <c r="C3" s="28">
        <v>12</v>
      </c>
      <c r="D3" s="28">
        <v>22</v>
      </c>
      <c r="E3" s="28">
        <v>24</v>
      </c>
      <c r="F3" s="28">
        <v>16</v>
      </c>
      <c r="G3" s="30" t="s">
        <v>468</v>
      </c>
      <c r="H3" s="31" t="s">
        <v>155</v>
      </c>
      <c r="I3" s="31"/>
      <c r="J3" s="20">
        <v>9</v>
      </c>
      <c r="K3" s="20">
        <v>18</v>
      </c>
      <c r="L3" s="20">
        <v>33</v>
      </c>
      <c r="M3" s="20">
        <v>14</v>
      </c>
      <c r="N3" s="20">
        <v>74</v>
      </c>
    </row>
    <row r="4" spans="1:14" ht="15" x14ac:dyDescent="0.15">
      <c r="A4" s="45"/>
      <c r="B4" s="47" t="s">
        <v>280</v>
      </c>
      <c r="C4" s="48">
        <v>8</v>
      </c>
      <c r="D4" s="48">
        <v>10</v>
      </c>
      <c r="E4" s="48">
        <v>14</v>
      </c>
      <c r="F4" s="48">
        <v>8</v>
      </c>
      <c r="G4" s="30"/>
      <c r="H4" s="82"/>
      <c r="I4" s="71" t="s">
        <v>474</v>
      </c>
      <c r="J4" s="72" t="str">
        <f t="shared" ref="J4:M5" si="0">"("&amp;C6&amp;")"</f>
        <v>(4)</v>
      </c>
      <c r="K4" s="72" t="str">
        <f t="shared" si="0"/>
        <v>(8)</v>
      </c>
      <c r="L4" s="72" t="str">
        <f t="shared" si="0"/>
        <v>(12)</v>
      </c>
      <c r="M4" s="72" t="str">
        <f t="shared" si="0"/>
        <v>(4)</v>
      </c>
      <c r="N4" s="72"/>
    </row>
    <row r="5" spans="1:14" ht="15" x14ac:dyDescent="0.15">
      <c r="A5" s="28" t="s">
        <v>155</v>
      </c>
      <c r="B5" s="28"/>
      <c r="C5" s="28">
        <v>9</v>
      </c>
      <c r="D5" s="28">
        <v>18</v>
      </c>
      <c r="E5" s="28">
        <v>33</v>
      </c>
      <c r="F5" s="28">
        <v>14</v>
      </c>
      <c r="G5" s="30" t="s">
        <v>468</v>
      </c>
      <c r="H5" s="82"/>
      <c r="I5" s="71" t="s">
        <v>473</v>
      </c>
      <c r="J5" s="72" t="str">
        <f t="shared" si="0"/>
        <v>(6)</v>
      </c>
      <c r="K5" s="72" t="str">
        <f t="shared" si="0"/>
        <v>(9)</v>
      </c>
      <c r="L5" s="72" t="str">
        <f t="shared" si="0"/>
        <v>(14)</v>
      </c>
      <c r="M5" s="72" t="str">
        <f t="shared" si="0"/>
        <v>(7)</v>
      </c>
      <c r="N5" s="72"/>
    </row>
    <row r="6" spans="1:14" ht="15" x14ac:dyDescent="0.15">
      <c r="A6" s="28"/>
      <c r="B6" s="47" t="s">
        <v>281</v>
      </c>
      <c r="C6" s="48">
        <v>4</v>
      </c>
      <c r="D6" s="48">
        <v>8</v>
      </c>
      <c r="E6" s="48">
        <v>12</v>
      </c>
      <c r="F6" s="48">
        <v>4</v>
      </c>
      <c r="G6" s="30"/>
      <c r="H6" s="31" t="s">
        <v>154</v>
      </c>
      <c r="I6" s="31"/>
      <c r="J6" s="20">
        <v>12</v>
      </c>
      <c r="K6" s="20">
        <v>22</v>
      </c>
      <c r="L6" s="20">
        <v>24</v>
      </c>
      <c r="M6" s="20">
        <v>16</v>
      </c>
      <c r="N6" s="20">
        <v>74</v>
      </c>
    </row>
    <row r="7" spans="1:14" ht="15" x14ac:dyDescent="0.15">
      <c r="A7" s="28"/>
      <c r="B7" s="47" t="s">
        <v>282</v>
      </c>
      <c r="C7" s="48">
        <v>6</v>
      </c>
      <c r="D7" s="48">
        <v>9</v>
      </c>
      <c r="E7" s="48">
        <v>14</v>
      </c>
      <c r="F7" s="48">
        <v>7</v>
      </c>
      <c r="G7" s="30"/>
      <c r="H7" s="83"/>
      <c r="I7" s="71" t="s">
        <v>477</v>
      </c>
      <c r="J7" s="72" t="str">
        <f>"("&amp;C4&amp;")"</f>
        <v>(8)</v>
      </c>
      <c r="K7" s="72" t="str">
        <f t="shared" ref="K7:M7" si="1">"("&amp;D4&amp;")"</f>
        <v>(10)</v>
      </c>
      <c r="L7" s="72" t="str">
        <f t="shared" si="1"/>
        <v>(14)</v>
      </c>
      <c r="M7" s="72" t="str">
        <f t="shared" si="1"/>
        <v>(8)</v>
      </c>
      <c r="N7" s="72"/>
    </row>
    <row r="8" spans="1:14" ht="15" x14ac:dyDescent="0.15">
      <c r="A8" s="28" t="s">
        <v>156</v>
      </c>
      <c r="B8" s="28"/>
      <c r="C8" s="28">
        <v>7</v>
      </c>
      <c r="D8" s="28">
        <v>5</v>
      </c>
      <c r="E8" s="28">
        <v>11</v>
      </c>
      <c r="F8" s="28">
        <v>8</v>
      </c>
      <c r="G8" s="30" t="s">
        <v>465</v>
      </c>
      <c r="H8" s="31" t="s">
        <v>156</v>
      </c>
      <c r="I8" s="31"/>
      <c r="J8" s="20">
        <v>7</v>
      </c>
      <c r="K8" s="20">
        <v>5</v>
      </c>
      <c r="L8" s="20">
        <v>11</v>
      </c>
      <c r="M8" s="20">
        <v>8</v>
      </c>
      <c r="N8" s="20">
        <v>31</v>
      </c>
    </row>
    <row r="9" spans="1:14" ht="15" x14ac:dyDescent="0.15">
      <c r="A9" s="28"/>
      <c r="B9" s="47" t="s">
        <v>281</v>
      </c>
      <c r="C9" s="48">
        <v>0</v>
      </c>
      <c r="D9" s="48">
        <v>1</v>
      </c>
      <c r="E9" s="48">
        <v>3</v>
      </c>
      <c r="F9" s="48">
        <v>1</v>
      </c>
      <c r="G9" s="30"/>
      <c r="H9" s="82"/>
      <c r="I9" s="71" t="s">
        <v>474</v>
      </c>
      <c r="J9" s="72" t="str">
        <f t="shared" ref="J9:J10" si="2">"("&amp;C9&amp;")"</f>
        <v>(0)</v>
      </c>
      <c r="K9" s="72" t="str">
        <f t="shared" ref="K9:K10" si="3">"("&amp;D9&amp;")"</f>
        <v>(1)</v>
      </c>
      <c r="L9" s="72" t="str">
        <f t="shared" ref="L9:L10" si="4">"("&amp;E9&amp;")"</f>
        <v>(3)</v>
      </c>
      <c r="M9" s="72" t="str">
        <f t="shared" ref="M9:M10" si="5">"("&amp;F9&amp;")"</f>
        <v>(1)</v>
      </c>
      <c r="N9" s="72"/>
    </row>
    <row r="10" spans="1:14" ht="15" x14ac:dyDescent="0.15">
      <c r="A10" s="28"/>
      <c r="B10" s="47" t="s">
        <v>282</v>
      </c>
      <c r="C10" s="48">
        <v>0</v>
      </c>
      <c r="D10" s="48">
        <v>1</v>
      </c>
      <c r="E10" s="48">
        <v>3</v>
      </c>
      <c r="F10" s="48">
        <v>1</v>
      </c>
      <c r="G10" s="30"/>
      <c r="H10" s="82"/>
      <c r="I10" s="71" t="s">
        <v>473</v>
      </c>
      <c r="J10" s="72" t="str">
        <f t="shared" si="2"/>
        <v>(0)</v>
      </c>
      <c r="K10" s="72" t="str">
        <f t="shared" si="3"/>
        <v>(1)</v>
      </c>
      <c r="L10" s="72" t="str">
        <f t="shared" si="4"/>
        <v>(3)</v>
      </c>
      <c r="M10" s="72" t="str">
        <f t="shared" si="5"/>
        <v>(1)</v>
      </c>
      <c r="N10" s="72"/>
    </row>
    <row r="11" spans="1:14" ht="15" x14ac:dyDescent="0.15">
      <c r="A11" s="28" t="s">
        <v>157</v>
      </c>
      <c r="B11" s="28"/>
      <c r="C11" s="28">
        <v>4</v>
      </c>
      <c r="D11" s="28">
        <v>9</v>
      </c>
      <c r="E11" s="28">
        <v>8</v>
      </c>
      <c r="F11" s="28">
        <v>8</v>
      </c>
      <c r="G11" s="30" t="s">
        <v>466</v>
      </c>
      <c r="H11" s="31" t="s">
        <v>157</v>
      </c>
      <c r="I11" s="31"/>
      <c r="J11" s="20">
        <v>4</v>
      </c>
      <c r="K11" s="20">
        <v>9</v>
      </c>
      <c r="L11" s="20">
        <v>8</v>
      </c>
      <c r="M11" s="20">
        <v>8</v>
      </c>
      <c r="N11" s="20">
        <v>29</v>
      </c>
    </row>
    <row r="12" spans="1:14" ht="15" x14ac:dyDescent="0.15">
      <c r="A12" s="28"/>
      <c r="B12" s="47" t="s">
        <v>283</v>
      </c>
      <c r="C12" s="48">
        <v>1</v>
      </c>
      <c r="D12" s="48">
        <v>1</v>
      </c>
      <c r="E12" s="48">
        <v>0</v>
      </c>
      <c r="F12" s="48">
        <v>1</v>
      </c>
      <c r="G12" s="30"/>
      <c r="H12" s="82"/>
      <c r="I12" s="71" t="s">
        <v>475</v>
      </c>
      <c r="J12" s="72" t="str">
        <f t="shared" ref="J12:J13" si="6">"("&amp;C12&amp;")"</f>
        <v>(1)</v>
      </c>
      <c r="K12" s="72" t="str">
        <f t="shared" ref="K12:K13" si="7">"("&amp;D12&amp;")"</f>
        <v>(1)</v>
      </c>
      <c r="L12" s="72" t="str">
        <f t="shared" ref="L12:L13" si="8">"("&amp;E12&amp;")"</f>
        <v>(0)</v>
      </c>
      <c r="M12" s="72" t="str">
        <f t="shared" ref="M12:M13" si="9">"("&amp;F12&amp;")"</f>
        <v>(1)</v>
      </c>
      <c r="N12" s="72"/>
    </row>
    <row r="13" spans="1:14" ht="15" x14ac:dyDescent="0.15">
      <c r="A13" s="28"/>
      <c r="B13" s="47" t="s">
        <v>282</v>
      </c>
      <c r="C13" s="48">
        <v>0</v>
      </c>
      <c r="D13" s="48">
        <v>1</v>
      </c>
      <c r="E13" s="48">
        <v>1</v>
      </c>
      <c r="F13" s="48">
        <v>1</v>
      </c>
      <c r="G13" s="30"/>
      <c r="H13" s="82"/>
      <c r="I13" s="71" t="s">
        <v>473</v>
      </c>
      <c r="J13" s="72" t="str">
        <f t="shared" si="6"/>
        <v>(0)</v>
      </c>
      <c r="K13" s="72" t="str">
        <f t="shared" si="7"/>
        <v>(1)</v>
      </c>
      <c r="L13" s="72" t="str">
        <f t="shared" si="8"/>
        <v>(1)</v>
      </c>
      <c r="M13" s="72" t="str">
        <f t="shared" si="9"/>
        <v>(1)</v>
      </c>
      <c r="N13" s="72"/>
    </row>
    <row r="14" spans="1:14" ht="15" x14ac:dyDescent="0.15">
      <c r="A14" s="28" t="s">
        <v>158</v>
      </c>
      <c r="B14" s="28"/>
      <c r="C14" s="28">
        <v>5</v>
      </c>
      <c r="D14" s="28">
        <v>8</v>
      </c>
      <c r="E14" s="28">
        <v>4</v>
      </c>
      <c r="F14" s="28">
        <v>4</v>
      </c>
      <c r="G14" s="30" t="s">
        <v>469</v>
      </c>
      <c r="H14" s="31" t="s">
        <v>887</v>
      </c>
      <c r="I14" s="31"/>
      <c r="J14" s="20">
        <v>5</v>
      </c>
      <c r="K14" s="20">
        <v>8</v>
      </c>
      <c r="L14" s="20">
        <v>4</v>
      </c>
      <c r="M14" s="20">
        <v>4</v>
      </c>
      <c r="N14" s="20">
        <v>21</v>
      </c>
    </row>
    <row r="15" spans="1:14" ht="15" x14ac:dyDescent="0.15">
      <c r="A15" s="28" t="s">
        <v>159</v>
      </c>
      <c r="B15" s="28"/>
      <c r="C15" s="28">
        <v>1</v>
      </c>
      <c r="D15" s="28">
        <v>6</v>
      </c>
      <c r="E15" s="28">
        <v>6</v>
      </c>
      <c r="F15" s="28">
        <v>6</v>
      </c>
      <c r="G15" s="30" t="s">
        <v>467</v>
      </c>
      <c r="H15" s="31" t="s">
        <v>504</v>
      </c>
      <c r="I15" s="31"/>
      <c r="J15" s="20">
        <v>2</v>
      </c>
      <c r="K15" s="20">
        <v>6</v>
      </c>
      <c r="L15" s="20">
        <v>7</v>
      </c>
      <c r="M15" s="20">
        <v>6</v>
      </c>
      <c r="N15" s="20">
        <v>21</v>
      </c>
    </row>
    <row r="16" spans="1:14" ht="15" x14ac:dyDescent="0.15">
      <c r="A16" s="28" t="s">
        <v>160</v>
      </c>
      <c r="B16" s="28"/>
      <c r="C16" s="28">
        <v>2</v>
      </c>
      <c r="D16" s="28">
        <v>6</v>
      </c>
      <c r="E16" s="28">
        <v>7</v>
      </c>
      <c r="F16" s="28">
        <v>6</v>
      </c>
      <c r="G16" s="30" t="s">
        <v>469</v>
      </c>
      <c r="H16" s="31" t="s">
        <v>159</v>
      </c>
      <c r="I16" s="31"/>
      <c r="J16" s="20">
        <v>1</v>
      </c>
      <c r="K16" s="20">
        <v>6</v>
      </c>
      <c r="L16" s="20">
        <v>6</v>
      </c>
      <c r="M16" s="20">
        <v>6</v>
      </c>
      <c r="N16" s="20">
        <v>19</v>
      </c>
    </row>
    <row r="17" spans="1:14" ht="15" x14ac:dyDescent="0.15">
      <c r="A17" s="28" t="s">
        <v>161</v>
      </c>
      <c r="B17" s="28"/>
      <c r="C17" s="28">
        <v>0</v>
      </c>
      <c r="D17" s="28">
        <v>0</v>
      </c>
      <c r="E17" s="28">
        <v>2</v>
      </c>
      <c r="F17" s="28">
        <v>9</v>
      </c>
      <c r="G17" s="30" t="s">
        <v>472</v>
      </c>
      <c r="H17" s="17" t="s">
        <v>161</v>
      </c>
      <c r="I17" s="31"/>
      <c r="J17" s="20">
        <v>0</v>
      </c>
      <c r="K17" s="20">
        <v>0</v>
      </c>
      <c r="L17" s="20">
        <v>2</v>
      </c>
      <c r="M17" s="20">
        <v>9</v>
      </c>
      <c r="N17" s="20">
        <v>11</v>
      </c>
    </row>
    <row r="18" spans="1:14" ht="15" x14ac:dyDescent="0.15">
      <c r="A18" s="28" t="s">
        <v>45</v>
      </c>
      <c r="B18" s="28"/>
      <c r="C18" s="28">
        <v>0</v>
      </c>
      <c r="D18" s="28">
        <v>4</v>
      </c>
      <c r="E18" s="28">
        <v>1</v>
      </c>
      <c r="F18" s="28">
        <v>5</v>
      </c>
      <c r="G18" s="30" t="s">
        <v>471</v>
      </c>
      <c r="H18" s="31" t="s">
        <v>45</v>
      </c>
      <c r="I18" s="31"/>
      <c r="J18" s="20">
        <v>0</v>
      </c>
      <c r="K18" s="20">
        <v>4</v>
      </c>
      <c r="L18" s="20">
        <v>1</v>
      </c>
      <c r="M18" s="20">
        <v>5</v>
      </c>
      <c r="N18" s="20">
        <v>10</v>
      </c>
    </row>
    <row r="19" spans="1:14" ht="15" x14ac:dyDescent="0.15">
      <c r="A19" s="28" t="s">
        <v>162</v>
      </c>
      <c r="B19" s="28"/>
      <c r="C19" s="28">
        <v>0</v>
      </c>
      <c r="D19" s="28">
        <v>1</v>
      </c>
      <c r="E19" s="28">
        <v>4</v>
      </c>
      <c r="F19" s="28">
        <v>4</v>
      </c>
      <c r="G19" s="30" t="s">
        <v>223</v>
      </c>
      <c r="H19" s="31" t="s">
        <v>162</v>
      </c>
      <c r="I19" s="31"/>
      <c r="J19" s="20">
        <v>0</v>
      </c>
      <c r="K19" s="20">
        <v>1</v>
      </c>
      <c r="L19" s="20">
        <v>4</v>
      </c>
      <c r="M19" s="20">
        <v>4</v>
      </c>
      <c r="N19" s="20">
        <v>9</v>
      </c>
    </row>
    <row r="20" spans="1:14" ht="15" x14ac:dyDescent="0.15">
      <c r="A20" s="29" t="s">
        <v>163</v>
      </c>
      <c r="B20" s="29"/>
      <c r="C20" s="29">
        <v>11</v>
      </c>
      <c r="D20" s="29">
        <v>46</v>
      </c>
      <c r="E20" s="29">
        <v>38</v>
      </c>
      <c r="F20" s="29">
        <v>37</v>
      </c>
      <c r="G20" s="32" t="s">
        <v>470</v>
      </c>
      <c r="H20" s="39" t="s">
        <v>163</v>
      </c>
      <c r="I20" s="39"/>
      <c r="J20" s="39">
        <v>11</v>
      </c>
      <c r="K20" s="39">
        <v>46</v>
      </c>
      <c r="L20" s="39">
        <v>38</v>
      </c>
      <c r="M20" s="39">
        <v>37</v>
      </c>
      <c r="N20" s="41">
        <v>132</v>
      </c>
    </row>
    <row r="21" spans="1:14" ht="13.5" customHeight="1" x14ac:dyDescent="0.15">
      <c r="A21" s="146" t="s">
        <v>227</v>
      </c>
      <c r="B21" s="146"/>
      <c r="C21" s="146"/>
      <c r="D21" s="146"/>
      <c r="E21" s="146"/>
      <c r="F21" s="146"/>
      <c r="G21" s="146"/>
      <c r="H21" s="50" t="s">
        <v>503</v>
      </c>
      <c r="I21" s="40"/>
      <c r="J21" s="40"/>
      <c r="K21" s="40"/>
      <c r="L21" s="40"/>
      <c r="M21" s="40"/>
      <c r="N21" s="52"/>
    </row>
    <row r="22" spans="1:14" ht="13.5" customHeight="1" x14ac:dyDescent="0.15">
      <c r="A22" s="147"/>
      <c r="B22" s="147"/>
      <c r="C22" s="147"/>
      <c r="D22" s="147"/>
      <c r="E22" s="147"/>
      <c r="F22" s="147"/>
      <c r="G22" s="147"/>
      <c r="H22" s="148" t="s">
        <v>476</v>
      </c>
      <c r="I22" s="148"/>
      <c r="J22" s="148"/>
      <c r="K22" s="148"/>
      <c r="L22" s="148"/>
      <c r="M22" s="148"/>
      <c r="N22" s="148"/>
    </row>
    <row r="23" spans="1:14" ht="8.25" customHeight="1" x14ac:dyDescent="0.15">
      <c r="A23" s="147"/>
      <c r="B23" s="147"/>
      <c r="C23" s="147"/>
      <c r="D23" s="147"/>
      <c r="E23" s="147"/>
      <c r="F23" s="147"/>
      <c r="G23" s="147"/>
      <c r="H23" s="36"/>
      <c r="I23" s="36"/>
      <c r="J23" s="36"/>
      <c r="K23" s="36"/>
      <c r="L23" s="36"/>
      <c r="M23" s="36"/>
      <c r="N23" s="36"/>
    </row>
    <row r="24" spans="1:14" ht="14.25" x14ac:dyDescent="0.15">
      <c r="H24" s="36"/>
      <c r="I24" s="36"/>
      <c r="J24" s="36"/>
      <c r="K24" s="36"/>
      <c r="L24" s="36"/>
      <c r="M24" s="36"/>
      <c r="N24" s="36"/>
    </row>
    <row r="25" spans="1:14" ht="15" x14ac:dyDescent="0.15">
      <c r="H25" s="27" t="s">
        <v>501</v>
      </c>
    </row>
  </sheetData>
  <mergeCells count="2">
    <mergeCell ref="A21:G23"/>
    <mergeCell ref="H22:N22"/>
  </mergeCells>
  <phoneticPr fontId="2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153"/>
  <sheetViews>
    <sheetView topLeftCell="H46" workbookViewId="0">
      <selection activeCell="U142" sqref="U142:U153"/>
    </sheetView>
  </sheetViews>
  <sheetFormatPr defaultRowHeight="13.5" x14ac:dyDescent="0.15"/>
  <cols>
    <col min="17" max="17" width="6.5" customWidth="1"/>
    <col min="18" max="18" width="14.5" customWidth="1"/>
    <col min="21" max="21" width="5" customWidth="1"/>
    <col min="22" max="22" width="24" customWidth="1"/>
  </cols>
  <sheetData>
    <row r="1" spans="1:27" ht="16.5" x14ac:dyDescent="0.15">
      <c r="A1" s="38"/>
      <c r="B1" s="55" t="s">
        <v>12</v>
      </c>
      <c r="C1" s="55" t="s">
        <v>13</v>
      </c>
      <c r="D1" s="55" t="s">
        <v>14</v>
      </c>
      <c r="E1" s="55" t="s">
        <v>15</v>
      </c>
      <c r="F1" s="56" t="s">
        <v>102</v>
      </c>
      <c r="G1" s="38"/>
      <c r="J1" s="4" t="s">
        <v>12</v>
      </c>
      <c r="K1" s="4" t="s">
        <v>13</v>
      </c>
      <c r="L1" s="4" t="s">
        <v>14</v>
      </c>
      <c r="M1" s="4" t="s">
        <v>15</v>
      </c>
      <c r="N1" s="5" t="s">
        <v>102</v>
      </c>
    </row>
    <row r="2" spans="1:27" ht="16.5" x14ac:dyDescent="0.15">
      <c r="A2" s="57" t="s">
        <v>34</v>
      </c>
      <c r="B2" s="38">
        <v>37</v>
      </c>
      <c r="C2" s="38">
        <v>52</v>
      </c>
      <c r="D2" s="38">
        <v>74</v>
      </c>
      <c r="E2" s="38">
        <v>21</v>
      </c>
      <c r="F2" s="38">
        <f>SUM(B2:E2)</f>
        <v>184</v>
      </c>
      <c r="G2" s="38"/>
      <c r="I2" s="7" t="s">
        <v>34</v>
      </c>
      <c r="J2">
        <v>37</v>
      </c>
      <c r="K2">
        <v>52</v>
      </c>
      <c r="L2">
        <v>74</v>
      </c>
      <c r="M2">
        <v>20</v>
      </c>
      <c r="N2">
        <f>SUM(J2:M2)</f>
        <v>183</v>
      </c>
      <c r="Q2" s="5" t="s">
        <v>181</v>
      </c>
      <c r="R2" s="5"/>
      <c r="S2" s="5" t="s">
        <v>174</v>
      </c>
      <c r="U2" s="5" t="s">
        <v>182</v>
      </c>
      <c r="V2" s="15"/>
      <c r="W2" s="15" t="s">
        <v>180</v>
      </c>
      <c r="Z2" t="s">
        <v>164</v>
      </c>
      <c r="AA2">
        <v>94.7</v>
      </c>
    </row>
    <row r="3" spans="1:27" x14ac:dyDescent="0.15">
      <c r="A3" s="57" t="s">
        <v>41</v>
      </c>
      <c r="B3" s="38">
        <v>19</v>
      </c>
      <c r="C3" s="38">
        <v>28</v>
      </c>
      <c r="D3" s="38">
        <v>41</v>
      </c>
      <c r="E3" s="38">
        <v>20</v>
      </c>
      <c r="F3" s="38">
        <f t="shared" ref="F3:F14" si="0">SUM(B3:E3)</f>
        <v>108</v>
      </c>
      <c r="G3" s="38"/>
      <c r="I3" s="8" t="s">
        <v>41</v>
      </c>
      <c r="J3">
        <v>19</v>
      </c>
      <c r="K3">
        <v>28</v>
      </c>
      <c r="L3">
        <v>41</v>
      </c>
      <c r="M3">
        <v>19</v>
      </c>
      <c r="N3">
        <f t="shared" ref="N3:N11" si="1">SUM(J3:M3)</f>
        <v>107</v>
      </c>
      <c r="Q3" s="7" t="s">
        <v>147</v>
      </c>
      <c r="R3" s="7"/>
      <c r="S3">
        <v>184</v>
      </c>
      <c r="U3" t="s">
        <v>154</v>
      </c>
      <c r="W3" s="1">
        <v>75</v>
      </c>
      <c r="Z3" t="s">
        <v>165</v>
      </c>
      <c r="AA3">
        <v>0</v>
      </c>
    </row>
    <row r="4" spans="1:27" x14ac:dyDescent="0.15">
      <c r="A4" s="57" t="s">
        <v>38</v>
      </c>
      <c r="B4" s="38">
        <v>7</v>
      </c>
      <c r="C4" s="38">
        <v>36</v>
      </c>
      <c r="D4" s="38">
        <v>18</v>
      </c>
      <c r="E4" s="38">
        <v>29</v>
      </c>
      <c r="F4" s="38">
        <f t="shared" si="0"/>
        <v>90</v>
      </c>
      <c r="G4" s="38"/>
      <c r="I4" s="9" t="s">
        <v>38</v>
      </c>
      <c r="J4">
        <v>7</v>
      </c>
      <c r="K4">
        <v>36</v>
      </c>
      <c r="L4">
        <v>17</v>
      </c>
      <c r="M4">
        <v>29</v>
      </c>
      <c r="N4">
        <f t="shared" si="1"/>
        <v>89</v>
      </c>
      <c r="Q4" s="7"/>
      <c r="R4" s="7" t="s">
        <v>193</v>
      </c>
      <c r="S4" s="14" t="s">
        <v>195</v>
      </c>
      <c r="T4">
        <v>21</v>
      </c>
      <c r="V4" t="s">
        <v>184</v>
      </c>
      <c r="W4" s="14" t="s">
        <v>187</v>
      </c>
      <c r="Z4" t="s">
        <v>166</v>
      </c>
      <c r="AA4">
        <v>10.3</v>
      </c>
    </row>
    <row r="5" spans="1:27" x14ac:dyDescent="0.15">
      <c r="A5" s="57" t="s">
        <v>137</v>
      </c>
      <c r="B5" s="38">
        <v>7</v>
      </c>
      <c r="C5" s="38">
        <v>21</v>
      </c>
      <c r="D5" s="38">
        <v>20</v>
      </c>
      <c r="E5" s="38">
        <v>13</v>
      </c>
      <c r="F5" s="38">
        <f t="shared" si="0"/>
        <v>61</v>
      </c>
      <c r="G5" s="38"/>
      <c r="I5" s="9" t="s">
        <v>137</v>
      </c>
      <c r="J5">
        <v>7</v>
      </c>
      <c r="K5">
        <v>25</v>
      </c>
      <c r="L5">
        <v>21</v>
      </c>
      <c r="M5">
        <v>18</v>
      </c>
      <c r="N5">
        <f t="shared" si="1"/>
        <v>71</v>
      </c>
      <c r="Q5" s="8" t="s">
        <v>48</v>
      </c>
      <c r="R5" s="8"/>
      <c r="S5">
        <v>108</v>
      </c>
      <c r="U5" t="s">
        <v>155</v>
      </c>
      <c r="W5" s="1">
        <v>74</v>
      </c>
      <c r="Z5" t="s">
        <v>167</v>
      </c>
      <c r="AA5">
        <v>10.3</v>
      </c>
    </row>
    <row r="6" spans="1:27" x14ac:dyDescent="0.15">
      <c r="A6" s="57" t="s">
        <v>39</v>
      </c>
      <c r="B6" s="38">
        <v>3</v>
      </c>
      <c r="C6" s="38">
        <v>19</v>
      </c>
      <c r="D6" s="38">
        <v>19</v>
      </c>
      <c r="E6" s="38">
        <v>10</v>
      </c>
      <c r="F6" s="38">
        <f t="shared" si="0"/>
        <v>51</v>
      </c>
      <c r="G6" s="38"/>
      <c r="I6" s="9" t="s">
        <v>39</v>
      </c>
      <c r="J6">
        <v>3</v>
      </c>
      <c r="K6">
        <v>19</v>
      </c>
      <c r="L6">
        <v>19</v>
      </c>
      <c r="M6">
        <v>10</v>
      </c>
      <c r="N6">
        <f t="shared" si="1"/>
        <v>51</v>
      </c>
      <c r="Q6" s="8"/>
      <c r="R6" s="8" t="s">
        <v>194</v>
      </c>
      <c r="S6" s="14" t="s">
        <v>196</v>
      </c>
      <c r="T6">
        <v>49</v>
      </c>
      <c r="V6" t="s">
        <v>185</v>
      </c>
      <c r="W6" s="14" t="s">
        <v>188</v>
      </c>
      <c r="Z6" t="s">
        <v>168</v>
      </c>
      <c r="AA6">
        <v>16.100000000000001</v>
      </c>
    </row>
    <row r="7" spans="1:27" x14ac:dyDescent="0.15">
      <c r="A7" s="57" t="s">
        <v>40</v>
      </c>
      <c r="B7" s="38">
        <v>4</v>
      </c>
      <c r="C7" s="38">
        <v>17</v>
      </c>
      <c r="D7" s="38">
        <v>11</v>
      </c>
      <c r="E7" s="38">
        <v>11</v>
      </c>
      <c r="F7" s="38">
        <f t="shared" si="0"/>
        <v>43</v>
      </c>
      <c r="G7" s="38"/>
      <c r="I7" s="9" t="s">
        <v>40</v>
      </c>
      <c r="J7">
        <v>4</v>
      </c>
      <c r="K7">
        <v>17</v>
      </c>
      <c r="L7">
        <v>11</v>
      </c>
      <c r="M7">
        <v>11</v>
      </c>
      <c r="N7">
        <f t="shared" si="1"/>
        <v>43</v>
      </c>
      <c r="Q7" s="9" t="s">
        <v>148</v>
      </c>
      <c r="R7" s="9"/>
      <c r="S7">
        <v>90</v>
      </c>
      <c r="V7" t="s">
        <v>186</v>
      </c>
      <c r="W7" s="14" t="s">
        <v>189</v>
      </c>
      <c r="Z7" t="s">
        <v>169</v>
      </c>
      <c r="AA7">
        <v>16.100000000000001</v>
      </c>
    </row>
    <row r="8" spans="1:27" x14ac:dyDescent="0.15">
      <c r="A8" s="57" t="s">
        <v>37</v>
      </c>
      <c r="B8" s="38">
        <v>3</v>
      </c>
      <c r="C8" s="38">
        <v>7</v>
      </c>
      <c r="D8" s="38">
        <v>15</v>
      </c>
      <c r="E8" s="38">
        <v>9</v>
      </c>
      <c r="F8" s="38">
        <f t="shared" si="0"/>
        <v>34</v>
      </c>
      <c r="G8" s="38"/>
      <c r="I8" s="9" t="s">
        <v>37</v>
      </c>
      <c r="J8">
        <v>3</v>
      </c>
      <c r="K8">
        <v>7</v>
      </c>
      <c r="L8">
        <v>15</v>
      </c>
      <c r="M8">
        <v>9</v>
      </c>
      <c r="N8">
        <f t="shared" si="1"/>
        <v>34</v>
      </c>
      <c r="Q8" s="9" t="s">
        <v>175</v>
      </c>
      <c r="R8" s="9"/>
      <c r="S8">
        <v>61</v>
      </c>
      <c r="U8" t="s">
        <v>156</v>
      </c>
      <c r="W8" s="1">
        <v>31</v>
      </c>
      <c r="Z8" t="s">
        <v>170</v>
      </c>
      <c r="AA8">
        <v>48.6</v>
      </c>
    </row>
    <row r="9" spans="1:27" x14ac:dyDescent="0.15">
      <c r="A9" s="57" t="s">
        <v>138</v>
      </c>
      <c r="B9" s="38">
        <v>2</v>
      </c>
      <c r="C9" s="38">
        <v>8</v>
      </c>
      <c r="D9" s="38">
        <v>7</v>
      </c>
      <c r="E9" s="38">
        <v>10</v>
      </c>
      <c r="F9" s="38">
        <f t="shared" si="0"/>
        <v>27</v>
      </c>
      <c r="G9" s="38"/>
      <c r="I9" s="9" t="s">
        <v>138</v>
      </c>
      <c r="J9">
        <v>2</v>
      </c>
      <c r="K9">
        <v>8</v>
      </c>
      <c r="L9">
        <v>8</v>
      </c>
      <c r="M9">
        <v>10</v>
      </c>
      <c r="N9">
        <f t="shared" si="1"/>
        <v>28</v>
      </c>
      <c r="Q9" s="9" t="s">
        <v>146</v>
      </c>
      <c r="R9" s="9"/>
      <c r="S9">
        <v>51</v>
      </c>
      <c r="V9" t="s">
        <v>178</v>
      </c>
      <c r="W9" s="14" t="s">
        <v>190</v>
      </c>
      <c r="Z9" t="s">
        <v>171</v>
      </c>
      <c r="AA9">
        <v>37.799999999999997</v>
      </c>
    </row>
    <row r="10" spans="1:27" x14ac:dyDescent="0.15">
      <c r="A10" s="57" t="s">
        <v>139</v>
      </c>
      <c r="B10" s="38">
        <v>4</v>
      </c>
      <c r="C10" s="38">
        <v>11</v>
      </c>
      <c r="D10" s="38">
        <v>6</v>
      </c>
      <c r="E10" s="38">
        <v>4</v>
      </c>
      <c r="F10" s="38">
        <f t="shared" si="0"/>
        <v>25</v>
      </c>
      <c r="G10" s="38"/>
      <c r="I10" s="9" t="s">
        <v>139</v>
      </c>
      <c r="J10">
        <v>4</v>
      </c>
      <c r="K10">
        <v>11</v>
      </c>
      <c r="L10">
        <v>6</v>
      </c>
      <c r="M10">
        <v>4</v>
      </c>
      <c r="N10">
        <f t="shared" si="1"/>
        <v>25</v>
      </c>
      <c r="Q10" s="9" t="s">
        <v>49</v>
      </c>
      <c r="R10" s="9"/>
      <c r="S10">
        <v>43</v>
      </c>
      <c r="V10" t="s">
        <v>179</v>
      </c>
      <c r="W10" s="14" t="s">
        <v>190</v>
      </c>
      <c r="Z10" t="s">
        <v>172</v>
      </c>
      <c r="AA10" s="2">
        <v>57.4</v>
      </c>
    </row>
    <row r="11" spans="1:27" x14ac:dyDescent="0.15">
      <c r="A11" s="57" t="s">
        <v>42</v>
      </c>
      <c r="B11" s="38">
        <v>3</v>
      </c>
      <c r="C11" s="38">
        <v>4</v>
      </c>
      <c r="D11" s="38">
        <v>6</v>
      </c>
      <c r="E11" s="38">
        <v>1</v>
      </c>
      <c r="F11" s="38">
        <f t="shared" si="0"/>
        <v>14</v>
      </c>
      <c r="G11" s="38"/>
      <c r="I11" s="9" t="s">
        <v>42</v>
      </c>
      <c r="J11">
        <v>3</v>
      </c>
      <c r="K11">
        <v>4</v>
      </c>
      <c r="L11">
        <v>6</v>
      </c>
      <c r="M11">
        <v>1</v>
      </c>
      <c r="N11">
        <f t="shared" si="1"/>
        <v>14</v>
      </c>
      <c r="Q11" s="9" t="s">
        <v>145</v>
      </c>
      <c r="R11" s="9"/>
      <c r="S11">
        <v>34</v>
      </c>
      <c r="U11" t="s">
        <v>157</v>
      </c>
      <c r="W11" s="1">
        <v>29</v>
      </c>
    </row>
    <row r="12" spans="1:27" x14ac:dyDescent="0.15">
      <c r="A12" s="57" t="s">
        <v>46</v>
      </c>
      <c r="B12" s="38">
        <v>0</v>
      </c>
      <c r="C12" s="38">
        <v>4</v>
      </c>
      <c r="D12" s="38">
        <v>1</v>
      </c>
      <c r="E12" s="38">
        <v>5</v>
      </c>
      <c r="F12" s="38">
        <f t="shared" si="0"/>
        <v>10</v>
      </c>
      <c r="G12" s="38"/>
      <c r="I12" s="9" t="s">
        <v>44</v>
      </c>
      <c r="J12">
        <v>0</v>
      </c>
      <c r="K12">
        <v>1</v>
      </c>
      <c r="L12">
        <v>6</v>
      </c>
      <c r="M12">
        <v>7</v>
      </c>
      <c r="N12">
        <f t="shared" ref="N12:N13" si="2">SUM(J12:M12)</f>
        <v>14</v>
      </c>
      <c r="Q12" s="9" t="s">
        <v>138</v>
      </c>
      <c r="R12" s="9"/>
      <c r="S12">
        <v>27</v>
      </c>
      <c r="V12" t="s">
        <v>177</v>
      </c>
      <c r="W12" s="14" t="s">
        <v>191</v>
      </c>
    </row>
    <row r="13" spans="1:27" x14ac:dyDescent="0.15">
      <c r="A13" s="57" t="s">
        <v>44</v>
      </c>
      <c r="B13" s="38">
        <v>0</v>
      </c>
      <c r="C13" s="38">
        <v>1</v>
      </c>
      <c r="D13" s="38">
        <v>6</v>
      </c>
      <c r="E13" s="38">
        <v>7</v>
      </c>
      <c r="F13" s="38">
        <f t="shared" si="0"/>
        <v>14</v>
      </c>
      <c r="G13" s="38"/>
      <c r="I13" s="9" t="s">
        <v>140</v>
      </c>
      <c r="J13">
        <v>4</v>
      </c>
      <c r="K13">
        <v>9</v>
      </c>
      <c r="L13">
        <v>14</v>
      </c>
      <c r="M13">
        <v>16</v>
      </c>
      <c r="N13">
        <f t="shared" si="2"/>
        <v>43</v>
      </c>
      <c r="Q13" s="9" t="s">
        <v>139</v>
      </c>
      <c r="R13" s="9"/>
      <c r="S13">
        <v>25</v>
      </c>
      <c r="U13" t="s">
        <v>158</v>
      </c>
      <c r="W13" s="1">
        <v>21</v>
      </c>
    </row>
    <row r="14" spans="1:27" x14ac:dyDescent="0.15">
      <c r="A14" s="57" t="s">
        <v>152</v>
      </c>
      <c r="B14" s="38">
        <v>4</v>
      </c>
      <c r="C14" s="38">
        <v>9</v>
      </c>
      <c r="D14" s="38">
        <v>14</v>
      </c>
      <c r="E14" s="38">
        <v>15</v>
      </c>
      <c r="F14" s="38">
        <f t="shared" si="0"/>
        <v>42</v>
      </c>
      <c r="G14" s="38"/>
      <c r="J14">
        <v>93</v>
      </c>
      <c r="K14">
        <v>217</v>
      </c>
      <c r="L14">
        <v>238</v>
      </c>
      <c r="M14">
        <v>154</v>
      </c>
      <c r="Q14" s="9" t="s">
        <v>144</v>
      </c>
      <c r="R14" s="9"/>
      <c r="S14">
        <v>14</v>
      </c>
      <c r="U14" t="s">
        <v>159</v>
      </c>
      <c r="W14" s="1">
        <v>19</v>
      </c>
    </row>
    <row r="15" spans="1:27" x14ac:dyDescent="0.15">
      <c r="A15" s="38"/>
      <c r="B15" s="38">
        <v>93</v>
      </c>
      <c r="C15" s="38">
        <v>217</v>
      </c>
      <c r="D15" s="38">
        <v>238</v>
      </c>
      <c r="E15" s="38">
        <v>155</v>
      </c>
      <c r="F15" s="38"/>
      <c r="G15" s="38"/>
      <c r="Q15" s="9" t="s">
        <v>150</v>
      </c>
      <c r="R15" s="9"/>
      <c r="S15">
        <v>10</v>
      </c>
      <c r="U15" t="s">
        <v>160</v>
      </c>
      <c r="W15" s="1">
        <v>21</v>
      </c>
    </row>
    <row r="16" spans="1:27" x14ac:dyDescent="0.15">
      <c r="A16" s="38"/>
      <c r="B16" s="38"/>
      <c r="C16" s="38"/>
      <c r="D16" s="38"/>
      <c r="E16" s="38"/>
      <c r="F16" s="38"/>
      <c r="G16" s="38"/>
      <c r="Q16" s="9" t="s">
        <v>151</v>
      </c>
      <c r="R16" s="9"/>
      <c r="S16">
        <v>14</v>
      </c>
      <c r="U16" t="s">
        <v>161</v>
      </c>
      <c r="W16" s="1">
        <v>11</v>
      </c>
    </row>
    <row r="17" spans="1:23" x14ac:dyDescent="0.15">
      <c r="Q17" s="9" t="s">
        <v>176</v>
      </c>
      <c r="R17" s="9"/>
      <c r="S17">
        <v>42</v>
      </c>
      <c r="U17" t="s">
        <v>162</v>
      </c>
      <c r="W17" s="1">
        <v>9</v>
      </c>
    </row>
    <row r="18" spans="1:23" x14ac:dyDescent="0.15">
      <c r="U18" t="s">
        <v>45</v>
      </c>
      <c r="W18" s="1">
        <v>9</v>
      </c>
    </row>
    <row r="19" spans="1:23" x14ac:dyDescent="0.15">
      <c r="A19" t="s">
        <v>153</v>
      </c>
      <c r="U19" t="s">
        <v>183</v>
      </c>
      <c r="W19" s="1">
        <v>134</v>
      </c>
    </row>
    <row r="20" spans="1:23" ht="16.5" x14ac:dyDescent="0.15">
      <c r="B20" s="4" t="s">
        <v>12</v>
      </c>
      <c r="C20" s="4" t="s">
        <v>13</v>
      </c>
      <c r="D20" s="4" t="s">
        <v>14</v>
      </c>
      <c r="E20" s="4" t="s">
        <v>15</v>
      </c>
      <c r="F20" s="5" t="s">
        <v>102</v>
      </c>
      <c r="H20" s="4" t="s">
        <v>12</v>
      </c>
      <c r="I20" s="4" t="s">
        <v>13</v>
      </c>
      <c r="J20" s="4" t="s">
        <v>14</v>
      </c>
      <c r="K20" s="4" t="s">
        <v>15</v>
      </c>
      <c r="L20" s="5" t="s">
        <v>102</v>
      </c>
    </row>
    <row r="21" spans="1:23" ht="16.5" x14ac:dyDescent="0.15">
      <c r="A21" s="7" t="s">
        <v>34</v>
      </c>
      <c r="B21" s="2">
        <f>B2*1000/1584</f>
        <v>23.358585858585858</v>
      </c>
      <c r="C21" s="2">
        <f>C2*1000/3085</f>
        <v>16.855753646677471</v>
      </c>
      <c r="D21" s="2">
        <f>D2*1000/3411</f>
        <v>21.694517736734095</v>
      </c>
      <c r="E21" s="2">
        <f>E2*1000/2119</f>
        <v>9.9103350637092973</v>
      </c>
      <c r="F21" s="2">
        <f>F2*1000/10199</f>
        <v>18.040984410236298</v>
      </c>
      <c r="H21" s="6">
        <v>1584</v>
      </c>
      <c r="I21" s="6">
        <v>3085</v>
      </c>
      <c r="J21" s="6">
        <v>3411</v>
      </c>
      <c r="K21" s="6">
        <v>2119</v>
      </c>
      <c r="L21" s="3">
        <v>10199</v>
      </c>
    </row>
    <row r="22" spans="1:23" x14ac:dyDescent="0.15">
      <c r="A22" s="8" t="s">
        <v>41</v>
      </c>
      <c r="B22" s="2">
        <f t="shared" ref="B22:B33" si="3">B3*1000/1584</f>
        <v>11.994949494949495</v>
      </c>
      <c r="C22" s="2">
        <f t="shared" ref="C22:C33" si="4">C3*1000/3085</f>
        <v>9.0761750405186383</v>
      </c>
      <c r="D22" s="2">
        <f t="shared" ref="D22:D33" si="5">D3*1000/3411</f>
        <v>12.019935502785106</v>
      </c>
      <c r="E22" s="2">
        <f t="shared" ref="E22:E33" si="6">E3*1000/2119</f>
        <v>9.4384143463898074</v>
      </c>
      <c r="F22" s="2">
        <f t="shared" ref="F22:F33" si="7">F3*1000/10199</f>
        <v>10.589273458182175</v>
      </c>
    </row>
    <row r="23" spans="1:23" x14ac:dyDescent="0.15">
      <c r="A23" s="9" t="s">
        <v>38</v>
      </c>
      <c r="B23" s="2">
        <f t="shared" si="3"/>
        <v>4.4191919191919196</v>
      </c>
      <c r="C23" s="2">
        <f t="shared" si="4"/>
        <v>11.66936790923825</v>
      </c>
      <c r="D23" s="2">
        <f t="shared" si="5"/>
        <v>5.2770448548812663</v>
      </c>
      <c r="E23" s="2">
        <f t="shared" si="6"/>
        <v>13.68570080226522</v>
      </c>
      <c r="F23" s="2">
        <f t="shared" si="7"/>
        <v>8.8243945484851452</v>
      </c>
    </row>
    <row r="24" spans="1:23" x14ac:dyDescent="0.15">
      <c r="A24" s="9" t="s">
        <v>137</v>
      </c>
      <c r="B24" s="2">
        <f t="shared" si="3"/>
        <v>4.4191919191919196</v>
      </c>
      <c r="C24" s="2">
        <f t="shared" si="4"/>
        <v>6.8071312803889787</v>
      </c>
      <c r="D24" s="2">
        <f t="shared" si="5"/>
        <v>5.8633831720902965</v>
      </c>
      <c r="E24" s="2">
        <f t="shared" si="6"/>
        <v>6.1349693251533743</v>
      </c>
      <c r="F24" s="2">
        <f t="shared" si="7"/>
        <v>5.9809785273065987</v>
      </c>
      <c r="Q24" s="11" t="s">
        <v>141</v>
      </c>
      <c r="R24" s="11">
        <v>0</v>
      </c>
      <c r="S24" s="11">
        <v>1</v>
      </c>
      <c r="T24" s="11" t="s">
        <v>149</v>
      </c>
      <c r="U24" s="11" t="s">
        <v>142</v>
      </c>
    </row>
    <row r="25" spans="1:23" ht="16.5" x14ac:dyDescent="0.15">
      <c r="A25" s="9" t="s">
        <v>39</v>
      </c>
      <c r="B25" s="2">
        <f t="shared" si="3"/>
        <v>1.893939393939394</v>
      </c>
      <c r="C25" s="2">
        <f t="shared" si="4"/>
        <v>6.1588330632090758</v>
      </c>
      <c r="D25" s="2">
        <f t="shared" si="5"/>
        <v>5.5702140134857814</v>
      </c>
      <c r="E25" s="2">
        <f t="shared" si="6"/>
        <v>4.7192071731949037</v>
      </c>
      <c r="F25" s="2">
        <f t="shared" si="7"/>
        <v>5.0004902441415826</v>
      </c>
      <c r="J25" s="4" t="s">
        <v>12</v>
      </c>
      <c r="K25" s="4" t="s">
        <v>13</v>
      </c>
      <c r="L25" s="4" t="s">
        <v>14</v>
      </c>
      <c r="M25" s="4" t="s">
        <v>15</v>
      </c>
      <c r="N25" s="5" t="s">
        <v>102</v>
      </c>
      <c r="Q25" s="9" t="s">
        <v>33</v>
      </c>
      <c r="R25">
        <v>111</v>
      </c>
      <c r="S25">
        <v>12</v>
      </c>
      <c r="T25">
        <v>1</v>
      </c>
      <c r="U25">
        <v>124</v>
      </c>
    </row>
    <row r="26" spans="1:23" x14ac:dyDescent="0.15">
      <c r="A26" s="9" t="s">
        <v>40</v>
      </c>
      <c r="B26" s="2">
        <f t="shared" si="3"/>
        <v>2.5252525252525251</v>
      </c>
      <c r="C26" s="2">
        <f t="shared" si="4"/>
        <v>5.5105348460291737</v>
      </c>
      <c r="D26" s="2">
        <f t="shared" si="5"/>
        <v>3.2248607446496629</v>
      </c>
      <c r="E26" s="2">
        <f t="shared" si="6"/>
        <v>5.1911278905143936</v>
      </c>
      <c r="F26" s="2">
        <f t="shared" si="7"/>
        <v>4.2160996176095695</v>
      </c>
      <c r="H26" s="7" t="s">
        <v>197</v>
      </c>
      <c r="I26" s="7" t="s">
        <v>34</v>
      </c>
      <c r="J26" s="58">
        <f>J2*100/1584</f>
        <v>2.3358585858585861</v>
      </c>
      <c r="K26" s="58">
        <f>K2*100/3085</f>
        <v>1.6855753646677472</v>
      </c>
      <c r="L26" s="58">
        <f>L2*100/3411</f>
        <v>2.1694517736734094</v>
      </c>
      <c r="M26" s="58">
        <f>M2*100/2119</f>
        <v>0.94384143463898063</v>
      </c>
      <c r="N26" s="58">
        <f>N2*100/10199</f>
        <v>1.7942935581919797</v>
      </c>
      <c r="Q26" s="9" t="s">
        <v>35</v>
      </c>
      <c r="R26">
        <v>47</v>
      </c>
      <c r="S26">
        <v>7</v>
      </c>
      <c r="U26">
        <v>54</v>
      </c>
    </row>
    <row r="27" spans="1:23" x14ac:dyDescent="0.15">
      <c r="A27" s="9" t="s">
        <v>37</v>
      </c>
      <c r="B27" s="2">
        <f t="shared" si="3"/>
        <v>1.893939393939394</v>
      </c>
      <c r="C27" s="2">
        <f t="shared" si="4"/>
        <v>2.2690437601296596</v>
      </c>
      <c r="D27" s="2">
        <f t="shared" si="5"/>
        <v>4.3975373790677219</v>
      </c>
      <c r="E27" s="2">
        <f t="shared" si="6"/>
        <v>4.2472864558754129</v>
      </c>
      <c r="F27" s="2">
        <f t="shared" si="7"/>
        <v>3.3336601627610549</v>
      </c>
      <c r="H27" s="8" t="s">
        <v>249</v>
      </c>
      <c r="I27" s="8" t="s">
        <v>41</v>
      </c>
      <c r="J27" s="58">
        <f t="shared" ref="J27:J36" si="8">J3*100/1584</f>
        <v>1.1994949494949494</v>
      </c>
      <c r="K27" s="58">
        <f t="shared" ref="K27:K36" si="9">K3*100/3085</f>
        <v>0.90761750405186381</v>
      </c>
      <c r="L27" s="58">
        <f t="shared" ref="L27:L36" si="10">L3*100/3411</f>
        <v>1.2019935502785106</v>
      </c>
      <c r="M27" s="58">
        <f t="shared" ref="M27:M36" si="11">M3*100/2119</f>
        <v>0.89664936290703157</v>
      </c>
      <c r="N27" s="58">
        <f t="shared" ref="N27:N35" si="12">N3*100/10199</f>
        <v>1.0491224629865674</v>
      </c>
      <c r="Q27" s="9" t="s">
        <v>47</v>
      </c>
      <c r="R27">
        <v>2</v>
      </c>
      <c r="S27">
        <v>1</v>
      </c>
      <c r="U27">
        <v>3</v>
      </c>
    </row>
    <row r="28" spans="1:23" x14ac:dyDescent="0.15">
      <c r="A28" s="9" t="s">
        <v>138</v>
      </c>
      <c r="B28" s="2">
        <f t="shared" si="3"/>
        <v>1.2626262626262625</v>
      </c>
      <c r="C28" s="2">
        <f t="shared" si="4"/>
        <v>2.5931928687196111</v>
      </c>
      <c r="D28" s="2">
        <f t="shared" si="5"/>
        <v>2.0521841102316039</v>
      </c>
      <c r="E28" s="2">
        <f t="shared" si="6"/>
        <v>4.7192071731949037</v>
      </c>
      <c r="F28" s="2">
        <f t="shared" si="7"/>
        <v>2.6473183645455438</v>
      </c>
      <c r="H28" s="9" t="s">
        <v>250</v>
      </c>
      <c r="I28" s="9" t="s">
        <v>38</v>
      </c>
      <c r="J28" s="58">
        <f t="shared" si="8"/>
        <v>0.44191919191919193</v>
      </c>
      <c r="K28" s="58">
        <f t="shared" si="9"/>
        <v>1.1669367909238249</v>
      </c>
      <c r="L28" s="58">
        <f t="shared" si="10"/>
        <v>0.49838756962767516</v>
      </c>
      <c r="M28" s="58">
        <f t="shared" si="11"/>
        <v>1.3685700802265219</v>
      </c>
      <c r="N28" s="58">
        <f t="shared" si="12"/>
        <v>0.87263457201686445</v>
      </c>
    </row>
    <row r="29" spans="1:23" x14ac:dyDescent="0.15">
      <c r="A29" s="9" t="s">
        <v>139</v>
      </c>
      <c r="B29" s="2">
        <f t="shared" si="3"/>
        <v>2.5252525252525251</v>
      </c>
      <c r="C29" s="2">
        <f t="shared" si="4"/>
        <v>3.5656401944894651</v>
      </c>
      <c r="D29" s="2">
        <f t="shared" si="5"/>
        <v>1.7590149516270888</v>
      </c>
      <c r="E29" s="2">
        <f t="shared" si="6"/>
        <v>1.8876828692779613</v>
      </c>
      <c r="F29" s="2">
        <f t="shared" si="7"/>
        <v>2.4512207079125403</v>
      </c>
      <c r="H29" s="9" t="s">
        <v>251</v>
      </c>
      <c r="I29" s="9" t="s">
        <v>137</v>
      </c>
      <c r="J29" s="58">
        <f t="shared" si="8"/>
        <v>0.44191919191919193</v>
      </c>
      <c r="K29" s="58">
        <f t="shared" si="9"/>
        <v>0.81037277147487841</v>
      </c>
      <c r="L29" s="58">
        <f t="shared" si="10"/>
        <v>0.61565523306948111</v>
      </c>
      <c r="M29" s="58">
        <f t="shared" si="11"/>
        <v>0.84945729117508262</v>
      </c>
      <c r="N29" s="58">
        <f t="shared" si="12"/>
        <v>0.69614668104716149</v>
      </c>
    </row>
    <row r="30" spans="1:23" x14ac:dyDescent="0.15">
      <c r="A30" s="9" t="s">
        <v>42</v>
      </c>
      <c r="B30" s="2">
        <f t="shared" si="3"/>
        <v>1.893939393939394</v>
      </c>
      <c r="C30" s="2">
        <f t="shared" si="4"/>
        <v>1.2965964343598055</v>
      </c>
      <c r="D30" s="2">
        <f t="shared" si="5"/>
        <v>1.7590149516270888</v>
      </c>
      <c r="E30" s="2">
        <f t="shared" si="6"/>
        <v>0.47192071731949031</v>
      </c>
      <c r="F30" s="2">
        <f t="shared" si="7"/>
        <v>1.3726835964310227</v>
      </c>
      <c r="H30" s="9" t="s">
        <v>198</v>
      </c>
      <c r="I30" s="9" t="s">
        <v>39</v>
      </c>
      <c r="J30" s="58">
        <f t="shared" si="8"/>
        <v>0.18939393939393939</v>
      </c>
      <c r="K30" s="58">
        <f t="shared" si="9"/>
        <v>0.6158833063209076</v>
      </c>
      <c r="L30" s="58">
        <f t="shared" si="10"/>
        <v>0.55702140134857814</v>
      </c>
      <c r="M30" s="58">
        <f t="shared" si="11"/>
        <v>0.47192071731949031</v>
      </c>
      <c r="N30" s="58">
        <f t="shared" si="12"/>
        <v>0.50004902441415822</v>
      </c>
    </row>
    <row r="31" spans="1:23" x14ac:dyDescent="0.15">
      <c r="A31" s="9" t="s">
        <v>46</v>
      </c>
      <c r="B31" s="2">
        <f t="shared" si="3"/>
        <v>0</v>
      </c>
      <c r="C31" s="2">
        <f t="shared" si="4"/>
        <v>1.2965964343598055</v>
      </c>
      <c r="D31" s="2">
        <f t="shared" si="5"/>
        <v>0.29316915860451481</v>
      </c>
      <c r="E31" s="2">
        <f t="shared" si="6"/>
        <v>2.3596035865974518</v>
      </c>
      <c r="F31" s="2">
        <f t="shared" si="7"/>
        <v>0.98048828316501613</v>
      </c>
      <c r="H31" s="9" t="s">
        <v>252</v>
      </c>
      <c r="I31" s="9" t="s">
        <v>40</v>
      </c>
      <c r="J31" s="58">
        <f t="shared" si="8"/>
        <v>0.25252525252525254</v>
      </c>
      <c r="K31" s="58">
        <f t="shared" si="9"/>
        <v>0.55105348460291737</v>
      </c>
      <c r="L31" s="58">
        <f t="shared" si="10"/>
        <v>0.3224860744649663</v>
      </c>
      <c r="M31" s="58">
        <f t="shared" si="11"/>
        <v>0.51911278905143932</v>
      </c>
      <c r="N31" s="58">
        <f t="shared" si="12"/>
        <v>0.42160996176095694</v>
      </c>
      <c r="Q31" s="11" t="s">
        <v>141</v>
      </c>
      <c r="R31" s="11">
        <v>0</v>
      </c>
      <c r="S31" s="11">
        <v>1</v>
      </c>
      <c r="T31" s="11" t="s">
        <v>142</v>
      </c>
    </row>
    <row r="32" spans="1:23" x14ac:dyDescent="0.15">
      <c r="A32" s="9" t="s">
        <v>44</v>
      </c>
      <c r="B32" s="2">
        <f t="shared" si="3"/>
        <v>0</v>
      </c>
      <c r="C32" s="2">
        <f t="shared" si="4"/>
        <v>0.32414910858995138</v>
      </c>
      <c r="D32" s="2">
        <f t="shared" si="5"/>
        <v>1.7590149516270888</v>
      </c>
      <c r="E32" s="2">
        <f t="shared" si="6"/>
        <v>3.3034450212364321</v>
      </c>
      <c r="F32" s="2">
        <f t="shared" si="7"/>
        <v>1.3726835964310227</v>
      </c>
      <c r="H32" s="9" t="s">
        <v>253</v>
      </c>
      <c r="I32" s="9" t="s">
        <v>37</v>
      </c>
      <c r="J32" s="58">
        <f t="shared" si="8"/>
        <v>0.18939393939393939</v>
      </c>
      <c r="K32" s="58">
        <f t="shared" si="9"/>
        <v>0.22690437601296595</v>
      </c>
      <c r="L32" s="58">
        <f t="shared" si="10"/>
        <v>0.43975373790677219</v>
      </c>
      <c r="M32" s="58">
        <f t="shared" si="11"/>
        <v>0.42472864558754131</v>
      </c>
      <c r="N32" s="58">
        <f t="shared" si="12"/>
        <v>0.33336601627610551</v>
      </c>
      <c r="Q32" s="9" t="s">
        <v>33</v>
      </c>
      <c r="R32">
        <v>1</v>
      </c>
      <c r="T32">
        <v>1</v>
      </c>
    </row>
    <row r="33" spans="1:20" x14ac:dyDescent="0.15">
      <c r="A33" s="9" t="s">
        <v>152</v>
      </c>
      <c r="B33" s="2">
        <f t="shared" si="3"/>
        <v>2.5252525252525251</v>
      </c>
      <c r="C33" s="2">
        <f t="shared" si="4"/>
        <v>2.9173419773095626</v>
      </c>
      <c r="D33" s="2">
        <f t="shared" si="5"/>
        <v>4.1043682204632077</v>
      </c>
      <c r="E33" s="2">
        <f t="shared" si="6"/>
        <v>7.0788107597923551</v>
      </c>
      <c r="F33" s="2">
        <f t="shared" si="7"/>
        <v>4.1180507892930676</v>
      </c>
      <c r="H33" s="9" t="s">
        <v>254</v>
      </c>
      <c r="I33" s="9" t="s">
        <v>138</v>
      </c>
      <c r="J33" s="58">
        <f t="shared" si="8"/>
        <v>0.12626262626262627</v>
      </c>
      <c r="K33" s="58">
        <f t="shared" si="9"/>
        <v>0.2593192868719611</v>
      </c>
      <c r="L33" s="58">
        <f t="shared" si="10"/>
        <v>0.23453532688361184</v>
      </c>
      <c r="M33" s="58">
        <f t="shared" si="11"/>
        <v>0.47192071731949031</v>
      </c>
      <c r="N33" s="58">
        <f t="shared" si="12"/>
        <v>0.27453671928620454</v>
      </c>
      <c r="Q33" s="9" t="s">
        <v>35</v>
      </c>
      <c r="R33">
        <v>1</v>
      </c>
      <c r="S33">
        <v>1</v>
      </c>
      <c r="T33">
        <v>2</v>
      </c>
    </row>
    <row r="34" spans="1:20" x14ac:dyDescent="0.15">
      <c r="H34" s="9" t="s">
        <v>255</v>
      </c>
      <c r="I34" s="9" t="s">
        <v>139</v>
      </c>
      <c r="J34" s="58">
        <f t="shared" si="8"/>
        <v>0.25252525252525254</v>
      </c>
      <c r="K34" s="58">
        <f t="shared" si="9"/>
        <v>0.3565640194489465</v>
      </c>
      <c r="L34" s="58">
        <f t="shared" si="10"/>
        <v>0.17590149516270889</v>
      </c>
      <c r="M34" s="58">
        <f t="shared" si="11"/>
        <v>0.18876828692779613</v>
      </c>
      <c r="N34" s="58">
        <f t="shared" si="12"/>
        <v>0.24512207079125403</v>
      </c>
      <c r="Q34" s="10" t="s">
        <v>142</v>
      </c>
      <c r="R34" s="12">
        <v>2</v>
      </c>
      <c r="S34" s="12">
        <v>1</v>
      </c>
      <c r="T34" s="12">
        <v>3</v>
      </c>
    </row>
    <row r="35" spans="1:20" x14ac:dyDescent="0.15">
      <c r="H35" s="9" t="s">
        <v>42</v>
      </c>
      <c r="I35" s="9" t="s">
        <v>42</v>
      </c>
      <c r="J35" s="58">
        <f t="shared" si="8"/>
        <v>0.18939393939393939</v>
      </c>
      <c r="K35" s="58">
        <f t="shared" si="9"/>
        <v>0.12965964343598055</v>
      </c>
      <c r="L35" s="58">
        <f t="shared" si="10"/>
        <v>0.17590149516270889</v>
      </c>
      <c r="M35" s="58">
        <f t="shared" si="11"/>
        <v>4.7192071731949031E-2</v>
      </c>
      <c r="N35" s="58">
        <f t="shared" si="12"/>
        <v>0.13726835964310227</v>
      </c>
    </row>
    <row r="36" spans="1:20" x14ac:dyDescent="0.15">
      <c r="H36" s="9" t="s">
        <v>44</v>
      </c>
      <c r="I36" s="9" t="s">
        <v>44</v>
      </c>
      <c r="J36" s="58">
        <f t="shared" si="8"/>
        <v>0</v>
      </c>
      <c r="K36" s="58">
        <f t="shared" si="9"/>
        <v>3.2414910858995137E-2</v>
      </c>
      <c r="L36" s="58">
        <f t="shared" si="10"/>
        <v>0.17590149516270889</v>
      </c>
      <c r="M36" s="58">
        <f t="shared" si="11"/>
        <v>0.33034450212364325</v>
      </c>
      <c r="N36" s="58">
        <f>N13*100/10199</f>
        <v>0.42160996176095694</v>
      </c>
    </row>
    <row r="37" spans="1:20" x14ac:dyDescent="0.15">
      <c r="H37" s="9" t="s">
        <v>140</v>
      </c>
      <c r="I37" s="9" t="s">
        <v>110</v>
      </c>
      <c r="J37" s="58">
        <f>J13*100/1584</f>
        <v>0.25252525252525254</v>
      </c>
      <c r="K37" s="58">
        <f>K13*100/3085</f>
        <v>0.29173419773095621</v>
      </c>
      <c r="L37" s="58">
        <f>L13*100/3411</f>
        <v>0.4104368220463207</v>
      </c>
      <c r="M37" s="58">
        <f>M13*100/2119</f>
        <v>0.7550731477111845</v>
      </c>
      <c r="N37" s="58">
        <f>N13*100/10199</f>
        <v>0.42160996176095694</v>
      </c>
    </row>
    <row r="38" spans="1:20" x14ac:dyDescent="0.15">
      <c r="I38" s="9"/>
    </row>
    <row r="45" spans="1:20" x14ac:dyDescent="0.15">
      <c r="Q45" s="13" t="s">
        <v>192</v>
      </c>
      <c r="R45" s="13" t="s">
        <v>143</v>
      </c>
      <c r="S45" s="13"/>
    </row>
    <row r="46" spans="1:20" x14ac:dyDescent="0.15">
      <c r="Q46" s="11" t="s">
        <v>141</v>
      </c>
      <c r="R46" s="11">
        <v>1</v>
      </c>
      <c r="S46" s="11" t="s">
        <v>142</v>
      </c>
    </row>
    <row r="47" spans="1:20" x14ac:dyDescent="0.15">
      <c r="Q47" s="9" t="s">
        <v>32</v>
      </c>
      <c r="R47">
        <v>2</v>
      </c>
      <c r="S47">
        <v>2</v>
      </c>
    </row>
    <row r="77" spans="8:19" x14ac:dyDescent="0.15">
      <c r="O77" s="149"/>
      <c r="P77" s="149"/>
      <c r="Q77" s="149"/>
    </row>
    <row r="78" spans="8:19" x14ac:dyDescent="0.15">
      <c r="O78" s="62"/>
      <c r="P78" s="62" t="s">
        <v>50</v>
      </c>
      <c r="Q78" s="62" t="s">
        <v>264</v>
      </c>
      <c r="R78" s="62" t="s">
        <v>514</v>
      </c>
      <c r="S78" s="62" t="s">
        <v>515</v>
      </c>
    </row>
    <row r="79" spans="8:19" ht="16.5" hidden="1" x14ac:dyDescent="0.15">
      <c r="I79" s="4" t="s">
        <v>12</v>
      </c>
      <c r="J79" s="4" t="s">
        <v>13</v>
      </c>
      <c r="K79" s="4" t="s">
        <v>14</v>
      </c>
      <c r="L79" s="4" t="s">
        <v>15</v>
      </c>
      <c r="M79" s="5" t="s">
        <v>102</v>
      </c>
      <c r="O79" s="61" t="s">
        <v>516</v>
      </c>
      <c r="P79" s="60">
        <v>37</v>
      </c>
      <c r="Q79" s="60">
        <v>1584</v>
      </c>
      <c r="R79" s="60">
        <v>1.65</v>
      </c>
      <c r="S79" s="60">
        <v>3.21</v>
      </c>
    </row>
    <row r="80" spans="8:19" hidden="1" x14ac:dyDescent="0.15">
      <c r="H80" s="7"/>
      <c r="I80" t="s">
        <v>12</v>
      </c>
      <c r="J80" t="s">
        <v>13</v>
      </c>
      <c r="K80" t="s">
        <v>14</v>
      </c>
      <c r="L80" t="s">
        <v>15</v>
      </c>
      <c r="M80" t="s">
        <v>174</v>
      </c>
      <c r="O80" s="61" t="s">
        <v>517</v>
      </c>
      <c r="P80" s="60">
        <v>52</v>
      </c>
      <c r="Q80" s="60">
        <v>3085</v>
      </c>
      <c r="R80" s="60">
        <v>1.26</v>
      </c>
      <c r="S80" s="60">
        <v>2.2000000000000002</v>
      </c>
    </row>
    <row r="81" spans="8:19" hidden="1" x14ac:dyDescent="0.15">
      <c r="H81" s="8" t="s">
        <v>147</v>
      </c>
      <c r="I81">
        <v>2.3358585858585861</v>
      </c>
      <c r="J81">
        <v>1.6855753646677472</v>
      </c>
      <c r="K81">
        <v>2.1694517736734094</v>
      </c>
      <c r="L81">
        <v>0.94384143463898063</v>
      </c>
      <c r="M81">
        <v>1.7942935581919797</v>
      </c>
      <c r="O81" s="61" t="s">
        <v>518</v>
      </c>
      <c r="P81" s="60">
        <v>74</v>
      </c>
      <c r="Q81" s="60">
        <v>3411</v>
      </c>
      <c r="R81" s="60">
        <v>1.71</v>
      </c>
      <c r="S81" s="60">
        <v>2.72</v>
      </c>
    </row>
    <row r="82" spans="8:19" hidden="1" x14ac:dyDescent="0.15">
      <c r="H82" s="9" t="s">
        <v>48</v>
      </c>
      <c r="I82">
        <v>1.1994949494949494</v>
      </c>
      <c r="J82">
        <v>0.90761750405186381</v>
      </c>
      <c r="K82">
        <v>1.2019935502785106</v>
      </c>
      <c r="L82">
        <v>0.89664936290703157</v>
      </c>
      <c r="M82">
        <v>1.0491224629865674</v>
      </c>
      <c r="O82" s="61" t="s">
        <v>519</v>
      </c>
      <c r="P82" s="60">
        <v>20</v>
      </c>
      <c r="Q82" s="60">
        <v>2119</v>
      </c>
      <c r="R82" s="60">
        <v>0.57999999999999996</v>
      </c>
      <c r="S82" s="60">
        <v>1.45</v>
      </c>
    </row>
    <row r="83" spans="8:19" x14ac:dyDescent="0.15">
      <c r="H83" s="9" t="s">
        <v>148</v>
      </c>
      <c r="I83">
        <v>0.44191919191919193</v>
      </c>
      <c r="J83">
        <v>1.1669367909238249</v>
      </c>
      <c r="K83">
        <v>0.49838756962767516</v>
      </c>
      <c r="L83">
        <v>1.3685700802265219</v>
      </c>
      <c r="M83">
        <v>0.87263457201686445</v>
      </c>
      <c r="O83" s="61" t="s">
        <v>520</v>
      </c>
      <c r="P83" s="60">
        <v>183</v>
      </c>
      <c r="Q83" s="60">
        <v>10199</v>
      </c>
      <c r="R83" s="60">
        <v>1.55</v>
      </c>
      <c r="S83" s="60">
        <v>2.0699999999999998</v>
      </c>
    </row>
    <row r="84" spans="8:19" hidden="1" x14ac:dyDescent="0.15">
      <c r="H84" s="9" t="s">
        <v>175</v>
      </c>
      <c r="I84">
        <v>0.44191919191919193</v>
      </c>
      <c r="J84">
        <v>0.81037277147487841</v>
      </c>
      <c r="K84">
        <v>0.61565523306948111</v>
      </c>
      <c r="L84">
        <v>0.84945729117508262</v>
      </c>
      <c r="M84">
        <v>0.69614668104716149</v>
      </c>
      <c r="O84" s="61" t="s">
        <v>521</v>
      </c>
      <c r="P84" s="60">
        <v>19</v>
      </c>
      <c r="Q84" s="60">
        <v>1584</v>
      </c>
      <c r="R84" s="60">
        <v>0.72</v>
      </c>
      <c r="S84" s="60">
        <v>1.87</v>
      </c>
    </row>
    <row r="85" spans="8:19" hidden="1" x14ac:dyDescent="0.15">
      <c r="H85" s="9" t="s">
        <v>146</v>
      </c>
      <c r="I85">
        <v>0.18939393939393939</v>
      </c>
      <c r="J85">
        <v>0.6158833063209076</v>
      </c>
      <c r="K85">
        <v>0.55702140134857814</v>
      </c>
      <c r="L85">
        <v>0.47192071731949031</v>
      </c>
      <c r="M85">
        <v>0.50004902441415822</v>
      </c>
      <c r="O85" s="61" t="s">
        <v>522</v>
      </c>
      <c r="P85" s="60">
        <v>28</v>
      </c>
      <c r="Q85" s="60">
        <v>3085</v>
      </c>
      <c r="R85" s="60">
        <v>0.6</v>
      </c>
      <c r="S85" s="60">
        <v>1.31</v>
      </c>
    </row>
    <row r="86" spans="8:19" hidden="1" x14ac:dyDescent="0.15">
      <c r="H86" s="9" t="s">
        <v>49</v>
      </c>
      <c r="I86">
        <v>0.25252525252525254</v>
      </c>
      <c r="J86">
        <v>0.55105348460291737</v>
      </c>
      <c r="K86">
        <v>0.3224860744649663</v>
      </c>
      <c r="L86">
        <v>0.51911278905143932</v>
      </c>
      <c r="M86">
        <v>0.42160996176095694</v>
      </c>
      <c r="O86" s="61" t="s">
        <v>523</v>
      </c>
      <c r="P86" s="60">
        <v>41</v>
      </c>
      <c r="Q86" s="60">
        <v>3411</v>
      </c>
      <c r="R86" s="60">
        <v>0.86</v>
      </c>
      <c r="S86" s="60">
        <v>1.63</v>
      </c>
    </row>
    <row r="87" spans="8:19" hidden="1" x14ac:dyDescent="0.15">
      <c r="H87" s="9" t="s">
        <v>145</v>
      </c>
      <c r="I87">
        <v>0.18939393939393939</v>
      </c>
      <c r="J87">
        <v>0.22690437601296595</v>
      </c>
      <c r="K87">
        <v>0.43975373790677219</v>
      </c>
      <c r="L87">
        <v>0.42472864558754131</v>
      </c>
      <c r="M87">
        <v>0.33336601627610551</v>
      </c>
      <c r="O87" s="61" t="s">
        <v>524</v>
      </c>
      <c r="P87" s="60">
        <v>19</v>
      </c>
      <c r="Q87" s="60">
        <v>2119</v>
      </c>
      <c r="R87" s="60">
        <v>0.54</v>
      </c>
      <c r="S87" s="60">
        <v>1.4</v>
      </c>
    </row>
    <row r="88" spans="8:19" x14ac:dyDescent="0.15">
      <c r="H88" s="9" t="s">
        <v>138</v>
      </c>
      <c r="I88">
        <v>0.12626262626262627</v>
      </c>
      <c r="J88">
        <v>0.2593192868719611</v>
      </c>
      <c r="K88">
        <v>0.23453532688361184</v>
      </c>
      <c r="L88">
        <v>0.47192071731949031</v>
      </c>
      <c r="M88">
        <v>0.27453671928620454</v>
      </c>
      <c r="O88" s="61" t="s">
        <v>525</v>
      </c>
      <c r="P88" s="60">
        <v>107</v>
      </c>
      <c r="Q88" s="60">
        <v>10199</v>
      </c>
      <c r="R88" s="60">
        <v>0.86</v>
      </c>
      <c r="S88" s="60">
        <v>1.27</v>
      </c>
    </row>
    <row r="89" spans="8:19" hidden="1" x14ac:dyDescent="0.15">
      <c r="H89" s="9" t="s">
        <v>139</v>
      </c>
      <c r="I89">
        <v>0.25252525252525254</v>
      </c>
      <c r="J89">
        <v>0.3565640194489465</v>
      </c>
      <c r="K89">
        <v>0.17590149516270889</v>
      </c>
      <c r="L89">
        <v>0.18876828692779613</v>
      </c>
      <c r="M89">
        <v>0.24512207079125403</v>
      </c>
      <c r="O89" s="61" t="s">
        <v>526</v>
      </c>
      <c r="P89" s="60">
        <v>7</v>
      </c>
      <c r="Q89" s="60">
        <v>1584</v>
      </c>
      <c r="R89" s="60">
        <v>0.18</v>
      </c>
      <c r="S89" s="60">
        <v>0.91</v>
      </c>
    </row>
    <row r="90" spans="8:19" hidden="1" x14ac:dyDescent="0.15">
      <c r="H90" s="9" t="s">
        <v>144</v>
      </c>
      <c r="I90">
        <v>0.18939393939393939</v>
      </c>
      <c r="J90">
        <v>0.12965964343598055</v>
      </c>
      <c r="K90">
        <v>0.17590149516270889</v>
      </c>
      <c r="L90">
        <v>4.7192071731949031E-2</v>
      </c>
      <c r="M90">
        <v>0.13726835964310227</v>
      </c>
      <c r="O90" s="61" t="s">
        <v>527</v>
      </c>
      <c r="P90" s="60">
        <v>36</v>
      </c>
      <c r="Q90" s="60">
        <v>3085</v>
      </c>
      <c r="R90" s="60">
        <v>0.82</v>
      </c>
      <c r="S90" s="60">
        <v>1.61</v>
      </c>
    </row>
    <row r="91" spans="8:19" hidden="1" x14ac:dyDescent="0.15">
      <c r="H91" s="9" t="s">
        <v>151</v>
      </c>
      <c r="I91">
        <v>0</v>
      </c>
      <c r="J91">
        <v>3.2414910858995137E-2</v>
      </c>
      <c r="K91">
        <v>0.17590149516270889</v>
      </c>
      <c r="L91">
        <v>0.33034450212364325</v>
      </c>
      <c r="M91">
        <v>0.42160996176095694</v>
      </c>
      <c r="O91" s="61" t="s">
        <v>528</v>
      </c>
      <c r="P91" s="60">
        <v>17</v>
      </c>
      <c r="Q91" s="60">
        <v>3411</v>
      </c>
      <c r="R91" s="60">
        <v>0.28999999999999998</v>
      </c>
      <c r="S91" s="60">
        <v>0.8</v>
      </c>
    </row>
    <row r="92" spans="8:19" hidden="1" x14ac:dyDescent="0.15">
      <c r="H92" t="s">
        <v>163</v>
      </c>
      <c r="I92">
        <v>0.25252525252525254</v>
      </c>
      <c r="J92">
        <v>0.29173419773095621</v>
      </c>
      <c r="K92">
        <v>0.4104368220463207</v>
      </c>
      <c r="L92">
        <v>0.7550731477111845</v>
      </c>
      <c r="M92">
        <v>0.42160996176095694</v>
      </c>
      <c r="O92" s="61" t="s">
        <v>529</v>
      </c>
      <c r="P92" s="60">
        <v>29</v>
      </c>
      <c r="Q92" s="60">
        <v>2119</v>
      </c>
      <c r="R92" s="60">
        <v>0.92</v>
      </c>
      <c r="S92" s="60">
        <v>1.96</v>
      </c>
    </row>
    <row r="93" spans="8:19" x14ac:dyDescent="0.15">
      <c r="O93" s="61" t="s">
        <v>530</v>
      </c>
      <c r="P93" s="60">
        <v>89</v>
      </c>
      <c r="Q93" s="60">
        <v>10199</v>
      </c>
      <c r="R93" s="60">
        <v>0.7</v>
      </c>
      <c r="S93" s="60">
        <v>1.07</v>
      </c>
    </row>
    <row r="94" spans="8:19" hidden="1" x14ac:dyDescent="0.15">
      <c r="O94" s="61" t="s">
        <v>531</v>
      </c>
      <c r="P94" s="60">
        <v>7</v>
      </c>
      <c r="Q94" s="60">
        <v>1584</v>
      </c>
      <c r="R94" s="60">
        <v>0.18</v>
      </c>
      <c r="S94" s="60">
        <v>0.91</v>
      </c>
    </row>
    <row r="95" spans="8:19" hidden="1" x14ac:dyDescent="0.15">
      <c r="O95" s="61" t="s">
        <v>532</v>
      </c>
      <c r="P95" s="60">
        <v>25</v>
      </c>
      <c r="Q95" s="60">
        <v>3085</v>
      </c>
      <c r="R95" s="60">
        <v>0.53</v>
      </c>
      <c r="S95" s="60">
        <v>1.19</v>
      </c>
    </row>
    <row r="96" spans="8:19" hidden="1" x14ac:dyDescent="0.15">
      <c r="O96" s="61" t="s">
        <v>533</v>
      </c>
      <c r="P96" s="60">
        <v>21</v>
      </c>
      <c r="Q96" s="60">
        <v>3411</v>
      </c>
      <c r="R96" s="60">
        <v>0.38</v>
      </c>
      <c r="S96" s="60">
        <v>0.94</v>
      </c>
    </row>
    <row r="97" spans="15:19" hidden="1" x14ac:dyDescent="0.15">
      <c r="O97" s="61" t="s">
        <v>534</v>
      </c>
      <c r="P97" s="60">
        <v>18</v>
      </c>
      <c r="Q97" s="60">
        <v>2119</v>
      </c>
      <c r="R97" s="60">
        <v>0.5</v>
      </c>
      <c r="S97" s="60">
        <v>1.34</v>
      </c>
    </row>
    <row r="98" spans="15:19" x14ac:dyDescent="0.15">
      <c r="O98" s="61" t="s">
        <v>535</v>
      </c>
      <c r="P98" s="60">
        <v>71</v>
      </c>
      <c r="Q98" s="60">
        <v>10199</v>
      </c>
      <c r="R98" s="60">
        <v>0.54</v>
      </c>
      <c r="S98" s="60">
        <v>0.88</v>
      </c>
    </row>
    <row r="99" spans="15:19" hidden="1" x14ac:dyDescent="0.15">
      <c r="O99" s="61" t="s">
        <v>536</v>
      </c>
      <c r="P99" s="60">
        <v>3</v>
      </c>
      <c r="Q99" s="60">
        <v>1584</v>
      </c>
      <c r="R99" s="60">
        <v>0.04</v>
      </c>
      <c r="S99" s="60">
        <v>0.55000000000000004</v>
      </c>
    </row>
    <row r="100" spans="15:19" hidden="1" x14ac:dyDescent="0.15">
      <c r="O100" s="61" t="s">
        <v>537</v>
      </c>
      <c r="P100" s="60">
        <v>19</v>
      </c>
      <c r="Q100" s="60">
        <v>3085</v>
      </c>
      <c r="R100" s="60">
        <v>0.37</v>
      </c>
      <c r="S100" s="60">
        <v>0.96</v>
      </c>
    </row>
    <row r="101" spans="15:19" hidden="1" x14ac:dyDescent="0.15">
      <c r="O101" s="61" t="s">
        <v>538</v>
      </c>
      <c r="P101" s="60">
        <v>19</v>
      </c>
      <c r="Q101" s="60">
        <v>3411</v>
      </c>
      <c r="R101" s="60">
        <v>0.34</v>
      </c>
      <c r="S101" s="60">
        <v>0.87</v>
      </c>
    </row>
    <row r="102" spans="15:19" hidden="1" x14ac:dyDescent="0.15">
      <c r="O102" s="61" t="s">
        <v>539</v>
      </c>
      <c r="P102" s="60">
        <v>10</v>
      </c>
      <c r="Q102" s="60">
        <v>2119</v>
      </c>
      <c r="R102" s="60">
        <v>0.23</v>
      </c>
      <c r="S102" s="60">
        <v>0.87</v>
      </c>
    </row>
    <row r="103" spans="15:19" x14ac:dyDescent="0.15">
      <c r="O103" s="61" t="s">
        <v>540</v>
      </c>
      <c r="P103" s="60">
        <v>51</v>
      </c>
      <c r="Q103" s="60">
        <v>10199</v>
      </c>
      <c r="R103" s="60">
        <v>0.37</v>
      </c>
      <c r="S103" s="60">
        <v>0.66</v>
      </c>
    </row>
    <row r="104" spans="15:19" hidden="1" x14ac:dyDescent="0.15">
      <c r="O104" s="61" t="s">
        <v>541</v>
      </c>
      <c r="P104" s="60">
        <v>4</v>
      </c>
      <c r="Q104" s="60">
        <v>1584</v>
      </c>
      <c r="R104" s="60">
        <v>7.0000000000000007E-2</v>
      </c>
      <c r="S104" s="60">
        <v>0.65</v>
      </c>
    </row>
    <row r="105" spans="15:19" hidden="1" x14ac:dyDescent="0.15">
      <c r="O105" s="61" t="s">
        <v>542</v>
      </c>
      <c r="P105" s="60">
        <v>17</v>
      </c>
      <c r="Q105" s="60">
        <v>3085</v>
      </c>
      <c r="R105" s="60">
        <v>0.32</v>
      </c>
      <c r="S105" s="60">
        <v>0.88</v>
      </c>
    </row>
    <row r="106" spans="15:19" hidden="1" x14ac:dyDescent="0.15">
      <c r="O106" s="61" t="s">
        <v>543</v>
      </c>
      <c r="P106" s="60">
        <v>11</v>
      </c>
      <c r="Q106" s="60">
        <v>3411</v>
      </c>
      <c r="R106" s="60">
        <v>0.16</v>
      </c>
      <c r="S106" s="60">
        <v>0.57999999999999996</v>
      </c>
    </row>
    <row r="107" spans="15:19" hidden="1" x14ac:dyDescent="0.15">
      <c r="O107" s="61" t="s">
        <v>544</v>
      </c>
      <c r="P107" s="60">
        <v>11</v>
      </c>
      <c r="Q107" s="60">
        <v>2119</v>
      </c>
      <c r="R107" s="60">
        <v>0.26</v>
      </c>
      <c r="S107" s="60">
        <v>0.93</v>
      </c>
    </row>
    <row r="108" spans="15:19" x14ac:dyDescent="0.15">
      <c r="O108" s="61" t="s">
        <v>545</v>
      </c>
      <c r="P108" s="60">
        <v>43</v>
      </c>
      <c r="Q108" s="60">
        <v>10199</v>
      </c>
      <c r="R108" s="60">
        <v>0.31</v>
      </c>
      <c r="S108" s="60">
        <v>0.56999999999999995</v>
      </c>
    </row>
    <row r="109" spans="15:19" hidden="1" x14ac:dyDescent="0.15">
      <c r="O109" s="61" t="s">
        <v>546</v>
      </c>
      <c r="P109" s="60">
        <v>3</v>
      </c>
      <c r="Q109" s="60">
        <v>1584</v>
      </c>
      <c r="R109" s="60">
        <v>0.04</v>
      </c>
      <c r="S109" s="60">
        <v>0.55000000000000004</v>
      </c>
    </row>
    <row r="110" spans="15:19" hidden="1" x14ac:dyDescent="0.15">
      <c r="O110" s="61" t="s">
        <v>547</v>
      </c>
      <c r="P110" s="60">
        <v>7</v>
      </c>
      <c r="Q110" s="60">
        <v>3085</v>
      </c>
      <c r="R110" s="60">
        <v>0.09</v>
      </c>
      <c r="S110" s="60">
        <v>0.47</v>
      </c>
    </row>
    <row r="111" spans="15:19" hidden="1" x14ac:dyDescent="0.15">
      <c r="O111" s="61" t="s">
        <v>548</v>
      </c>
      <c r="P111" s="60">
        <v>15</v>
      </c>
      <c r="Q111" s="60">
        <v>3411</v>
      </c>
      <c r="R111" s="60">
        <v>0.25</v>
      </c>
      <c r="S111" s="60">
        <v>0.72</v>
      </c>
    </row>
    <row r="112" spans="15:19" hidden="1" x14ac:dyDescent="0.15">
      <c r="O112" s="61" t="s">
        <v>549</v>
      </c>
      <c r="P112" s="60">
        <v>9</v>
      </c>
      <c r="Q112" s="60">
        <v>2119</v>
      </c>
      <c r="R112" s="60">
        <v>0.19</v>
      </c>
      <c r="S112" s="60">
        <v>0.8</v>
      </c>
    </row>
    <row r="113" spans="15:19" x14ac:dyDescent="0.15">
      <c r="O113" s="61" t="s">
        <v>550</v>
      </c>
      <c r="P113" s="60">
        <v>34</v>
      </c>
      <c r="Q113" s="60">
        <v>10199</v>
      </c>
      <c r="R113" s="60">
        <v>0.23</v>
      </c>
      <c r="S113" s="60">
        <v>0.47</v>
      </c>
    </row>
    <row r="114" spans="15:19" hidden="1" x14ac:dyDescent="0.15">
      <c r="O114" s="61" t="s">
        <v>551</v>
      </c>
      <c r="P114" s="60">
        <v>2</v>
      </c>
      <c r="Q114" s="60">
        <v>1584</v>
      </c>
      <c r="R114" s="60">
        <v>0.02</v>
      </c>
      <c r="S114" s="60">
        <v>0.46</v>
      </c>
    </row>
    <row r="115" spans="15:19" hidden="1" x14ac:dyDescent="0.15">
      <c r="O115" s="61" t="s">
        <v>552</v>
      </c>
      <c r="P115" s="60">
        <v>8</v>
      </c>
      <c r="Q115" s="60">
        <v>3085</v>
      </c>
      <c r="R115" s="60">
        <v>0.11</v>
      </c>
      <c r="S115" s="60">
        <v>0.51</v>
      </c>
    </row>
    <row r="116" spans="15:19" hidden="1" x14ac:dyDescent="0.15">
      <c r="O116" s="61" t="s">
        <v>553</v>
      </c>
      <c r="P116" s="60">
        <v>8</v>
      </c>
      <c r="Q116" s="60">
        <v>3411</v>
      </c>
      <c r="R116" s="60">
        <v>0.1</v>
      </c>
      <c r="S116" s="60">
        <v>0.46</v>
      </c>
    </row>
    <row r="117" spans="15:19" hidden="1" x14ac:dyDescent="0.15">
      <c r="O117" s="61" t="s">
        <v>554</v>
      </c>
      <c r="P117" s="60">
        <v>10</v>
      </c>
      <c r="Q117" s="60">
        <v>2119</v>
      </c>
      <c r="R117" s="60">
        <v>0.23</v>
      </c>
      <c r="S117" s="60">
        <v>0.87</v>
      </c>
    </row>
    <row r="118" spans="15:19" x14ac:dyDescent="0.15">
      <c r="O118" s="61" t="s">
        <v>555</v>
      </c>
      <c r="P118" s="60">
        <v>28</v>
      </c>
      <c r="Q118" s="60">
        <v>10199</v>
      </c>
      <c r="R118" s="60">
        <v>0.18</v>
      </c>
      <c r="S118" s="60">
        <v>0.4</v>
      </c>
    </row>
    <row r="119" spans="15:19" hidden="1" x14ac:dyDescent="0.15">
      <c r="O119" s="61" t="s">
        <v>556</v>
      </c>
      <c r="P119" s="60">
        <v>4</v>
      </c>
      <c r="Q119" s="60">
        <v>1584</v>
      </c>
      <c r="R119" s="60">
        <v>7.0000000000000007E-2</v>
      </c>
      <c r="S119" s="60">
        <v>0.65</v>
      </c>
    </row>
    <row r="120" spans="15:19" hidden="1" x14ac:dyDescent="0.15">
      <c r="O120" s="61" t="s">
        <v>557</v>
      </c>
      <c r="P120" s="60">
        <v>11</v>
      </c>
      <c r="Q120" s="60">
        <v>3085</v>
      </c>
      <c r="R120" s="60">
        <v>0.18</v>
      </c>
      <c r="S120" s="60">
        <v>0.64</v>
      </c>
    </row>
    <row r="121" spans="15:19" hidden="1" x14ac:dyDescent="0.15">
      <c r="O121" s="61" t="s">
        <v>558</v>
      </c>
      <c r="P121" s="60">
        <v>6</v>
      </c>
      <c r="Q121" s="60">
        <v>3411</v>
      </c>
      <c r="R121" s="60">
        <v>0.06</v>
      </c>
      <c r="S121" s="60">
        <v>0.38</v>
      </c>
    </row>
    <row r="122" spans="15:19" hidden="1" x14ac:dyDescent="0.15">
      <c r="O122" s="61" t="s">
        <v>559</v>
      </c>
      <c r="P122" s="60">
        <v>4</v>
      </c>
      <c r="Q122" s="60">
        <v>2119</v>
      </c>
      <c r="R122" s="60">
        <v>0.05</v>
      </c>
      <c r="S122" s="60">
        <v>0.48</v>
      </c>
    </row>
    <row r="123" spans="15:19" x14ac:dyDescent="0.15">
      <c r="O123" s="61" t="s">
        <v>560</v>
      </c>
      <c r="P123" s="60">
        <v>25</v>
      </c>
      <c r="Q123" s="60">
        <v>10199</v>
      </c>
      <c r="R123" s="60">
        <v>0.16</v>
      </c>
      <c r="S123" s="60">
        <v>0.36</v>
      </c>
    </row>
    <row r="124" spans="15:19" hidden="1" x14ac:dyDescent="0.15">
      <c r="O124" s="61" t="s">
        <v>561</v>
      </c>
      <c r="P124" s="60">
        <v>3</v>
      </c>
      <c r="Q124" s="60">
        <v>1584</v>
      </c>
      <c r="R124" s="60">
        <v>0.04</v>
      </c>
      <c r="S124" s="60">
        <v>0.55000000000000004</v>
      </c>
    </row>
    <row r="125" spans="15:19" hidden="1" x14ac:dyDescent="0.15">
      <c r="O125" s="61" t="s">
        <v>562</v>
      </c>
      <c r="P125" s="60">
        <v>4</v>
      </c>
      <c r="Q125" s="60">
        <v>3085</v>
      </c>
      <c r="R125" s="60">
        <v>0.04</v>
      </c>
      <c r="S125" s="60">
        <v>0.33</v>
      </c>
    </row>
    <row r="126" spans="15:19" hidden="1" x14ac:dyDescent="0.15">
      <c r="O126" s="61" t="s">
        <v>563</v>
      </c>
      <c r="P126" s="60">
        <v>6</v>
      </c>
      <c r="Q126" s="60">
        <v>3411</v>
      </c>
      <c r="R126" s="60">
        <v>0.06</v>
      </c>
      <c r="S126" s="60">
        <v>0.38</v>
      </c>
    </row>
    <row r="127" spans="15:19" hidden="1" x14ac:dyDescent="0.15">
      <c r="O127" s="61" t="s">
        <v>564</v>
      </c>
      <c r="P127" s="60">
        <v>1</v>
      </c>
      <c r="Q127" s="60">
        <v>2119</v>
      </c>
      <c r="R127" s="60">
        <v>0</v>
      </c>
      <c r="S127" s="60">
        <v>0.26</v>
      </c>
    </row>
    <row r="128" spans="15:19" x14ac:dyDescent="0.15">
      <c r="O128" s="61" t="s">
        <v>565</v>
      </c>
      <c r="P128" s="60">
        <v>14</v>
      </c>
      <c r="Q128" s="60">
        <v>10199</v>
      </c>
      <c r="R128" s="60">
        <v>0.08</v>
      </c>
      <c r="S128" s="60">
        <v>0.23</v>
      </c>
    </row>
    <row r="129" spans="9:21" hidden="1" x14ac:dyDescent="0.15">
      <c r="O129" s="61" t="s">
        <v>566</v>
      </c>
      <c r="P129" s="60">
        <v>0</v>
      </c>
      <c r="Q129" s="60">
        <v>1584</v>
      </c>
      <c r="R129" s="60">
        <v>0</v>
      </c>
      <c r="S129" s="60">
        <v>0.23</v>
      </c>
    </row>
    <row r="130" spans="9:21" hidden="1" x14ac:dyDescent="0.15">
      <c r="O130" s="61" t="s">
        <v>567</v>
      </c>
      <c r="P130" s="60">
        <v>1</v>
      </c>
      <c r="Q130" s="60">
        <v>3085</v>
      </c>
      <c r="R130" s="60">
        <v>0</v>
      </c>
      <c r="S130" s="60">
        <v>0.18</v>
      </c>
    </row>
    <row r="131" spans="9:21" hidden="1" x14ac:dyDescent="0.15">
      <c r="O131" s="61" t="s">
        <v>568</v>
      </c>
      <c r="P131" s="60">
        <v>6</v>
      </c>
      <c r="Q131" s="60">
        <v>3411</v>
      </c>
      <c r="R131" s="60">
        <v>0.06</v>
      </c>
      <c r="S131" s="60">
        <v>0.38</v>
      </c>
    </row>
    <row r="132" spans="9:21" hidden="1" x14ac:dyDescent="0.15">
      <c r="O132" s="61" t="s">
        <v>569</v>
      </c>
      <c r="P132" s="60">
        <v>7</v>
      </c>
      <c r="Q132" s="60">
        <v>2119</v>
      </c>
      <c r="R132" s="60">
        <v>0.13</v>
      </c>
      <c r="S132" s="60">
        <v>0.68</v>
      </c>
    </row>
    <row r="133" spans="9:21" x14ac:dyDescent="0.15">
      <c r="O133" s="61" t="s">
        <v>570</v>
      </c>
      <c r="P133" s="60">
        <v>14</v>
      </c>
      <c r="Q133" s="60">
        <v>10199</v>
      </c>
      <c r="R133" s="60">
        <v>0.08</v>
      </c>
      <c r="S133" s="60">
        <v>0.23</v>
      </c>
    </row>
    <row r="134" spans="9:21" hidden="1" x14ac:dyDescent="0.15">
      <c r="O134" s="61" t="s">
        <v>571</v>
      </c>
      <c r="P134" s="60">
        <v>4</v>
      </c>
      <c r="Q134" s="60">
        <v>1584</v>
      </c>
      <c r="R134" s="60">
        <v>7.0000000000000007E-2</v>
      </c>
      <c r="S134" s="60">
        <v>0.65</v>
      </c>
    </row>
    <row r="135" spans="9:21" hidden="1" x14ac:dyDescent="0.15">
      <c r="O135" s="61" t="s">
        <v>572</v>
      </c>
      <c r="P135" s="60">
        <v>9</v>
      </c>
      <c r="Q135" s="60">
        <v>3085</v>
      </c>
      <c r="R135" s="60">
        <v>0.13</v>
      </c>
      <c r="S135" s="60">
        <v>0.55000000000000004</v>
      </c>
    </row>
    <row r="136" spans="9:21" hidden="1" x14ac:dyDescent="0.15">
      <c r="O136" s="61" t="s">
        <v>573</v>
      </c>
      <c r="P136" s="60">
        <v>14</v>
      </c>
      <c r="Q136" s="60">
        <v>3411</v>
      </c>
      <c r="R136" s="60">
        <v>0.22</v>
      </c>
      <c r="S136" s="60">
        <v>0.69</v>
      </c>
    </row>
    <row r="137" spans="9:21" hidden="1" x14ac:dyDescent="0.15">
      <c r="O137" s="61" t="s">
        <v>574</v>
      </c>
      <c r="P137" s="60">
        <v>16</v>
      </c>
      <c r="Q137" s="60">
        <v>2119</v>
      </c>
      <c r="R137" s="60">
        <v>0.43</v>
      </c>
      <c r="S137" s="60">
        <v>1.22</v>
      </c>
    </row>
    <row r="138" spans="9:21" x14ac:dyDescent="0.15">
      <c r="O138" s="61" t="s">
        <v>575</v>
      </c>
      <c r="P138" s="60">
        <v>43</v>
      </c>
      <c r="Q138" s="60">
        <v>10199</v>
      </c>
      <c r="R138" s="60">
        <v>0.31</v>
      </c>
      <c r="S138" s="60">
        <v>0.56999999999999995</v>
      </c>
    </row>
    <row r="140" spans="9:21" x14ac:dyDescent="0.15">
      <c r="I140" t="s">
        <v>576</v>
      </c>
      <c r="P140" t="s">
        <v>577</v>
      </c>
    </row>
    <row r="141" spans="9:21" ht="16.5" x14ac:dyDescent="0.15">
      <c r="I141" s="60"/>
      <c r="J141" s="4" t="s">
        <v>12</v>
      </c>
      <c r="K141" s="4" t="s">
        <v>13</v>
      </c>
      <c r="L141" s="4" t="s">
        <v>14</v>
      </c>
      <c r="M141" s="4" t="s">
        <v>15</v>
      </c>
      <c r="N141" s="5" t="s">
        <v>102</v>
      </c>
      <c r="P141" s="60"/>
      <c r="Q141" s="4" t="s">
        <v>12</v>
      </c>
      <c r="R141" s="4" t="s">
        <v>13</v>
      </c>
      <c r="S141" s="4" t="s">
        <v>14</v>
      </c>
      <c r="T141" s="4" t="s">
        <v>15</v>
      </c>
      <c r="U141" s="5" t="s">
        <v>174</v>
      </c>
    </row>
    <row r="142" spans="9:21" x14ac:dyDescent="0.15">
      <c r="I142" s="7" t="s">
        <v>34</v>
      </c>
      <c r="J142" s="58">
        <v>1.65</v>
      </c>
      <c r="K142" s="58">
        <v>1.26</v>
      </c>
      <c r="L142" s="60">
        <v>1.71</v>
      </c>
      <c r="M142" s="60">
        <v>0.57999999999999996</v>
      </c>
      <c r="N142" s="60">
        <v>1.55</v>
      </c>
      <c r="P142" s="7" t="s">
        <v>147</v>
      </c>
      <c r="Q142" s="60">
        <v>3.21</v>
      </c>
      <c r="R142" s="58">
        <v>2.2000000000000002</v>
      </c>
      <c r="S142" s="58">
        <v>2.72</v>
      </c>
      <c r="T142" s="60">
        <v>1.45</v>
      </c>
      <c r="U142" s="60">
        <v>2.0699999999999998</v>
      </c>
    </row>
    <row r="143" spans="9:21" x14ac:dyDescent="0.15">
      <c r="I143" s="8" t="s">
        <v>41</v>
      </c>
      <c r="J143" s="58">
        <v>0.72</v>
      </c>
      <c r="K143" s="58">
        <v>0.6</v>
      </c>
      <c r="L143" s="60">
        <v>0.86</v>
      </c>
      <c r="M143" s="60">
        <v>0.54</v>
      </c>
      <c r="N143" s="60">
        <v>0.86</v>
      </c>
      <c r="P143" s="8" t="s">
        <v>48</v>
      </c>
      <c r="Q143" s="60">
        <v>1.87</v>
      </c>
      <c r="R143" s="58">
        <v>1.31</v>
      </c>
      <c r="S143" s="58">
        <v>1.63</v>
      </c>
      <c r="T143" s="60">
        <v>1.4</v>
      </c>
      <c r="U143" s="60">
        <v>1.27</v>
      </c>
    </row>
    <row r="144" spans="9:21" x14ac:dyDescent="0.15">
      <c r="I144" s="9" t="s">
        <v>38</v>
      </c>
      <c r="J144" s="58">
        <v>0.18</v>
      </c>
      <c r="K144" s="58">
        <v>0.82</v>
      </c>
      <c r="L144" s="60">
        <v>0.28999999999999998</v>
      </c>
      <c r="M144" s="60">
        <v>0.92</v>
      </c>
      <c r="N144" s="60">
        <v>0.7</v>
      </c>
      <c r="P144" s="9" t="s">
        <v>148</v>
      </c>
      <c r="Q144" s="60">
        <v>0.91</v>
      </c>
      <c r="R144" s="58">
        <v>1.61</v>
      </c>
      <c r="S144" s="58">
        <v>0.8</v>
      </c>
      <c r="T144" s="60">
        <v>1.96</v>
      </c>
      <c r="U144" s="60">
        <v>1.07</v>
      </c>
    </row>
    <row r="145" spans="9:21" x14ac:dyDescent="0.15">
      <c r="I145" s="9" t="s">
        <v>137</v>
      </c>
      <c r="J145" s="58">
        <v>0.18</v>
      </c>
      <c r="K145" s="58">
        <v>0.53</v>
      </c>
      <c r="L145" s="60">
        <v>0.38</v>
      </c>
      <c r="M145" s="60">
        <v>0.5</v>
      </c>
      <c r="N145" s="60">
        <v>0.54</v>
      </c>
      <c r="P145" s="9" t="s">
        <v>175</v>
      </c>
      <c r="Q145" s="60">
        <v>0.91</v>
      </c>
      <c r="R145" s="58">
        <v>1.19</v>
      </c>
      <c r="S145" s="58">
        <v>0.94</v>
      </c>
      <c r="T145" s="60">
        <v>1.34</v>
      </c>
      <c r="U145" s="60">
        <v>0.88</v>
      </c>
    </row>
    <row r="146" spans="9:21" x14ac:dyDescent="0.15">
      <c r="I146" s="9" t="s">
        <v>39</v>
      </c>
      <c r="J146" s="58">
        <v>0.04</v>
      </c>
      <c r="K146" s="58">
        <v>0.37</v>
      </c>
      <c r="L146" s="60">
        <v>0.34</v>
      </c>
      <c r="M146" s="60">
        <v>0.23</v>
      </c>
      <c r="N146" s="60">
        <v>0.37</v>
      </c>
      <c r="P146" s="9" t="s">
        <v>146</v>
      </c>
      <c r="Q146" s="60">
        <v>0.55000000000000004</v>
      </c>
      <c r="R146" s="58">
        <v>0.96</v>
      </c>
      <c r="S146" s="58">
        <v>0.87</v>
      </c>
      <c r="T146" s="60">
        <v>0.87</v>
      </c>
      <c r="U146" s="60">
        <v>0.66</v>
      </c>
    </row>
    <row r="147" spans="9:21" x14ac:dyDescent="0.15">
      <c r="I147" s="9" t="s">
        <v>40</v>
      </c>
      <c r="J147" s="58">
        <v>7.0000000000000007E-2</v>
      </c>
      <c r="K147" s="58">
        <v>0.32</v>
      </c>
      <c r="L147" s="60">
        <v>0.16</v>
      </c>
      <c r="M147" s="60">
        <v>0.26</v>
      </c>
      <c r="N147" s="60">
        <v>0.31</v>
      </c>
      <c r="P147" s="9" t="s">
        <v>49</v>
      </c>
      <c r="Q147" s="60">
        <v>0.65</v>
      </c>
      <c r="R147" s="58">
        <v>0.88</v>
      </c>
      <c r="S147" s="58">
        <v>0.57999999999999996</v>
      </c>
      <c r="T147" s="60">
        <v>0.93</v>
      </c>
      <c r="U147" s="60">
        <v>0.56999999999999995</v>
      </c>
    </row>
    <row r="148" spans="9:21" x14ac:dyDescent="0.15">
      <c r="I148" s="9" t="s">
        <v>37</v>
      </c>
      <c r="J148" s="58">
        <v>0.04</v>
      </c>
      <c r="K148" s="58">
        <v>0.09</v>
      </c>
      <c r="L148" s="60">
        <v>0.25</v>
      </c>
      <c r="M148" s="60">
        <v>0.19</v>
      </c>
      <c r="N148" s="60">
        <v>0.23</v>
      </c>
      <c r="P148" s="9" t="s">
        <v>145</v>
      </c>
      <c r="Q148" s="60">
        <v>0.55000000000000004</v>
      </c>
      <c r="R148" s="58">
        <v>0.47</v>
      </c>
      <c r="S148" s="58">
        <v>0.72</v>
      </c>
      <c r="T148" s="60">
        <v>0.8</v>
      </c>
      <c r="U148" s="60">
        <v>0.47</v>
      </c>
    </row>
    <row r="149" spans="9:21" x14ac:dyDescent="0.15">
      <c r="I149" s="9" t="s">
        <v>138</v>
      </c>
      <c r="J149" s="58">
        <v>0.02</v>
      </c>
      <c r="K149" s="58">
        <v>0.11</v>
      </c>
      <c r="L149" s="60">
        <v>0.1</v>
      </c>
      <c r="M149" s="60">
        <v>0.23</v>
      </c>
      <c r="N149" s="60">
        <v>0.18</v>
      </c>
      <c r="P149" s="9" t="s">
        <v>138</v>
      </c>
      <c r="Q149" s="60">
        <v>0.46</v>
      </c>
      <c r="R149" s="58">
        <v>0.51</v>
      </c>
      <c r="S149" s="58">
        <v>0.46</v>
      </c>
      <c r="T149" s="60">
        <v>0.87</v>
      </c>
      <c r="U149" s="60">
        <v>0.4</v>
      </c>
    </row>
    <row r="150" spans="9:21" x14ac:dyDescent="0.15">
      <c r="I150" s="9" t="s">
        <v>139</v>
      </c>
      <c r="J150" s="58">
        <v>7.0000000000000007E-2</v>
      </c>
      <c r="K150" s="58">
        <v>0.18</v>
      </c>
      <c r="L150" s="60">
        <v>0.06</v>
      </c>
      <c r="M150" s="60">
        <v>0.05</v>
      </c>
      <c r="N150" s="60">
        <v>0.16</v>
      </c>
      <c r="P150" s="9" t="s">
        <v>139</v>
      </c>
      <c r="Q150" s="60">
        <v>0.65</v>
      </c>
      <c r="R150" s="58">
        <v>0.64</v>
      </c>
      <c r="S150" s="58">
        <v>0.38</v>
      </c>
      <c r="T150" s="60">
        <v>0.48</v>
      </c>
      <c r="U150" s="60">
        <v>0.36</v>
      </c>
    </row>
    <row r="151" spans="9:21" x14ac:dyDescent="0.15">
      <c r="I151" s="9" t="s">
        <v>42</v>
      </c>
      <c r="J151" s="58">
        <v>0.04</v>
      </c>
      <c r="K151" s="58">
        <v>0.04</v>
      </c>
      <c r="L151" s="60">
        <v>0.06</v>
      </c>
      <c r="M151" s="60">
        <v>0</v>
      </c>
      <c r="N151" s="60">
        <v>0.08</v>
      </c>
      <c r="P151" s="9" t="s">
        <v>144</v>
      </c>
      <c r="Q151" s="60">
        <v>0.55000000000000004</v>
      </c>
      <c r="R151" s="58">
        <v>0.33</v>
      </c>
      <c r="S151" s="58">
        <v>0.38</v>
      </c>
      <c r="T151" s="60">
        <v>0.26</v>
      </c>
      <c r="U151" s="60">
        <v>0.23</v>
      </c>
    </row>
    <row r="152" spans="9:21" x14ac:dyDescent="0.15">
      <c r="I152" s="9" t="s">
        <v>44</v>
      </c>
      <c r="J152" s="58">
        <v>0</v>
      </c>
      <c r="K152" s="58">
        <v>0</v>
      </c>
      <c r="L152" s="60">
        <v>0.06</v>
      </c>
      <c r="M152" s="60">
        <v>0.13</v>
      </c>
      <c r="N152" s="60">
        <v>0.08</v>
      </c>
      <c r="P152" s="9" t="s">
        <v>151</v>
      </c>
      <c r="Q152" s="60">
        <v>0.23</v>
      </c>
      <c r="R152" s="58">
        <v>0.18</v>
      </c>
      <c r="S152" s="58">
        <v>0.38</v>
      </c>
      <c r="T152" s="60">
        <v>0.68</v>
      </c>
      <c r="U152" s="60">
        <v>0.23</v>
      </c>
    </row>
    <row r="153" spans="9:21" x14ac:dyDescent="0.15">
      <c r="I153" s="9" t="s">
        <v>110</v>
      </c>
      <c r="J153" s="58">
        <v>7.0000000000000007E-2</v>
      </c>
      <c r="K153" s="58">
        <v>0.13</v>
      </c>
      <c r="L153" s="60">
        <v>0.22</v>
      </c>
      <c r="M153" s="60">
        <v>0.43</v>
      </c>
      <c r="N153" s="60">
        <v>0.31</v>
      </c>
      <c r="P153" s="9" t="s">
        <v>163</v>
      </c>
      <c r="Q153" s="60">
        <v>0.65</v>
      </c>
      <c r="R153" s="58">
        <v>0.55000000000000004</v>
      </c>
      <c r="S153" s="58">
        <v>0.69</v>
      </c>
      <c r="T153" s="60">
        <v>1.22</v>
      </c>
      <c r="U153" s="60">
        <v>0.56999999999999995</v>
      </c>
    </row>
  </sheetData>
  <autoFilter ref="O78:S138">
    <filterColumn colId="0">
      <filters>
        <filter val="BJ_total"/>
        <filter val="CRI_total"/>
        <filter val="CSEP_total"/>
        <filter val="FN_total"/>
        <filter val="GI/AIB_total"/>
        <filter val="LCBI_total"/>
        <filter val="NEO_total"/>
        <filter val="Other_total"/>
        <filter val="PN_total"/>
        <filter val="SSI_total"/>
        <filter val="SST_total"/>
        <filter val="UTI_total"/>
      </filters>
    </filterColumn>
  </autoFilter>
  <mergeCells count="1">
    <mergeCell ref="O77:Q77"/>
  </mergeCells>
  <phoneticPr fontId="2"/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0 E A A B Q S w M E F A A C A A g A S z x D V 6 k 8 W 4 C k A A A A 9 g A A A B I A H A B D b 2 5 m a W c v U G F j a 2 F n Z S 5 4 b W w g o h g A K K A U A A A A A A A A A A A A A A A A A A A A A A A A A A A A h Y + 9 D o I w G E V f h X T v D 3 U x 5 K M M b k Y S E h P j 2 p Q K V S i G F s u 7 O f h I v o I Y R d 0 c 7 7 l n u P d + v U E 2 t k 1 0 0 b 0 z n U 1 R T B i K t F V d a W y V o s E f 8 B J l A g q p T r L S 0 S R b l 4 y u T F H t / T m h N I R A w o J 0 f U U 5 Y z H d 5 5 u t q n U r 0 U c 2 / 2 V s r P P S K o 0 E 7 F 5 j B C c x Z 4 R z T h j Q G U J u 7 F f g 0 9 5 n + w N h N T R + 6 L U 4 S r w u g M 4 R 6 P u D e A B Q S w M E F A A C A A g A S z x D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s 8 Q 1 c 4 O E P 4 N w E A A M s D A A A T A B w A R m 9 y b X V s Y X M v U 2 V j d G l v b j E u b S C i G A A o o B Q A A A A A A A A A A A A A A A A A A A A A A A A A A A A r T k 0 u y c z P U w i G 0 I b W v F y 8 X M U Z i U W p K Q o B A c H x H o 6 e 8 S W J S T m p 8 Y Y K t g o 5 q S W 8 X A p A 8 L h p 7 + P m P Y + b d g I F n Y v L 9 F z y k 0 t z U / N K N N w y c 1 L 1 n P P z S o C c Y g 0 l Z 6 u Y 0 O L U o u K Y 3 K L 8 7 I w Y m L L i G J D Z R g Z G B i A L Y t A s 0 i u p K F H S 1 I l 2 S c 3 J z M 0 s S S 2 y V d J R 0 l F w z s 8 p z c 0 r t j X T U X D N S 8 5 P y c x L t z U z N T A w 1 F E I L M 0 v S Q 0 u q c x J t U U w 9 f z y 8 1 J j N X U g L n 6 6 p P P Z 7 C 2 P G 6 c + b u p 5 3 D j / 6 b x u o N N D Q B b q h R Q l 5 h W n 5 R f l Q m w I q S x I L d a A + 1 C n u l o J I m E I d E Q J U F K h J L W i p F Z H A S Z u h E P c G I e 4 C Q 5 x U x z i Z i j i t Z q 8 X J l 5 u D y F L f 6 C S w s K 6 B e J y L Y R i E m L k R 2 T C H F z H O I W p M Q 8 A F B L A Q I t A B Q A A g A I A E s 8 Q 1 e p P F u A p A A A A P Y A A A A S A A A A A A A A A A A A A A A A A A A A A A B D b 2 5 m a W c v U G F j a 2 F n Z S 5 4 b W x Q S w E C L Q A U A A I A C A B L P E N X D 8 r p q 6 Q A A A D p A A A A E w A A A A A A A A A A A A A A A A D w A A A A W 0 N v b n R l b n R f V H l w Z X N d L n h t b F B L A Q I t A B Q A A g A I A E s 8 Q 1 c 4 O E P 4 N w E A A M s D A A A T A A A A A A A A A A A A A A A A A O E B A A B G b 3 J t d W x h c y 9 T Z W N 0 a W 9 u M S 5 t U E s F B g A A A A A D A A M A w g A A A G U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W A A A A A A A A k R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U F N f S E F J X 3 R h Y m x l X z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Q U F N f S E F J X 3 R h Y m x l X z E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F B T X 0 h B S V 9 0 Y W J s Z V 8 x L 0 F 1 d G 9 S Z W 1 v d m V k Q 2 9 s d W 1 u c z E u e 0 N v b H V t b j E s M H 0 m c X V v d D s s J n F 1 b 3 Q 7 U 2 V j d G l v b j E v U F B T X 0 h B S V 9 0 Y W J s Z V 8 x L 0 F 1 d G 9 S Z W 1 v d m V k Q 2 9 s d W 1 u c z E u e 0 N v b H V t b j I s M X 0 m c X V v d D s s J n F 1 b 3 Q 7 U 2 V j d G l v b j E v U F B T X 0 h B S V 9 0 Y W J s Z V 8 x L 0 F 1 d G 9 S Z W 1 v d m V k Q 2 9 s d W 1 u c z E u e 0 N v b H V t b j M s M n 0 m c X V v d D s s J n F 1 b 3 Q 7 U 2 V j d G l v b j E v U F B T X 0 h B S V 9 0 Y W J s Z V 8 x L 0 F 1 d G 9 S Z W 1 v d m V k Q 2 9 s d W 1 u c z E u e 0 N v b H V t b j Q s M 3 0 m c X V v d D s s J n F 1 b 3 Q 7 U 2 V j d G l v b j E v U F B T X 0 h B S V 9 0 Y W J s Z V 8 x L 0 F 1 d G 9 S Z W 1 v d m V k Q 2 9 s d W 1 u c z E u e 0 N v b H V t b j U s N H 0 m c X V v d D s s J n F 1 b 3 Q 7 U 2 V j d G l v b j E v U F B T X 0 h B S V 9 0 Y W J s Z V 8 x L 0 F 1 d G 9 S Z W 1 v d m V k Q 2 9 s d W 1 u c z E u e 0 N v b H V t b j Y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U F B T X 0 h B S V 9 0 Y W J s Z V 8 x L 0 F 1 d G 9 S Z W 1 v d m V k Q 2 9 s d W 1 u c z E u e 0 N v b H V t b j E s M H 0 m c X V v d D s s J n F 1 b 3 Q 7 U 2 V j d G l v b j E v U F B T X 0 h B S V 9 0 Y W J s Z V 8 x L 0 F 1 d G 9 S Z W 1 v d m V k Q 2 9 s d W 1 u c z E u e 0 N v b H V t b j I s M X 0 m c X V v d D s s J n F 1 b 3 Q 7 U 2 V j d G l v b j E v U F B T X 0 h B S V 9 0 Y W J s Z V 8 x L 0 F 1 d G 9 S Z W 1 v d m V k Q 2 9 s d W 1 u c z E u e 0 N v b H V t b j M s M n 0 m c X V v d D s s J n F 1 b 3 Q 7 U 2 V j d G l v b j E v U F B T X 0 h B S V 9 0 Y W J s Z V 8 x L 0 F 1 d G 9 S Z W 1 v d m V k Q 2 9 s d W 1 u c z E u e 0 N v b H V t b j Q s M 3 0 m c X V v d D s s J n F 1 b 3 Q 7 U 2 V j d G l v b j E v U F B T X 0 h B S V 9 0 Y W J s Z V 8 x L 0 F 1 d G 9 S Z W 1 v d m V k Q 2 9 s d W 1 u c z E u e 0 N v b H V t b j U s N H 0 m c X V v d D s s J n F 1 b 3 Q 7 U 2 V j d G l v b j E v U F B T X 0 h B S V 9 0 Y W J s Z V 8 x L 0 F 1 d G 9 S Z W 1 v d m V k Q 2 9 s d W 1 u c z E u e 0 N v b H V t b j Y s N X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X S I g L z 4 8 R W 5 0 c n k g V H l w Z T 0 i R m l s b E N v b H V t b l R 5 c G V z I i B W Y W x 1 Z T 0 i c 0 J n W U d C Z 1 l H I i A v P j x F b n R y e S B U e X B l P S J G a W x s T G F z d F V w Z G F 0 Z W Q i I F Z h b H V l P S J k M j A y M y 0 x M C 0 w M l Q x N z o z N T o x M y 4 x M D E w N z U x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O D Y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Q U F N f S E F J X 3 R h Y m x l X z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F B T X 0 h B S V 9 0 Y W J s Z V 8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Q U 1 9 I Q U l f U 3 V w c F 9 0 Y W J s Z V 8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U F B T X 0 h B S V 9 T d X B w X 3 R h Y m x l X z E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F B T X 0 h B S V 9 T d X B w X 3 R h Y m x l X z E v 5 a S J 5 p u 0 4 4 G V 4 4 K M 4 4 G f 5 Z 6 L L n t D b 2 x 1 b W 4 x L D B 9 J n F 1 b 3 Q 7 L C Z x d W 9 0 O 1 N l Y 3 R p b 2 4 x L 1 B Q U 1 9 I Q U l f U 3 V w c F 9 0 Y W J s Z V 8 x L + W k i e a b t O O B l e O C j O O B n + W e i y 5 7 Q 2 9 s d W 1 u M i w x f S Z x d W 9 0 O y w m c X V v d D t T Z W N 0 a W 9 u M S 9 Q U F N f S E F J X 1 N 1 c H B f d G F i b G V f M S / l p I n m m 7 T j g Z X j g o z j g Z / l n o s u e 0 N v b H V t b j M s M n 0 m c X V v d D s s J n F 1 b 3 Q 7 U 2 V j d G l v b j E v U F B T X 0 h B S V 9 T d X B w X 3 R h Y m x l X z E v 5 a S J 5 p u 0 4 4 G V 4 4 K M 4 4 G f 5 Z 6 L L n t D b 2 x 1 b W 4 0 L D N 9 J n F 1 b 3 Q 7 L C Z x d W 9 0 O 1 N l Y 3 R p b 2 4 x L 1 B Q U 1 9 I Q U l f U 3 V w c F 9 0 Y W J s Z V 8 x L + W k i e a b t O O B l e O C j O O B n + W e i y 5 7 Q 2 9 s d W 1 u N S w 0 f S Z x d W 9 0 O y w m c X V v d D t T Z W N 0 a W 9 u M S 9 Q U F N f S E F J X 1 N 1 c H B f d G F i b G V f M S / l p I n m m 7 T j g Z X j g o z j g Z / l n o s u e 0 N v b H V t b j Y s N X 0 m c X V v d D s s J n F 1 b 3 Q 7 U 2 V j d G l v b j E v U F B T X 0 h B S V 9 T d X B w X 3 R h Y m x l X z E v 5 a S J 5 p u 0 4 4 G V 4 4 K M 4 4 G f 5 Z 6 L L n t D b 2 x 1 b W 4 3 L D Z 9 J n F 1 b 3 Q 7 L C Z x d W 9 0 O 1 N l Y 3 R p b 2 4 x L 1 B Q U 1 9 I Q U l f U 3 V w c F 9 0 Y W J s Z V 8 x L + W k i e a b t O O B l e O C j O O B n + W e i y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Q U F N f S E F J X 1 N 1 c H B f d G F i b G V f M S / l p I n m m 7 T j g Z X j g o z j g Z / l n o s u e 0 N v b H V t b j E s M H 0 m c X V v d D s s J n F 1 b 3 Q 7 U 2 V j d G l v b j E v U F B T X 0 h B S V 9 T d X B w X 3 R h Y m x l X z E v 5 a S J 5 p u 0 4 4 G V 4 4 K M 4 4 G f 5 Z 6 L L n t D b 2 x 1 b W 4 y L D F 9 J n F 1 b 3 Q 7 L C Z x d W 9 0 O 1 N l Y 3 R p b 2 4 x L 1 B Q U 1 9 I Q U l f U 3 V w c F 9 0 Y W J s Z V 8 x L + W k i e a b t O O B l e O C j O O B n + W e i y 5 7 Q 2 9 s d W 1 u M y w y f S Z x d W 9 0 O y w m c X V v d D t T Z W N 0 a W 9 u M S 9 Q U F N f S E F J X 1 N 1 c H B f d G F i b G V f M S / l p I n m m 7 T j g Z X j g o z j g Z / l n o s u e 0 N v b H V t b j Q s M 3 0 m c X V v d D s s J n F 1 b 3 Q 7 U 2 V j d G l v b j E v U F B T X 0 h B S V 9 T d X B w X 3 R h Y m x l X z E v 5 a S J 5 p u 0 4 4 G V 4 4 K M 4 4 G f 5 Z 6 L L n t D b 2 x 1 b W 4 1 L D R 9 J n F 1 b 3 Q 7 L C Z x d W 9 0 O 1 N l Y 3 R p b 2 4 x L 1 B Q U 1 9 I Q U l f U 3 V w c F 9 0 Y W J s Z V 8 x L + W k i e a b t O O B l e O C j O O B n + W e i y 5 7 Q 2 9 s d W 1 u N i w 1 f S Z x d W 9 0 O y w m c X V v d D t T Z W N 0 a W 9 u M S 9 Q U F N f S E F J X 1 N 1 c H B f d G F i b G V f M S / l p I n m m 7 T j g Z X j g o z j g Z / l n o s u e 0 N v b H V t b j c s N n 0 m c X V v d D s s J n F 1 b 3 Q 7 U 2 V j d G l v b j E v U F B T X 0 h B S V 9 T d X B w X 3 R h Y m x l X z E v 5 a S J 5 p u 0 4 4 G V 4 4 K M 4 4 G f 5 Z 6 L L n t D b 2 x 1 b W 4 4 L D d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A v P j x F b n R y e S B U e X B l P S J G a W x s Q 2 9 s d W 1 u V H l w Z X M i I F Z h b H V l P S J z Q m d Z R 0 J n W U d C Z 1 k 9 I i A v P j x F b n R y e S B U e X B l P S J G a W x s T G F z d F V w Z G F 0 Z W Q i I F Z h b H V l P S J k M j A y M y 0 x M C 0 w M l Q y M j o y M z o w M C 4 1 M T A 5 M j I x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O D Y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Q U F N f S E F J X 1 N 1 c H B f d G F i b G V f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U F N f S E F J X 1 N 1 c H B f d G F i b G V f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1 a i W w e + f k e V P a k 5 r G M H S Q A A A A A C A A A A A A A Q Z g A A A A E A A C A A A A C C q R 3 6 W r e L D b J R B + M 1 V F 0 Q L U 2 + L F q l e D l m O r r Q k E 0 G 2 A A A A A A O g A A A A A I A A C A A A A B C / q 4 U F a Z y n 0 K u V s F R a g O + r G 2 X t K 2 h i 9 U f 8 d w l q X 5 / J V A A A A D H a F W r i D h + K z b 1 O I 4 U b r c 4 y X l S / x n j q y k N b o u T 7 x B W / 8 d c j J b Y u k W 4 V p U X 9 E Z m Y B I 7 y Z A T o O U q b P J d 6 H D S G U O X V Y Y p F w J M t P R 6 x u R + b p n w h U A A A A A 7 b 2 l V n T B q m M 3 t V g C B 8 A P 5 6 7 e D e v Z L / j 9 Q G U a Y x I A Z o 7 W n y Q O m O B 2 8 l 3 r u I y Q s A X 9 i h e 8 / 5 9 q L n k 0 a U h o c K R e 6 < / D a t a M a s h u p > 
</file>

<file path=customXml/itemProps1.xml><?xml version="1.0" encoding="utf-8"?>
<ds:datastoreItem xmlns:ds="http://schemas.openxmlformats.org/officeDocument/2006/customXml" ds:itemID="{C0E421A7-FF24-4687-8AF2-EF99C70D7A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Table 1</vt:lpstr>
      <vt:lpstr>Table 2 HAI &amp; pathogens</vt:lpstr>
      <vt:lpstr>New_Supp1</vt:lpstr>
      <vt:lpstr>Table_3_HAI&amp;Pathogen</vt:lpstr>
      <vt:lpstr>supplementar table 2_new</vt:lpstr>
      <vt:lpstr>Supple_3</vt:lpstr>
      <vt:lpstr>Figure_1作成図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2024-01-10T13:15:54Z</cp:lastPrinted>
  <dcterms:created xsi:type="dcterms:W3CDTF">2022-04-12T06:41:14Z</dcterms:created>
  <dcterms:modified xsi:type="dcterms:W3CDTF">2024-05-30T03:21:31Z</dcterms:modified>
</cp:coreProperties>
</file>