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apers\Piotrowska et al_S7_14C\"/>
    </mc:Choice>
  </mc:AlternateContent>
  <xr:revisionPtr revIDLastSave="0" documentId="13_ncr:1_{59453A92-BBC5-4230-9233-DBB924F89436}" xr6:coauthVersionLast="47" xr6:coauthVersionMax="47" xr10:uidLastSave="{00000000-0000-0000-0000-000000000000}"/>
  <bookViews>
    <workbookView xWindow="-96" yWindow="0" windowWidth="11784" windowHeight="1233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O35" i="1"/>
  <c r="O36" i="1"/>
  <c r="O37" i="1"/>
  <c r="O34" i="1"/>
</calcChain>
</file>

<file path=xl/sharedStrings.xml><?xml version="1.0" encoding="utf-8"?>
<sst xmlns="http://schemas.openxmlformats.org/spreadsheetml/2006/main" count="463" uniqueCount="286">
  <si>
    <t>Lab Number</t>
  </si>
  <si>
    <t>Material</t>
  </si>
  <si>
    <t>%C</t>
  </si>
  <si>
    <t>%N</t>
  </si>
  <si>
    <t>Carbon mass (mg)</t>
  </si>
  <si>
    <t>Coll%</t>
  </si>
  <si>
    <t>Site</t>
  </si>
  <si>
    <t>Feature</t>
  </si>
  <si>
    <t>Sample</t>
  </si>
  <si>
    <t>Remarks</t>
  </si>
  <si>
    <t>(C:N)at</t>
  </si>
  <si>
    <t>Combustion/broken mass (mg)</t>
  </si>
  <si>
    <t>%C coll/pretreated material</t>
  </si>
  <si>
    <t>%N coll/pretreated material</t>
  </si>
  <si>
    <t>GdA-7309</t>
  </si>
  <si>
    <t>Kraków-Nowa Huta-Zesławice 88</t>
  </si>
  <si>
    <t>B378</t>
  </si>
  <si>
    <t>14C age (BP)</t>
  </si>
  <si>
    <t>GdA-7310</t>
  </si>
  <si>
    <t>GdA-7311</t>
  </si>
  <si>
    <t>GdA-7312</t>
  </si>
  <si>
    <t>GdA-7313</t>
  </si>
  <si>
    <t>GdA-7314</t>
  </si>
  <si>
    <t>GdA-7315</t>
  </si>
  <si>
    <t>GdA-7316</t>
  </si>
  <si>
    <t>GdA-7317</t>
  </si>
  <si>
    <t>GdA-7318</t>
  </si>
  <si>
    <t>GdA-7319</t>
  </si>
  <si>
    <t>GdA-7430</t>
  </si>
  <si>
    <t>GdA-7429</t>
  </si>
  <si>
    <t>GdA-7431</t>
  </si>
  <si>
    <t>GdA-7432</t>
  </si>
  <si>
    <t>GdA-7433</t>
  </si>
  <si>
    <t>GdA-7421</t>
  </si>
  <si>
    <t>B820</t>
  </si>
  <si>
    <t>Zesławice 88/B820</t>
  </si>
  <si>
    <t>Zesławice 88/C141</t>
  </si>
  <si>
    <t>C141</t>
  </si>
  <si>
    <t>C150</t>
  </si>
  <si>
    <t>Zesławice 88/C150</t>
  </si>
  <si>
    <t>E38</t>
  </si>
  <si>
    <t>Zesławice 88/E38</t>
  </si>
  <si>
    <t>GdA-7375</t>
  </si>
  <si>
    <t>B111</t>
  </si>
  <si>
    <t>A13</t>
  </si>
  <si>
    <t>Y673</t>
  </si>
  <si>
    <t>Y563</t>
  </si>
  <si>
    <t>X529</t>
  </si>
  <si>
    <t>B529</t>
  </si>
  <si>
    <t>Z33</t>
  </si>
  <si>
    <t>Y701</t>
  </si>
  <si>
    <t>Y498a</t>
  </si>
  <si>
    <t>Y302</t>
  </si>
  <si>
    <t>X669</t>
  </si>
  <si>
    <t>X433</t>
  </si>
  <si>
    <t>Zesławice 88/X433</t>
  </si>
  <si>
    <t>Zesławice 88/X669</t>
  </si>
  <si>
    <t>Zesławice 88/Y302</t>
  </si>
  <si>
    <t>Zesławice 88/Y498a</t>
  </si>
  <si>
    <t>Zesławice 88/Y701</t>
  </si>
  <si>
    <t>Zesławice 88/Z33</t>
  </si>
  <si>
    <t>Zesławice 88/A13</t>
  </si>
  <si>
    <t>Zesławice 88/B529</t>
  </si>
  <si>
    <t>Zesławice 88/X529</t>
  </si>
  <si>
    <t>Zesławice 88/Y563</t>
  </si>
  <si>
    <t>Zesławice 88/Y673</t>
  </si>
  <si>
    <t>Zesławice 88/B111</t>
  </si>
  <si>
    <t>Smroków 4</t>
  </si>
  <si>
    <t>H16</t>
  </si>
  <si>
    <t>H17</t>
  </si>
  <si>
    <t>F32</t>
  </si>
  <si>
    <t>H26</t>
  </si>
  <si>
    <t>Smroków 4 ob. H16</t>
  </si>
  <si>
    <t>Smroków 4 ob. H17</t>
  </si>
  <si>
    <t>Smroków 4 ob. H26 p3</t>
  </si>
  <si>
    <t>Poz-91125</t>
  </si>
  <si>
    <t>Poz-91094</t>
  </si>
  <si>
    <t>Poz-91093</t>
  </si>
  <si>
    <t>Poz-91126</t>
  </si>
  <si>
    <t>Poz-91128</t>
  </si>
  <si>
    <t>Kraków-Nowa Huta Krzesławice 41</t>
  </si>
  <si>
    <t>Poz-91129</t>
  </si>
  <si>
    <t>Poz-91130</t>
  </si>
  <si>
    <t>Poz-91131</t>
  </si>
  <si>
    <t>Poz-91132</t>
  </si>
  <si>
    <t>225b</t>
  </si>
  <si>
    <t>N Huta K 41 P1 ob. 225b</t>
  </si>
  <si>
    <t>N Huta K 41 P2 ob. 211</t>
  </si>
  <si>
    <t>N Huta K 41 P3 ob. 205</t>
  </si>
  <si>
    <t>N Huta K 41 P1 ob. 282</t>
  </si>
  <si>
    <t>Poz-97933</t>
  </si>
  <si>
    <t>Poz-97935</t>
  </si>
  <si>
    <t>Poz-97936</t>
  </si>
  <si>
    <t>Szczepanowice 1</t>
  </si>
  <si>
    <t>Poz-127152</t>
  </si>
  <si>
    <t>Poz-127153</t>
  </si>
  <si>
    <t>Poz-127154</t>
  </si>
  <si>
    <t>Poz-127156</t>
  </si>
  <si>
    <t>J57</t>
  </si>
  <si>
    <t>H29</t>
  </si>
  <si>
    <t>G22</t>
  </si>
  <si>
    <t>Smroków 1 ob. H29</t>
  </si>
  <si>
    <t>Smroków 2 ob. J57</t>
  </si>
  <si>
    <t>Smroków 3 ob. O11</t>
  </si>
  <si>
    <t>Smroków 4 ob. G22</t>
  </si>
  <si>
    <t>C5</t>
  </si>
  <si>
    <t>E9</t>
  </si>
  <si>
    <t>Poz-127357</t>
  </si>
  <si>
    <t>Poz-127358</t>
  </si>
  <si>
    <t>Zagaje Smrokowskie1 obC5</t>
  </si>
  <si>
    <t>Zagaje Smrokowskie2 obE9</t>
  </si>
  <si>
    <t>Domiarki 1</t>
  </si>
  <si>
    <t>Dom1_H22</t>
  </si>
  <si>
    <t>H22</t>
  </si>
  <si>
    <t>Beta-625977</t>
  </si>
  <si>
    <t>Beta-625978</t>
  </si>
  <si>
    <t>Beta-625979</t>
  </si>
  <si>
    <t>G40</t>
  </si>
  <si>
    <t>Zagaje Smrokowskie 10</t>
  </si>
  <si>
    <t>Poz-97884</t>
  </si>
  <si>
    <t>RS0117_Szcz_IndA_S01</t>
  </si>
  <si>
    <t>RS0217_Szcz_IndB_S01</t>
  </si>
  <si>
    <t>RS0317_Szcz_IndC_S01</t>
  </si>
  <si>
    <t>RS0417_Szcz_IndD_S01</t>
  </si>
  <si>
    <t>Dom1_G40_bone collagen77</t>
  </si>
  <si>
    <t>Dom1_G40_bone collagen122</t>
  </si>
  <si>
    <t>charred wood (indet.)</t>
  </si>
  <si>
    <t>B40</t>
  </si>
  <si>
    <t>N/A</t>
  </si>
  <si>
    <t>1616-1535 BCE</t>
  </si>
  <si>
    <t>4213-3977 BCE</t>
  </si>
  <si>
    <t>4448-4364 BCE</t>
  </si>
  <si>
    <t>4456-4365 BCE</t>
  </si>
  <si>
    <t>1598-1457 BCE</t>
  </si>
  <si>
    <t>4563-4404 BCE</t>
  </si>
  <si>
    <t>4537-4456 BCE</t>
  </si>
  <si>
    <t>4351-4266 BCE</t>
  </si>
  <si>
    <t>4489-4367 BCE</t>
  </si>
  <si>
    <t>4443-4356 BCE</t>
  </si>
  <si>
    <t>4532-4372 BCE</t>
  </si>
  <si>
    <t>4488-4367 BCE</t>
  </si>
  <si>
    <t>125-205 AD</t>
  </si>
  <si>
    <t>2202-2141 BCE</t>
  </si>
  <si>
    <t>2199-2060 BCE</t>
  </si>
  <si>
    <t>2194-2043 BCE</t>
  </si>
  <si>
    <t>540-594 AD</t>
  </si>
  <si>
    <t>515-405 BCE</t>
  </si>
  <si>
    <t>2397-2205 BCE</t>
  </si>
  <si>
    <t>2453-2297 BCE</t>
  </si>
  <si>
    <t>2459-2343 BCE</t>
  </si>
  <si>
    <t>2454-2300 BCE</t>
  </si>
  <si>
    <t>GdA-7428</t>
  </si>
  <si>
    <t>Y421</t>
  </si>
  <si>
    <t>Zeslawice 88/Y421</t>
  </si>
  <si>
    <t>Zesławice 88/B378-1</t>
  </si>
  <si>
    <t>Zesławice 88/B378-2</t>
  </si>
  <si>
    <t>the carbon to nitrogen ratio is indicative of collagen diagenesis and contamination with humid acids</t>
  </si>
  <si>
    <t>ca 3</t>
  </si>
  <si>
    <t>ca 2</t>
  </si>
  <si>
    <t>ca 5</t>
  </si>
  <si>
    <t>ca 4,0</t>
  </si>
  <si>
    <t>ca 4,5</t>
  </si>
  <si>
    <t>ca 3,9</t>
  </si>
  <si>
    <t>ca 4,2</t>
  </si>
  <si>
    <t>ca 4,9</t>
  </si>
  <si>
    <t>ca 4,1</t>
  </si>
  <si>
    <t>O45?</t>
  </si>
  <si>
    <t>the sample has not been pretreated; consequently the radiocarbon age measurement was performed on the entire organic and inorganic carbon contained in the sample; the concentration of the "mass carbon" was 4%</t>
  </si>
  <si>
    <t>the sample was taken from skeleton 1</t>
  </si>
  <si>
    <t>the sample was taken from the skeleton of individual 1</t>
  </si>
  <si>
    <t>the sample was taken from the skeleton of individual 3</t>
  </si>
  <si>
    <t>the sample must have been incorrectly labelled as belonging to feature O11; however, the context yielded no bone finds</t>
  </si>
  <si>
    <t>the sample was taken from skeleton 2; the badly preserved bone contained very small quantity of collagen; the carbon to nitrogen ratio is indicative of collagen diagenesis and contamination with humid acids</t>
  </si>
  <si>
    <t>Smroków 4 ob. F32 p1</t>
  </si>
  <si>
    <t>Smroków 4 ob. F32 sz2</t>
  </si>
  <si>
    <t>the sample was taken from the skeleton of individual A; *not measured in AMS</t>
  </si>
  <si>
    <t>the sample was taken from the skeleton of individual B; the sex of the individual was assessed with the use of the lateral angle method; * not measured in AMS</t>
  </si>
  <si>
    <t>the sample was taken from the skeleton of individual C; the sex of the individual was assessed with the use of the lateral angle method; *not measured in AMS</t>
  </si>
  <si>
    <t>the sample was taken from the skeleton of individual D; *not measured in AMS</t>
  </si>
  <si>
    <t>-19,7/-18,3*</t>
  </si>
  <si>
    <t>-19,6/-19,1*</t>
  </si>
  <si>
    <t>-19,6/-22,6*</t>
  </si>
  <si>
    <t>-19,5/-22,1*</t>
  </si>
  <si>
    <t>the sample has been pretreated using an acid-alkali-acid (AAA) protocol which is routinely applied for organic remains</t>
  </si>
  <si>
    <r>
      <t>δ</t>
    </r>
    <r>
      <rPr>
        <b/>
        <vertAlign val="superscript"/>
        <sz val="10"/>
        <rFont val="Calibri"/>
        <family val="2"/>
        <charset val="238"/>
        <scheme val="minor"/>
      </rPr>
      <t>13</t>
    </r>
    <r>
      <rPr>
        <b/>
        <sz val="10"/>
        <rFont val="Calibri"/>
        <family val="2"/>
        <charset val="238"/>
        <scheme val="minor"/>
      </rPr>
      <t>C</t>
    </r>
    <r>
      <rPr>
        <b/>
        <vertAlign val="subscript"/>
        <sz val="10"/>
        <rFont val="Calibri"/>
        <family val="2"/>
        <charset val="238"/>
        <scheme val="minor"/>
      </rPr>
      <t>AMS</t>
    </r>
    <r>
      <rPr>
        <b/>
        <sz val="10"/>
        <rFont val="Calibri"/>
        <family val="2"/>
        <charset val="238"/>
        <scheme val="minor"/>
      </rPr>
      <t xml:space="preserve"> (‰)</t>
    </r>
  </si>
  <si>
    <r>
      <t>δ</t>
    </r>
    <r>
      <rPr>
        <b/>
        <vertAlign val="superscript"/>
        <sz val="10"/>
        <rFont val="Calibri"/>
        <family val="2"/>
        <charset val="238"/>
        <scheme val="minor"/>
      </rPr>
      <t>15</t>
    </r>
    <r>
      <rPr>
        <b/>
        <sz val="10"/>
        <rFont val="Calibri"/>
        <family val="2"/>
        <charset val="238"/>
        <scheme val="minor"/>
      </rPr>
      <t>N (‰)</t>
    </r>
  </si>
  <si>
    <r>
      <t xml:space="preserve">± </t>
    </r>
    <r>
      <rPr>
        <b/>
        <vertAlign val="superscript"/>
        <sz val="10"/>
        <rFont val="Calibri"/>
        <family val="2"/>
        <charset val="238"/>
        <scheme val="minor"/>
      </rPr>
      <t>14</t>
    </r>
    <r>
      <rPr>
        <b/>
        <sz val="10"/>
        <rFont val="Calibri"/>
        <family val="2"/>
        <charset val="238"/>
        <scheme val="minor"/>
      </rPr>
      <t>C age (BP)</t>
    </r>
  </si>
  <si>
    <t>cal BCE/AD (1σ)</t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</si>
  <si>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M, 30-35 yrs; </t>
    </r>
    <r>
      <rPr>
        <i/>
        <sz val="10"/>
        <color theme="1"/>
        <rFont val="Calibri"/>
        <family val="2"/>
        <charset val="238"/>
        <scheme val="minor"/>
      </rPr>
      <t>costa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</si>
  <si>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F, 25-30 yrs; </t>
    </r>
    <r>
      <rPr>
        <i/>
        <sz val="10"/>
        <color theme="1"/>
        <rFont val="Calibri"/>
        <family val="2"/>
        <charset val="238"/>
        <scheme val="minor"/>
      </rPr>
      <t>costa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</si>
  <si>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M, 40-50 yrs; </t>
    </r>
    <r>
      <rPr>
        <i/>
        <sz val="10"/>
        <color theme="1"/>
        <rFont val="Calibri"/>
        <family val="2"/>
        <charset val="238"/>
        <scheme val="minor"/>
      </rPr>
      <t>phalanx manus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</si>
  <si>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F, 20-25 yrs; </t>
    </r>
    <r>
      <rPr>
        <i/>
        <sz val="10"/>
        <color theme="1"/>
        <rFont val="Calibri"/>
        <family val="2"/>
        <charset val="238"/>
        <scheme val="minor"/>
      </rPr>
      <t>costa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</si>
  <si>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M, 45-55 yrs; </t>
    </r>
    <r>
      <rPr>
        <i/>
        <sz val="10"/>
        <color theme="1"/>
        <rFont val="Calibri"/>
        <family val="2"/>
        <charset val="238"/>
        <scheme val="minor"/>
      </rPr>
      <t>tibia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</si>
  <si>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M, 40-50 yrs; </t>
    </r>
    <r>
      <rPr>
        <i/>
        <sz val="10"/>
        <color theme="1"/>
        <rFont val="Calibri"/>
        <family val="2"/>
        <charset val="238"/>
        <scheme val="minor"/>
      </rPr>
      <t>costa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</si>
  <si>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M, 25-30 yrs; </t>
    </r>
    <r>
      <rPr>
        <i/>
        <sz val="10"/>
        <color theme="1"/>
        <rFont val="Calibri"/>
        <family val="2"/>
        <charset val="238"/>
        <scheme val="minor"/>
      </rPr>
      <t>costa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</si>
  <si>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F?, 45-55 yrs; </t>
    </r>
    <r>
      <rPr>
        <i/>
        <sz val="10"/>
        <color theme="1"/>
        <rFont val="Calibri"/>
        <family val="2"/>
        <charset val="238"/>
        <scheme val="minor"/>
      </rPr>
      <t>tibia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</si>
  <si>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M, 25-30 yrs; </t>
    </r>
    <r>
      <rPr>
        <i/>
        <sz val="10"/>
        <color theme="1"/>
        <rFont val="Calibri"/>
        <family val="2"/>
        <charset val="238"/>
        <scheme val="minor"/>
      </rPr>
      <t>phalanx manus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</si>
  <si>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F, 16-18 yrs; </t>
    </r>
    <r>
      <rPr>
        <i/>
        <sz val="10"/>
        <color theme="1"/>
        <rFont val="Calibri"/>
        <family val="2"/>
        <charset val="238"/>
        <scheme val="minor"/>
      </rPr>
      <t>costa</t>
    </r>
    <r>
      <rPr>
        <sz val="10"/>
        <color theme="1"/>
        <rFont val="Calibri"/>
        <family val="2"/>
        <charset val="238"/>
        <scheme val="minor"/>
      </rPr>
      <t>)</t>
    </r>
  </si>
  <si>
    <r>
      <t>charred plant remains (</t>
    </r>
    <r>
      <rPr>
        <i/>
        <sz val="10"/>
        <color theme="1"/>
        <rFont val="Calibri"/>
        <family val="2"/>
        <charset val="238"/>
        <scheme val="minor"/>
      </rPr>
      <t>Triticum monococcum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i/>
        <sz val="10"/>
        <color theme="1"/>
        <rFont val="Calibri"/>
        <family val="2"/>
        <charset val="238"/>
        <scheme val="minor"/>
      </rPr>
      <t>Triticum dicoccon</t>
    </r>
    <r>
      <rPr>
        <sz val="10"/>
        <color theme="1"/>
        <rFont val="Calibri"/>
        <family val="2"/>
        <charset val="238"/>
        <scheme val="minor"/>
      </rPr>
      <t>; spikes)</t>
    </r>
  </si>
  <si>
    <r>
      <t>dry plant remains (</t>
    </r>
    <r>
      <rPr>
        <i/>
        <sz val="10"/>
        <color theme="1"/>
        <rFont val="Calibri"/>
        <family val="2"/>
        <charset val="238"/>
        <scheme val="minor"/>
      </rPr>
      <t>Cerealia</t>
    </r>
    <r>
      <rPr>
        <sz val="10"/>
        <color theme="1"/>
        <rFont val="Calibri"/>
        <family val="2"/>
        <charset val="238"/>
        <scheme val="minor"/>
      </rPr>
      <t xml:space="preserve"> indet.; husks)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</si>
  <si>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F, 20-30 yrs; </t>
    </r>
    <r>
      <rPr>
        <i/>
        <sz val="10"/>
        <color theme="1"/>
        <rFont val="Calibri"/>
        <family val="2"/>
        <charset val="238"/>
        <scheme val="minor"/>
      </rPr>
      <t>os longum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</si>
  <si>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M, 45-55 yrs; </t>
    </r>
    <r>
      <rPr>
        <i/>
        <sz val="10"/>
        <color theme="1"/>
        <rFont val="Calibri"/>
        <family val="2"/>
        <charset val="238"/>
        <scheme val="minor"/>
      </rPr>
      <t>fibula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</si>
  <si>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M?, 40-50 yrs; </t>
    </r>
    <r>
      <rPr>
        <i/>
        <sz val="10"/>
        <color theme="1"/>
        <rFont val="Calibri"/>
        <family val="2"/>
        <charset val="238"/>
        <scheme val="minor"/>
      </rPr>
      <t>costa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</si>
  <si>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F, 30-35 yrs; </t>
    </r>
    <r>
      <rPr>
        <i/>
        <sz val="10"/>
        <color theme="1"/>
        <rFont val="Calibri"/>
        <family val="2"/>
        <charset val="238"/>
        <scheme val="minor"/>
      </rPr>
      <t>os metacarpale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</si>
  <si>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M, 30-35 yrs; </t>
    </r>
    <r>
      <rPr>
        <i/>
        <sz val="10"/>
        <color theme="1"/>
        <rFont val="Calibri"/>
        <family val="2"/>
        <charset val="238"/>
        <scheme val="minor"/>
      </rPr>
      <t>os metatarsale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</si>
  <si>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sex indet., 6-7 yrs; </t>
    </r>
    <r>
      <rPr>
        <i/>
        <sz val="10"/>
        <color theme="1"/>
        <rFont val="Calibri"/>
        <family val="2"/>
        <charset val="238"/>
        <scheme val="minor"/>
      </rPr>
      <t>costa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</si>
  <si>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sex indet., 30-40 yrs; </t>
    </r>
    <r>
      <rPr>
        <i/>
        <sz val="10"/>
        <color theme="1"/>
        <rFont val="Calibri"/>
        <family val="2"/>
        <charset val="238"/>
        <scheme val="minor"/>
      </rPr>
      <t>os longum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</si>
  <si>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sex indet., 18-35 yrs; </t>
    </r>
    <r>
      <rPr>
        <i/>
        <sz val="10"/>
        <color theme="1"/>
        <rFont val="Calibri"/>
        <family val="2"/>
        <charset val="238"/>
        <scheme val="minor"/>
      </rPr>
      <t>femur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</si>
  <si>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sex indet., 10-11 yrs; </t>
    </r>
    <r>
      <rPr>
        <i/>
        <sz val="10"/>
        <color theme="1"/>
        <rFont val="Calibri"/>
        <family val="2"/>
        <charset val="238"/>
        <scheme val="minor"/>
      </rPr>
      <t>ulna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</si>
  <si>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sex indet., 12-15 yrs; </t>
    </r>
    <r>
      <rPr>
        <i/>
        <sz val="10"/>
        <color theme="1"/>
        <rFont val="Calibri"/>
        <family val="2"/>
        <charset val="238"/>
        <scheme val="minor"/>
      </rPr>
      <t>humerus)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</si>
  <si>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M?, 35-50 yrs; </t>
    </r>
    <r>
      <rPr>
        <i/>
        <sz val="10"/>
        <color theme="1"/>
        <rFont val="Calibri"/>
        <family val="2"/>
        <charset val="238"/>
        <scheme val="minor"/>
      </rPr>
      <t>femur)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</si>
  <si>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F, ca. 22 yrs; </t>
    </r>
    <r>
      <rPr>
        <i/>
        <sz val="10"/>
        <color theme="1"/>
        <rFont val="Calibri"/>
        <family val="2"/>
        <charset val="238"/>
        <scheme val="minor"/>
      </rPr>
      <t>os logum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</si>
  <si>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sex indet., ca. 10 yrs; </t>
    </r>
    <r>
      <rPr>
        <i/>
        <sz val="10"/>
        <color theme="1"/>
        <rFont val="Calibri"/>
        <family val="2"/>
        <charset val="238"/>
        <scheme val="minor"/>
      </rPr>
      <t>os longum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</si>
  <si>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</t>
    </r>
    <r>
      <rPr>
        <i/>
        <sz val="10"/>
        <color theme="1"/>
        <rFont val="Calibri"/>
        <family val="2"/>
        <charset val="238"/>
        <scheme val="minor"/>
      </rPr>
      <t>os longum</t>
    </r>
    <r>
      <rPr>
        <sz val="10"/>
        <color theme="1"/>
        <rFont val="Calibri"/>
        <family val="2"/>
        <charset val="238"/>
        <scheme val="minor"/>
      </rPr>
      <t>)</t>
    </r>
  </si>
  <si>
    <r>
      <t xml:space="preserve">bone collagen (Homo sapiens; sex indet., ca. 6 yrs; </t>
    </r>
    <r>
      <rPr>
        <i/>
        <sz val="10"/>
        <color theme="1"/>
        <rFont val="Calibri"/>
        <family val="2"/>
        <charset val="238"/>
        <scheme val="minor"/>
      </rPr>
      <t>os logum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</si>
  <si>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F, 39-44 yrs; </t>
    </r>
    <r>
      <rPr>
        <i/>
        <sz val="10"/>
        <color theme="1"/>
        <rFont val="Calibri"/>
        <family val="2"/>
        <charset val="238"/>
        <scheme val="minor"/>
      </rPr>
      <t>costa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</si>
  <si>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F?, 9-11 yrs; </t>
    </r>
    <r>
      <rPr>
        <i/>
        <sz val="10"/>
        <color theme="1"/>
        <rFont val="Calibri"/>
        <family val="2"/>
        <charset val="238"/>
        <scheme val="minor"/>
      </rPr>
      <t>cranium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</si>
  <si>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M?, 8-9 yrs; </t>
    </r>
    <r>
      <rPr>
        <i/>
        <sz val="10"/>
        <color theme="1"/>
        <rFont val="Calibri"/>
        <family val="2"/>
        <charset val="238"/>
        <scheme val="minor"/>
      </rPr>
      <t>costa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</si>
  <si>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M, 45-50 yrs; </t>
    </r>
    <r>
      <rPr>
        <i/>
        <sz val="10"/>
        <color theme="1"/>
        <rFont val="Calibri"/>
        <family val="2"/>
        <charset val="238"/>
        <scheme val="minor"/>
      </rPr>
      <t>costa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</si>
  <si>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M, 25-35 yrs; </t>
    </r>
    <r>
      <rPr>
        <i/>
        <sz val="10"/>
        <color theme="1"/>
        <rFont val="Calibri"/>
        <family val="2"/>
        <charset val="238"/>
        <scheme val="minor"/>
      </rPr>
      <t>os longum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</si>
  <si>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F, 18-20 yrs; </t>
    </r>
    <r>
      <rPr>
        <i/>
        <sz val="10"/>
        <color theme="1"/>
        <rFont val="Calibri"/>
        <family val="2"/>
        <charset val="238"/>
        <scheme val="minor"/>
      </rPr>
      <t>cranium</t>
    </r>
    <r>
      <rPr>
        <sz val="10"/>
        <color theme="1"/>
        <rFont val="Calibri"/>
        <family val="2"/>
        <charset val="238"/>
        <scheme val="minor"/>
      </rPr>
      <t>)</t>
    </r>
  </si>
  <si>
    <r>
      <t>bone collagen (</t>
    </r>
    <r>
      <rPr>
        <i/>
        <sz val="10"/>
        <color theme="1"/>
        <rFont val="Calibri"/>
        <family val="2"/>
        <charset val="238"/>
        <scheme val="minor"/>
      </rPr>
      <t>Homo sapiens</t>
    </r>
    <r>
      <rPr>
        <sz val="10"/>
        <color theme="1"/>
        <rFont val="Calibri"/>
        <family val="2"/>
        <charset val="238"/>
        <scheme val="minor"/>
      </rPr>
      <t xml:space="preserve">; sex indet., 13-16 yrs; </t>
    </r>
    <r>
      <rPr>
        <i/>
        <sz val="10"/>
        <color theme="1"/>
        <rFont val="Calibri"/>
        <family val="2"/>
        <charset val="238"/>
        <scheme val="minor"/>
      </rPr>
      <t>cranium</t>
    </r>
    <r>
      <rPr>
        <sz val="10"/>
        <color theme="1"/>
        <rFont val="Calibri"/>
        <family val="2"/>
        <charset val="238"/>
        <scheme val="minor"/>
      </rPr>
      <t>)</t>
    </r>
  </si>
  <si>
    <t>1376-1226 BCE</t>
  </si>
  <si>
    <t>1411-1302 BCE</t>
  </si>
  <si>
    <t>1383-1263 BCE</t>
  </si>
  <si>
    <t>4441-4336 BCE</t>
  </si>
  <si>
    <t>4443-4348 BCE</t>
  </si>
  <si>
    <t>1378-1231 BCE</t>
  </si>
  <si>
    <t>4328-4241 BCE</t>
  </si>
  <si>
    <t>3617-3377 BCE</t>
  </si>
  <si>
    <t>2202-2063 BCE</t>
  </si>
  <si>
    <t>2203-2064 BCE</t>
  </si>
  <si>
    <t>4361-4275 BCE</t>
  </si>
  <si>
    <t>4332-4256 BCE</t>
  </si>
  <si>
    <t>4544-4460 BCE</t>
  </si>
  <si>
    <t>4348-4267 BCE</t>
  </si>
  <si>
    <t>4531-4405 BCE</t>
  </si>
  <si>
    <t>1418-1297 BCE</t>
  </si>
  <si>
    <t xml:space="preserve"> 3491-3359 BCE</t>
  </si>
  <si>
    <t xml:space="preserve"> 4327-4171 BCE</t>
  </si>
  <si>
    <t>the inhumation was deposited on the bottom of a large pit (feature H16) containing two more radiocarbob dated burials (H16 and H26); the sample contained very small quantity of collagen; the carbon to nitrogen ratio is indicative of collagen diagenesis and contamination with humid acids</t>
  </si>
  <si>
    <t>the inhumation was deposited on the bottom of a large pit (feature H16) containing two more radiocarbob dated burials (H17 and H26)</t>
  </si>
  <si>
    <t>the inhumation was deposited on the bottom of a large pit (feature H16) containing two more radiocarbob dated burials (H16 and H17)</t>
  </si>
  <si>
    <t>cal BCE/AD (2σ)</t>
  </si>
  <si>
    <t>1443-1232 BCE</t>
  </si>
  <si>
    <t>4541-4366 BCE</t>
  </si>
  <si>
    <t>4358-4253 BCE</t>
  </si>
  <si>
    <t>4603-4452 BCE</t>
  </si>
  <si>
    <t>3506-3345 BCE</t>
  </si>
  <si>
    <t>4342-4241 BCE</t>
  </si>
  <si>
    <t>4443-4261 BCE</t>
  </si>
  <si>
    <t>3509-3347 BCE</t>
  </si>
  <si>
    <t>3492-3360 BCE</t>
  </si>
  <si>
    <t>2282-2038 BCE</t>
  </si>
  <si>
    <t>2281-2037 BCE</t>
  </si>
  <si>
    <t>3631-3371 BCE</t>
  </si>
  <si>
    <t>4337-4072 BCE</t>
  </si>
  <si>
    <t>1394-1215 BCE</t>
  </si>
  <si>
    <t>4451-4338 BCE</t>
  </si>
  <si>
    <t>4446-4329 BCE</t>
  </si>
  <si>
    <t>1398-1222 BCE</t>
  </si>
  <si>
    <t>4334-4060 BCE</t>
  </si>
  <si>
    <t>1423-1277 BCE</t>
  </si>
  <si>
    <t>1397-1203 BCE</t>
  </si>
  <si>
    <t>1686-1503 BCE</t>
  </si>
  <si>
    <t>4228-3962 BCE</t>
  </si>
  <si>
    <t>4493-4348 BCE</t>
  </si>
  <si>
    <t>4530-4353 BCE</t>
  </si>
  <si>
    <t>1612-1447 BCE</t>
  </si>
  <si>
    <t>4546-4362 BCE</t>
  </si>
  <si>
    <t>4605-4370 BCE</t>
  </si>
  <si>
    <t>4440-4247 BCE</t>
  </si>
  <si>
    <t>4535-4356 BCE</t>
  </si>
  <si>
    <t>4451-4347 BCE</t>
  </si>
  <si>
    <t>4543-4362 BCE</t>
  </si>
  <si>
    <t>4532-4356 BCE</t>
  </si>
  <si>
    <t>2281-2048 BCE</t>
  </si>
  <si>
    <t>2270-2039 BCE</t>
  </si>
  <si>
    <t>2200-2035 BCE</t>
  </si>
  <si>
    <t>435-605 AD</t>
  </si>
  <si>
    <t>734-398 BCE</t>
  </si>
  <si>
    <t>2456-2152 BCE</t>
  </si>
  <si>
    <t>2464-2210 BCE</t>
  </si>
  <si>
    <t>2469-2240 BCE</t>
  </si>
  <si>
    <t>80-232 AD</t>
  </si>
  <si>
    <t>2466-2209 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</si>
</sst>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1"/>
      <color theme="1"/>
      <name val="Calibri"/>
      <family val="2"/>
      <charset val="238"/>
      <scheme val="minor"/>
    </font>
    <font>
      <sz val="10"/>
      <name val="Geneva"/>
      <family val="2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b/>
      <vertAlign val="subscript"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/>
    <xf numFmtId="164" fontId="7" fillId="0" borderId="0" xfId="0" applyNumberFormat="1" applyFont="1"/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2" fontId="7" fillId="0" borderId="0" xfId="0" applyNumberFormat="1" applyFont="1"/>
    <xf numFmtId="0" fontId="7" fillId="0" borderId="0" xfId="0" applyFont="1" applyAlignment="1">
      <alignment wrapText="1"/>
    </xf>
    <xf numFmtId="0" fontId="9" fillId="0" borderId="0" xfId="0" applyFont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/>
    <xf numFmtId="0" fontId="7" fillId="0" borderId="0" xfId="0" applyFont="1" applyAlignment="1">
      <alignment horizontal="right"/>
    </xf>
  </cellXfs>
  <cellStyles count="2">
    <cellStyle name="Normal_PSU-584 KennettOct31_13" xfId="1" xr:uid="{00000000-0005-0000-0000-000000000000}"/>
    <cellStyle name="Normalny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right" textRotation="0" wrapText="0" indent="0" justifyLastLine="0" shrinkToFit="0" readingOrder="0"/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numFmt numFmtId="2" formatCode="0.00"/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rgb="FFFFFF00"/>
        </patternFill>
      </fill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u val="none"/>
        <sz val="10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T42" totalsRowShown="0" headerRowDxfId="21" dataDxfId="20">
  <autoFilter ref="A1:T42" xr:uid="{00000000-0009-0000-0100-000002000000}"/>
  <sortState xmlns:xlrd2="http://schemas.microsoft.com/office/spreadsheetml/2017/richdata2" ref="A2:V51">
    <sortCondition descending="1" ref="P1"/>
  </sortState>
  <tableColumns count="20">
    <tableColumn id="1" xr3:uid="{00000000-0010-0000-0000-000001000000}" name="Lab Number" dataDxfId="19"/>
    <tableColumn id="3" xr3:uid="{00000000-0010-0000-0000-000003000000}" name="Site" dataDxfId="18"/>
    <tableColumn id="4" xr3:uid="{00000000-0010-0000-0000-000004000000}" name="Feature" dataDxfId="17"/>
    <tableColumn id="2" xr3:uid="{00000000-0010-0000-0000-000002000000}" name="Sample" dataDxfId="16"/>
    <tableColumn id="6" xr3:uid="{00000000-0010-0000-0000-000006000000}" name="Material" dataDxfId="15"/>
    <tableColumn id="7" xr3:uid="{00000000-0010-0000-0000-000007000000}" name="Combustion/broken mass (mg)" dataDxfId="14"/>
    <tableColumn id="8" xr3:uid="{00000000-0010-0000-0000-000008000000}" name="Carbon mass (mg)" dataDxfId="13"/>
    <tableColumn id="9" xr3:uid="{00000000-0010-0000-0000-000009000000}" name="Coll%" dataDxfId="12"/>
    <tableColumn id="10" xr3:uid="{00000000-0010-0000-0000-00000A000000}" name="δ13CAMS (‰)" dataDxfId="11"/>
    <tableColumn id="11" xr3:uid="{00000000-0010-0000-0000-00000B000000}" name="δ15N (‰)" dataDxfId="10"/>
    <tableColumn id="12" xr3:uid="{00000000-0010-0000-0000-00000C000000}" name="%C" dataDxfId="9"/>
    <tableColumn id="13" xr3:uid="{00000000-0010-0000-0000-00000D000000}" name="%N" dataDxfId="8"/>
    <tableColumn id="25" xr3:uid="{00000000-0010-0000-0000-000019000000}" name="%C coll/pretreated material" dataDxfId="7"/>
    <tableColumn id="24" xr3:uid="{00000000-0010-0000-0000-000018000000}" name="%N coll/pretreated material" dataDxfId="6"/>
    <tableColumn id="14" xr3:uid="{00000000-0010-0000-0000-00000E000000}" name="(C:N)at" dataDxfId="5"/>
    <tableColumn id="15" xr3:uid="{00000000-0010-0000-0000-00000F000000}" name="14C age (BP)" dataDxfId="4"/>
    <tableColumn id="16" xr3:uid="{00000000-0010-0000-0000-000010000000}" name="± 14C age (BP)" dataDxfId="3"/>
    <tableColumn id="17" xr3:uid="{00000000-0010-0000-0000-000011000000}" name="cal BCE/AD (1σ)" dataDxfId="2"/>
    <tableColumn id="19" xr3:uid="{0DDE5C50-FF66-4DB5-A3BB-D1C8E10C0978}" name="cal BCE/AD (2σ)" dataDxfId="0"/>
    <tableColumn id="5" xr3:uid="{00000000-0010-0000-0000-000005000000}" name="Remarks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topLeftCell="A22" zoomScale="85" zoomScaleNormal="85" workbookViewId="0">
      <pane xSplit="1" topLeftCell="Q1" activePane="topRight" state="frozen"/>
      <selection pane="topRight" activeCell="Q34" sqref="Q34"/>
    </sheetView>
  </sheetViews>
  <sheetFormatPr defaultRowHeight="13.8"/>
  <cols>
    <col min="1" max="1" width="15" style="15" customWidth="1"/>
    <col min="2" max="2" width="33.44140625" style="15" customWidth="1"/>
    <col min="3" max="3" width="13.33203125" style="27" customWidth="1"/>
    <col min="4" max="4" width="41.6640625" style="28" customWidth="1"/>
    <col min="5" max="5" width="56.88671875" style="9" customWidth="1"/>
    <col min="6" max="6" width="34.44140625" style="9" customWidth="1"/>
    <col min="7" max="7" width="21.6640625" style="9" customWidth="1"/>
    <col min="8" max="8" width="13.33203125" style="9" customWidth="1"/>
    <col min="9" max="9" width="18.33203125" style="9" customWidth="1"/>
    <col min="10" max="10" width="8.6640625" style="29" customWidth="1"/>
    <col min="11" max="11" width="9.88671875" style="9" customWidth="1"/>
    <col min="12" max="12" width="8.6640625" style="9" customWidth="1"/>
    <col min="13" max="13" width="26.33203125" style="9" customWidth="1"/>
    <col min="14" max="14" width="25.33203125" style="9" customWidth="1"/>
    <col min="15" max="15" width="15.33203125" style="9" customWidth="1"/>
    <col min="16" max="16" width="20.5546875" style="9" customWidth="1"/>
    <col min="17" max="17" width="21.33203125" style="9" customWidth="1"/>
    <col min="18" max="19" width="18.109375" style="9" customWidth="1"/>
    <col min="20" max="20" width="102.109375" style="9" customWidth="1"/>
    <col min="21" max="16384" width="8.88671875" style="9"/>
  </cols>
  <sheetData>
    <row r="1" spans="1:20" ht="15">
      <c r="A1" s="6" t="s">
        <v>0</v>
      </c>
      <c r="B1" s="6" t="s">
        <v>6</v>
      </c>
      <c r="C1" s="7" t="s">
        <v>7</v>
      </c>
      <c r="D1" s="7" t="s">
        <v>8</v>
      </c>
      <c r="E1" s="6" t="s">
        <v>1</v>
      </c>
      <c r="F1" s="6" t="s">
        <v>11</v>
      </c>
      <c r="G1" s="6" t="s">
        <v>4</v>
      </c>
      <c r="H1" s="6" t="s">
        <v>5</v>
      </c>
      <c r="I1" s="1" t="s">
        <v>184</v>
      </c>
      <c r="J1" s="2" t="s">
        <v>185</v>
      </c>
      <c r="K1" s="1" t="s">
        <v>2</v>
      </c>
      <c r="L1" s="1" t="s">
        <v>3</v>
      </c>
      <c r="M1" s="1" t="s">
        <v>12</v>
      </c>
      <c r="N1" s="1" t="s">
        <v>13</v>
      </c>
      <c r="O1" s="1" t="s">
        <v>10</v>
      </c>
      <c r="P1" s="3" t="s">
        <v>17</v>
      </c>
      <c r="Q1" s="3" t="s">
        <v>186</v>
      </c>
      <c r="R1" s="6" t="s">
        <v>187</v>
      </c>
      <c r="S1" s="6" t="s">
        <v>243</v>
      </c>
      <c r="T1" s="8" t="s">
        <v>9</v>
      </c>
    </row>
    <row r="2" spans="1:20">
      <c r="A2" s="10" t="s">
        <v>14</v>
      </c>
      <c r="B2" s="10" t="s">
        <v>15</v>
      </c>
      <c r="C2" s="10" t="s">
        <v>16</v>
      </c>
      <c r="D2" s="10" t="s">
        <v>154</v>
      </c>
      <c r="E2" s="10" t="s">
        <v>188</v>
      </c>
      <c r="F2" s="11">
        <v>4.9509999999999996</v>
      </c>
      <c r="G2" s="11">
        <v>0.63400000000000001</v>
      </c>
      <c r="H2" s="12">
        <v>14.951164537941397</v>
      </c>
      <c r="I2" s="4">
        <v>-16.508192688393319</v>
      </c>
      <c r="J2" s="12" t="s">
        <v>128</v>
      </c>
      <c r="K2" s="12" t="s">
        <v>128</v>
      </c>
      <c r="L2" s="12" t="s">
        <v>128</v>
      </c>
      <c r="M2" s="13">
        <v>13</v>
      </c>
      <c r="N2" s="13">
        <v>4.3</v>
      </c>
      <c r="O2" s="13">
        <v>3.5</v>
      </c>
      <c r="P2" s="14">
        <v>3093</v>
      </c>
      <c r="Q2" s="14">
        <v>40</v>
      </c>
      <c r="R2" s="15" t="s">
        <v>237</v>
      </c>
      <c r="S2" s="15" t="s">
        <v>244</v>
      </c>
      <c r="T2" s="16"/>
    </row>
    <row r="3" spans="1:20">
      <c r="A3" s="10" t="s">
        <v>18</v>
      </c>
      <c r="B3" s="10" t="s">
        <v>15</v>
      </c>
      <c r="C3" s="10" t="s">
        <v>34</v>
      </c>
      <c r="D3" s="10" t="s">
        <v>35</v>
      </c>
      <c r="E3" s="10" t="s">
        <v>189</v>
      </c>
      <c r="F3" s="11">
        <v>4.4569999999999999</v>
      </c>
      <c r="G3" s="11">
        <v>0.71099999999999997</v>
      </c>
      <c r="H3" s="12">
        <v>15.157639450282943</v>
      </c>
      <c r="I3" s="4">
        <v>-16.42869238532063</v>
      </c>
      <c r="J3" s="12" t="s">
        <v>128</v>
      </c>
      <c r="K3" s="12" t="s">
        <v>128</v>
      </c>
      <c r="L3" s="12" t="s">
        <v>128</v>
      </c>
      <c r="M3" s="13">
        <v>16</v>
      </c>
      <c r="N3" s="13">
        <v>5.4</v>
      </c>
      <c r="O3" s="13">
        <v>3.4</v>
      </c>
      <c r="P3" s="14">
        <v>5638</v>
      </c>
      <c r="Q3" s="14">
        <v>29</v>
      </c>
      <c r="R3" s="15" t="s">
        <v>236</v>
      </c>
      <c r="S3" s="15" t="s">
        <v>245</v>
      </c>
      <c r="T3" s="16"/>
    </row>
    <row r="4" spans="1:20">
      <c r="A4" s="10" t="s">
        <v>19</v>
      </c>
      <c r="B4" s="10" t="s">
        <v>15</v>
      </c>
      <c r="C4" s="10" t="s">
        <v>37</v>
      </c>
      <c r="D4" s="10" t="s">
        <v>36</v>
      </c>
      <c r="E4" s="10" t="s">
        <v>190</v>
      </c>
      <c r="F4" s="11">
        <v>10.590999999999999</v>
      </c>
      <c r="G4" s="11">
        <v>0.77600000000000002</v>
      </c>
      <c r="H4" s="12">
        <v>11.0523998238661</v>
      </c>
      <c r="I4" s="4">
        <v>-15.193830424499954</v>
      </c>
      <c r="J4" s="12" t="s">
        <v>128</v>
      </c>
      <c r="K4" s="12" t="s">
        <v>128</v>
      </c>
      <c r="L4" s="12" t="s">
        <v>128</v>
      </c>
      <c r="M4" s="13">
        <v>7.5</v>
      </c>
      <c r="N4" s="13">
        <v>2.4</v>
      </c>
      <c r="O4" s="13">
        <v>3.7</v>
      </c>
      <c r="P4" s="14">
        <v>5466</v>
      </c>
      <c r="Q4" s="14">
        <v>28</v>
      </c>
      <c r="R4" s="15" t="s">
        <v>235</v>
      </c>
      <c r="S4" s="15" t="s">
        <v>246</v>
      </c>
      <c r="T4" s="16" t="s">
        <v>156</v>
      </c>
    </row>
    <row r="5" spans="1:20">
      <c r="A5" s="10" t="s">
        <v>20</v>
      </c>
      <c r="B5" s="10" t="s">
        <v>15</v>
      </c>
      <c r="C5" s="10" t="s">
        <v>38</v>
      </c>
      <c r="D5" s="10" t="s">
        <v>39</v>
      </c>
      <c r="E5" s="10" t="s">
        <v>191</v>
      </c>
      <c r="F5" s="11">
        <v>4.1390000000000002</v>
      </c>
      <c r="G5" s="11">
        <v>0.96</v>
      </c>
      <c r="H5" s="12">
        <v>20.781466113416322</v>
      </c>
      <c r="I5" s="4">
        <v>-16.312705023529105</v>
      </c>
      <c r="J5" s="12" t="s">
        <v>128</v>
      </c>
      <c r="K5" s="12" t="s">
        <v>128</v>
      </c>
      <c r="L5" s="12" t="s">
        <v>128</v>
      </c>
      <c r="M5" s="13">
        <v>23.1</v>
      </c>
      <c r="N5" s="13">
        <v>8</v>
      </c>
      <c r="O5" s="13">
        <v>3.3</v>
      </c>
      <c r="P5" s="14">
        <v>5687</v>
      </c>
      <c r="Q5" s="14">
        <v>27</v>
      </c>
      <c r="R5" s="15" t="s">
        <v>234</v>
      </c>
      <c r="S5" s="15" t="s">
        <v>247</v>
      </c>
      <c r="T5" s="16"/>
    </row>
    <row r="6" spans="1:20">
      <c r="A6" s="10" t="s">
        <v>21</v>
      </c>
      <c r="B6" s="10" t="s">
        <v>15</v>
      </c>
      <c r="C6" s="10" t="s">
        <v>40</v>
      </c>
      <c r="D6" s="10" t="s">
        <v>41</v>
      </c>
      <c r="E6" s="10" t="s">
        <v>188</v>
      </c>
      <c r="F6" s="11">
        <v>6.0949999999999998</v>
      </c>
      <c r="G6" s="11">
        <v>0.71699999999999997</v>
      </c>
      <c r="H6" s="12">
        <v>26.179775280898877</v>
      </c>
      <c r="I6" s="4">
        <v>-15.100399919081408</v>
      </c>
      <c r="J6" s="12" t="s">
        <v>128</v>
      </c>
      <c r="K6" s="12" t="s">
        <v>128</v>
      </c>
      <c r="L6" s="12" t="s">
        <v>128</v>
      </c>
      <c r="M6" s="13">
        <v>11.7</v>
      </c>
      <c r="N6" s="13">
        <v>3.9</v>
      </c>
      <c r="O6" s="13">
        <v>3.5</v>
      </c>
      <c r="P6" s="14">
        <v>4612</v>
      </c>
      <c r="Q6" s="14">
        <v>26</v>
      </c>
      <c r="R6" s="15" t="s">
        <v>238</v>
      </c>
      <c r="S6" s="15" t="s">
        <v>248</v>
      </c>
      <c r="T6" s="16" t="s">
        <v>170</v>
      </c>
    </row>
    <row r="7" spans="1:20">
      <c r="A7" s="10" t="s">
        <v>22</v>
      </c>
      <c r="B7" s="10" t="s">
        <v>15</v>
      </c>
      <c r="C7" s="10" t="s">
        <v>54</v>
      </c>
      <c r="D7" s="10" t="s">
        <v>55</v>
      </c>
      <c r="E7" s="10" t="s">
        <v>192</v>
      </c>
      <c r="F7" s="11">
        <v>4.274</v>
      </c>
      <c r="G7" s="11">
        <v>0.84299999999999997</v>
      </c>
      <c r="H7" s="12">
        <v>31.860479797979799</v>
      </c>
      <c r="I7" s="4">
        <v>-16.817577358402058</v>
      </c>
      <c r="J7" s="12" t="s">
        <v>128</v>
      </c>
      <c r="K7" s="12" t="s">
        <v>128</v>
      </c>
      <c r="L7" s="12" t="s">
        <v>128</v>
      </c>
      <c r="M7" s="13">
        <v>19.8</v>
      </c>
      <c r="N7" s="13">
        <v>6.9</v>
      </c>
      <c r="O7" s="13">
        <v>3.4</v>
      </c>
      <c r="P7" s="14">
        <v>5422</v>
      </c>
      <c r="Q7" s="14">
        <v>27</v>
      </c>
      <c r="R7" s="15" t="s">
        <v>233</v>
      </c>
      <c r="S7" s="15" t="s">
        <v>249</v>
      </c>
      <c r="T7" s="16"/>
    </row>
    <row r="8" spans="1:20">
      <c r="A8" s="10" t="s">
        <v>23</v>
      </c>
      <c r="B8" s="10" t="s">
        <v>15</v>
      </c>
      <c r="C8" s="10" t="s">
        <v>53</v>
      </c>
      <c r="D8" s="10" t="s">
        <v>56</v>
      </c>
      <c r="E8" s="10" t="s">
        <v>193</v>
      </c>
      <c r="F8" s="11">
        <v>5.3879999999999999</v>
      </c>
      <c r="G8" s="11">
        <v>0.996</v>
      </c>
      <c r="H8" s="12">
        <v>25.47650130548303</v>
      </c>
      <c r="I8" s="4">
        <v>-15.36862948014306</v>
      </c>
      <c r="J8" s="12" t="s">
        <v>128</v>
      </c>
      <c r="K8" s="12" t="s">
        <v>128</v>
      </c>
      <c r="L8" s="12" t="s">
        <v>128</v>
      </c>
      <c r="M8" s="13">
        <v>21</v>
      </c>
      <c r="N8" s="13">
        <v>7.3</v>
      </c>
      <c r="O8" s="13">
        <v>3.4</v>
      </c>
      <c r="P8" s="14">
        <v>5496</v>
      </c>
      <c r="Q8" s="14">
        <v>27</v>
      </c>
      <c r="R8" s="15" t="s">
        <v>232</v>
      </c>
      <c r="S8" s="15" t="s">
        <v>250</v>
      </c>
      <c r="T8" s="16"/>
    </row>
    <row r="9" spans="1:20">
      <c r="A9" s="10" t="s">
        <v>24</v>
      </c>
      <c r="B9" s="10" t="s">
        <v>15</v>
      </c>
      <c r="C9" s="10" t="s">
        <v>52</v>
      </c>
      <c r="D9" s="10" t="s">
        <v>57</v>
      </c>
      <c r="E9" s="10" t="s">
        <v>194</v>
      </c>
      <c r="F9" s="11">
        <v>4.3330000000000002</v>
      </c>
      <c r="G9" s="11">
        <v>0.82899999999999996</v>
      </c>
      <c r="H9" s="12">
        <v>16.967267869071478</v>
      </c>
      <c r="I9" s="4">
        <v>-15.118556389422167</v>
      </c>
      <c r="J9" s="12" t="s">
        <v>128</v>
      </c>
      <c r="K9" s="12" t="s">
        <v>128</v>
      </c>
      <c r="L9" s="12" t="s">
        <v>128</v>
      </c>
      <c r="M9" s="13">
        <v>19.600000000000001</v>
      </c>
      <c r="N9" s="13">
        <v>6.7</v>
      </c>
      <c r="O9" s="13">
        <v>3.4</v>
      </c>
      <c r="P9" s="14">
        <v>4615</v>
      </c>
      <c r="Q9" s="14">
        <v>27</v>
      </c>
      <c r="R9" s="15" t="s">
        <v>252</v>
      </c>
      <c r="S9" s="15" t="s">
        <v>251</v>
      </c>
      <c r="T9" s="16"/>
    </row>
    <row r="10" spans="1:20">
      <c r="A10" s="10" t="s">
        <v>25</v>
      </c>
      <c r="B10" s="10" t="s">
        <v>15</v>
      </c>
      <c r="C10" s="10" t="s">
        <v>51</v>
      </c>
      <c r="D10" s="10" t="s">
        <v>58</v>
      </c>
      <c r="E10" s="10" t="s">
        <v>195</v>
      </c>
      <c r="F10" s="11">
        <v>4.875</v>
      </c>
      <c r="G10" s="11">
        <v>0.84699999999999998</v>
      </c>
      <c r="H10" s="12">
        <v>24.033850493653034</v>
      </c>
      <c r="I10" s="4">
        <v>-15.020286759062307</v>
      </c>
      <c r="J10" s="12" t="s">
        <v>128</v>
      </c>
      <c r="K10" s="12" t="s">
        <v>128</v>
      </c>
      <c r="L10" s="12" t="s">
        <v>128</v>
      </c>
      <c r="M10" s="13">
        <v>17.7</v>
      </c>
      <c r="N10" s="13">
        <v>6</v>
      </c>
      <c r="O10" s="13">
        <v>3.4</v>
      </c>
      <c r="P10" s="14">
        <v>3750</v>
      </c>
      <c r="Q10" s="14">
        <v>26</v>
      </c>
      <c r="R10" s="15" t="s">
        <v>231</v>
      </c>
      <c r="S10" s="15" t="s">
        <v>253</v>
      </c>
      <c r="T10" s="16"/>
    </row>
    <row r="11" spans="1:20">
      <c r="A11" s="10" t="s">
        <v>26</v>
      </c>
      <c r="B11" s="10" t="s">
        <v>15</v>
      </c>
      <c r="C11" s="10" t="s">
        <v>50</v>
      </c>
      <c r="D11" s="10" t="s">
        <v>59</v>
      </c>
      <c r="E11" s="10" t="s">
        <v>196</v>
      </c>
      <c r="F11" s="11">
        <v>6.0190000000000001</v>
      </c>
      <c r="G11" s="11">
        <v>0.99399999999999999</v>
      </c>
      <c r="H11" s="12">
        <v>19.686411149825783</v>
      </c>
      <c r="I11" s="4">
        <v>-15.289217300402003</v>
      </c>
      <c r="J11" s="12" t="s">
        <v>128</v>
      </c>
      <c r="K11" s="12" t="s">
        <v>128</v>
      </c>
      <c r="L11" s="12" t="s">
        <v>128</v>
      </c>
      <c r="M11" s="13">
        <v>27.9</v>
      </c>
      <c r="N11" s="13">
        <v>9.6999999999999993</v>
      </c>
      <c r="O11" s="13">
        <v>3.3</v>
      </c>
      <c r="P11" s="14">
        <v>3747</v>
      </c>
      <c r="Q11" s="14">
        <v>26</v>
      </c>
      <c r="R11" s="15" t="s">
        <v>230</v>
      </c>
      <c r="S11" s="15" t="s">
        <v>254</v>
      </c>
      <c r="T11" s="16"/>
    </row>
    <row r="12" spans="1:20">
      <c r="A12" s="10" t="s">
        <v>27</v>
      </c>
      <c r="B12" s="10" t="s">
        <v>15</v>
      </c>
      <c r="C12" s="10" t="s">
        <v>49</v>
      </c>
      <c r="D12" s="10" t="s">
        <v>60</v>
      </c>
      <c r="E12" s="10" t="s">
        <v>197</v>
      </c>
      <c r="F12" s="11">
        <v>4.577</v>
      </c>
      <c r="G12" s="11">
        <v>0.503</v>
      </c>
      <c r="H12" s="12">
        <v>16.760168302945303</v>
      </c>
      <c r="I12" s="4">
        <v>-19.056741297202141</v>
      </c>
      <c r="J12" s="12" t="s">
        <v>128</v>
      </c>
      <c r="K12" s="12" t="s">
        <v>128</v>
      </c>
      <c r="L12" s="12" t="s">
        <v>128</v>
      </c>
      <c r="M12" s="13">
        <v>11.8</v>
      </c>
      <c r="N12" s="13">
        <v>3.9</v>
      </c>
      <c r="O12" s="13">
        <v>3.5</v>
      </c>
      <c r="P12" s="14">
        <v>4712</v>
      </c>
      <c r="Q12" s="14">
        <v>48</v>
      </c>
      <c r="R12" s="15" t="s">
        <v>229</v>
      </c>
      <c r="S12" s="15" t="s">
        <v>255</v>
      </c>
      <c r="T12" s="16"/>
    </row>
    <row r="13" spans="1:20" ht="27.6">
      <c r="A13" s="10" t="s">
        <v>42</v>
      </c>
      <c r="B13" s="10" t="s">
        <v>15</v>
      </c>
      <c r="C13" s="10" t="s">
        <v>43</v>
      </c>
      <c r="D13" s="10" t="s">
        <v>66</v>
      </c>
      <c r="E13" s="17" t="s">
        <v>198</v>
      </c>
      <c r="F13" s="11">
        <v>4.42</v>
      </c>
      <c r="G13" s="11">
        <v>0.99</v>
      </c>
      <c r="H13" s="12" t="s">
        <v>128</v>
      </c>
      <c r="I13" s="4">
        <v>-23.841940466685195</v>
      </c>
      <c r="J13" s="12" t="s">
        <v>128</v>
      </c>
      <c r="K13" s="12" t="s">
        <v>128</v>
      </c>
      <c r="L13" s="12" t="s">
        <v>128</v>
      </c>
      <c r="M13" s="12" t="s">
        <v>128</v>
      </c>
      <c r="N13" s="12" t="s">
        <v>128</v>
      </c>
      <c r="O13" s="11" t="s">
        <v>128</v>
      </c>
      <c r="P13" s="14">
        <v>5394</v>
      </c>
      <c r="Q13" s="14">
        <v>27</v>
      </c>
      <c r="R13" s="15" t="s">
        <v>228</v>
      </c>
      <c r="S13" s="15" t="s">
        <v>256</v>
      </c>
      <c r="T13" s="16" t="s">
        <v>183</v>
      </c>
    </row>
    <row r="14" spans="1:20" ht="27.6">
      <c r="A14" s="10" t="s">
        <v>33</v>
      </c>
      <c r="B14" s="10" t="s">
        <v>15</v>
      </c>
      <c r="C14" s="18" t="s">
        <v>44</v>
      </c>
      <c r="D14" s="10" t="s">
        <v>61</v>
      </c>
      <c r="E14" s="17" t="s">
        <v>199</v>
      </c>
      <c r="F14" s="11">
        <f>5.4+6.78</f>
        <v>12.18</v>
      </c>
      <c r="G14" s="11">
        <v>0.48199999999999998</v>
      </c>
      <c r="H14" s="12" t="s">
        <v>128</v>
      </c>
      <c r="I14" s="4">
        <v>-14.776175938004954</v>
      </c>
      <c r="J14" s="12" t="s">
        <v>128</v>
      </c>
      <c r="K14" s="12" t="s">
        <v>128</v>
      </c>
      <c r="L14" s="12" t="s">
        <v>128</v>
      </c>
      <c r="M14" s="12" t="s">
        <v>128</v>
      </c>
      <c r="N14" s="12" t="s">
        <v>128</v>
      </c>
      <c r="O14" s="11" t="s">
        <v>128</v>
      </c>
      <c r="P14" s="14">
        <v>3035</v>
      </c>
      <c r="Q14" s="14">
        <v>25</v>
      </c>
      <c r="R14" s="15" t="s">
        <v>227</v>
      </c>
      <c r="S14" s="15" t="s">
        <v>257</v>
      </c>
      <c r="T14" s="16" t="s">
        <v>167</v>
      </c>
    </row>
    <row r="15" spans="1:20">
      <c r="A15" s="10" t="s">
        <v>151</v>
      </c>
      <c r="B15" s="10" t="s">
        <v>15</v>
      </c>
      <c r="C15" s="18" t="s">
        <v>152</v>
      </c>
      <c r="D15" s="10" t="s">
        <v>153</v>
      </c>
      <c r="E15" s="17" t="s">
        <v>200</v>
      </c>
      <c r="F15" s="11">
        <v>7.8159999999999998</v>
      </c>
      <c r="G15" s="11">
        <v>0.55300000000000005</v>
      </c>
      <c r="H15" s="12">
        <v>1.37</v>
      </c>
      <c r="I15" s="5">
        <v>-21.094122883097199</v>
      </c>
      <c r="J15" s="12" t="s">
        <v>128</v>
      </c>
      <c r="K15" s="12" t="s">
        <v>128</v>
      </c>
      <c r="L15" s="12" t="s">
        <v>128</v>
      </c>
      <c r="M15" s="11">
        <v>6.8</v>
      </c>
      <c r="N15" s="11">
        <v>2.2999999999999998</v>
      </c>
      <c r="O15" s="12">
        <v>3.5</v>
      </c>
      <c r="P15" s="19">
        <v>5545</v>
      </c>
      <c r="Q15" s="19">
        <v>36</v>
      </c>
      <c r="R15" s="15" t="s">
        <v>226</v>
      </c>
      <c r="S15" s="15" t="s">
        <v>258</v>
      </c>
    </row>
    <row r="16" spans="1:20">
      <c r="A16" s="10" t="s">
        <v>29</v>
      </c>
      <c r="B16" s="10" t="s">
        <v>15</v>
      </c>
      <c r="C16" s="10" t="s">
        <v>48</v>
      </c>
      <c r="D16" s="10" t="s">
        <v>62</v>
      </c>
      <c r="E16" s="17" t="s">
        <v>201</v>
      </c>
      <c r="F16" s="11">
        <v>5.1459999999999999</v>
      </c>
      <c r="G16" s="11">
        <v>0.98599999999999999</v>
      </c>
      <c r="H16" s="12">
        <v>6.1</v>
      </c>
      <c r="I16" s="4">
        <v>-22.278159391936668</v>
      </c>
      <c r="J16" s="12" t="s">
        <v>128</v>
      </c>
      <c r="K16" s="12" t="s">
        <v>128</v>
      </c>
      <c r="L16" s="12" t="s">
        <v>128</v>
      </c>
      <c r="M16" s="13">
        <v>33.700000000000003</v>
      </c>
      <c r="N16" s="13">
        <v>12</v>
      </c>
      <c r="O16" s="13">
        <v>3.3</v>
      </c>
      <c r="P16" s="14">
        <v>5519</v>
      </c>
      <c r="Q16" s="14">
        <v>31</v>
      </c>
      <c r="R16" s="15" t="s">
        <v>225</v>
      </c>
      <c r="S16" s="15" t="s">
        <v>259</v>
      </c>
      <c r="T16" s="16"/>
    </row>
    <row r="17" spans="1:20">
      <c r="A17" s="10" t="s">
        <v>28</v>
      </c>
      <c r="B17" s="10" t="s">
        <v>15</v>
      </c>
      <c r="C17" s="10" t="s">
        <v>47</v>
      </c>
      <c r="D17" s="10" t="s">
        <v>63</v>
      </c>
      <c r="E17" s="10" t="s">
        <v>202</v>
      </c>
      <c r="F17" s="11">
        <v>8.11</v>
      </c>
      <c r="G17" s="11">
        <v>0.99</v>
      </c>
      <c r="H17" s="12">
        <v>5.8</v>
      </c>
      <c r="I17" s="4">
        <v>-18.825137165395354</v>
      </c>
      <c r="J17" s="12" t="s">
        <v>128</v>
      </c>
      <c r="K17" s="12" t="s">
        <v>128</v>
      </c>
      <c r="L17" s="12" t="s">
        <v>128</v>
      </c>
      <c r="M17" s="13">
        <v>35.799999999999997</v>
      </c>
      <c r="N17" s="13">
        <v>12.8</v>
      </c>
      <c r="O17" s="13">
        <v>3.3</v>
      </c>
      <c r="P17" s="14">
        <v>3046</v>
      </c>
      <c r="Q17" s="14">
        <v>26</v>
      </c>
      <c r="R17" s="15" t="s">
        <v>224</v>
      </c>
      <c r="S17" s="15" t="s">
        <v>260</v>
      </c>
      <c r="T17" s="16"/>
    </row>
    <row r="18" spans="1:20">
      <c r="A18" s="10" t="s">
        <v>30</v>
      </c>
      <c r="B18" s="10" t="s">
        <v>15</v>
      </c>
      <c r="C18" s="10" t="s">
        <v>46</v>
      </c>
      <c r="D18" s="10" t="s">
        <v>64</v>
      </c>
      <c r="E18" s="10" t="s">
        <v>203</v>
      </c>
      <c r="F18" s="11">
        <v>5.58</v>
      </c>
      <c r="G18" s="11">
        <v>0.99</v>
      </c>
      <c r="H18" s="12">
        <v>6.8</v>
      </c>
      <c r="I18" s="4">
        <v>-20.030029265778349</v>
      </c>
      <c r="J18" s="12" t="s">
        <v>128</v>
      </c>
      <c r="K18" s="12" t="s">
        <v>128</v>
      </c>
      <c r="L18" s="12" t="s">
        <v>128</v>
      </c>
      <c r="M18" s="13">
        <v>34</v>
      </c>
      <c r="N18" s="13">
        <v>12.1</v>
      </c>
      <c r="O18" s="13">
        <v>3.3</v>
      </c>
      <c r="P18" s="14">
        <v>5381</v>
      </c>
      <c r="Q18" s="14">
        <v>31</v>
      </c>
      <c r="R18" s="15" t="s">
        <v>239</v>
      </c>
      <c r="S18" s="15" t="s">
        <v>261</v>
      </c>
      <c r="T18" s="16"/>
    </row>
    <row r="19" spans="1:20">
      <c r="A19" s="10" t="s">
        <v>31</v>
      </c>
      <c r="B19" s="10" t="s">
        <v>15</v>
      </c>
      <c r="C19" s="10" t="s">
        <v>16</v>
      </c>
      <c r="D19" s="10" t="s">
        <v>155</v>
      </c>
      <c r="E19" s="10" t="s">
        <v>204</v>
      </c>
      <c r="F19" s="11">
        <v>5.96</v>
      </c>
      <c r="G19" s="11">
        <v>0.99</v>
      </c>
      <c r="H19" s="12">
        <v>4</v>
      </c>
      <c r="I19" s="4">
        <v>-16.625009060983853</v>
      </c>
      <c r="J19" s="12" t="s">
        <v>128</v>
      </c>
      <c r="K19" s="12" t="s">
        <v>128</v>
      </c>
      <c r="L19" s="12" t="s">
        <v>128</v>
      </c>
      <c r="M19" s="13">
        <v>42.4</v>
      </c>
      <c r="N19" s="13">
        <v>15</v>
      </c>
      <c r="O19" s="13">
        <v>3.3</v>
      </c>
      <c r="P19" s="14">
        <v>3089</v>
      </c>
      <c r="Q19" s="14">
        <v>27</v>
      </c>
      <c r="R19" s="15" t="s">
        <v>223</v>
      </c>
      <c r="S19" s="15" t="s">
        <v>262</v>
      </c>
      <c r="T19" s="16"/>
    </row>
    <row r="20" spans="1:20">
      <c r="A20" s="10" t="s">
        <v>32</v>
      </c>
      <c r="B20" s="10" t="s">
        <v>15</v>
      </c>
      <c r="C20" s="10" t="s">
        <v>45</v>
      </c>
      <c r="D20" s="10" t="s">
        <v>65</v>
      </c>
      <c r="E20" s="17" t="s">
        <v>205</v>
      </c>
      <c r="F20" s="11">
        <v>8.7899999999999991</v>
      </c>
      <c r="G20" s="11">
        <v>0.98</v>
      </c>
      <c r="H20" s="12">
        <v>10.6</v>
      </c>
      <c r="I20" s="4">
        <v>-18.664008446547253</v>
      </c>
      <c r="J20" s="12" t="s">
        <v>128</v>
      </c>
      <c r="K20" s="12" t="s">
        <v>128</v>
      </c>
      <c r="L20" s="12" t="s">
        <v>128</v>
      </c>
      <c r="M20" s="13">
        <v>36.6</v>
      </c>
      <c r="N20" s="13">
        <v>13.1</v>
      </c>
      <c r="O20" s="13">
        <v>3.3</v>
      </c>
      <c r="P20" s="14">
        <v>3030</v>
      </c>
      <c r="Q20" s="14">
        <v>27</v>
      </c>
      <c r="R20" s="15" t="s">
        <v>222</v>
      </c>
      <c r="S20" s="15" t="s">
        <v>263</v>
      </c>
      <c r="T20" s="16"/>
    </row>
    <row r="21" spans="1:20" ht="27.6">
      <c r="A21" s="10" t="s">
        <v>77</v>
      </c>
      <c r="B21" s="10" t="s">
        <v>67</v>
      </c>
      <c r="C21" s="18" t="s">
        <v>70</v>
      </c>
      <c r="D21" s="18" t="s">
        <v>174</v>
      </c>
      <c r="E21" s="10" t="s">
        <v>206</v>
      </c>
      <c r="F21" s="20" t="s">
        <v>157</v>
      </c>
      <c r="G21" s="9">
        <v>0.16</v>
      </c>
      <c r="H21" s="5">
        <v>0.9</v>
      </c>
      <c r="I21" s="5">
        <v>-29.5</v>
      </c>
      <c r="J21" s="11" t="s">
        <v>128</v>
      </c>
      <c r="K21" s="9">
        <v>3.2</v>
      </c>
      <c r="L21" s="9">
        <v>0.4</v>
      </c>
      <c r="M21" s="9">
        <v>17.100000000000001</v>
      </c>
      <c r="N21" s="9">
        <v>4.9000000000000004</v>
      </c>
      <c r="O21" s="21">
        <v>4.0714285714285721</v>
      </c>
      <c r="P21" s="9">
        <v>3313</v>
      </c>
      <c r="Q21" s="9">
        <v>35</v>
      </c>
      <c r="R21" s="15" t="s">
        <v>129</v>
      </c>
      <c r="S21" s="15" t="s">
        <v>264</v>
      </c>
      <c r="T21" s="22" t="s">
        <v>172</v>
      </c>
    </row>
    <row r="22" spans="1:20" ht="41.4">
      <c r="A22" s="10" t="s">
        <v>76</v>
      </c>
      <c r="B22" s="10" t="s">
        <v>67</v>
      </c>
      <c r="C22" s="10" t="s">
        <v>69</v>
      </c>
      <c r="D22" s="18" t="s">
        <v>73</v>
      </c>
      <c r="E22" s="10" t="s">
        <v>207</v>
      </c>
      <c r="F22" s="23" t="s">
        <v>158</v>
      </c>
      <c r="G22" s="11">
        <v>0.25</v>
      </c>
      <c r="H22" s="12">
        <v>0.6</v>
      </c>
      <c r="I22" s="13">
        <v>-30.6</v>
      </c>
      <c r="J22" s="11" t="s">
        <v>128</v>
      </c>
      <c r="K22" s="13">
        <v>3.9</v>
      </c>
      <c r="L22" s="13">
        <v>0.6</v>
      </c>
      <c r="M22" s="13">
        <v>37.200000000000003</v>
      </c>
      <c r="N22" s="13">
        <v>12.8</v>
      </c>
      <c r="O22" s="21">
        <v>3.390625</v>
      </c>
      <c r="P22" s="14">
        <v>5232</v>
      </c>
      <c r="Q22" s="14">
        <v>41</v>
      </c>
      <c r="R22" s="15" t="s">
        <v>130</v>
      </c>
      <c r="S22" s="15" t="s">
        <v>265</v>
      </c>
      <c r="T22" s="22" t="s">
        <v>240</v>
      </c>
    </row>
    <row r="23" spans="1:20" ht="27.6">
      <c r="A23" s="10" t="s">
        <v>75</v>
      </c>
      <c r="B23" s="10" t="s">
        <v>67</v>
      </c>
      <c r="C23" s="18" t="s">
        <v>68</v>
      </c>
      <c r="D23" s="18" t="s">
        <v>72</v>
      </c>
      <c r="E23" s="10" t="s">
        <v>208</v>
      </c>
      <c r="F23" s="23" t="s">
        <v>157</v>
      </c>
      <c r="G23" s="11">
        <v>1.31</v>
      </c>
      <c r="H23" s="12">
        <v>2.1</v>
      </c>
      <c r="I23" s="13">
        <v>-25.6</v>
      </c>
      <c r="J23" s="11" t="s">
        <v>128</v>
      </c>
      <c r="K23" s="9">
        <v>4.8</v>
      </c>
      <c r="L23" s="13">
        <v>1</v>
      </c>
      <c r="M23" s="13">
        <v>42.9</v>
      </c>
      <c r="N23" s="13">
        <v>15.8</v>
      </c>
      <c r="O23" s="21">
        <v>3.1677215189873418</v>
      </c>
      <c r="P23" s="14">
        <v>5585</v>
      </c>
      <c r="Q23" s="14">
        <v>35</v>
      </c>
      <c r="R23" s="15" t="s">
        <v>131</v>
      </c>
      <c r="S23" s="15" t="s">
        <v>266</v>
      </c>
      <c r="T23" s="16" t="s">
        <v>241</v>
      </c>
    </row>
    <row r="24" spans="1:20" ht="27.6">
      <c r="A24" s="10" t="s">
        <v>78</v>
      </c>
      <c r="B24" s="10" t="s">
        <v>67</v>
      </c>
      <c r="C24" s="10" t="s">
        <v>71</v>
      </c>
      <c r="D24" s="18" t="s">
        <v>74</v>
      </c>
      <c r="E24" s="10" t="s">
        <v>209</v>
      </c>
      <c r="F24" s="23" t="s">
        <v>159</v>
      </c>
      <c r="G24" s="11">
        <v>1.37</v>
      </c>
      <c r="H24" s="12">
        <v>2</v>
      </c>
      <c r="I24" s="13">
        <v>-20.8</v>
      </c>
      <c r="J24" s="11" t="s">
        <v>128</v>
      </c>
      <c r="K24" s="13">
        <v>5.0999999999999996</v>
      </c>
      <c r="L24" s="13">
        <v>1</v>
      </c>
      <c r="M24" s="13">
        <v>43.6</v>
      </c>
      <c r="N24" s="13">
        <v>15.9</v>
      </c>
      <c r="O24" s="21">
        <v>3.1991614255765199</v>
      </c>
      <c r="P24" s="14">
        <v>5605</v>
      </c>
      <c r="Q24" s="14">
        <v>33</v>
      </c>
      <c r="R24" s="15" t="s">
        <v>132</v>
      </c>
      <c r="S24" s="15" t="s">
        <v>267</v>
      </c>
      <c r="T24" s="16" t="s">
        <v>242</v>
      </c>
    </row>
    <row r="25" spans="1:20">
      <c r="A25" s="10" t="s">
        <v>79</v>
      </c>
      <c r="B25" s="10" t="s">
        <v>67</v>
      </c>
      <c r="C25" s="18" t="s">
        <v>70</v>
      </c>
      <c r="D25" s="18" t="s">
        <v>173</v>
      </c>
      <c r="E25" s="10" t="s">
        <v>210</v>
      </c>
      <c r="F25" s="23" t="s">
        <v>157</v>
      </c>
      <c r="G25" s="11">
        <v>1.24</v>
      </c>
      <c r="H25" s="12">
        <v>1.3</v>
      </c>
      <c r="I25" s="13">
        <v>-28.2</v>
      </c>
      <c r="J25" s="11" t="s">
        <v>128</v>
      </c>
      <c r="K25" s="13">
        <v>3.7</v>
      </c>
      <c r="L25" s="13">
        <v>0.8</v>
      </c>
      <c r="M25" s="13">
        <v>41.9</v>
      </c>
      <c r="N25" s="13">
        <v>15.3</v>
      </c>
      <c r="O25" s="21">
        <v>3.1949891067538121</v>
      </c>
      <c r="P25" s="14">
        <v>3256</v>
      </c>
      <c r="Q25" s="14">
        <v>30</v>
      </c>
      <c r="R25" s="15" t="s">
        <v>133</v>
      </c>
      <c r="S25" s="15" t="s">
        <v>268</v>
      </c>
      <c r="T25" s="16" t="s">
        <v>168</v>
      </c>
    </row>
    <row r="26" spans="1:20">
      <c r="A26" s="10" t="s">
        <v>94</v>
      </c>
      <c r="B26" s="10" t="s">
        <v>67</v>
      </c>
      <c r="C26" s="18" t="s">
        <v>99</v>
      </c>
      <c r="D26" s="18" t="s">
        <v>101</v>
      </c>
      <c r="E26" s="10" t="s">
        <v>211</v>
      </c>
      <c r="F26" s="23">
        <v>3.42</v>
      </c>
      <c r="G26" s="11">
        <v>1.75</v>
      </c>
      <c r="H26" s="12">
        <v>4.9000000000000004</v>
      </c>
      <c r="I26" s="13">
        <v>-20.5</v>
      </c>
      <c r="J26" s="11" t="s">
        <v>128</v>
      </c>
      <c r="K26" s="13">
        <v>5.2</v>
      </c>
      <c r="L26" s="13">
        <v>1.3</v>
      </c>
      <c r="M26" s="12">
        <v>51.3</v>
      </c>
      <c r="N26" s="12">
        <v>18.7</v>
      </c>
      <c r="O26" s="12">
        <v>3.2</v>
      </c>
      <c r="P26" s="14">
        <v>5641</v>
      </c>
      <c r="Q26" s="14">
        <v>38</v>
      </c>
      <c r="R26" s="15" t="s">
        <v>134</v>
      </c>
      <c r="S26" s="15" t="s">
        <v>269</v>
      </c>
      <c r="T26" s="16"/>
    </row>
    <row r="27" spans="1:20">
      <c r="A27" s="10" t="s">
        <v>95</v>
      </c>
      <c r="B27" s="10" t="s">
        <v>67</v>
      </c>
      <c r="C27" s="18" t="s">
        <v>98</v>
      </c>
      <c r="D27" s="18" t="s">
        <v>102</v>
      </c>
      <c r="E27" s="10" t="s">
        <v>212</v>
      </c>
      <c r="F27" s="23">
        <v>3.67</v>
      </c>
      <c r="G27" s="11">
        <v>1.88</v>
      </c>
      <c r="H27" s="12">
        <v>3.3</v>
      </c>
      <c r="I27" s="13">
        <v>-20.8</v>
      </c>
      <c r="J27" s="11" t="s">
        <v>128</v>
      </c>
      <c r="K27" s="13">
        <v>4.2</v>
      </c>
      <c r="L27" s="13">
        <v>1</v>
      </c>
      <c r="M27" s="12">
        <v>51.4</v>
      </c>
      <c r="N27" s="12">
        <v>18.600000000000001</v>
      </c>
      <c r="O27" s="12">
        <v>3.22</v>
      </c>
      <c r="P27" s="14">
        <v>5667</v>
      </c>
      <c r="Q27" s="14">
        <v>37</v>
      </c>
      <c r="R27" s="15" t="s">
        <v>135</v>
      </c>
      <c r="S27" s="15" t="s">
        <v>270</v>
      </c>
      <c r="T27" s="16"/>
    </row>
    <row r="28" spans="1:20">
      <c r="A28" s="10" t="s">
        <v>96</v>
      </c>
      <c r="B28" s="10" t="s">
        <v>67</v>
      </c>
      <c r="C28" s="18" t="s">
        <v>166</v>
      </c>
      <c r="D28" s="18" t="s">
        <v>103</v>
      </c>
      <c r="E28" s="10" t="s">
        <v>213</v>
      </c>
      <c r="F28" s="23">
        <v>3.03</v>
      </c>
      <c r="G28" s="11">
        <v>1.51</v>
      </c>
      <c r="H28" s="12">
        <v>1.5</v>
      </c>
      <c r="I28" s="13">
        <v>-19.899999999999999</v>
      </c>
      <c r="J28" s="11" t="s">
        <v>128</v>
      </c>
      <c r="K28" s="13">
        <v>3.5</v>
      </c>
      <c r="L28" s="13">
        <v>0.6</v>
      </c>
      <c r="M28" s="12">
        <v>50.4</v>
      </c>
      <c r="N28" s="12">
        <v>18</v>
      </c>
      <c r="O28" s="12">
        <v>3.27</v>
      </c>
      <c r="P28" s="14">
        <v>5472</v>
      </c>
      <c r="Q28" s="14">
        <v>36</v>
      </c>
      <c r="R28" s="15" t="s">
        <v>136</v>
      </c>
      <c r="S28" s="15" t="s">
        <v>271</v>
      </c>
      <c r="T28" s="16" t="s">
        <v>171</v>
      </c>
    </row>
    <row r="29" spans="1:20">
      <c r="A29" s="10" t="s">
        <v>97</v>
      </c>
      <c r="B29" s="10" t="s">
        <v>67</v>
      </c>
      <c r="C29" s="18" t="s">
        <v>100</v>
      </c>
      <c r="D29" s="18" t="s">
        <v>104</v>
      </c>
      <c r="E29" s="10" t="s">
        <v>214</v>
      </c>
      <c r="F29" s="23">
        <v>3.36</v>
      </c>
      <c r="G29" s="11">
        <v>1.65</v>
      </c>
      <c r="H29" s="12">
        <v>3.7</v>
      </c>
      <c r="I29" s="13">
        <v>-21.6</v>
      </c>
      <c r="J29" s="11" t="s">
        <v>128</v>
      </c>
      <c r="K29" s="13">
        <v>5.5</v>
      </c>
      <c r="L29" s="13">
        <v>1.7</v>
      </c>
      <c r="M29" s="12">
        <v>49.4</v>
      </c>
      <c r="N29" s="12">
        <v>17.899999999999999</v>
      </c>
      <c r="O29" s="12">
        <v>3.22</v>
      </c>
      <c r="P29" s="14">
        <v>5613</v>
      </c>
      <c r="Q29" s="14">
        <v>36</v>
      </c>
      <c r="R29" s="15" t="s">
        <v>137</v>
      </c>
      <c r="S29" s="15" t="s">
        <v>272</v>
      </c>
      <c r="T29" s="16"/>
    </row>
    <row r="30" spans="1:20">
      <c r="A30" s="10" t="s">
        <v>81</v>
      </c>
      <c r="B30" s="10" t="s">
        <v>80</v>
      </c>
      <c r="C30" s="10" t="s">
        <v>85</v>
      </c>
      <c r="D30" s="10" t="s">
        <v>86</v>
      </c>
      <c r="E30" s="10" t="s">
        <v>126</v>
      </c>
      <c r="F30" s="10" t="s">
        <v>162</v>
      </c>
      <c r="G30" s="11">
        <v>2.27</v>
      </c>
      <c r="H30" s="11" t="s">
        <v>128</v>
      </c>
      <c r="I30" s="13">
        <v>-26.2</v>
      </c>
      <c r="J30" s="11" t="s">
        <v>128</v>
      </c>
      <c r="K30" s="11" t="s">
        <v>128</v>
      </c>
      <c r="L30" s="11" t="s">
        <v>128</v>
      </c>
      <c r="M30" s="11" t="s">
        <v>128</v>
      </c>
      <c r="N30" s="11" t="s">
        <v>128</v>
      </c>
      <c r="O30" s="11" t="s">
        <v>128</v>
      </c>
      <c r="P30" s="14">
        <v>5563</v>
      </c>
      <c r="Q30" s="14">
        <v>30</v>
      </c>
      <c r="R30" s="15" t="s">
        <v>138</v>
      </c>
      <c r="S30" s="15" t="s">
        <v>273</v>
      </c>
      <c r="T30" s="16"/>
    </row>
    <row r="31" spans="1:20">
      <c r="A31" s="10" t="s">
        <v>82</v>
      </c>
      <c r="B31" s="10" t="s">
        <v>80</v>
      </c>
      <c r="C31" s="10">
        <v>211</v>
      </c>
      <c r="D31" s="10" t="s">
        <v>87</v>
      </c>
      <c r="E31" s="10" t="s">
        <v>126</v>
      </c>
      <c r="F31" s="10" t="s">
        <v>163</v>
      </c>
      <c r="G31" s="11">
        <v>1.63</v>
      </c>
      <c r="H31" s="11" t="s">
        <v>128</v>
      </c>
      <c r="I31" s="13">
        <v>-26.1</v>
      </c>
      <c r="J31" s="11" t="s">
        <v>128</v>
      </c>
      <c r="K31" s="11" t="s">
        <v>128</v>
      </c>
      <c r="L31" s="11" t="s">
        <v>128</v>
      </c>
      <c r="M31" s="11" t="s">
        <v>128</v>
      </c>
      <c r="N31" s="11" t="s">
        <v>128</v>
      </c>
      <c r="O31" s="11" t="s">
        <v>128</v>
      </c>
      <c r="P31" s="14">
        <v>5634</v>
      </c>
      <c r="Q31" s="14">
        <v>37</v>
      </c>
      <c r="R31" s="15" t="s">
        <v>139</v>
      </c>
      <c r="S31" s="15" t="s">
        <v>274</v>
      </c>
      <c r="T31" s="16"/>
    </row>
    <row r="32" spans="1:20">
      <c r="A32" s="10" t="s">
        <v>83</v>
      </c>
      <c r="B32" s="10" t="s">
        <v>80</v>
      </c>
      <c r="C32" s="10">
        <v>205</v>
      </c>
      <c r="D32" s="10" t="s">
        <v>88</v>
      </c>
      <c r="E32" s="10" t="s">
        <v>126</v>
      </c>
      <c r="F32" s="10" t="s">
        <v>161</v>
      </c>
      <c r="G32" s="11">
        <v>2.54</v>
      </c>
      <c r="H32" s="11" t="s">
        <v>128</v>
      </c>
      <c r="I32" s="13">
        <v>-30.9</v>
      </c>
      <c r="J32" s="11" t="s">
        <v>128</v>
      </c>
      <c r="K32" s="11" t="s">
        <v>128</v>
      </c>
      <c r="L32" s="11" t="s">
        <v>128</v>
      </c>
      <c r="M32" s="11" t="s">
        <v>128</v>
      </c>
      <c r="N32" s="11" t="s">
        <v>128</v>
      </c>
      <c r="O32" s="11" t="s">
        <v>128</v>
      </c>
      <c r="P32" s="14">
        <v>5611</v>
      </c>
      <c r="Q32" s="14">
        <v>33</v>
      </c>
      <c r="R32" s="15" t="s">
        <v>140</v>
      </c>
      <c r="S32" s="15" t="s">
        <v>275</v>
      </c>
      <c r="T32" s="16"/>
    </row>
    <row r="33" spans="1:20">
      <c r="A33" s="10" t="s">
        <v>84</v>
      </c>
      <c r="B33" s="10" t="s">
        <v>80</v>
      </c>
      <c r="C33" s="10">
        <v>282</v>
      </c>
      <c r="D33" s="10" t="s">
        <v>89</v>
      </c>
      <c r="E33" s="10" t="s">
        <v>126</v>
      </c>
      <c r="F33" s="10" t="s">
        <v>160</v>
      </c>
      <c r="G33" s="11">
        <v>3.23</v>
      </c>
      <c r="H33" s="11" t="s">
        <v>128</v>
      </c>
      <c r="I33" s="13">
        <v>-27.7</v>
      </c>
      <c r="J33" s="11" t="s">
        <v>128</v>
      </c>
      <c r="K33" s="11" t="s">
        <v>128</v>
      </c>
      <c r="L33" s="11" t="s">
        <v>128</v>
      </c>
      <c r="M33" s="11" t="s">
        <v>128</v>
      </c>
      <c r="N33" s="11" t="s">
        <v>128</v>
      </c>
      <c r="O33" s="11" t="s">
        <v>128</v>
      </c>
      <c r="P33" s="14">
        <v>1887</v>
      </c>
      <c r="Q33" s="14">
        <v>28</v>
      </c>
      <c r="R33" s="15" t="s">
        <v>141</v>
      </c>
      <c r="S33" s="15" t="s">
        <v>284</v>
      </c>
      <c r="T33" s="16"/>
    </row>
    <row r="34" spans="1:20">
      <c r="A34" s="10" t="s">
        <v>119</v>
      </c>
      <c r="B34" s="10" t="s">
        <v>93</v>
      </c>
      <c r="C34" s="10" t="s">
        <v>127</v>
      </c>
      <c r="D34" s="10" t="s">
        <v>120</v>
      </c>
      <c r="E34" s="10" t="s">
        <v>215</v>
      </c>
      <c r="F34" s="10">
        <v>4.58</v>
      </c>
      <c r="G34" s="11">
        <v>2.27</v>
      </c>
      <c r="H34" s="12">
        <v>6.6</v>
      </c>
      <c r="I34" s="24" t="s">
        <v>179</v>
      </c>
      <c r="J34" s="25">
        <v>11.2</v>
      </c>
      <c r="K34" s="13">
        <v>9.1999999999999993</v>
      </c>
      <c r="L34" s="13">
        <v>1.2</v>
      </c>
      <c r="M34" s="13">
        <v>50.6</v>
      </c>
      <c r="N34" s="13">
        <v>18.600000000000001</v>
      </c>
      <c r="O34" s="11">
        <f>Tabela2[[#This Row],[%C coll/pretreated material]]/Tabela2[[#This Row],[%N coll/pretreated material]]*14/12</f>
        <v>3.1738351254480288</v>
      </c>
      <c r="P34" s="14">
        <v>3880</v>
      </c>
      <c r="Q34" s="14">
        <v>33</v>
      </c>
      <c r="R34" s="15" t="s">
        <v>150</v>
      </c>
      <c r="S34" s="15" t="s">
        <v>285</v>
      </c>
      <c r="T34" s="16" t="s">
        <v>175</v>
      </c>
    </row>
    <row r="35" spans="1:20" ht="27.6">
      <c r="A35" s="10" t="s">
        <v>90</v>
      </c>
      <c r="B35" s="10" t="s">
        <v>93</v>
      </c>
      <c r="C35" s="10" t="s">
        <v>127</v>
      </c>
      <c r="D35" s="10" t="s">
        <v>121</v>
      </c>
      <c r="E35" s="10" t="s">
        <v>216</v>
      </c>
      <c r="F35" s="10">
        <v>3.81</v>
      </c>
      <c r="G35" s="11">
        <v>1.95</v>
      </c>
      <c r="H35" s="12">
        <v>9</v>
      </c>
      <c r="I35" s="24" t="s">
        <v>180</v>
      </c>
      <c r="J35" s="25">
        <v>10.9</v>
      </c>
      <c r="K35" s="13">
        <v>6.9</v>
      </c>
      <c r="L35" s="13">
        <v>0.5</v>
      </c>
      <c r="M35" s="13">
        <v>51</v>
      </c>
      <c r="N35" s="13">
        <v>18.7</v>
      </c>
      <c r="O35" s="11">
        <f>Tabela2[[#This Row],[%C coll/pretreated material]]/Tabela2[[#This Row],[%N coll/pretreated material]]*14/12</f>
        <v>3.1818181818181821</v>
      </c>
      <c r="P35" s="14">
        <v>3894</v>
      </c>
      <c r="Q35" s="14">
        <v>31</v>
      </c>
      <c r="R35" s="15" t="s">
        <v>149</v>
      </c>
      <c r="S35" s="15" t="s">
        <v>283</v>
      </c>
      <c r="T35" s="16" t="s">
        <v>176</v>
      </c>
    </row>
    <row r="36" spans="1:20" ht="27.6">
      <c r="A36" s="10" t="s">
        <v>91</v>
      </c>
      <c r="B36" s="10" t="s">
        <v>93</v>
      </c>
      <c r="C36" s="10" t="s">
        <v>127</v>
      </c>
      <c r="D36" s="10" t="s">
        <v>122</v>
      </c>
      <c r="E36" s="10" t="s">
        <v>217</v>
      </c>
      <c r="F36" s="10">
        <v>3.78</v>
      </c>
      <c r="G36" s="11">
        <v>1.83</v>
      </c>
      <c r="H36" s="12">
        <v>2.9</v>
      </c>
      <c r="I36" s="24" t="s">
        <v>181</v>
      </c>
      <c r="J36" s="25">
        <v>10.5</v>
      </c>
      <c r="K36" s="13">
        <v>7.1</v>
      </c>
      <c r="L36" s="13">
        <v>0.9</v>
      </c>
      <c r="M36" s="13">
        <v>48.7</v>
      </c>
      <c r="N36" s="13">
        <v>17.899999999999999</v>
      </c>
      <c r="O36" s="11">
        <f>Tabela2[[#This Row],[%C coll/pretreated material]]/Tabela2[[#This Row],[%N coll/pretreated material]]*14/12</f>
        <v>3.1741154562383613</v>
      </c>
      <c r="P36" s="14">
        <v>3877</v>
      </c>
      <c r="Q36" s="14">
        <v>29</v>
      </c>
      <c r="R36" s="15" t="s">
        <v>148</v>
      </c>
      <c r="S36" s="15" t="s">
        <v>282</v>
      </c>
      <c r="T36" s="16" t="s">
        <v>177</v>
      </c>
    </row>
    <row r="37" spans="1:20">
      <c r="A37" s="10" t="s">
        <v>92</v>
      </c>
      <c r="B37" s="10" t="s">
        <v>93</v>
      </c>
      <c r="C37" s="10" t="s">
        <v>127</v>
      </c>
      <c r="D37" s="10" t="s">
        <v>123</v>
      </c>
      <c r="E37" s="10" t="s">
        <v>218</v>
      </c>
      <c r="F37" s="10">
        <v>3.93</v>
      </c>
      <c r="G37" s="11">
        <v>1.96</v>
      </c>
      <c r="H37" s="12">
        <v>8.5</v>
      </c>
      <c r="I37" s="24" t="s">
        <v>182</v>
      </c>
      <c r="J37" s="25">
        <v>11.5</v>
      </c>
      <c r="K37" s="13">
        <v>8.4</v>
      </c>
      <c r="L37" s="13">
        <v>2</v>
      </c>
      <c r="M37" s="13">
        <v>50.3</v>
      </c>
      <c r="N37" s="13">
        <v>18.5</v>
      </c>
      <c r="O37" s="11">
        <f>Tabela2[[#This Row],[%C coll/pretreated material]]/Tabela2[[#This Row],[%N coll/pretreated material]]*14/12</f>
        <v>3.1720720720720714</v>
      </c>
      <c r="P37" s="14">
        <v>3837</v>
      </c>
      <c r="Q37" s="14">
        <v>35</v>
      </c>
      <c r="R37" s="15" t="s">
        <v>147</v>
      </c>
      <c r="S37" s="15" t="s">
        <v>281</v>
      </c>
      <c r="T37" s="16" t="s">
        <v>178</v>
      </c>
    </row>
    <row r="38" spans="1:20">
      <c r="A38" s="10" t="s">
        <v>107</v>
      </c>
      <c r="B38" s="10" t="s">
        <v>118</v>
      </c>
      <c r="C38" s="18" t="s">
        <v>105</v>
      </c>
      <c r="D38" s="10" t="s">
        <v>109</v>
      </c>
      <c r="E38" s="10" t="s">
        <v>126</v>
      </c>
      <c r="F38" s="10">
        <v>2.39</v>
      </c>
      <c r="G38" s="11">
        <v>1.65</v>
      </c>
      <c r="H38" s="11" t="s">
        <v>128</v>
      </c>
      <c r="I38" s="11" t="s">
        <v>128</v>
      </c>
      <c r="J38" s="11" t="s">
        <v>128</v>
      </c>
      <c r="K38" s="11" t="s">
        <v>128</v>
      </c>
      <c r="L38" s="11" t="s">
        <v>128</v>
      </c>
      <c r="M38" s="11" t="s">
        <v>128</v>
      </c>
      <c r="N38" s="11" t="s">
        <v>128</v>
      </c>
      <c r="O38" s="11" t="s">
        <v>128</v>
      </c>
      <c r="P38" s="14">
        <v>2401</v>
      </c>
      <c r="Q38" s="14">
        <v>30</v>
      </c>
      <c r="R38" s="15" t="s">
        <v>146</v>
      </c>
      <c r="S38" s="15" t="s">
        <v>280</v>
      </c>
      <c r="T38" s="16"/>
    </row>
    <row r="39" spans="1:20">
      <c r="A39" s="10" t="s">
        <v>108</v>
      </c>
      <c r="B39" s="10" t="s">
        <v>118</v>
      </c>
      <c r="C39" s="18" t="s">
        <v>106</v>
      </c>
      <c r="D39" s="10" t="s">
        <v>110</v>
      </c>
      <c r="E39" s="10" t="s">
        <v>126</v>
      </c>
      <c r="F39" s="10">
        <v>2.36</v>
      </c>
      <c r="G39" s="11">
        <v>1.67</v>
      </c>
      <c r="H39" s="11" t="s">
        <v>128</v>
      </c>
      <c r="I39" s="11" t="s">
        <v>128</v>
      </c>
      <c r="J39" s="11" t="s">
        <v>128</v>
      </c>
      <c r="K39" s="11" t="s">
        <v>128</v>
      </c>
      <c r="L39" s="11" t="s">
        <v>128</v>
      </c>
      <c r="M39" s="11" t="s">
        <v>128</v>
      </c>
      <c r="N39" s="11" t="s">
        <v>128</v>
      </c>
      <c r="O39" s="11" t="s">
        <v>128</v>
      </c>
      <c r="P39" s="14">
        <v>1526</v>
      </c>
      <c r="Q39" s="14">
        <v>28</v>
      </c>
      <c r="R39" s="15" t="s">
        <v>145</v>
      </c>
      <c r="S39" s="15" t="s">
        <v>279</v>
      </c>
      <c r="T39" s="16"/>
    </row>
    <row r="40" spans="1:20">
      <c r="A40" s="10" t="s">
        <v>114</v>
      </c>
      <c r="B40" s="10" t="s">
        <v>111</v>
      </c>
      <c r="C40" s="18" t="s">
        <v>113</v>
      </c>
      <c r="D40" s="18" t="s">
        <v>112</v>
      </c>
      <c r="E40" s="10" t="s">
        <v>219</v>
      </c>
      <c r="F40" s="10" t="s">
        <v>164</v>
      </c>
      <c r="G40" s="11">
        <v>2.04</v>
      </c>
      <c r="H40" s="11" t="s">
        <v>128</v>
      </c>
      <c r="I40" s="25">
        <v>-20.399999999999999</v>
      </c>
      <c r="J40" s="25">
        <v>9.6999999999999993</v>
      </c>
      <c r="K40" s="11" t="s">
        <v>128</v>
      </c>
      <c r="L40" s="11" t="s">
        <v>128</v>
      </c>
      <c r="M40" s="25">
        <v>41.87</v>
      </c>
      <c r="N40" s="25">
        <v>16.09</v>
      </c>
      <c r="O40" s="26">
        <v>3</v>
      </c>
      <c r="P40" s="14">
        <v>3722</v>
      </c>
      <c r="Q40" s="14">
        <v>20</v>
      </c>
      <c r="R40" s="15" t="s">
        <v>144</v>
      </c>
      <c r="S40" s="15" t="s">
        <v>278</v>
      </c>
      <c r="T40" s="16"/>
    </row>
    <row r="41" spans="1:20">
      <c r="A41" s="10" t="s">
        <v>115</v>
      </c>
      <c r="B41" s="10" t="s">
        <v>111</v>
      </c>
      <c r="C41" s="18" t="s">
        <v>117</v>
      </c>
      <c r="D41" s="18" t="s">
        <v>124</v>
      </c>
      <c r="E41" s="10" t="s">
        <v>220</v>
      </c>
      <c r="F41" s="10" t="s">
        <v>161</v>
      </c>
      <c r="G41" s="11">
        <v>1.87</v>
      </c>
      <c r="H41" s="11" t="s">
        <v>128</v>
      </c>
      <c r="I41" s="25">
        <v>-20.100000000000001</v>
      </c>
      <c r="J41" s="25">
        <v>10.5</v>
      </c>
      <c r="K41" s="11" t="s">
        <v>128</v>
      </c>
      <c r="L41" s="11" t="s">
        <v>128</v>
      </c>
      <c r="M41" s="25">
        <v>38.659999999999997</v>
      </c>
      <c r="N41" s="25">
        <v>14.23</v>
      </c>
      <c r="O41" s="26">
        <v>3.2</v>
      </c>
      <c r="P41" s="14">
        <v>3740</v>
      </c>
      <c r="Q41" s="14">
        <v>20</v>
      </c>
      <c r="R41" s="15" t="s">
        <v>143</v>
      </c>
      <c r="S41" s="15" t="s">
        <v>277</v>
      </c>
      <c r="T41" s="16" t="s">
        <v>169</v>
      </c>
    </row>
    <row r="42" spans="1:20">
      <c r="A42" s="10" t="s">
        <v>116</v>
      </c>
      <c r="B42" s="10" t="s">
        <v>111</v>
      </c>
      <c r="C42" s="18" t="s">
        <v>117</v>
      </c>
      <c r="D42" s="18" t="s">
        <v>125</v>
      </c>
      <c r="E42" s="10" t="s">
        <v>221</v>
      </c>
      <c r="F42" s="10" t="s">
        <v>165</v>
      </c>
      <c r="G42" s="11">
        <v>1.36</v>
      </c>
      <c r="H42" s="11" t="s">
        <v>128</v>
      </c>
      <c r="I42" s="25">
        <v>-19.899999999999999</v>
      </c>
      <c r="J42" s="25">
        <v>10.1</v>
      </c>
      <c r="K42" s="11" t="s">
        <v>128</v>
      </c>
      <c r="L42" s="11" t="s">
        <v>128</v>
      </c>
      <c r="M42" s="25">
        <v>34.58</v>
      </c>
      <c r="N42" s="25">
        <v>12.61</v>
      </c>
      <c r="O42" s="26">
        <v>3.2</v>
      </c>
      <c r="P42" s="14">
        <v>3759</v>
      </c>
      <c r="Q42" s="14">
        <v>19</v>
      </c>
      <c r="R42" s="15" t="s">
        <v>142</v>
      </c>
      <c r="S42" s="15" t="s">
        <v>276</v>
      </c>
      <c r="T42" s="16" t="s">
        <v>170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J. Chmielewski</dc:creator>
  <cp:lastModifiedBy>Tomasz J. Chmielewski</cp:lastModifiedBy>
  <dcterms:created xsi:type="dcterms:W3CDTF">2021-01-11T09:55:48Z</dcterms:created>
  <dcterms:modified xsi:type="dcterms:W3CDTF">2024-12-10T19:17:31Z</dcterms:modified>
</cp:coreProperties>
</file>