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桌面\P-CAAT数据\"/>
    </mc:Choice>
  </mc:AlternateContent>
  <xr:revisionPtr revIDLastSave="0" documentId="13_ncr:1_{BC6328B4-E69B-4D1D-A459-6F4D0E9171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Be date" sheetId="6" r:id="rId1"/>
    <sheet name="10Be data analysis" sheetId="7" r:id="rId2"/>
    <sheet name="Meriaux et al. (2004)" sheetId="5" state="hidden" r:id="rId3"/>
  </sheets>
  <calcPr calcId="191029"/>
</workbook>
</file>

<file path=xl/calcChain.xml><?xml version="1.0" encoding="utf-8"?>
<calcChain xmlns="http://schemas.openxmlformats.org/spreadsheetml/2006/main">
  <c r="O40" i="5" l="1"/>
  <c r="P40" i="5"/>
  <c r="N40" i="5"/>
  <c r="H40" i="5"/>
  <c r="K40" i="5"/>
  <c r="G40" i="5"/>
  <c r="L46" i="5"/>
  <c r="O37" i="5"/>
  <c r="P37" i="5"/>
  <c r="N37" i="5"/>
  <c r="H37" i="5"/>
  <c r="K37" i="5"/>
  <c r="G37" i="5"/>
  <c r="L38" i="5"/>
  <c r="L35" i="5"/>
  <c r="L34" i="5"/>
  <c r="L33" i="5"/>
  <c r="P31" i="5"/>
  <c r="O31" i="5"/>
  <c r="N31" i="5"/>
  <c r="L31" i="5"/>
  <c r="H31" i="5"/>
  <c r="K31" i="5"/>
  <c r="G31" i="5"/>
  <c r="L36" i="5"/>
  <c r="L30" i="5"/>
  <c r="L29" i="5"/>
  <c r="O26" i="5"/>
  <c r="P26" i="5"/>
  <c r="N26" i="5"/>
  <c r="H26" i="5"/>
  <c r="K26" i="5"/>
  <c r="G26" i="5"/>
  <c r="L27" i="5"/>
  <c r="O17" i="5"/>
  <c r="P17" i="5"/>
  <c r="N17" i="5"/>
  <c r="H17" i="5"/>
  <c r="K17" i="5"/>
  <c r="G17" i="5"/>
  <c r="L25" i="5"/>
  <c r="L13" i="5"/>
  <c r="P12" i="5"/>
  <c r="O12" i="5"/>
  <c r="N12" i="5"/>
  <c r="L12" i="5"/>
  <c r="K12" i="5"/>
  <c r="H12" i="5"/>
  <c r="G12" i="5"/>
  <c r="L15" i="5"/>
  <c r="O8" i="5"/>
  <c r="P8" i="5"/>
  <c r="N8" i="5"/>
  <c r="H8" i="5"/>
  <c r="K8" i="5"/>
  <c r="G8" i="5"/>
  <c r="L8" i="5"/>
  <c r="O3" i="5"/>
  <c r="P3" i="5"/>
  <c r="N3" i="5"/>
  <c r="H3" i="5"/>
  <c r="K3" i="5"/>
  <c r="G3" i="5"/>
  <c r="L7" i="5"/>
  <c r="L3" i="5"/>
  <c r="L23" i="5"/>
  <c r="L4" i="5"/>
  <c r="L16" i="5"/>
  <c r="L18" i="5"/>
  <c r="L28" i="5"/>
  <c r="L39" i="5"/>
  <c r="K41" i="5"/>
  <c r="L41" i="5"/>
  <c r="K42" i="5"/>
  <c r="L5" i="5"/>
  <c r="L19" i="5"/>
  <c r="L6" i="5"/>
  <c r="L20" i="5"/>
  <c r="K32" i="5"/>
  <c r="L9" i="5"/>
  <c r="L21" i="5"/>
  <c r="L26" i="5"/>
  <c r="L32" i="5"/>
  <c r="L37" i="5"/>
  <c r="L42" i="5"/>
  <c r="L40" i="5"/>
  <c r="L43" i="5"/>
  <c r="L44" i="5"/>
  <c r="L22" i="5"/>
  <c r="L14" i="5"/>
  <c r="L24" i="5"/>
  <c r="L45" i="5"/>
  <c r="L10" i="5"/>
  <c r="L17" i="5"/>
  <c r="L11" i="5"/>
</calcChain>
</file>

<file path=xl/sharedStrings.xml><?xml version="1.0" encoding="utf-8"?>
<sst xmlns="http://schemas.openxmlformats.org/spreadsheetml/2006/main" count="1102" uniqueCount="421">
  <si>
    <t>Sample ID</t>
  </si>
  <si>
    <t>Statistics based on Peirce's criterion</t>
  </si>
  <si>
    <t>Mean of all ages</t>
  </si>
  <si>
    <t>Standard deviation of all ages</t>
  </si>
  <si>
    <t>Max</t>
  </si>
  <si>
    <t>Number of ages after identifying the potential outliers based on Pierce's criterion</t>
  </si>
  <si>
    <t>Mean of ages without outliers</t>
  </si>
  <si>
    <t>Standard deviation without outliers</t>
  </si>
  <si>
    <t>STDEV/Mean (without outliers)</t>
  </si>
  <si>
    <t>Class</t>
  </si>
  <si>
    <t>B</t>
  </si>
  <si>
    <t>C</t>
  </si>
  <si>
    <t>Notes: The red bold italics indicate the outliers identified by Peirce's criterion</t>
  </si>
  <si>
    <r>
      <rPr>
        <b/>
        <sz val="11"/>
        <rFont val="Times New Roman"/>
        <family val="1"/>
      </rPr>
      <t xml:space="preserve">Recalculated and published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>Be exposure-ages</t>
    </r>
  </si>
  <si>
    <t>Age-group classification</t>
  </si>
  <si>
    <t>LSDn age (ka)</t>
  </si>
  <si>
    <t>Internal error (ka)</t>
  </si>
  <si>
    <t>External error (ka)</t>
  </si>
  <si>
    <t>Published age (ka)</t>
  </si>
  <si>
    <t>Published age uncertainties (ka)</t>
  </si>
  <si>
    <t>Number of assumed outliers</t>
  </si>
  <si>
    <t>R</t>
  </si>
  <si>
    <t>ABS(mean-individual age)</t>
  </si>
  <si>
    <t>NNM-34</t>
  </si>
  <si>
    <t>NNM-67</t>
  </si>
  <si>
    <t>NNM-68</t>
  </si>
  <si>
    <t>NNM-70</t>
  </si>
  <si>
    <t>NNM-71</t>
  </si>
  <si>
    <t>NNM-30</t>
  </si>
  <si>
    <t>A</t>
  </si>
  <si>
    <t>NNM-32</t>
  </si>
  <si>
    <t>NNM-31</t>
  </si>
  <si>
    <t>NNM-33</t>
  </si>
  <si>
    <t>MF3-RR-1</t>
  </si>
  <si>
    <t>MF3-RR-2</t>
  </si>
  <si>
    <t>MF3-RR-3</t>
  </si>
  <si>
    <t>MF3-RR-4</t>
  </si>
  <si>
    <t>MF-RR-5</t>
  </si>
  <si>
    <t>NNM-8</t>
  </si>
  <si>
    <t>NNM-9</t>
  </si>
  <si>
    <t>NNM-10R</t>
  </si>
  <si>
    <t>MHAS-1</t>
  </si>
  <si>
    <t>MHAS-2</t>
  </si>
  <si>
    <t>MHAS-3</t>
  </si>
  <si>
    <t>MHAS-4</t>
  </si>
  <si>
    <t>MHAS-5</t>
  </si>
  <si>
    <t>MHAS-6</t>
  </si>
  <si>
    <t>MHF-1</t>
  </si>
  <si>
    <t>MHF-4</t>
  </si>
  <si>
    <t>MHF-2</t>
  </si>
  <si>
    <t>MHF-3</t>
  </si>
  <si>
    <t>MHF-5</t>
  </si>
  <si>
    <t>NNM-13A</t>
  </si>
  <si>
    <t>NNM-15A</t>
  </si>
  <si>
    <t>NNM-14A</t>
  </si>
  <si>
    <t>NNM-16A</t>
  </si>
  <si>
    <t>NNM-17A</t>
  </si>
  <si>
    <t>NNM-18A</t>
  </si>
  <si>
    <t>NNM-11A</t>
  </si>
  <si>
    <t>NNM-10A</t>
  </si>
  <si>
    <t>NNM-12A</t>
  </si>
  <si>
    <t>NNM-5</t>
  </si>
  <si>
    <t>NNM-6</t>
  </si>
  <si>
    <t>NNM-7</t>
  </si>
  <si>
    <t>NNM-1</t>
  </si>
  <si>
    <t>NNM-2</t>
  </si>
  <si>
    <t>NNM-4</t>
  </si>
  <si>
    <t>NNM-3</t>
  </si>
  <si>
    <t>C</t>
    <phoneticPr fontId="8" type="noConversion"/>
  </si>
  <si>
    <t>B</t>
    <phoneticPr fontId="8" type="noConversion"/>
  </si>
  <si>
    <t>GX-1a</t>
  </si>
  <si>
    <t>GX-1b</t>
  </si>
  <si>
    <t>GX-3a</t>
  </si>
  <si>
    <t>GX-3b</t>
  </si>
  <si>
    <t>GX-4a</t>
  </si>
  <si>
    <t>GX-4b</t>
  </si>
  <si>
    <t>BYG-1</t>
  </si>
  <si>
    <t>BYG-3</t>
  </si>
  <si>
    <t>BYG-6</t>
  </si>
  <si>
    <t>BYG-9b</t>
  </si>
  <si>
    <t>BYG-11</t>
  </si>
  <si>
    <t>BYG-12</t>
  </si>
  <si>
    <t>BYG-13</t>
  </si>
  <si>
    <t>BYG-14</t>
  </si>
  <si>
    <t>BYG-19</t>
  </si>
  <si>
    <t>Bodui Zangbo River valley</t>
    <phoneticPr fontId="8" type="noConversion"/>
  </si>
  <si>
    <t>Nyainqentanglha Mountains</t>
    <phoneticPr fontId="8" type="noConversion"/>
  </si>
  <si>
    <t>12BSC-20</t>
  </si>
  <si>
    <t>12BSC-21</t>
  </si>
  <si>
    <t>12BSC-22</t>
  </si>
  <si>
    <t>12BSC-23</t>
  </si>
  <si>
    <t>TB-09-119</t>
  </si>
  <si>
    <t>TB-09-120</t>
  </si>
  <si>
    <t>TB-09-121</t>
  </si>
  <si>
    <t>TB-08-32</t>
  </si>
  <si>
    <t>TB-08-33</t>
  </si>
  <si>
    <t>TB-08-34</t>
  </si>
  <si>
    <t>D</t>
    <phoneticPr fontId="8" type="noConversion"/>
  </si>
  <si>
    <t>TB-08-22</t>
  </si>
  <si>
    <t>TB-08-23</t>
  </si>
  <si>
    <t>TB-08-24</t>
  </si>
  <si>
    <t>E</t>
    <phoneticPr fontId="8" type="noConversion"/>
  </si>
  <si>
    <t>TB-08-19</t>
  </si>
  <si>
    <t>TB-08-20</t>
  </si>
  <si>
    <t>TB-08-21</t>
  </si>
  <si>
    <t>H</t>
    <phoneticPr fontId="8" type="noConversion"/>
  </si>
  <si>
    <t>TB-08-01</t>
  </si>
  <si>
    <t>TB-08-02</t>
  </si>
  <si>
    <t>TB-08-03</t>
  </si>
  <si>
    <t>J</t>
    <phoneticPr fontId="8" type="noConversion"/>
  </si>
  <si>
    <t>TB-09-12</t>
  </si>
  <si>
    <t>TB-09-13</t>
  </si>
  <si>
    <t>TB-09-14</t>
  </si>
  <si>
    <t>TB-09-15</t>
  </si>
  <si>
    <t>M</t>
    <phoneticPr fontId="8" type="noConversion"/>
  </si>
  <si>
    <t>TB-09-77</t>
  </si>
  <si>
    <t>TB-09-78</t>
  </si>
  <si>
    <t>TB-09-79</t>
  </si>
  <si>
    <t>N</t>
    <phoneticPr fontId="8" type="noConversion"/>
  </si>
  <si>
    <t>TB-09-74</t>
  </si>
  <si>
    <t>TB-09-75</t>
  </si>
  <si>
    <t>TB-09-76</t>
  </si>
  <si>
    <t>P</t>
    <phoneticPr fontId="8" type="noConversion"/>
  </si>
  <si>
    <t>TB-09-56</t>
  </si>
  <si>
    <t>TB-09-57</t>
  </si>
  <si>
    <t>TB-09-58</t>
  </si>
  <si>
    <t>Q</t>
    <phoneticPr fontId="8" type="noConversion"/>
  </si>
  <si>
    <t>TB-09-02</t>
  </si>
  <si>
    <t>TB-09-03</t>
  </si>
  <si>
    <t>TB-09-04</t>
  </si>
  <si>
    <t>Gemuxiang</t>
    <phoneticPr fontId="8" type="noConversion"/>
  </si>
  <si>
    <t>GMX-7</t>
  </si>
  <si>
    <t>GMX-8</t>
  </si>
  <si>
    <t>GMX-1</t>
  </si>
  <si>
    <t>GMX-2</t>
  </si>
  <si>
    <t>GMX-3</t>
  </si>
  <si>
    <t>GMX-4</t>
  </si>
  <si>
    <t>GMX-5</t>
  </si>
  <si>
    <t>GMX-6</t>
  </si>
  <si>
    <t>Cuopu c</t>
    <phoneticPr fontId="8" type="noConversion"/>
  </si>
  <si>
    <t>LIC-16</t>
  </si>
  <si>
    <t>LIC-21</t>
  </si>
  <si>
    <t>LIC-22</t>
  </si>
  <si>
    <t>LIC-24</t>
  </si>
  <si>
    <t>LIC-26</t>
  </si>
  <si>
    <t>LIC-27</t>
  </si>
  <si>
    <t>LIC-23</t>
  </si>
  <si>
    <t>LIC-20</t>
  </si>
  <si>
    <t>LIC-25</t>
  </si>
  <si>
    <t>Cuopu d</t>
    <phoneticPr fontId="8" type="noConversion"/>
  </si>
  <si>
    <t>LIC-12</t>
  </si>
  <si>
    <t>LIC-13</t>
  </si>
  <si>
    <t>LIC-14</t>
  </si>
  <si>
    <t>LIC-15</t>
  </si>
  <si>
    <t>LIC-11</t>
  </si>
  <si>
    <t>LIC-10</t>
  </si>
  <si>
    <t>Cuopu e</t>
    <phoneticPr fontId="8" type="noConversion"/>
  </si>
  <si>
    <t>LIC-17</t>
  </si>
  <si>
    <t>LIC-28</t>
  </si>
  <si>
    <t>LIC-29</t>
  </si>
  <si>
    <t>ZDG</t>
    <phoneticPr fontId="8" type="noConversion"/>
  </si>
  <si>
    <t>ZDG-1</t>
  </si>
  <si>
    <t>ZDG-2</t>
  </si>
  <si>
    <t>ZDG-3</t>
  </si>
  <si>
    <t>ZDG-4</t>
  </si>
  <si>
    <t>ZDG-5</t>
  </si>
  <si>
    <t>ZDG-6</t>
  </si>
  <si>
    <t>ZDG-7</t>
  </si>
  <si>
    <t>ZDG-8</t>
  </si>
  <si>
    <t>ZDG-9</t>
  </si>
  <si>
    <t>ZDG-10</t>
  </si>
  <si>
    <t>GZ</t>
    <phoneticPr fontId="8" type="noConversion"/>
  </si>
  <si>
    <t>GZ-1</t>
  </si>
  <si>
    <t>GZ-2</t>
  </si>
  <si>
    <t>GZ-3</t>
  </si>
  <si>
    <t>GZ-4</t>
  </si>
  <si>
    <t>GZ-5</t>
  </si>
  <si>
    <t>GZ-6</t>
  </si>
  <si>
    <t>GZ-7</t>
  </si>
  <si>
    <t>GZ-8</t>
  </si>
  <si>
    <t>GZ-10B</t>
  </si>
  <si>
    <t>GZ-11</t>
  </si>
  <si>
    <t>GZ-12</t>
  </si>
  <si>
    <t>GZ-13</t>
  </si>
  <si>
    <t>KAN-101</t>
  </si>
  <si>
    <t>KAN-102</t>
  </si>
  <si>
    <t>KAN-103</t>
  </si>
  <si>
    <t>KAN-104</t>
  </si>
  <si>
    <t>KAN-105</t>
  </si>
  <si>
    <t>Lit3</t>
  </si>
  <si>
    <t>Lit4a</t>
  </si>
  <si>
    <t>Lit4bc</t>
  </si>
  <si>
    <t>Lit5a</t>
  </si>
  <si>
    <t>Lit5b</t>
  </si>
  <si>
    <t>Lit6</t>
  </si>
  <si>
    <t>Lit7</t>
  </si>
  <si>
    <t>SLH-1</t>
  </si>
  <si>
    <t>SLH-2</t>
  </si>
  <si>
    <t>SLH-3</t>
  </si>
  <si>
    <t>SLH-4</t>
  </si>
  <si>
    <t>SLH-5</t>
  </si>
  <si>
    <t>SLH-6</t>
  </si>
  <si>
    <t>SLH-7</t>
  </si>
  <si>
    <t>SLH-8</t>
  </si>
  <si>
    <t>SLH-9</t>
  </si>
  <si>
    <t>SLH-10</t>
  </si>
  <si>
    <t>YJG-1</t>
  </si>
  <si>
    <t>YJG-2</t>
  </si>
  <si>
    <t>YJG-3</t>
  </si>
  <si>
    <t>YJG-4</t>
  </si>
  <si>
    <t>YJG-5</t>
  </si>
  <si>
    <t>YJG-6</t>
  </si>
  <si>
    <t>YJG-7</t>
  </si>
  <si>
    <t>YJG-8</t>
  </si>
  <si>
    <t>YJG-9</t>
  </si>
  <si>
    <t>TSO-4</t>
  </si>
  <si>
    <t>TSO-5</t>
  </si>
  <si>
    <t>TSO-6</t>
  </si>
  <si>
    <t>TSO-7</t>
  </si>
  <si>
    <t>TSO-8</t>
  </si>
  <si>
    <t>TSO-9</t>
  </si>
  <si>
    <t>Publication</t>
    <phoneticPr fontId="8" type="noConversion"/>
  </si>
  <si>
    <t>Area</t>
    <phoneticPr fontId="8" type="noConversion"/>
  </si>
  <si>
    <t>Chevalier and Replumaz (2019)</t>
    <phoneticPr fontId="8" type="noConversion"/>
  </si>
  <si>
    <t>Shaluli Mountains</t>
    <phoneticPr fontId="8" type="noConversion"/>
  </si>
  <si>
    <t>Chevalier et al. (2016)</t>
    <phoneticPr fontId="8" type="noConversion"/>
  </si>
  <si>
    <t>Queer Range</t>
    <phoneticPr fontId="8" type="noConversion"/>
  </si>
  <si>
    <t>Chevalier et al. (2018)</t>
    <phoneticPr fontId="8" type="noConversion"/>
  </si>
  <si>
    <t>Daxueshan</t>
    <phoneticPr fontId="8" type="noConversion"/>
  </si>
  <si>
    <t>Strasky et al. (2009b)</t>
    <phoneticPr fontId="8" type="noConversion"/>
  </si>
  <si>
    <t>Schäfer et al. (2002)</t>
    <phoneticPr fontId="8" type="noConversion"/>
  </si>
  <si>
    <t>Daxue Range</t>
    <phoneticPr fontId="8" type="noConversion"/>
  </si>
  <si>
    <t>Bai et al. (2018)</t>
    <phoneticPr fontId="8" type="noConversion"/>
  </si>
  <si>
    <t>Xinlong Plateau</t>
    <phoneticPr fontId="8" type="noConversion"/>
  </si>
  <si>
    <t>Sample</t>
  </si>
  <si>
    <t>Shield</t>
  </si>
  <si>
    <t>Publ-10-age(yr)</t>
  </si>
  <si>
    <t>Publ-10-unc(yr)</t>
  </si>
  <si>
    <t>Zhou et al. (2007)</t>
  </si>
  <si>
    <t>KNSTD</t>
  </si>
  <si>
    <t>Hu et al. (2017)</t>
  </si>
  <si>
    <t>07KNSTD</t>
  </si>
  <si>
    <t>NIST_27900</t>
  </si>
  <si>
    <t>S555</t>
  </si>
  <si>
    <t>Site name</t>
    <phoneticPr fontId="8" type="noConversion"/>
  </si>
  <si>
    <t>Lat(N)</t>
    <phoneticPr fontId="8" type="noConversion"/>
  </si>
  <si>
    <t>Long(E)</t>
    <phoneticPr fontId="8" type="noConversion"/>
  </si>
  <si>
    <t>Altitude(m)</t>
    <phoneticPr fontId="8" type="noConversion"/>
  </si>
  <si>
    <r>
      <t>Density(g/cm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  <phoneticPr fontId="8" type="noConversion"/>
  </si>
  <si>
    <r>
      <rPr>
        <vertAlign val="super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Be-conc(at/g)</t>
    </r>
    <phoneticPr fontId="8" type="noConversion"/>
  </si>
  <si>
    <r>
      <rPr>
        <vertAlign val="super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Be-unc(at/g)</t>
    </r>
    <phoneticPr fontId="8" type="noConversion"/>
  </si>
  <si>
    <r>
      <rPr>
        <vertAlign val="super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Be-std</t>
    </r>
    <phoneticPr fontId="8" type="noConversion"/>
  </si>
  <si>
    <t>Bsongcuo</t>
    <phoneticPr fontId="8" type="noConversion"/>
  </si>
  <si>
    <t>Thickness (cm)</t>
    <phoneticPr fontId="8" type="noConversion"/>
  </si>
  <si>
    <t>GS1</t>
  </si>
  <si>
    <t>GS2</t>
  </si>
  <si>
    <t>GS3</t>
  </si>
  <si>
    <t>GS4</t>
  </si>
  <si>
    <t>GS5</t>
  </si>
  <si>
    <t>GS6</t>
  </si>
  <si>
    <t>GS7</t>
  </si>
  <si>
    <t>GS8</t>
  </si>
  <si>
    <t>GS9</t>
  </si>
  <si>
    <t>GS14</t>
  </si>
  <si>
    <t>GS15</t>
  </si>
  <si>
    <t>GS17</t>
  </si>
  <si>
    <t>GS19</t>
  </si>
  <si>
    <t>GS19R</t>
  </si>
  <si>
    <t>GS20</t>
  </si>
  <si>
    <t>GS20R</t>
  </si>
  <si>
    <t>Litang country</t>
    <phoneticPr fontId="8" type="noConversion"/>
  </si>
  <si>
    <t>Kangding</t>
    <phoneticPr fontId="8" type="noConversion"/>
  </si>
  <si>
    <t>GS10</t>
  </si>
  <si>
    <t>GS11</t>
  </si>
  <si>
    <t>GS12</t>
  </si>
  <si>
    <t>GS13</t>
  </si>
  <si>
    <t>Gongga Mountain</t>
  </si>
  <si>
    <t>Gongga Mountain</t>
    <phoneticPr fontId="8" type="noConversion"/>
  </si>
  <si>
    <t>Owen et al. (2005)</t>
    <phoneticPr fontId="8" type="noConversion"/>
  </si>
  <si>
    <t>Youngest
moraine</t>
  </si>
  <si>
    <t>Outwash
terrace</t>
  </si>
  <si>
    <t>Oldest moraine</t>
  </si>
  <si>
    <t>Graf et al. (2008)</t>
  </si>
  <si>
    <t>Group ID</t>
    <phoneticPr fontId="8" type="noConversion"/>
  </si>
  <si>
    <t>Fu et al.(2013)</t>
    <phoneticPr fontId="8" type="noConversion"/>
  </si>
  <si>
    <t>SMTB-B</t>
    <phoneticPr fontId="8" type="noConversion"/>
  </si>
  <si>
    <t>SMTB-C</t>
    <phoneticPr fontId="8" type="noConversion"/>
  </si>
  <si>
    <t>SMTB-D</t>
    <phoneticPr fontId="8" type="noConversion"/>
  </si>
  <si>
    <t>SMTB-E</t>
    <phoneticPr fontId="8" type="noConversion"/>
  </si>
  <si>
    <t>SMTB-H</t>
    <phoneticPr fontId="8" type="noConversion"/>
  </si>
  <si>
    <t>SMTB-J</t>
    <phoneticPr fontId="8" type="noConversion"/>
  </si>
  <si>
    <t>SMTB-M</t>
    <phoneticPr fontId="8" type="noConversion"/>
  </si>
  <si>
    <t>SMTB-N</t>
    <phoneticPr fontId="8" type="noConversion"/>
  </si>
  <si>
    <t>SMTB-P</t>
    <phoneticPr fontId="8" type="noConversion"/>
  </si>
  <si>
    <t>SMTB-Q</t>
    <phoneticPr fontId="8" type="noConversion"/>
  </si>
  <si>
    <t>GMX-O</t>
    <phoneticPr fontId="8" type="noConversion"/>
  </si>
  <si>
    <t>GMX-I</t>
    <phoneticPr fontId="8" type="noConversion"/>
  </si>
  <si>
    <t>LIC-c</t>
    <phoneticPr fontId="8" type="noConversion"/>
  </si>
  <si>
    <t>LIC-d</t>
    <phoneticPr fontId="8" type="noConversion"/>
  </si>
  <si>
    <t>LIC-e</t>
    <phoneticPr fontId="8" type="noConversion"/>
  </si>
  <si>
    <t xml:space="preserve">Zhuqing </t>
    <phoneticPr fontId="8" type="noConversion"/>
  </si>
  <si>
    <t>Ganzi</t>
    <phoneticPr fontId="8" type="noConversion"/>
  </si>
  <si>
    <t>KAN</t>
    <phoneticPr fontId="8" type="noConversion"/>
  </si>
  <si>
    <t>Lit</t>
    <phoneticPr fontId="8" type="noConversion"/>
  </si>
  <si>
    <t>Selaha  moraine</t>
    <phoneticPr fontId="8" type="noConversion"/>
  </si>
  <si>
    <t>SLH</t>
    <phoneticPr fontId="8" type="noConversion"/>
  </si>
  <si>
    <t>Yangjiagoumoraine</t>
    <phoneticPr fontId="8" type="noConversion"/>
  </si>
  <si>
    <t xml:space="preserve"> YJG</t>
    <phoneticPr fontId="8" type="noConversion"/>
  </si>
  <si>
    <t>BSC-A</t>
    <phoneticPr fontId="8" type="noConversion"/>
  </si>
  <si>
    <t>GX-A</t>
    <phoneticPr fontId="8" type="noConversion"/>
  </si>
  <si>
    <t>BYG-B</t>
    <phoneticPr fontId="8" type="noConversion"/>
  </si>
  <si>
    <t>GS-A</t>
    <phoneticPr fontId="8" type="noConversion"/>
  </si>
  <si>
    <t>GS-B</t>
    <phoneticPr fontId="8" type="noConversion"/>
  </si>
  <si>
    <t>GS-C</t>
    <phoneticPr fontId="8" type="noConversion"/>
  </si>
  <si>
    <t>TSO-A</t>
    <phoneticPr fontId="8" type="noConversion"/>
  </si>
  <si>
    <t>TSO-B</t>
    <phoneticPr fontId="8" type="noConversion"/>
  </si>
  <si>
    <t>WSD-02</t>
  </si>
  <si>
    <t>WSD-03</t>
  </si>
  <si>
    <t>WSD-04</t>
  </si>
  <si>
    <t>WSD-05</t>
  </si>
  <si>
    <t>WSD-06</t>
  </si>
  <si>
    <t>ZML-01</t>
  </si>
  <si>
    <t>ZML-02</t>
  </si>
  <si>
    <t>ZML-03</t>
  </si>
  <si>
    <t>ZML-04</t>
  </si>
  <si>
    <t>ZML-05</t>
  </si>
  <si>
    <t>ZML-06</t>
  </si>
  <si>
    <t>ZML-07</t>
  </si>
  <si>
    <t>ZML-08</t>
  </si>
  <si>
    <t>SGN-01</t>
  </si>
  <si>
    <t>SGN-02</t>
  </si>
  <si>
    <t>SGN-03</t>
  </si>
  <si>
    <t>SGN-04</t>
  </si>
  <si>
    <t>SGN-05</t>
  </si>
  <si>
    <t>SGN-06</t>
  </si>
  <si>
    <t>SGN-07</t>
  </si>
  <si>
    <t>SGN-25</t>
  </si>
  <si>
    <t>SGN-26</t>
  </si>
  <si>
    <t>SGN-27</t>
  </si>
  <si>
    <t>SGN-28</t>
  </si>
  <si>
    <t>SGN-29</t>
  </si>
  <si>
    <t>SGN-17</t>
  </si>
  <si>
    <t>SGN-18</t>
  </si>
  <si>
    <t>SGN-19</t>
  </si>
  <si>
    <t>SGN-20</t>
  </si>
  <si>
    <t>SGN-21</t>
  </si>
  <si>
    <t>SGN-22</t>
  </si>
  <si>
    <t>SGN-23</t>
  </si>
  <si>
    <t>SGN-24</t>
  </si>
  <si>
    <t>SGN-30</t>
  </si>
  <si>
    <t>SGN-31</t>
  </si>
  <si>
    <t>SGN-32</t>
  </si>
  <si>
    <t>SGN-08</t>
  </si>
  <si>
    <t>SGN-09</t>
  </si>
  <si>
    <t>SGN-10</t>
  </si>
  <si>
    <t>SGN-11</t>
  </si>
  <si>
    <t>SGN-12</t>
  </si>
  <si>
    <t>SGN-13</t>
  </si>
  <si>
    <t>SGN-14</t>
  </si>
  <si>
    <t>SGN-15</t>
  </si>
  <si>
    <t>SGN-16</t>
  </si>
  <si>
    <t>WSD-01</t>
    <phoneticPr fontId="8" type="noConversion"/>
  </si>
  <si>
    <t>GM4</t>
    <phoneticPr fontId="8" type="noConversion"/>
  </si>
  <si>
    <t>GM5</t>
    <phoneticPr fontId="8" type="noConversion"/>
  </si>
  <si>
    <t>SM1</t>
    <phoneticPr fontId="8" type="noConversion"/>
  </si>
  <si>
    <t>SM2</t>
    <phoneticPr fontId="8" type="noConversion"/>
  </si>
  <si>
    <t>SM3</t>
    <phoneticPr fontId="8" type="noConversion"/>
  </si>
  <si>
    <t>Siguniang Mountain</t>
    <phoneticPr fontId="8" type="noConversion"/>
  </si>
  <si>
    <t>Wang et al. (2022)</t>
    <phoneticPr fontId="8" type="noConversion"/>
  </si>
  <si>
    <t>Gongga Valley</t>
    <phoneticPr fontId="8" type="noConversion"/>
  </si>
  <si>
    <t>Changping Valley</t>
    <phoneticPr fontId="8" type="noConversion"/>
  </si>
  <si>
    <t>XBDN-20</t>
  </si>
  <si>
    <t>XBDN-21</t>
  </si>
  <si>
    <t>XBDN-22</t>
  </si>
  <si>
    <t>XBDN-23</t>
  </si>
  <si>
    <t>XBDN-24</t>
  </si>
  <si>
    <t>XBDN-26</t>
  </si>
  <si>
    <t>XBDN-07</t>
  </si>
  <si>
    <t>XBDN-08</t>
  </si>
  <si>
    <t>XBDN-09</t>
  </si>
  <si>
    <t>XBDN-10</t>
  </si>
  <si>
    <t>XBDN-11</t>
  </si>
  <si>
    <t>XBDN-12</t>
  </si>
  <si>
    <t>XBDN-15</t>
  </si>
  <si>
    <t>XBDS-05</t>
  </si>
  <si>
    <t>XBDS-06</t>
  </si>
  <si>
    <t>XBDS-07</t>
  </si>
  <si>
    <t>XBDN-18</t>
  </si>
  <si>
    <t>XBDN-25</t>
  </si>
  <si>
    <t>XBDN-06</t>
  </si>
  <si>
    <t>RijiuValley</t>
    <phoneticPr fontId="8" type="noConversion"/>
  </si>
  <si>
    <t>Sancha valley</t>
    <phoneticPr fontId="8" type="noConversion"/>
  </si>
  <si>
    <t>Yanjin Valley</t>
    <phoneticPr fontId="8" type="noConversion"/>
  </si>
  <si>
    <t>Xuebaoding Mountain</t>
    <phoneticPr fontId="8" type="noConversion"/>
  </si>
  <si>
    <t>Liu et al. (2018)</t>
    <phoneticPr fontId="8" type="noConversion"/>
  </si>
  <si>
    <t>YJM2</t>
    <phoneticPr fontId="8" type="noConversion"/>
  </si>
  <si>
    <t>YJM3</t>
    <phoneticPr fontId="8" type="noConversion"/>
  </si>
  <si>
    <t>SCM2</t>
    <phoneticPr fontId="8" type="noConversion"/>
  </si>
  <si>
    <t>SCM3</t>
    <phoneticPr fontId="8" type="noConversion"/>
  </si>
  <si>
    <t>RJM1</t>
    <phoneticPr fontId="8" type="noConversion"/>
  </si>
  <si>
    <t>St</t>
  </si>
  <si>
    <t>Lm</t>
  </si>
  <si>
    <t>LSDn</t>
  </si>
  <si>
    <t>Age (yr)</t>
  </si>
  <si>
    <t>Interr (yr)</t>
  </si>
  <si>
    <t>Exterr (yr)</t>
  </si>
  <si>
    <t>WSD-01</t>
  </si>
  <si>
    <t>Sample name</t>
    <phoneticPr fontId="8" type="noConversion"/>
  </si>
  <si>
    <t>Kong et al. (2009)</t>
  </si>
  <si>
    <t>Kong et al. (2009)</t>
    <phoneticPr fontId="8" type="noConversion"/>
  </si>
  <si>
    <t>Yulong Mountain</t>
  </si>
  <si>
    <t>Yulong Mountain</t>
    <phoneticPr fontId="8" type="noConversion"/>
  </si>
  <si>
    <t>Yankeyu village</t>
  </si>
  <si>
    <t>Yankeyu village</t>
    <phoneticPr fontId="8" type="noConversion"/>
  </si>
  <si>
    <t>YKY</t>
    <phoneticPr fontId="8" type="noConversion"/>
  </si>
  <si>
    <t>YN-52</t>
  </si>
  <si>
    <t>YN-53</t>
  </si>
  <si>
    <t>YN-54</t>
  </si>
  <si>
    <t>YN-55</t>
  </si>
  <si>
    <t>YN-56</t>
  </si>
  <si>
    <t>07KNSTD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</si>
</sst>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0_);[Red]\(0.00\)"/>
    <numFmt numFmtId="178" formatCode="0_);[Red]\(0\)"/>
    <numFmt numFmtId="179" formatCode="0.0%"/>
    <numFmt numFmtId="180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sz val="9"/>
      <name val="Geneva"/>
      <family val="1"/>
    </font>
    <font>
      <b/>
      <vertAlign val="superscript"/>
      <sz val="11"/>
      <name val="Times New Roman"/>
      <family val="1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179" fontId="1" fillId="0" borderId="0" xfId="0" applyNumberFormat="1" applyFont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3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8" fontId="1" fillId="0" borderId="9" xfId="0" applyNumberFormat="1" applyFont="1" applyBorder="1" applyAlignment="1">
      <alignment horizontal="left" vertical="center" wrapText="1"/>
    </xf>
    <xf numFmtId="179" fontId="1" fillId="0" borderId="5" xfId="0" applyNumberFormat="1" applyFont="1" applyBorder="1" applyAlignment="1">
      <alignment horizontal="left" vertical="center" wrapText="1"/>
    </xf>
    <xf numFmtId="178" fontId="1" fillId="0" borderId="8" xfId="0" applyNumberFormat="1" applyFont="1" applyBorder="1" applyAlignment="1">
      <alignment horizontal="left" vertical="center"/>
    </xf>
    <xf numFmtId="177" fontId="1" fillId="0" borderId="7" xfId="0" applyNumberFormat="1" applyFont="1" applyBorder="1" applyAlignment="1">
      <alignment horizontal="left" vertical="center"/>
    </xf>
    <xf numFmtId="179" fontId="1" fillId="0" borderId="8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9" fontId="1" fillId="0" borderId="3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180" fontId="1" fillId="0" borderId="7" xfId="0" applyNumberFormat="1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left" vertical="center"/>
    </xf>
    <xf numFmtId="180" fontId="1" fillId="0" borderId="4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Normal_Sheet1" xfId="1" xr:uid="{00000000-0005-0000-0000-000031000000}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4F61-FB97-49F2-8428-42428C4586DC}">
  <dimension ref="A1:P226"/>
  <sheetViews>
    <sheetView tabSelected="1" topLeftCell="B181" workbookViewId="0">
      <selection activeCell="H237" sqref="H237"/>
    </sheetView>
  </sheetViews>
  <sheetFormatPr defaultRowHeight="13.8"/>
  <cols>
    <col min="1" max="1" width="19.5546875" style="50" customWidth="1"/>
    <col min="2" max="2" width="15.44140625" style="50" customWidth="1"/>
    <col min="3" max="3" width="14.109375" style="50" customWidth="1"/>
    <col min="4" max="4" width="10.6640625" style="50" customWidth="1"/>
    <col min="5" max="5" width="9.44140625" style="50" customWidth="1"/>
    <col min="6" max="7" width="8.88671875" style="50"/>
    <col min="8" max="8" width="11.21875" style="50" customWidth="1"/>
    <col min="9" max="9" width="9.21875" style="50" customWidth="1"/>
    <col min="10" max="10" width="15.109375" style="50" customWidth="1"/>
    <col min="11" max="11" width="9.5546875" style="50" customWidth="1"/>
    <col min="12" max="12" width="14.44140625" style="50" customWidth="1"/>
    <col min="13" max="13" width="14.88671875" style="50" customWidth="1"/>
    <col min="14" max="14" width="11" style="50" customWidth="1"/>
    <col min="15" max="15" width="13.21875" style="50" customWidth="1"/>
    <col min="16" max="16" width="14.21875" style="50" customWidth="1"/>
    <col min="17" max="16384" width="8.88671875" style="50"/>
  </cols>
  <sheetData>
    <row r="1" spans="1:16" ht="27.6">
      <c r="A1" s="53" t="s">
        <v>221</v>
      </c>
      <c r="B1" s="53" t="s">
        <v>222</v>
      </c>
      <c r="C1" s="53" t="s">
        <v>244</v>
      </c>
      <c r="D1" s="53" t="s">
        <v>283</v>
      </c>
      <c r="E1" s="53" t="s">
        <v>234</v>
      </c>
      <c r="F1" s="53" t="s">
        <v>245</v>
      </c>
      <c r="G1" s="53" t="s">
        <v>246</v>
      </c>
      <c r="H1" s="53" t="s">
        <v>247</v>
      </c>
      <c r="I1" s="54" t="s">
        <v>253</v>
      </c>
      <c r="J1" s="53" t="s">
        <v>248</v>
      </c>
      <c r="K1" s="53" t="s">
        <v>235</v>
      </c>
      <c r="L1" s="53" t="s">
        <v>249</v>
      </c>
      <c r="M1" s="53" t="s">
        <v>250</v>
      </c>
      <c r="N1" s="53" t="s">
        <v>251</v>
      </c>
      <c r="O1" s="53" t="s">
        <v>236</v>
      </c>
      <c r="P1" s="53" t="s">
        <v>237</v>
      </c>
    </row>
    <row r="2" spans="1:16" ht="16.8" customHeight="1">
      <c r="A2" s="74" t="s">
        <v>238</v>
      </c>
      <c r="B2" s="71" t="s">
        <v>86</v>
      </c>
      <c r="C2" s="71" t="s">
        <v>85</v>
      </c>
      <c r="D2" s="56" t="s">
        <v>309</v>
      </c>
      <c r="E2" s="50" t="s">
        <v>70</v>
      </c>
      <c r="F2" s="50">
        <v>29.911999999999999</v>
      </c>
      <c r="G2" s="50">
        <v>95.617500000000007</v>
      </c>
      <c r="H2" s="50">
        <v>2874</v>
      </c>
      <c r="I2" s="50">
        <v>4</v>
      </c>
      <c r="J2" s="50">
        <v>2.65</v>
      </c>
      <c r="K2" s="50">
        <v>0.98699999999999999</v>
      </c>
      <c r="L2" s="50">
        <v>823667</v>
      </c>
      <c r="M2" s="50">
        <v>28332</v>
      </c>
      <c r="N2" s="50" t="s">
        <v>239</v>
      </c>
      <c r="O2" s="50">
        <v>27100</v>
      </c>
      <c r="P2" s="50">
        <v>3300</v>
      </c>
    </row>
    <row r="3" spans="1:16">
      <c r="A3" s="75"/>
      <c r="B3" s="72"/>
      <c r="C3" s="72"/>
      <c r="D3" s="56" t="s">
        <v>309</v>
      </c>
      <c r="E3" s="50" t="s">
        <v>71</v>
      </c>
      <c r="F3" s="50">
        <v>29.911999999999999</v>
      </c>
      <c r="G3" s="50">
        <v>95.617500000000007</v>
      </c>
      <c r="H3" s="50">
        <v>2874</v>
      </c>
      <c r="I3" s="50">
        <v>4</v>
      </c>
      <c r="J3" s="50">
        <v>2.65</v>
      </c>
      <c r="K3" s="50">
        <v>0.98699999999999999</v>
      </c>
      <c r="L3" s="50">
        <v>980474</v>
      </c>
      <c r="M3" s="50">
        <v>39561</v>
      </c>
      <c r="N3" s="50" t="s">
        <v>239</v>
      </c>
      <c r="O3" s="50">
        <v>32300</v>
      </c>
      <c r="P3" s="50">
        <v>4200</v>
      </c>
    </row>
    <row r="4" spans="1:16">
      <c r="A4" s="75"/>
      <c r="B4" s="72"/>
      <c r="C4" s="72"/>
      <c r="D4" s="56" t="s">
        <v>309</v>
      </c>
      <c r="E4" s="50" t="s">
        <v>72</v>
      </c>
      <c r="F4" s="50">
        <v>29.911999999999999</v>
      </c>
      <c r="G4" s="50">
        <v>95.617500000000007</v>
      </c>
      <c r="H4" s="50">
        <v>2880</v>
      </c>
      <c r="I4" s="50">
        <v>3</v>
      </c>
      <c r="J4" s="50">
        <v>2.65</v>
      </c>
      <c r="K4" s="50">
        <v>0.98699999999999999</v>
      </c>
      <c r="L4" s="50">
        <v>3929646</v>
      </c>
      <c r="M4" s="50">
        <v>121427</v>
      </c>
      <c r="N4" s="50" t="s">
        <v>239</v>
      </c>
      <c r="O4" s="50">
        <v>131100</v>
      </c>
      <c r="P4" s="50">
        <v>15900</v>
      </c>
    </row>
    <row r="5" spans="1:16">
      <c r="A5" s="75"/>
      <c r="B5" s="72"/>
      <c r="C5" s="72"/>
      <c r="D5" s="56" t="s">
        <v>309</v>
      </c>
      <c r="E5" s="50" t="s">
        <v>73</v>
      </c>
      <c r="F5" s="50">
        <v>29.911999999999999</v>
      </c>
      <c r="G5" s="50">
        <v>95.617500000000007</v>
      </c>
      <c r="H5" s="50">
        <v>2880</v>
      </c>
      <c r="I5" s="50">
        <v>3</v>
      </c>
      <c r="J5" s="50">
        <v>2.65</v>
      </c>
      <c r="K5" s="50">
        <v>0.98699999999999999</v>
      </c>
      <c r="L5" s="50">
        <v>3934403</v>
      </c>
      <c r="M5" s="50">
        <v>116797</v>
      </c>
      <c r="N5" s="50" t="s">
        <v>239</v>
      </c>
      <c r="O5" s="50">
        <v>131300</v>
      </c>
      <c r="P5" s="50">
        <v>15700</v>
      </c>
    </row>
    <row r="6" spans="1:16">
      <c r="A6" s="75"/>
      <c r="B6" s="72"/>
      <c r="C6" s="72"/>
      <c r="D6" s="56" t="s">
        <v>309</v>
      </c>
      <c r="E6" s="50" t="s">
        <v>74</v>
      </c>
      <c r="F6" s="50">
        <v>29.906169999999999</v>
      </c>
      <c r="G6" s="50">
        <v>95.611670000000004</v>
      </c>
      <c r="H6" s="50">
        <v>2874</v>
      </c>
      <c r="I6" s="50">
        <v>6</v>
      </c>
      <c r="J6" s="50">
        <v>2.65</v>
      </c>
      <c r="K6" s="50">
        <v>0.98799999999999999</v>
      </c>
      <c r="L6" s="50">
        <v>3310005</v>
      </c>
      <c r="M6" s="50">
        <v>171304</v>
      </c>
      <c r="N6" s="50" t="s">
        <v>239</v>
      </c>
      <c r="O6" s="50">
        <v>112900</v>
      </c>
      <c r="P6" s="50">
        <v>16700</v>
      </c>
    </row>
    <row r="7" spans="1:16">
      <c r="A7" s="75"/>
      <c r="B7" s="72"/>
      <c r="C7" s="72"/>
      <c r="D7" s="55" t="s">
        <v>309</v>
      </c>
      <c r="E7" s="51" t="s">
        <v>75</v>
      </c>
      <c r="F7" s="51">
        <v>29.906169999999999</v>
      </c>
      <c r="G7" s="51">
        <v>95.611670000000004</v>
      </c>
      <c r="H7" s="51">
        <v>2874</v>
      </c>
      <c r="I7" s="51">
        <v>6</v>
      </c>
      <c r="J7" s="51">
        <v>2.65</v>
      </c>
      <c r="K7" s="51">
        <v>0.98799999999999999</v>
      </c>
      <c r="L7" s="51">
        <v>3980351</v>
      </c>
      <c r="M7" s="51">
        <v>100946</v>
      </c>
      <c r="N7" s="51" t="s">
        <v>239</v>
      </c>
      <c r="O7" s="51">
        <v>136500</v>
      </c>
      <c r="P7" s="51">
        <v>15800</v>
      </c>
    </row>
    <row r="8" spans="1:16">
      <c r="A8" s="75"/>
      <c r="B8" s="72"/>
      <c r="C8" s="72"/>
      <c r="D8" s="56" t="s">
        <v>310</v>
      </c>
      <c r="E8" s="52" t="s">
        <v>76</v>
      </c>
      <c r="F8" s="52">
        <v>30.084499999999998</v>
      </c>
      <c r="G8" s="52">
        <v>95.531329999999997</v>
      </c>
      <c r="H8" s="52">
        <v>3009</v>
      </c>
      <c r="I8" s="52">
        <v>5</v>
      </c>
      <c r="J8" s="52">
        <v>2.65</v>
      </c>
      <c r="K8" s="52">
        <v>0.98399999999999999</v>
      </c>
      <c r="L8" s="52">
        <v>457628</v>
      </c>
      <c r="M8" s="52">
        <v>14263</v>
      </c>
      <c r="N8" s="52" t="s">
        <v>239</v>
      </c>
      <c r="O8" s="52">
        <v>13900</v>
      </c>
      <c r="P8" s="52">
        <v>1600</v>
      </c>
    </row>
    <row r="9" spans="1:16">
      <c r="A9" s="75"/>
      <c r="B9" s="72"/>
      <c r="C9" s="72"/>
      <c r="D9" s="56" t="s">
        <v>310</v>
      </c>
      <c r="E9" s="50" t="s">
        <v>77</v>
      </c>
      <c r="F9" s="50">
        <v>30.097169999999998</v>
      </c>
      <c r="G9" s="50">
        <v>95.531170000000003</v>
      </c>
      <c r="H9" s="50">
        <v>3031</v>
      </c>
      <c r="I9" s="50">
        <v>3</v>
      </c>
      <c r="J9" s="50">
        <v>2.65</v>
      </c>
      <c r="K9" s="50">
        <v>0.97499999999999998</v>
      </c>
      <c r="L9" s="50">
        <v>375887</v>
      </c>
      <c r="M9" s="50">
        <v>26162</v>
      </c>
      <c r="N9" s="50" t="s">
        <v>239</v>
      </c>
      <c r="O9" s="50">
        <v>11100</v>
      </c>
      <c r="P9" s="50">
        <v>1900</v>
      </c>
    </row>
    <row r="10" spans="1:16">
      <c r="A10" s="75"/>
      <c r="B10" s="72"/>
      <c r="C10" s="72"/>
      <c r="D10" s="56" t="s">
        <v>310</v>
      </c>
      <c r="E10" s="50" t="s">
        <v>78</v>
      </c>
      <c r="F10" s="50">
        <v>30.09817</v>
      </c>
      <c r="G10" s="50">
        <v>95.522999999999996</v>
      </c>
      <c r="H10" s="50">
        <v>3049</v>
      </c>
      <c r="I10" s="50">
        <v>4</v>
      </c>
      <c r="J10" s="50">
        <v>2.65</v>
      </c>
      <c r="K10" s="50">
        <v>0.98799999999999999</v>
      </c>
      <c r="L10" s="50">
        <v>189950</v>
      </c>
      <c r="M10" s="50">
        <v>9277</v>
      </c>
      <c r="N10" s="50" t="s">
        <v>239</v>
      </c>
      <c r="O10" s="50">
        <v>5600</v>
      </c>
      <c r="P10" s="50">
        <v>800</v>
      </c>
    </row>
    <row r="11" spans="1:16">
      <c r="A11" s="75"/>
      <c r="B11" s="72"/>
      <c r="C11" s="72"/>
      <c r="D11" s="56" t="s">
        <v>310</v>
      </c>
      <c r="E11" s="50" t="s">
        <v>79</v>
      </c>
      <c r="F11" s="50">
        <v>30.099329999999998</v>
      </c>
      <c r="G11" s="50">
        <v>95.522999999999996</v>
      </c>
      <c r="H11" s="50">
        <v>3023</v>
      </c>
      <c r="I11" s="50">
        <v>5</v>
      </c>
      <c r="J11" s="50">
        <v>2.65</v>
      </c>
      <c r="K11" s="50">
        <v>0.98799999999999999</v>
      </c>
      <c r="L11" s="50">
        <v>613782</v>
      </c>
      <c r="M11" s="50">
        <v>20136</v>
      </c>
      <c r="N11" s="50" t="s">
        <v>239</v>
      </c>
      <c r="O11" s="50">
        <v>18500</v>
      </c>
      <c r="P11" s="50">
        <v>2200</v>
      </c>
    </row>
    <row r="12" spans="1:16">
      <c r="A12" s="75"/>
      <c r="B12" s="72"/>
      <c r="C12" s="72"/>
      <c r="D12" s="56" t="s">
        <v>310</v>
      </c>
      <c r="E12" s="50" t="s">
        <v>80</v>
      </c>
      <c r="F12" s="50">
        <v>30.10117</v>
      </c>
      <c r="G12" s="50">
        <v>95.522329999999997</v>
      </c>
      <c r="H12" s="50">
        <v>3039</v>
      </c>
      <c r="I12" s="50">
        <v>3</v>
      </c>
      <c r="J12" s="50">
        <v>2.65</v>
      </c>
      <c r="K12" s="50">
        <v>0.98599999999999999</v>
      </c>
      <c r="L12" s="50">
        <v>535273</v>
      </c>
      <c r="M12" s="50">
        <v>25617</v>
      </c>
      <c r="N12" s="50" t="s">
        <v>239</v>
      </c>
      <c r="O12" s="50">
        <v>15800</v>
      </c>
      <c r="P12" s="50">
        <v>2200</v>
      </c>
    </row>
    <row r="13" spans="1:16">
      <c r="A13" s="75"/>
      <c r="B13" s="72"/>
      <c r="C13" s="72"/>
      <c r="D13" s="56" t="s">
        <v>310</v>
      </c>
      <c r="E13" s="50" t="s">
        <v>81</v>
      </c>
      <c r="F13" s="50">
        <v>30.10333</v>
      </c>
      <c r="G13" s="50">
        <v>95.522329999999997</v>
      </c>
      <c r="H13" s="50">
        <v>3022</v>
      </c>
      <c r="I13" s="50">
        <v>5</v>
      </c>
      <c r="J13" s="50">
        <v>2.65</v>
      </c>
      <c r="K13" s="50">
        <v>0.98499999999999999</v>
      </c>
      <c r="L13" s="50">
        <v>508222</v>
      </c>
      <c r="M13" s="50">
        <v>20676</v>
      </c>
      <c r="N13" s="50" t="s">
        <v>239</v>
      </c>
      <c r="O13" s="50">
        <v>15300</v>
      </c>
      <c r="P13" s="50">
        <v>2000</v>
      </c>
    </row>
    <row r="14" spans="1:16">
      <c r="A14" s="75"/>
      <c r="B14" s="72"/>
      <c r="C14" s="72"/>
      <c r="D14" s="56" t="s">
        <v>310</v>
      </c>
      <c r="E14" s="50" t="s">
        <v>82</v>
      </c>
      <c r="F14" s="50">
        <v>30.09817</v>
      </c>
      <c r="G14" s="50">
        <v>95.524330000000006</v>
      </c>
      <c r="H14" s="50">
        <v>3047</v>
      </c>
      <c r="I14" s="50">
        <v>3</v>
      </c>
      <c r="J14" s="50">
        <v>2.65</v>
      </c>
      <c r="K14" s="50">
        <v>0.98899999999999999</v>
      </c>
      <c r="L14" s="50">
        <v>479924</v>
      </c>
      <c r="M14" s="50">
        <v>24857</v>
      </c>
      <c r="N14" s="50" t="s">
        <v>239</v>
      </c>
      <c r="O14" s="50">
        <v>14100</v>
      </c>
      <c r="P14" s="50">
        <v>2000</v>
      </c>
    </row>
    <row r="15" spans="1:16">
      <c r="A15" s="75"/>
      <c r="B15" s="72"/>
      <c r="C15" s="72"/>
      <c r="D15" s="56" t="s">
        <v>310</v>
      </c>
      <c r="E15" s="50" t="s">
        <v>83</v>
      </c>
      <c r="F15" s="50">
        <v>30.097670000000001</v>
      </c>
      <c r="G15" s="50">
        <v>95.524169999999998</v>
      </c>
      <c r="H15" s="50">
        <v>3049</v>
      </c>
      <c r="I15" s="50">
        <v>4</v>
      </c>
      <c r="J15" s="50">
        <v>2.65</v>
      </c>
      <c r="K15" s="50">
        <v>0.98899999999999999</v>
      </c>
      <c r="L15" s="50">
        <v>396856</v>
      </c>
      <c r="M15" s="50">
        <v>20883</v>
      </c>
      <c r="N15" s="50" t="s">
        <v>239</v>
      </c>
      <c r="O15" s="50">
        <v>11700</v>
      </c>
      <c r="P15" s="50">
        <v>1700</v>
      </c>
    </row>
    <row r="16" spans="1:16">
      <c r="A16" s="76"/>
      <c r="B16" s="73"/>
      <c r="C16" s="73"/>
      <c r="D16" s="66" t="s">
        <v>310</v>
      </c>
      <c r="E16" s="51" t="s">
        <v>84</v>
      </c>
      <c r="F16" s="51">
        <v>30.105499999999999</v>
      </c>
      <c r="G16" s="51">
        <v>95.522499999999994</v>
      </c>
      <c r="H16" s="51">
        <v>3013</v>
      </c>
      <c r="I16" s="51">
        <v>4</v>
      </c>
      <c r="J16" s="51">
        <v>2.65</v>
      </c>
      <c r="K16" s="51">
        <v>0.98</v>
      </c>
      <c r="L16" s="51">
        <v>534295</v>
      </c>
      <c r="M16" s="51">
        <v>15482</v>
      </c>
      <c r="N16" s="51" t="s">
        <v>239</v>
      </c>
      <c r="O16" s="51">
        <v>16100</v>
      </c>
      <c r="P16" s="51">
        <v>1900</v>
      </c>
    </row>
    <row r="17" spans="1:16">
      <c r="A17" s="74" t="s">
        <v>240</v>
      </c>
      <c r="B17" s="72" t="s">
        <v>86</v>
      </c>
      <c r="C17" s="75" t="s">
        <v>252</v>
      </c>
      <c r="D17" s="50" t="s">
        <v>308</v>
      </c>
      <c r="E17" s="50" t="s">
        <v>87</v>
      </c>
      <c r="F17" s="50">
        <v>29.998915</v>
      </c>
      <c r="G17" s="50">
        <v>93.890321</v>
      </c>
      <c r="H17" s="50">
        <v>3476</v>
      </c>
      <c r="I17" s="50">
        <v>3</v>
      </c>
      <c r="J17" s="50">
        <v>2.7</v>
      </c>
      <c r="K17" s="50">
        <v>0.9691999</v>
      </c>
      <c r="L17" s="50">
        <v>611700</v>
      </c>
      <c r="M17" s="50">
        <v>25300</v>
      </c>
      <c r="N17" s="50" t="s">
        <v>241</v>
      </c>
      <c r="O17" s="50">
        <v>16700</v>
      </c>
      <c r="P17" s="50">
        <v>1600</v>
      </c>
    </row>
    <row r="18" spans="1:16">
      <c r="A18" s="75"/>
      <c r="B18" s="72"/>
      <c r="C18" s="75"/>
      <c r="D18" s="50" t="s">
        <v>308</v>
      </c>
      <c r="E18" s="50" t="s">
        <v>88</v>
      </c>
      <c r="F18" s="50">
        <v>29.999133</v>
      </c>
      <c r="G18" s="50">
        <v>93.890170999999995</v>
      </c>
      <c r="H18" s="50">
        <v>3477</v>
      </c>
      <c r="I18" s="50">
        <v>3.5</v>
      </c>
      <c r="J18" s="50">
        <v>2.7</v>
      </c>
      <c r="K18" s="50">
        <v>0.96910680000000005</v>
      </c>
      <c r="L18" s="50">
        <v>645700</v>
      </c>
      <c r="M18" s="50">
        <v>22200</v>
      </c>
      <c r="N18" s="50" t="s">
        <v>241</v>
      </c>
      <c r="O18" s="50">
        <v>17600</v>
      </c>
      <c r="P18" s="50">
        <v>1600</v>
      </c>
    </row>
    <row r="19" spans="1:16">
      <c r="A19" s="75"/>
      <c r="B19" s="72"/>
      <c r="C19" s="75"/>
      <c r="D19" s="50" t="s">
        <v>308</v>
      </c>
      <c r="E19" s="50" t="s">
        <v>89</v>
      </c>
      <c r="F19" s="50">
        <v>29.998988000000001</v>
      </c>
      <c r="G19" s="50">
        <v>93.890264000000002</v>
      </c>
      <c r="H19" s="50">
        <v>3477</v>
      </c>
      <c r="I19" s="50">
        <v>4</v>
      </c>
      <c r="J19" s="50">
        <v>2.7</v>
      </c>
      <c r="K19" s="50">
        <v>0.9691999</v>
      </c>
      <c r="L19" s="50">
        <v>897600</v>
      </c>
      <c r="M19" s="50">
        <v>25000</v>
      </c>
      <c r="N19" s="50" t="s">
        <v>241</v>
      </c>
      <c r="O19" s="50">
        <v>23900</v>
      </c>
      <c r="P19" s="50">
        <v>2100</v>
      </c>
    </row>
    <row r="20" spans="1:16">
      <c r="A20" s="76"/>
      <c r="B20" s="73"/>
      <c r="C20" s="76"/>
      <c r="D20" s="50" t="s">
        <v>308</v>
      </c>
      <c r="E20" s="51" t="s">
        <v>90</v>
      </c>
      <c r="F20" s="51">
        <v>29.999084</v>
      </c>
      <c r="G20" s="51">
        <v>93.890287999999998</v>
      </c>
      <c r="H20" s="51">
        <v>3477</v>
      </c>
      <c r="I20" s="51">
        <v>3</v>
      </c>
      <c r="J20" s="51">
        <v>2.7</v>
      </c>
      <c r="K20" s="51">
        <v>0.96910680000000005</v>
      </c>
      <c r="L20" s="51">
        <v>666700</v>
      </c>
      <c r="M20" s="51">
        <v>20400</v>
      </c>
      <c r="N20" s="51" t="s">
        <v>241</v>
      </c>
      <c r="O20" s="51">
        <v>18100</v>
      </c>
      <c r="P20" s="51">
        <v>1600</v>
      </c>
    </row>
    <row r="21" spans="1:16">
      <c r="A21" s="77" t="s">
        <v>284</v>
      </c>
      <c r="B21" s="77" t="s">
        <v>224</v>
      </c>
      <c r="C21" s="77" t="s">
        <v>69</v>
      </c>
      <c r="D21" s="58" t="s">
        <v>285</v>
      </c>
      <c r="E21" s="52" t="s">
        <v>91</v>
      </c>
      <c r="F21" s="52">
        <v>29.12847</v>
      </c>
      <c r="G21" s="52">
        <v>100.21805000000001</v>
      </c>
      <c r="H21" s="52">
        <v>3919</v>
      </c>
      <c r="I21" s="52">
        <v>3</v>
      </c>
      <c r="J21" s="52">
        <v>2.7</v>
      </c>
      <c r="K21" s="52">
        <v>0.99862859999999998</v>
      </c>
      <c r="L21" s="52">
        <v>6479634</v>
      </c>
      <c r="M21" s="52">
        <v>133499</v>
      </c>
      <c r="N21" s="52" t="s">
        <v>241</v>
      </c>
      <c r="O21" s="52">
        <v>121300</v>
      </c>
      <c r="P21" s="52">
        <v>10800</v>
      </c>
    </row>
    <row r="22" spans="1:16">
      <c r="A22" s="78"/>
      <c r="B22" s="78"/>
      <c r="C22" s="78"/>
      <c r="D22" s="61" t="s">
        <v>285</v>
      </c>
      <c r="E22" s="50" t="s">
        <v>92</v>
      </c>
      <c r="F22" s="50">
        <v>29.129069999999999</v>
      </c>
      <c r="G22" s="50">
        <v>100.21812</v>
      </c>
      <c r="H22" s="50">
        <v>3924</v>
      </c>
      <c r="I22" s="50">
        <v>2</v>
      </c>
      <c r="J22" s="50">
        <v>2.7</v>
      </c>
      <c r="K22" s="50">
        <v>0.99441930000000001</v>
      </c>
      <c r="L22" s="50">
        <v>8012489</v>
      </c>
      <c r="M22" s="50">
        <v>262649</v>
      </c>
      <c r="N22" s="50" t="s">
        <v>241</v>
      </c>
      <c r="O22" s="50">
        <v>150700</v>
      </c>
      <c r="P22" s="50">
        <v>14200</v>
      </c>
    </row>
    <row r="23" spans="1:16">
      <c r="A23" s="78"/>
      <c r="B23" s="78"/>
      <c r="C23" s="79"/>
      <c r="D23" s="57" t="s">
        <v>285</v>
      </c>
      <c r="E23" s="51" t="s">
        <v>93</v>
      </c>
      <c r="F23" s="51">
        <v>29.129480000000001</v>
      </c>
      <c r="G23" s="51">
        <v>100.2182</v>
      </c>
      <c r="H23" s="51">
        <v>3929</v>
      </c>
      <c r="I23" s="51">
        <v>4</v>
      </c>
      <c r="J23" s="51">
        <v>2.7</v>
      </c>
      <c r="K23" s="51">
        <v>0.99435960000000001</v>
      </c>
      <c r="L23" s="51">
        <v>7176619</v>
      </c>
      <c r="M23" s="51">
        <v>295393</v>
      </c>
      <c r="N23" s="51" t="s">
        <v>241</v>
      </c>
      <c r="O23" s="51">
        <v>135300</v>
      </c>
      <c r="P23" s="51">
        <v>13100</v>
      </c>
    </row>
    <row r="24" spans="1:16">
      <c r="A24" s="78"/>
      <c r="B24" s="78"/>
      <c r="C24" s="77" t="s">
        <v>68</v>
      </c>
      <c r="D24" s="61" t="s">
        <v>286</v>
      </c>
      <c r="E24" s="52" t="s">
        <v>94</v>
      </c>
      <c r="F24" s="52">
        <v>29.118819999999999</v>
      </c>
      <c r="G24" s="52">
        <v>100.20948</v>
      </c>
      <c r="H24" s="52">
        <v>3864</v>
      </c>
      <c r="I24" s="52">
        <v>2</v>
      </c>
      <c r="J24" s="52">
        <v>2.7</v>
      </c>
      <c r="K24" s="52">
        <v>1</v>
      </c>
      <c r="L24" s="52">
        <v>5534562</v>
      </c>
      <c r="M24" s="52">
        <v>120464</v>
      </c>
      <c r="N24" s="52" t="s">
        <v>241</v>
      </c>
      <c r="O24" s="52">
        <v>106900</v>
      </c>
      <c r="P24" s="52">
        <v>9600</v>
      </c>
    </row>
    <row r="25" spans="1:16">
      <c r="A25" s="78"/>
      <c r="B25" s="78"/>
      <c r="C25" s="78"/>
      <c r="D25" s="61" t="s">
        <v>286</v>
      </c>
      <c r="E25" s="50" t="s">
        <v>95</v>
      </c>
      <c r="F25" s="50">
        <v>29.118929999999999</v>
      </c>
      <c r="G25" s="50">
        <v>100.20963</v>
      </c>
      <c r="H25" s="50">
        <v>3864</v>
      </c>
      <c r="I25" s="50">
        <v>2</v>
      </c>
      <c r="J25" s="50">
        <v>2.7</v>
      </c>
      <c r="K25" s="50">
        <v>1</v>
      </c>
      <c r="L25" s="50">
        <v>4915283</v>
      </c>
      <c r="M25" s="50">
        <v>102300</v>
      </c>
      <c r="N25" s="50" t="s">
        <v>241</v>
      </c>
      <c r="O25" s="50">
        <v>96400</v>
      </c>
      <c r="P25" s="50">
        <v>8600</v>
      </c>
    </row>
    <row r="26" spans="1:16">
      <c r="A26" s="78"/>
      <c r="B26" s="78"/>
      <c r="C26" s="79"/>
      <c r="D26" s="61" t="s">
        <v>286</v>
      </c>
      <c r="E26" s="51" t="s">
        <v>96</v>
      </c>
      <c r="F26" s="51">
        <v>29.118970000000001</v>
      </c>
      <c r="G26" s="51">
        <v>100.20985</v>
      </c>
      <c r="H26" s="51">
        <v>3867</v>
      </c>
      <c r="I26" s="51">
        <v>2</v>
      </c>
      <c r="J26" s="51">
        <v>2.7</v>
      </c>
      <c r="K26" s="51">
        <v>1</v>
      </c>
      <c r="L26" s="51">
        <v>4360926</v>
      </c>
      <c r="M26" s="51">
        <v>126357</v>
      </c>
      <c r="N26" s="51" t="s">
        <v>241</v>
      </c>
      <c r="O26" s="51">
        <v>85700</v>
      </c>
      <c r="P26" s="51">
        <v>7800</v>
      </c>
    </row>
    <row r="27" spans="1:16">
      <c r="A27" s="78"/>
      <c r="B27" s="78"/>
      <c r="C27" s="77" t="s">
        <v>97</v>
      </c>
      <c r="D27" s="58" t="s">
        <v>287</v>
      </c>
      <c r="E27" s="52" t="s">
        <v>98</v>
      </c>
      <c r="F27" s="52">
        <v>29.122879999999999</v>
      </c>
      <c r="G27" s="52">
        <v>100.21147000000001</v>
      </c>
      <c r="H27" s="52">
        <v>3916</v>
      </c>
      <c r="I27" s="52">
        <v>3</v>
      </c>
      <c r="J27" s="52">
        <v>2.7</v>
      </c>
      <c r="K27" s="52">
        <v>0.99786180000000002</v>
      </c>
      <c r="L27" s="52">
        <v>6230089</v>
      </c>
      <c r="M27" s="52">
        <v>194946</v>
      </c>
      <c r="N27" s="52" t="s">
        <v>241</v>
      </c>
      <c r="O27" s="52">
        <v>117200</v>
      </c>
      <c r="P27" s="52">
        <v>10900</v>
      </c>
    </row>
    <row r="28" spans="1:16">
      <c r="A28" s="78"/>
      <c r="B28" s="78"/>
      <c r="C28" s="78"/>
      <c r="D28" s="61" t="s">
        <v>287</v>
      </c>
      <c r="E28" s="50" t="s">
        <v>99</v>
      </c>
      <c r="F28" s="50">
        <v>29.123419999999999</v>
      </c>
      <c r="G28" s="50">
        <v>100.21185</v>
      </c>
      <c r="H28" s="50">
        <v>3928</v>
      </c>
      <c r="I28" s="50">
        <v>3</v>
      </c>
      <c r="J28" s="50">
        <v>2.7</v>
      </c>
      <c r="K28" s="50">
        <v>0.99786180000000002</v>
      </c>
      <c r="L28" s="50">
        <v>2877747</v>
      </c>
      <c r="M28" s="50">
        <v>105209</v>
      </c>
      <c r="N28" s="50" t="s">
        <v>241</v>
      </c>
      <c r="O28" s="50">
        <v>54700</v>
      </c>
      <c r="P28" s="50">
        <v>5100</v>
      </c>
    </row>
    <row r="29" spans="1:16">
      <c r="A29" s="78"/>
      <c r="B29" s="78"/>
      <c r="C29" s="79"/>
      <c r="D29" s="57" t="s">
        <v>287</v>
      </c>
      <c r="E29" s="51" t="s">
        <v>100</v>
      </c>
      <c r="F29" s="51">
        <v>29.1236</v>
      </c>
      <c r="G29" s="51">
        <v>100.21198</v>
      </c>
      <c r="H29" s="51">
        <v>3931</v>
      </c>
      <c r="I29" s="51">
        <v>3</v>
      </c>
      <c r="J29" s="51">
        <v>2.7</v>
      </c>
      <c r="K29" s="51">
        <v>0.99786180000000002</v>
      </c>
      <c r="L29" s="51">
        <v>2700506</v>
      </c>
      <c r="M29" s="51">
        <v>84991</v>
      </c>
      <c r="N29" s="51" t="s">
        <v>241</v>
      </c>
      <c r="O29" s="51">
        <v>50600</v>
      </c>
      <c r="P29" s="51">
        <v>4600</v>
      </c>
    </row>
    <row r="30" spans="1:16">
      <c r="A30" s="78"/>
      <c r="B30" s="78"/>
      <c r="C30" s="77" t="s">
        <v>101</v>
      </c>
      <c r="D30" s="61" t="s">
        <v>288</v>
      </c>
      <c r="E30" s="52" t="s">
        <v>102</v>
      </c>
      <c r="F30" s="52">
        <v>29.123529999999999</v>
      </c>
      <c r="G30" s="52">
        <v>100.20957</v>
      </c>
      <c r="H30" s="52">
        <v>3904</v>
      </c>
      <c r="I30" s="52">
        <v>2</v>
      </c>
      <c r="J30" s="52">
        <v>2.7</v>
      </c>
      <c r="K30" s="52">
        <v>0.99813220000000002</v>
      </c>
      <c r="L30" s="52">
        <v>5571308</v>
      </c>
      <c r="M30" s="52">
        <v>97268</v>
      </c>
      <c r="N30" s="52" t="s">
        <v>241</v>
      </c>
      <c r="O30" s="52">
        <v>105700</v>
      </c>
      <c r="P30" s="52">
        <v>9300</v>
      </c>
    </row>
    <row r="31" spans="1:16">
      <c r="A31" s="78"/>
      <c r="B31" s="78"/>
      <c r="C31" s="78"/>
      <c r="D31" s="61" t="s">
        <v>288</v>
      </c>
      <c r="E31" s="50" t="s">
        <v>103</v>
      </c>
      <c r="F31" s="50">
        <v>29.122949999999999</v>
      </c>
      <c r="G31" s="50">
        <v>100.20913</v>
      </c>
      <c r="H31" s="50">
        <v>3904</v>
      </c>
      <c r="I31" s="50">
        <v>5</v>
      </c>
      <c r="J31" s="50">
        <v>2.7</v>
      </c>
      <c r="K31" s="50">
        <v>0.99813220000000002</v>
      </c>
      <c r="L31" s="50">
        <v>5812484</v>
      </c>
      <c r="M31" s="50">
        <v>147660</v>
      </c>
      <c r="N31" s="50" t="s">
        <v>241</v>
      </c>
      <c r="O31" s="50">
        <v>112400</v>
      </c>
      <c r="P31" s="50">
        <v>10200</v>
      </c>
    </row>
    <row r="32" spans="1:16">
      <c r="A32" s="78"/>
      <c r="B32" s="78"/>
      <c r="C32" s="79"/>
      <c r="D32" s="61" t="s">
        <v>288</v>
      </c>
      <c r="E32" s="51" t="s">
        <v>104</v>
      </c>
      <c r="F32" s="51">
        <v>29.122579999999999</v>
      </c>
      <c r="G32" s="51">
        <v>100.20882</v>
      </c>
      <c r="H32" s="51">
        <v>3904</v>
      </c>
      <c r="I32" s="51">
        <v>4</v>
      </c>
      <c r="J32" s="51">
        <v>2.7</v>
      </c>
      <c r="K32" s="51">
        <v>0.99813220000000002</v>
      </c>
      <c r="L32" s="51">
        <v>6513632</v>
      </c>
      <c r="M32" s="51">
        <v>238263</v>
      </c>
      <c r="N32" s="51" t="s">
        <v>241</v>
      </c>
      <c r="O32" s="51">
        <v>123800</v>
      </c>
      <c r="P32" s="51">
        <v>11700</v>
      </c>
    </row>
    <row r="33" spans="1:16">
      <c r="A33" s="78"/>
      <c r="B33" s="78"/>
      <c r="C33" s="77" t="s">
        <v>105</v>
      </c>
      <c r="D33" s="58" t="s">
        <v>289</v>
      </c>
      <c r="E33" s="52" t="s">
        <v>106</v>
      </c>
      <c r="F33" s="52">
        <v>29.206720000000001</v>
      </c>
      <c r="G33" s="52">
        <v>100.09058</v>
      </c>
      <c r="H33" s="52">
        <v>4216</v>
      </c>
      <c r="I33" s="52">
        <v>3</v>
      </c>
      <c r="J33" s="52">
        <v>2.7</v>
      </c>
      <c r="K33" s="52">
        <v>0.99882879999999996</v>
      </c>
      <c r="L33" s="52">
        <v>6247289</v>
      </c>
      <c r="M33" s="52">
        <v>274133</v>
      </c>
      <c r="N33" s="52" t="s">
        <v>241</v>
      </c>
      <c r="O33" s="52">
        <v>102300</v>
      </c>
      <c r="P33" s="52">
        <v>10000</v>
      </c>
    </row>
    <row r="34" spans="1:16">
      <c r="A34" s="78"/>
      <c r="B34" s="78"/>
      <c r="C34" s="78"/>
      <c r="D34" s="61" t="s">
        <v>289</v>
      </c>
      <c r="E34" s="50" t="s">
        <v>107</v>
      </c>
      <c r="F34" s="50">
        <v>29.208970000000001</v>
      </c>
      <c r="G34" s="50">
        <v>100.093</v>
      </c>
      <c r="H34" s="50">
        <v>4215</v>
      </c>
      <c r="I34" s="50">
        <v>3</v>
      </c>
      <c r="J34" s="50">
        <v>2.7</v>
      </c>
      <c r="K34" s="50">
        <v>0.99882879999999996</v>
      </c>
      <c r="L34" s="50">
        <v>4980105</v>
      </c>
      <c r="M34" s="50">
        <v>190271</v>
      </c>
      <c r="N34" s="50" t="s">
        <v>241</v>
      </c>
      <c r="O34" s="50">
        <v>82600</v>
      </c>
      <c r="P34" s="50">
        <v>7800</v>
      </c>
    </row>
    <row r="35" spans="1:16">
      <c r="A35" s="78"/>
      <c r="B35" s="78"/>
      <c r="C35" s="79"/>
      <c r="D35" s="57" t="s">
        <v>289</v>
      </c>
      <c r="E35" s="51" t="s">
        <v>108</v>
      </c>
      <c r="F35" s="51">
        <v>29.208970000000001</v>
      </c>
      <c r="G35" s="51">
        <v>100.093</v>
      </c>
      <c r="H35" s="51">
        <v>4231</v>
      </c>
      <c r="I35" s="51">
        <v>3</v>
      </c>
      <c r="J35" s="51">
        <v>2.7</v>
      </c>
      <c r="K35" s="51">
        <v>0.99871840000000001</v>
      </c>
      <c r="L35" s="51">
        <v>3192983</v>
      </c>
      <c r="M35" s="51">
        <v>121110</v>
      </c>
      <c r="N35" s="51" t="s">
        <v>241</v>
      </c>
      <c r="O35" s="51">
        <v>51400</v>
      </c>
      <c r="P35" s="51">
        <v>4800</v>
      </c>
    </row>
    <row r="36" spans="1:16">
      <c r="A36" s="78"/>
      <c r="B36" s="78"/>
      <c r="C36" s="77" t="s">
        <v>109</v>
      </c>
      <c r="D36" s="58" t="s">
        <v>290</v>
      </c>
      <c r="E36" s="52" t="s">
        <v>110</v>
      </c>
      <c r="F36" s="52">
        <v>29.418479999999999</v>
      </c>
      <c r="G36" s="52">
        <v>100.01782</v>
      </c>
      <c r="H36" s="52">
        <v>4424</v>
      </c>
      <c r="I36" s="52">
        <v>2</v>
      </c>
      <c r="J36" s="52">
        <v>2.7</v>
      </c>
      <c r="K36" s="52">
        <v>1</v>
      </c>
      <c r="L36" s="52">
        <v>968473</v>
      </c>
      <c r="M36" s="52">
        <v>33026</v>
      </c>
      <c r="N36" s="52" t="s">
        <v>241</v>
      </c>
      <c r="O36" s="52">
        <v>16000</v>
      </c>
      <c r="P36" s="52">
        <v>1500</v>
      </c>
    </row>
    <row r="37" spans="1:16">
      <c r="A37" s="78"/>
      <c r="B37" s="78"/>
      <c r="C37" s="78"/>
      <c r="D37" s="61" t="s">
        <v>290</v>
      </c>
      <c r="E37" s="50" t="s">
        <v>111</v>
      </c>
      <c r="F37" s="50">
        <v>29.418849999999999</v>
      </c>
      <c r="G37" s="50">
        <v>100.01755</v>
      </c>
      <c r="H37" s="50">
        <v>4431</v>
      </c>
      <c r="I37" s="50">
        <v>2</v>
      </c>
      <c r="J37" s="50">
        <v>2.7</v>
      </c>
      <c r="K37" s="50">
        <v>1</v>
      </c>
      <c r="L37" s="50">
        <v>1047811</v>
      </c>
      <c r="M37" s="50">
        <v>34925</v>
      </c>
      <c r="N37" s="50" t="s">
        <v>241</v>
      </c>
      <c r="O37" s="50">
        <v>17100</v>
      </c>
      <c r="P37" s="50">
        <v>1600</v>
      </c>
    </row>
    <row r="38" spans="1:16">
      <c r="A38" s="78"/>
      <c r="B38" s="78"/>
      <c r="C38" s="78"/>
      <c r="D38" s="61" t="s">
        <v>290</v>
      </c>
      <c r="E38" s="50" t="s">
        <v>112</v>
      </c>
      <c r="F38" s="50">
        <v>29.418769999999999</v>
      </c>
      <c r="G38" s="50">
        <v>100.0223</v>
      </c>
      <c r="H38" s="50">
        <v>4446</v>
      </c>
      <c r="I38" s="50">
        <v>5</v>
      </c>
      <c r="J38" s="50">
        <v>2.7</v>
      </c>
      <c r="K38" s="50">
        <v>1</v>
      </c>
      <c r="L38" s="50">
        <v>900914</v>
      </c>
      <c r="M38" s="50">
        <v>34603</v>
      </c>
      <c r="N38" s="50" t="s">
        <v>241</v>
      </c>
      <c r="O38" s="50">
        <v>15200</v>
      </c>
      <c r="P38" s="50">
        <v>1400</v>
      </c>
    </row>
    <row r="39" spans="1:16">
      <c r="A39" s="78"/>
      <c r="B39" s="78"/>
      <c r="C39" s="79"/>
      <c r="D39" s="57" t="s">
        <v>290</v>
      </c>
      <c r="E39" s="51" t="s">
        <v>113</v>
      </c>
      <c r="F39" s="51">
        <v>29.41178</v>
      </c>
      <c r="G39" s="51">
        <v>100.02077</v>
      </c>
      <c r="H39" s="51">
        <v>4424</v>
      </c>
      <c r="I39" s="51">
        <v>4.5</v>
      </c>
      <c r="J39" s="51">
        <v>2.7</v>
      </c>
      <c r="K39" s="51">
        <v>1</v>
      </c>
      <c r="L39" s="51">
        <v>901018</v>
      </c>
      <c r="M39" s="51">
        <v>35488</v>
      </c>
      <c r="N39" s="51" t="s">
        <v>241</v>
      </c>
      <c r="O39" s="51">
        <v>15300</v>
      </c>
      <c r="P39" s="51">
        <v>1400</v>
      </c>
    </row>
    <row r="40" spans="1:16">
      <c r="A40" s="78"/>
      <c r="B40" s="78"/>
      <c r="C40" s="77" t="s">
        <v>114</v>
      </c>
      <c r="D40" s="58" t="s">
        <v>291</v>
      </c>
      <c r="E40" s="52" t="s">
        <v>115</v>
      </c>
      <c r="F40" s="52">
        <v>29.8476</v>
      </c>
      <c r="G40" s="52">
        <v>99.96508</v>
      </c>
      <c r="H40" s="52">
        <v>4444</v>
      </c>
      <c r="I40" s="52">
        <v>5</v>
      </c>
      <c r="J40" s="52">
        <v>2.7</v>
      </c>
      <c r="K40" s="52">
        <v>0.99939359999999999</v>
      </c>
      <c r="L40" s="52">
        <v>6964769</v>
      </c>
      <c r="M40" s="52">
        <v>245159</v>
      </c>
      <c r="N40" s="52" t="s">
        <v>241</v>
      </c>
      <c r="O40" s="52">
        <v>102600</v>
      </c>
      <c r="P40" s="52">
        <v>9600</v>
      </c>
    </row>
    <row r="41" spans="1:16">
      <c r="A41" s="78"/>
      <c r="B41" s="78"/>
      <c r="C41" s="78"/>
      <c r="D41" s="61" t="s">
        <v>291</v>
      </c>
      <c r="E41" s="50" t="s">
        <v>116</v>
      </c>
      <c r="F41" s="50">
        <v>29.84657</v>
      </c>
      <c r="G41" s="50">
        <v>99.965369999999993</v>
      </c>
      <c r="H41" s="50">
        <v>4450</v>
      </c>
      <c r="I41" s="50">
        <v>3</v>
      </c>
      <c r="J41" s="50">
        <v>2.7</v>
      </c>
      <c r="K41" s="50">
        <v>0.99939359999999999</v>
      </c>
      <c r="L41" s="50">
        <v>7421466</v>
      </c>
      <c r="M41" s="50">
        <v>269125</v>
      </c>
      <c r="N41" s="50" t="s">
        <v>241</v>
      </c>
      <c r="O41" s="50">
        <v>106700</v>
      </c>
      <c r="P41" s="50">
        <v>10100</v>
      </c>
    </row>
    <row r="42" spans="1:16">
      <c r="A42" s="78"/>
      <c r="B42" s="78"/>
      <c r="C42" s="79"/>
      <c r="D42" s="57" t="s">
        <v>291</v>
      </c>
      <c r="E42" s="51" t="s">
        <v>117</v>
      </c>
      <c r="F42" s="51">
        <v>29.8461</v>
      </c>
      <c r="G42" s="51">
        <v>99.965670000000003</v>
      </c>
      <c r="H42" s="51">
        <v>4455</v>
      </c>
      <c r="I42" s="51">
        <v>4</v>
      </c>
      <c r="J42" s="51">
        <v>2.7</v>
      </c>
      <c r="K42" s="51">
        <v>0.99939359999999999</v>
      </c>
      <c r="L42" s="51">
        <v>6664799</v>
      </c>
      <c r="M42" s="51">
        <v>115631</v>
      </c>
      <c r="N42" s="51" t="s">
        <v>241</v>
      </c>
      <c r="O42" s="51">
        <v>97600</v>
      </c>
      <c r="P42" s="51">
        <v>8600</v>
      </c>
    </row>
    <row r="43" spans="1:16">
      <c r="A43" s="78"/>
      <c r="B43" s="78"/>
      <c r="C43" s="77" t="s">
        <v>118</v>
      </c>
      <c r="D43" s="61" t="s">
        <v>292</v>
      </c>
      <c r="E43" s="52" t="s">
        <v>119</v>
      </c>
      <c r="F43" s="52">
        <v>29.857430000000001</v>
      </c>
      <c r="G43" s="52">
        <v>99.953100000000006</v>
      </c>
      <c r="H43" s="52">
        <v>4339</v>
      </c>
      <c r="I43" s="52">
        <v>4</v>
      </c>
      <c r="J43" s="52">
        <v>2.7</v>
      </c>
      <c r="K43" s="52">
        <v>0.99761549999999999</v>
      </c>
      <c r="L43" s="52">
        <v>992215</v>
      </c>
      <c r="M43" s="52">
        <v>39244</v>
      </c>
      <c r="N43" s="52" t="s">
        <v>241</v>
      </c>
      <c r="O43" s="52">
        <v>17100</v>
      </c>
      <c r="P43" s="52">
        <v>1600</v>
      </c>
    </row>
    <row r="44" spans="1:16">
      <c r="A44" s="78"/>
      <c r="B44" s="78"/>
      <c r="C44" s="78"/>
      <c r="D44" s="61" t="s">
        <v>292</v>
      </c>
      <c r="E44" s="50" t="s">
        <v>120</v>
      </c>
      <c r="F44" s="50">
        <v>29.856729999999999</v>
      </c>
      <c r="G44" s="50">
        <v>99.95308</v>
      </c>
      <c r="H44" s="50">
        <v>4313</v>
      </c>
      <c r="I44" s="50">
        <v>3</v>
      </c>
      <c r="J44" s="50">
        <v>2.7</v>
      </c>
      <c r="K44" s="50">
        <v>0.99761549999999999</v>
      </c>
      <c r="L44" s="50">
        <v>1184282</v>
      </c>
      <c r="M44" s="50">
        <v>33861</v>
      </c>
      <c r="N44" s="50" t="s">
        <v>241</v>
      </c>
      <c r="O44" s="50">
        <v>20200</v>
      </c>
      <c r="P44" s="50">
        <v>1800</v>
      </c>
    </row>
    <row r="45" spans="1:16">
      <c r="A45" s="78"/>
      <c r="B45" s="78"/>
      <c r="C45" s="79"/>
      <c r="D45" s="61" t="s">
        <v>292</v>
      </c>
      <c r="E45" s="51" t="s">
        <v>121</v>
      </c>
      <c r="F45" s="51">
        <v>29.856549999999999</v>
      </c>
      <c r="G45" s="51">
        <v>99.95317</v>
      </c>
      <c r="H45" s="51">
        <v>4311</v>
      </c>
      <c r="I45" s="51">
        <v>4</v>
      </c>
      <c r="J45" s="51">
        <v>2.7</v>
      </c>
      <c r="K45" s="51">
        <v>0.99761549999999999</v>
      </c>
      <c r="L45" s="51">
        <v>1260059</v>
      </c>
      <c r="M45" s="51">
        <v>46121</v>
      </c>
      <c r="N45" s="51" t="s">
        <v>241</v>
      </c>
      <c r="O45" s="51">
        <v>21600</v>
      </c>
      <c r="P45" s="51">
        <v>2000</v>
      </c>
    </row>
    <row r="46" spans="1:16">
      <c r="A46" s="78"/>
      <c r="B46" s="78"/>
      <c r="C46" s="77" t="s">
        <v>122</v>
      </c>
      <c r="D46" s="61" t="s">
        <v>293</v>
      </c>
      <c r="E46" s="52" t="s">
        <v>123</v>
      </c>
      <c r="F46" s="52">
        <v>31.026350000000001</v>
      </c>
      <c r="G46" s="52">
        <v>99.724080000000001</v>
      </c>
      <c r="H46" s="52">
        <v>4258</v>
      </c>
      <c r="I46" s="52">
        <v>3</v>
      </c>
      <c r="J46" s="52">
        <v>2.7</v>
      </c>
      <c r="K46" s="52">
        <v>0.99925419999999998</v>
      </c>
      <c r="L46" s="52">
        <v>8212087</v>
      </c>
      <c r="M46" s="52">
        <v>182648</v>
      </c>
      <c r="N46" s="52" t="s">
        <v>241</v>
      </c>
      <c r="O46" s="52">
        <v>124800</v>
      </c>
      <c r="P46" s="52">
        <v>11200</v>
      </c>
    </row>
    <row r="47" spans="1:16">
      <c r="A47" s="78"/>
      <c r="B47" s="78"/>
      <c r="C47" s="78"/>
      <c r="D47" s="61" t="s">
        <v>293</v>
      </c>
      <c r="E47" s="50" t="s">
        <v>124</v>
      </c>
      <c r="F47" s="50">
        <v>31.026</v>
      </c>
      <c r="G47" s="50">
        <v>99.723699999999994</v>
      </c>
      <c r="H47" s="50">
        <v>4250</v>
      </c>
      <c r="I47" s="50">
        <v>4</v>
      </c>
      <c r="J47" s="50">
        <v>2.7</v>
      </c>
      <c r="K47" s="50">
        <v>0.99925419999999998</v>
      </c>
      <c r="L47" s="50">
        <v>8192745</v>
      </c>
      <c r="M47" s="50">
        <v>204919</v>
      </c>
      <c r="N47" s="50" t="s">
        <v>241</v>
      </c>
      <c r="O47" s="50">
        <v>126000</v>
      </c>
      <c r="P47" s="50">
        <v>11400</v>
      </c>
    </row>
    <row r="48" spans="1:16">
      <c r="A48" s="78"/>
      <c r="B48" s="78"/>
      <c r="C48" s="79"/>
      <c r="D48" s="61" t="s">
        <v>293</v>
      </c>
      <c r="E48" s="51" t="s">
        <v>125</v>
      </c>
      <c r="F48" s="51">
        <v>31.023900000000001</v>
      </c>
      <c r="G48" s="51">
        <v>99.721350000000001</v>
      </c>
      <c r="H48" s="51">
        <v>4233</v>
      </c>
      <c r="I48" s="51">
        <v>3</v>
      </c>
      <c r="J48" s="51">
        <v>2.7</v>
      </c>
      <c r="K48" s="51">
        <v>0.99982340000000003</v>
      </c>
      <c r="L48" s="51">
        <v>5551872</v>
      </c>
      <c r="M48" s="51">
        <v>131718</v>
      </c>
      <c r="N48" s="51" t="s">
        <v>241</v>
      </c>
      <c r="O48" s="51">
        <v>88100</v>
      </c>
      <c r="P48" s="51">
        <v>7900</v>
      </c>
    </row>
    <row r="49" spans="1:16">
      <c r="A49" s="78"/>
      <c r="B49" s="78"/>
      <c r="C49" s="77" t="s">
        <v>126</v>
      </c>
      <c r="D49" s="58" t="s">
        <v>294</v>
      </c>
      <c r="E49" s="52" t="s">
        <v>127</v>
      </c>
      <c r="F49" s="52">
        <v>30.86815</v>
      </c>
      <c r="G49" s="52">
        <v>99.643020000000007</v>
      </c>
      <c r="H49" s="52">
        <v>4043</v>
      </c>
      <c r="I49" s="52">
        <v>3</v>
      </c>
      <c r="J49" s="52">
        <v>2.7</v>
      </c>
      <c r="K49" s="52">
        <v>0.99765859999999995</v>
      </c>
      <c r="L49" s="52">
        <v>8984509</v>
      </c>
      <c r="M49" s="52">
        <v>256643</v>
      </c>
      <c r="N49" s="52" t="s">
        <v>241</v>
      </c>
      <c r="O49" s="52">
        <v>155100</v>
      </c>
      <c r="P49" s="52">
        <v>14400</v>
      </c>
    </row>
    <row r="50" spans="1:16">
      <c r="A50" s="78"/>
      <c r="B50" s="78"/>
      <c r="C50" s="78"/>
      <c r="D50" s="61" t="s">
        <v>294</v>
      </c>
      <c r="E50" s="50" t="s">
        <v>128</v>
      </c>
      <c r="F50" s="50">
        <v>30.86843</v>
      </c>
      <c r="G50" s="50">
        <v>99.642949999999999</v>
      </c>
      <c r="H50" s="50">
        <v>4036</v>
      </c>
      <c r="I50" s="50">
        <v>3</v>
      </c>
      <c r="J50" s="50">
        <v>2.7</v>
      </c>
      <c r="K50" s="50">
        <v>0.99765859999999995</v>
      </c>
      <c r="L50" s="50">
        <v>10472668</v>
      </c>
      <c r="M50" s="50">
        <v>272273</v>
      </c>
      <c r="N50" s="50" t="s">
        <v>241</v>
      </c>
      <c r="O50" s="50">
        <v>183600</v>
      </c>
      <c r="P50" s="50">
        <v>17000</v>
      </c>
    </row>
    <row r="51" spans="1:16">
      <c r="A51" s="79"/>
      <c r="B51" s="78"/>
      <c r="C51" s="79"/>
      <c r="D51" s="57" t="s">
        <v>294</v>
      </c>
      <c r="E51" s="51" t="s">
        <v>129</v>
      </c>
      <c r="F51" s="51">
        <v>30.867629999999998</v>
      </c>
      <c r="G51" s="51">
        <v>99.637699999999995</v>
      </c>
      <c r="H51" s="51">
        <v>4063</v>
      </c>
      <c r="I51" s="51">
        <v>3</v>
      </c>
      <c r="J51" s="51">
        <v>2.7</v>
      </c>
      <c r="K51" s="51">
        <v>0.99920410000000004</v>
      </c>
      <c r="L51" s="51">
        <v>7124691</v>
      </c>
      <c r="M51" s="51">
        <v>114697</v>
      </c>
      <c r="N51" s="51" t="s">
        <v>241</v>
      </c>
      <c r="O51" s="51">
        <v>120100</v>
      </c>
      <c r="P51" s="51">
        <v>10600</v>
      </c>
    </row>
    <row r="52" spans="1:16" ht="16.8" customHeight="1">
      <c r="A52" s="80" t="s">
        <v>223</v>
      </c>
      <c r="B52" s="81" t="s">
        <v>224</v>
      </c>
      <c r="C52" s="80" t="s">
        <v>130</v>
      </c>
      <c r="D52" s="59" t="s">
        <v>295</v>
      </c>
      <c r="E52" s="52" t="s">
        <v>131</v>
      </c>
      <c r="F52" s="52">
        <v>29.399899999999999</v>
      </c>
      <c r="G52" s="52">
        <v>100.2744</v>
      </c>
      <c r="H52" s="52">
        <v>4451</v>
      </c>
      <c r="I52" s="52">
        <v>5</v>
      </c>
      <c r="J52" s="52">
        <v>2.7</v>
      </c>
      <c r="K52" s="52">
        <v>0.98</v>
      </c>
      <c r="L52" s="52">
        <v>1165380</v>
      </c>
      <c r="M52" s="52">
        <v>36174</v>
      </c>
      <c r="N52" s="52" t="s">
        <v>242</v>
      </c>
      <c r="O52" s="52">
        <v>21406</v>
      </c>
      <c r="P52" s="52">
        <v>2104</v>
      </c>
    </row>
    <row r="53" spans="1:16">
      <c r="A53" s="81"/>
      <c r="B53" s="81"/>
      <c r="C53" s="81"/>
      <c r="D53" s="60" t="s">
        <v>295</v>
      </c>
      <c r="E53" s="51" t="s">
        <v>132</v>
      </c>
      <c r="F53" s="51">
        <v>29.401399999999999</v>
      </c>
      <c r="G53" s="51">
        <v>100.276</v>
      </c>
      <c r="H53" s="51">
        <v>4434</v>
      </c>
      <c r="I53" s="51">
        <v>5</v>
      </c>
      <c r="J53" s="51">
        <v>2.7</v>
      </c>
      <c r="K53" s="51">
        <v>0.98</v>
      </c>
      <c r="L53" s="51">
        <v>1231295</v>
      </c>
      <c r="M53" s="51">
        <v>40234</v>
      </c>
      <c r="N53" s="51" t="s">
        <v>242</v>
      </c>
      <c r="O53" s="51">
        <v>22654</v>
      </c>
      <c r="P53" s="51">
        <v>2240</v>
      </c>
    </row>
    <row r="54" spans="1:16">
      <c r="A54" s="81"/>
      <c r="B54" s="81"/>
      <c r="C54" s="81"/>
      <c r="D54" s="62" t="s">
        <v>296</v>
      </c>
      <c r="E54" s="50" t="s">
        <v>133</v>
      </c>
      <c r="F54" s="50">
        <v>29.407599999999999</v>
      </c>
      <c r="G54" s="50">
        <v>100.2907</v>
      </c>
      <c r="H54" s="50">
        <v>4327</v>
      </c>
      <c r="I54" s="50">
        <v>5</v>
      </c>
      <c r="J54" s="50">
        <v>2.7</v>
      </c>
      <c r="K54" s="50">
        <v>0.98</v>
      </c>
      <c r="L54" s="50">
        <v>5498779</v>
      </c>
      <c r="M54" s="50">
        <v>92658</v>
      </c>
      <c r="N54" s="50" t="s">
        <v>242</v>
      </c>
      <c r="O54" s="50">
        <v>97932</v>
      </c>
      <c r="P54" s="50">
        <v>9460</v>
      </c>
    </row>
    <row r="55" spans="1:16">
      <c r="A55" s="81"/>
      <c r="B55" s="81"/>
      <c r="C55" s="81"/>
      <c r="D55" s="62" t="s">
        <v>296</v>
      </c>
      <c r="E55" s="50" t="s">
        <v>134</v>
      </c>
      <c r="F55" s="50">
        <v>29.405999999999999</v>
      </c>
      <c r="G55" s="50">
        <v>100.28740000000001</v>
      </c>
      <c r="H55" s="50">
        <v>4373</v>
      </c>
      <c r="I55" s="50">
        <v>5</v>
      </c>
      <c r="J55" s="50">
        <v>2.7</v>
      </c>
      <c r="K55" s="50">
        <v>0.98</v>
      </c>
      <c r="L55" s="50">
        <v>3283714</v>
      </c>
      <c r="M55" s="50">
        <v>63626</v>
      </c>
      <c r="N55" s="50" t="s">
        <v>242</v>
      </c>
      <c r="O55" s="50">
        <v>57266</v>
      </c>
      <c r="P55" s="50">
        <v>5503</v>
      </c>
    </row>
    <row r="56" spans="1:16">
      <c r="A56" s="81"/>
      <c r="B56" s="81"/>
      <c r="C56" s="81"/>
      <c r="D56" s="62" t="s">
        <v>296</v>
      </c>
      <c r="E56" s="50" t="s">
        <v>135</v>
      </c>
      <c r="F56" s="50">
        <v>29.4056</v>
      </c>
      <c r="G56" s="50">
        <v>100.2851</v>
      </c>
      <c r="H56" s="50">
        <v>4391</v>
      </c>
      <c r="I56" s="50">
        <v>5</v>
      </c>
      <c r="J56" s="50">
        <v>2.7</v>
      </c>
      <c r="K56" s="50">
        <v>0.98</v>
      </c>
      <c r="L56" s="50">
        <v>8391046</v>
      </c>
      <c r="M56" s="50">
        <v>135637</v>
      </c>
      <c r="N56" s="50" t="s">
        <v>242</v>
      </c>
      <c r="O56" s="50">
        <v>141776</v>
      </c>
      <c r="P56" s="50">
        <v>13830</v>
      </c>
    </row>
    <row r="57" spans="1:16">
      <c r="A57" s="81"/>
      <c r="B57" s="81"/>
      <c r="C57" s="81"/>
      <c r="D57" s="62" t="s">
        <v>296</v>
      </c>
      <c r="E57" s="50" t="s">
        <v>136</v>
      </c>
      <c r="F57" s="50">
        <v>29.403600000000001</v>
      </c>
      <c r="G57" s="50">
        <v>100.2814</v>
      </c>
      <c r="H57" s="50">
        <v>4437</v>
      </c>
      <c r="I57" s="50">
        <v>5</v>
      </c>
      <c r="J57" s="50">
        <v>2.7</v>
      </c>
      <c r="K57" s="50">
        <v>0.98</v>
      </c>
      <c r="L57" s="50">
        <v>1578967</v>
      </c>
      <c r="M57" s="50">
        <v>34031</v>
      </c>
      <c r="N57" s="50" t="s">
        <v>242</v>
      </c>
      <c r="O57" s="50">
        <v>28254</v>
      </c>
      <c r="P57" s="50">
        <v>2709</v>
      </c>
    </row>
    <row r="58" spans="1:16">
      <c r="A58" s="81"/>
      <c r="B58" s="81"/>
      <c r="C58" s="81"/>
      <c r="D58" s="62" t="s">
        <v>296</v>
      </c>
      <c r="E58" s="50" t="s">
        <v>137</v>
      </c>
      <c r="F58" s="50">
        <v>29.401800000000001</v>
      </c>
      <c r="G58" s="50">
        <v>100.27930000000001</v>
      </c>
      <c r="H58" s="50">
        <v>4456</v>
      </c>
      <c r="I58" s="50">
        <v>5</v>
      </c>
      <c r="J58" s="50">
        <v>2.7</v>
      </c>
      <c r="K58" s="50">
        <v>0.98</v>
      </c>
      <c r="L58" s="50">
        <v>3059703</v>
      </c>
      <c r="M58" s="50">
        <v>95972</v>
      </c>
      <c r="N58" s="50" t="s">
        <v>242</v>
      </c>
      <c r="O58" s="50">
        <v>50132</v>
      </c>
      <c r="P58" s="50">
        <v>4970</v>
      </c>
    </row>
    <row r="59" spans="1:16">
      <c r="A59" s="82"/>
      <c r="B59" s="81"/>
      <c r="C59" s="82"/>
      <c r="D59" s="62" t="s">
        <v>296</v>
      </c>
      <c r="E59" s="51" t="s">
        <v>138</v>
      </c>
      <c r="F59" s="51">
        <v>29.399799999999999</v>
      </c>
      <c r="G59" s="51">
        <v>100.2762</v>
      </c>
      <c r="H59" s="51">
        <v>4479</v>
      </c>
      <c r="I59" s="51">
        <v>5</v>
      </c>
      <c r="J59" s="51">
        <v>2.7</v>
      </c>
      <c r="K59" s="51">
        <v>0.98</v>
      </c>
      <c r="L59" s="51">
        <v>1696368</v>
      </c>
      <c r="M59" s="51">
        <v>52070</v>
      </c>
      <c r="N59" s="51" t="s">
        <v>242</v>
      </c>
      <c r="O59" s="51">
        <v>29556</v>
      </c>
      <c r="P59" s="51">
        <v>2908</v>
      </c>
    </row>
    <row r="60" spans="1:16">
      <c r="A60" s="77" t="s">
        <v>225</v>
      </c>
      <c r="B60" s="78" t="s">
        <v>224</v>
      </c>
      <c r="C60" s="77" t="s">
        <v>139</v>
      </c>
      <c r="D60" s="58" t="s">
        <v>297</v>
      </c>
      <c r="E60" s="52" t="s">
        <v>140</v>
      </c>
      <c r="F60" s="52">
        <v>30.481059999999999</v>
      </c>
      <c r="G60" s="52">
        <v>99.555139999999994</v>
      </c>
      <c r="H60" s="52">
        <v>4176</v>
      </c>
      <c r="I60" s="52">
        <v>5</v>
      </c>
      <c r="J60" s="52">
        <v>2.7</v>
      </c>
      <c r="K60" s="52">
        <v>0.98</v>
      </c>
      <c r="L60" s="52">
        <v>4130000</v>
      </c>
      <c r="M60" s="52">
        <v>68000</v>
      </c>
      <c r="N60" s="52" t="s">
        <v>242</v>
      </c>
      <c r="O60" s="52">
        <v>69047</v>
      </c>
      <c r="P60" s="52">
        <v>6069</v>
      </c>
    </row>
    <row r="61" spans="1:16">
      <c r="A61" s="78"/>
      <c r="B61" s="78"/>
      <c r="C61" s="78"/>
      <c r="D61" s="61" t="s">
        <v>297</v>
      </c>
      <c r="E61" s="50" t="s">
        <v>141</v>
      </c>
      <c r="F61" s="50">
        <v>30.488520000000001</v>
      </c>
      <c r="G61" s="50">
        <v>99.558580000000006</v>
      </c>
      <c r="H61" s="50">
        <v>4243</v>
      </c>
      <c r="I61" s="50">
        <v>5</v>
      </c>
      <c r="J61" s="50">
        <v>2.7</v>
      </c>
      <c r="K61" s="50">
        <v>0.98</v>
      </c>
      <c r="L61" s="50">
        <v>3030000</v>
      </c>
      <c r="M61" s="50">
        <v>53000</v>
      </c>
      <c r="N61" s="50" t="s">
        <v>242</v>
      </c>
      <c r="O61" s="50">
        <v>47938</v>
      </c>
      <c r="P61" s="50">
        <v>4195</v>
      </c>
    </row>
    <row r="62" spans="1:16">
      <c r="A62" s="78"/>
      <c r="B62" s="78"/>
      <c r="C62" s="78"/>
      <c r="D62" s="61" t="s">
        <v>297</v>
      </c>
      <c r="E62" s="50" t="s">
        <v>142</v>
      </c>
      <c r="F62" s="50">
        <v>30.486419999999999</v>
      </c>
      <c r="G62" s="50">
        <v>99.555750000000003</v>
      </c>
      <c r="H62" s="50">
        <v>4222</v>
      </c>
      <c r="I62" s="50">
        <v>5</v>
      </c>
      <c r="J62" s="50">
        <v>2.7</v>
      </c>
      <c r="K62" s="50">
        <v>0.98</v>
      </c>
      <c r="L62" s="50">
        <v>5006000</v>
      </c>
      <c r="M62" s="50">
        <v>91000</v>
      </c>
      <c r="N62" s="50" t="s">
        <v>242</v>
      </c>
      <c r="O62" s="50">
        <v>83079</v>
      </c>
      <c r="P62" s="50">
        <v>7366</v>
      </c>
    </row>
    <row r="63" spans="1:16">
      <c r="A63" s="78"/>
      <c r="B63" s="78"/>
      <c r="C63" s="78"/>
      <c r="D63" s="61" t="s">
        <v>297</v>
      </c>
      <c r="E63" s="50" t="s">
        <v>143</v>
      </c>
      <c r="F63" s="50">
        <v>30.482060000000001</v>
      </c>
      <c r="G63" s="50">
        <v>99.553089999999997</v>
      </c>
      <c r="H63" s="50">
        <v>4193</v>
      </c>
      <c r="I63" s="50">
        <v>5</v>
      </c>
      <c r="J63" s="50">
        <v>2.7</v>
      </c>
      <c r="K63" s="50">
        <v>0.98</v>
      </c>
      <c r="L63" s="50">
        <v>5901000</v>
      </c>
      <c r="M63" s="50">
        <v>89000</v>
      </c>
      <c r="N63" s="50" t="s">
        <v>242</v>
      </c>
      <c r="O63" s="50">
        <v>98276</v>
      </c>
      <c r="P63" s="50">
        <v>8697</v>
      </c>
    </row>
    <row r="64" spans="1:16">
      <c r="A64" s="78"/>
      <c r="B64" s="78"/>
      <c r="C64" s="78"/>
      <c r="D64" s="61" t="s">
        <v>297</v>
      </c>
      <c r="E64" s="50" t="s">
        <v>144</v>
      </c>
      <c r="F64" s="50">
        <v>30.478649999999998</v>
      </c>
      <c r="G64" s="50">
        <v>99.549779999999998</v>
      </c>
      <c r="H64" s="50">
        <v>4190</v>
      </c>
      <c r="I64" s="50">
        <v>5</v>
      </c>
      <c r="J64" s="50">
        <v>2.7</v>
      </c>
      <c r="K64" s="50">
        <v>0.98</v>
      </c>
      <c r="L64" s="50">
        <v>6299000</v>
      </c>
      <c r="M64" s="50">
        <v>97000</v>
      </c>
      <c r="N64" s="50" t="s">
        <v>242</v>
      </c>
      <c r="O64" s="50">
        <v>104612</v>
      </c>
      <c r="P64" s="50">
        <v>9284</v>
      </c>
    </row>
    <row r="65" spans="1:16">
      <c r="A65" s="78"/>
      <c r="B65" s="78"/>
      <c r="C65" s="78"/>
      <c r="D65" s="61" t="s">
        <v>297</v>
      </c>
      <c r="E65" s="50" t="s">
        <v>145</v>
      </c>
      <c r="F65" s="50">
        <v>30.478120000000001</v>
      </c>
      <c r="G65" s="50">
        <v>99.54898</v>
      </c>
      <c r="H65" s="50">
        <v>4181</v>
      </c>
      <c r="I65" s="50">
        <v>5</v>
      </c>
      <c r="J65" s="50">
        <v>2.7</v>
      </c>
      <c r="K65" s="50">
        <v>0.98</v>
      </c>
      <c r="L65" s="50">
        <v>7603000</v>
      </c>
      <c r="M65" s="50">
        <v>112000</v>
      </c>
      <c r="N65" s="50" t="s">
        <v>242</v>
      </c>
      <c r="O65" s="50">
        <v>124729</v>
      </c>
      <c r="P65" s="50">
        <v>11130</v>
      </c>
    </row>
    <row r="66" spans="1:16">
      <c r="A66" s="78"/>
      <c r="B66" s="78"/>
      <c r="C66" s="78"/>
      <c r="D66" s="61" t="s">
        <v>297</v>
      </c>
      <c r="E66" s="50" t="s">
        <v>146</v>
      </c>
      <c r="F66" s="50">
        <v>30.483840000000001</v>
      </c>
      <c r="G66" s="50">
        <v>99.55453</v>
      </c>
      <c r="H66" s="50">
        <v>4199</v>
      </c>
      <c r="I66" s="50">
        <v>5</v>
      </c>
      <c r="J66" s="50">
        <v>2.7</v>
      </c>
      <c r="K66" s="50">
        <v>0.98</v>
      </c>
      <c r="L66" s="50">
        <v>8242000</v>
      </c>
      <c r="M66" s="50">
        <v>120000</v>
      </c>
      <c r="N66" s="50" t="s">
        <v>242</v>
      </c>
      <c r="O66" s="50">
        <v>134627</v>
      </c>
      <c r="P66" s="50">
        <v>12050</v>
      </c>
    </row>
    <row r="67" spans="1:16">
      <c r="A67" s="78"/>
      <c r="B67" s="78"/>
      <c r="C67" s="78"/>
      <c r="D67" s="61" t="s">
        <v>297</v>
      </c>
      <c r="E67" s="50" t="s">
        <v>147</v>
      </c>
      <c r="F67" s="50">
        <v>30.48948</v>
      </c>
      <c r="G67" s="50">
        <v>99.559889999999996</v>
      </c>
      <c r="H67" s="50">
        <v>4246</v>
      </c>
      <c r="I67" s="50">
        <v>5</v>
      </c>
      <c r="J67" s="50">
        <v>2.7</v>
      </c>
      <c r="K67" s="50">
        <v>0.98</v>
      </c>
      <c r="L67" s="50">
        <v>9062000</v>
      </c>
      <c r="M67" s="50">
        <v>125000</v>
      </c>
      <c r="N67" s="50" t="s">
        <v>242</v>
      </c>
      <c r="O67" s="50">
        <v>145435</v>
      </c>
      <c r="P67" s="50">
        <v>13046</v>
      </c>
    </row>
    <row r="68" spans="1:16">
      <c r="A68" s="78"/>
      <c r="B68" s="78"/>
      <c r="C68" s="79"/>
      <c r="D68" s="57" t="s">
        <v>297</v>
      </c>
      <c r="E68" s="51" t="s">
        <v>148</v>
      </c>
      <c r="F68" s="51">
        <v>30.480309999999999</v>
      </c>
      <c r="G68" s="51">
        <v>99.551969999999997</v>
      </c>
      <c r="H68" s="51">
        <v>4186</v>
      </c>
      <c r="I68" s="51">
        <v>5</v>
      </c>
      <c r="J68" s="51">
        <v>2.7</v>
      </c>
      <c r="K68" s="51">
        <v>0.98</v>
      </c>
      <c r="L68" s="51">
        <v>10284000</v>
      </c>
      <c r="M68" s="51">
        <v>141000</v>
      </c>
      <c r="N68" s="51" t="s">
        <v>242</v>
      </c>
      <c r="O68" s="51">
        <v>173075</v>
      </c>
      <c r="P68" s="51">
        <v>15669</v>
      </c>
    </row>
    <row r="69" spans="1:16">
      <c r="A69" s="78"/>
      <c r="B69" s="78"/>
      <c r="C69" s="77" t="s">
        <v>149</v>
      </c>
      <c r="D69" s="61" t="s">
        <v>298</v>
      </c>
      <c r="E69" s="52" t="s">
        <v>150</v>
      </c>
      <c r="F69" s="52">
        <v>30.49258</v>
      </c>
      <c r="G69" s="52">
        <v>99.557460000000006</v>
      </c>
      <c r="H69" s="52">
        <v>4289</v>
      </c>
      <c r="I69" s="52">
        <v>5</v>
      </c>
      <c r="J69" s="52">
        <v>2.7</v>
      </c>
      <c r="K69" s="52">
        <v>0.98</v>
      </c>
      <c r="L69" s="52">
        <v>851000</v>
      </c>
      <c r="M69" s="52">
        <v>24000</v>
      </c>
      <c r="N69" s="52" t="s">
        <v>242</v>
      </c>
      <c r="O69" s="52">
        <v>15144</v>
      </c>
      <c r="P69" s="52">
        <v>1355</v>
      </c>
    </row>
    <row r="70" spans="1:16">
      <c r="A70" s="78"/>
      <c r="B70" s="78"/>
      <c r="C70" s="78"/>
      <c r="D70" s="61" t="s">
        <v>298</v>
      </c>
      <c r="E70" s="50" t="s">
        <v>151</v>
      </c>
      <c r="F70" s="50">
        <v>30.491379999999999</v>
      </c>
      <c r="G70" s="50">
        <v>99.556950000000001</v>
      </c>
      <c r="H70" s="50">
        <v>4279</v>
      </c>
      <c r="I70" s="50">
        <v>5</v>
      </c>
      <c r="J70" s="50">
        <v>2.7</v>
      </c>
      <c r="K70" s="50">
        <v>0.98</v>
      </c>
      <c r="L70" s="50">
        <v>865000</v>
      </c>
      <c r="M70" s="50">
        <v>24000</v>
      </c>
      <c r="N70" s="50" t="s">
        <v>242</v>
      </c>
      <c r="O70" s="50">
        <v>15460</v>
      </c>
      <c r="P70" s="50">
        <v>1384</v>
      </c>
    </row>
    <row r="71" spans="1:16">
      <c r="A71" s="78"/>
      <c r="B71" s="78"/>
      <c r="C71" s="78"/>
      <c r="D71" s="61" t="s">
        <v>298</v>
      </c>
      <c r="E71" s="50" t="s">
        <v>152</v>
      </c>
      <c r="F71" s="50">
        <v>30.483560000000001</v>
      </c>
      <c r="G71" s="50">
        <v>99.551469999999995</v>
      </c>
      <c r="H71" s="50">
        <v>4206</v>
      </c>
      <c r="I71" s="50">
        <v>5</v>
      </c>
      <c r="J71" s="50">
        <v>2.7</v>
      </c>
      <c r="K71" s="50">
        <v>0.98</v>
      </c>
      <c r="L71" s="50">
        <v>850000</v>
      </c>
      <c r="M71" s="50">
        <v>24000</v>
      </c>
      <c r="N71" s="50" t="s">
        <v>242</v>
      </c>
      <c r="O71" s="50">
        <v>15544</v>
      </c>
      <c r="P71" s="50">
        <v>1391</v>
      </c>
    </row>
    <row r="72" spans="1:16">
      <c r="A72" s="78"/>
      <c r="B72" s="78"/>
      <c r="C72" s="78"/>
      <c r="D72" s="61" t="s">
        <v>298</v>
      </c>
      <c r="E72" s="50" t="s">
        <v>153</v>
      </c>
      <c r="F72" s="50">
        <v>30.48244</v>
      </c>
      <c r="G72" s="50">
        <v>99.550989999999999</v>
      </c>
      <c r="H72" s="50">
        <v>4198</v>
      </c>
      <c r="I72" s="50">
        <v>5</v>
      </c>
      <c r="J72" s="50">
        <v>2.7</v>
      </c>
      <c r="K72" s="50">
        <v>0.98</v>
      </c>
      <c r="L72" s="50">
        <v>895000</v>
      </c>
      <c r="M72" s="50">
        <v>24000</v>
      </c>
      <c r="N72" s="50" t="s">
        <v>242</v>
      </c>
      <c r="O72" s="50">
        <v>16412</v>
      </c>
      <c r="P72" s="50">
        <v>1461</v>
      </c>
    </row>
    <row r="73" spans="1:16">
      <c r="A73" s="78"/>
      <c r="B73" s="78"/>
      <c r="C73" s="78"/>
      <c r="D73" s="61" t="s">
        <v>298</v>
      </c>
      <c r="E73" s="50" t="s">
        <v>154</v>
      </c>
      <c r="F73" s="50">
        <v>30.494070000000001</v>
      </c>
      <c r="G73" s="50">
        <v>99.558080000000004</v>
      </c>
      <c r="H73" s="50">
        <v>4292</v>
      </c>
      <c r="I73" s="50">
        <v>5</v>
      </c>
      <c r="J73" s="50">
        <v>2.7</v>
      </c>
      <c r="K73" s="50">
        <v>0.98</v>
      </c>
      <c r="L73" s="50">
        <v>978000</v>
      </c>
      <c r="M73" s="50">
        <v>33000</v>
      </c>
      <c r="N73" s="50" t="s">
        <v>242</v>
      </c>
      <c r="O73" s="50">
        <v>17205</v>
      </c>
      <c r="P73" s="50">
        <v>1574</v>
      </c>
    </row>
    <row r="74" spans="1:16">
      <c r="A74" s="78"/>
      <c r="B74" s="78"/>
      <c r="C74" s="79"/>
      <c r="D74" s="61" t="s">
        <v>298</v>
      </c>
      <c r="E74" s="51" t="s">
        <v>155</v>
      </c>
      <c r="F74" s="51">
        <v>30.495349999999998</v>
      </c>
      <c r="G74" s="51">
        <v>99.558580000000006</v>
      </c>
      <c r="H74" s="51">
        <v>4296</v>
      </c>
      <c r="I74" s="51">
        <v>5</v>
      </c>
      <c r="J74" s="51">
        <v>2.7</v>
      </c>
      <c r="K74" s="51">
        <v>0.98</v>
      </c>
      <c r="L74" s="51">
        <v>1721000</v>
      </c>
      <c r="M74" s="51">
        <v>55000</v>
      </c>
      <c r="N74" s="51" t="s">
        <v>242</v>
      </c>
      <c r="O74" s="51">
        <v>28885</v>
      </c>
      <c r="P74" s="51">
        <v>2633</v>
      </c>
    </row>
    <row r="75" spans="1:16">
      <c r="A75" s="78"/>
      <c r="B75" s="78"/>
      <c r="C75" s="77" t="s">
        <v>156</v>
      </c>
      <c r="D75" s="58" t="s">
        <v>299</v>
      </c>
      <c r="E75" s="52" t="s">
        <v>157</v>
      </c>
      <c r="F75" s="52">
        <v>30.482780000000002</v>
      </c>
      <c r="G75" s="52">
        <v>99.548429999999996</v>
      </c>
      <c r="H75" s="52">
        <v>4173</v>
      </c>
      <c r="I75" s="52">
        <v>5</v>
      </c>
      <c r="J75" s="52">
        <v>2.7</v>
      </c>
      <c r="K75" s="52">
        <v>0.98</v>
      </c>
      <c r="L75" s="52">
        <v>840000</v>
      </c>
      <c r="M75" s="52">
        <v>24000</v>
      </c>
      <c r="N75" s="52" t="s">
        <v>242</v>
      </c>
      <c r="O75" s="52">
        <v>15786</v>
      </c>
      <c r="P75" s="52">
        <v>1414</v>
      </c>
    </row>
    <row r="76" spans="1:16">
      <c r="A76" s="78"/>
      <c r="B76" s="78"/>
      <c r="C76" s="78"/>
      <c r="D76" s="61" t="s">
        <v>299</v>
      </c>
      <c r="E76" s="50" t="s">
        <v>158</v>
      </c>
      <c r="F76" s="50">
        <v>30.481449999999999</v>
      </c>
      <c r="G76" s="50">
        <v>99.545649999999995</v>
      </c>
      <c r="H76" s="50">
        <v>4156</v>
      </c>
      <c r="I76" s="50">
        <v>5</v>
      </c>
      <c r="J76" s="50">
        <v>2.7</v>
      </c>
      <c r="K76" s="50">
        <v>0.98</v>
      </c>
      <c r="L76" s="50">
        <v>832000</v>
      </c>
      <c r="M76" s="50">
        <v>23000</v>
      </c>
      <c r="N76" s="50" t="s">
        <v>242</v>
      </c>
      <c r="O76" s="50">
        <v>15866</v>
      </c>
      <c r="P76" s="50">
        <v>1415</v>
      </c>
    </row>
    <row r="77" spans="1:16">
      <c r="A77" s="79"/>
      <c r="B77" s="78"/>
      <c r="C77" s="79"/>
      <c r="D77" s="57" t="s">
        <v>299</v>
      </c>
      <c r="E77" s="51" t="s">
        <v>159</v>
      </c>
      <c r="F77" s="51">
        <v>30.481069999999999</v>
      </c>
      <c r="G77" s="51">
        <v>99.544560000000004</v>
      </c>
      <c r="H77" s="51">
        <v>4152</v>
      </c>
      <c r="I77" s="51">
        <v>5</v>
      </c>
      <c r="J77" s="51">
        <v>2.7</v>
      </c>
      <c r="K77" s="51">
        <v>0.98</v>
      </c>
      <c r="L77" s="51">
        <v>857000</v>
      </c>
      <c r="M77" s="51">
        <v>26000</v>
      </c>
      <c r="N77" s="51" t="s">
        <v>242</v>
      </c>
      <c r="O77" s="51">
        <v>16284</v>
      </c>
      <c r="P77" s="51">
        <v>1469</v>
      </c>
    </row>
    <row r="78" spans="1:16">
      <c r="A78" s="77" t="s">
        <v>227</v>
      </c>
      <c r="B78" s="78" t="s">
        <v>226</v>
      </c>
      <c r="C78" s="77" t="s">
        <v>300</v>
      </c>
      <c r="D78" s="77" t="s">
        <v>160</v>
      </c>
      <c r="E78" s="52" t="s">
        <v>161</v>
      </c>
      <c r="F78" s="52">
        <v>32.109997</v>
      </c>
      <c r="G78" s="52">
        <v>98.851290000000006</v>
      </c>
      <c r="H78" s="52">
        <v>4144</v>
      </c>
      <c r="I78" s="52">
        <v>5</v>
      </c>
      <c r="J78" s="52">
        <v>2.7</v>
      </c>
      <c r="K78" s="52">
        <v>0.98</v>
      </c>
      <c r="L78" s="52">
        <v>741000</v>
      </c>
      <c r="M78" s="52">
        <v>23000</v>
      </c>
      <c r="N78" s="52" t="s">
        <v>242</v>
      </c>
      <c r="O78" s="52">
        <v>13982</v>
      </c>
      <c r="P78" s="52">
        <v>1263</v>
      </c>
    </row>
    <row r="79" spans="1:16">
      <c r="A79" s="78"/>
      <c r="B79" s="78"/>
      <c r="C79" s="78"/>
      <c r="D79" s="78"/>
      <c r="E79" s="50" t="s">
        <v>162</v>
      </c>
      <c r="F79" s="50">
        <v>32.110398000000004</v>
      </c>
      <c r="G79" s="50">
        <v>98.851279000000005</v>
      </c>
      <c r="H79" s="50">
        <v>4138</v>
      </c>
      <c r="I79" s="50">
        <v>5</v>
      </c>
      <c r="J79" s="50">
        <v>2.7</v>
      </c>
      <c r="K79" s="50">
        <v>0.98</v>
      </c>
      <c r="L79" s="50">
        <v>789000</v>
      </c>
      <c r="M79" s="50">
        <v>27000</v>
      </c>
      <c r="N79" s="50" t="s">
        <v>242</v>
      </c>
      <c r="O79" s="50">
        <v>14878</v>
      </c>
      <c r="P79" s="50">
        <v>1362</v>
      </c>
    </row>
    <row r="80" spans="1:16">
      <c r="A80" s="78"/>
      <c r="B80" s="78"/>
      <c r="C80" s="78"/>
      <c r="D80" s="78"/>
      <c r="E80" s="50" t="s">
        <v>163</v>
      </c>
      <c r="F80" s="50">
        <v>32.112183000000002</v>
      </c>
      <c r="G80" s="50">
        <v>98.851022999999998</v>
      </c>
      <c r="H80" s="50">
        <v>4111</v>
      </c>
      <c r="I80" s="50">
        <v>5</v>
      </c>
      <c r="J80" s="50">
        <v>2.7</v>
      </c>
      <c r="K80" s="50">
        <v>0.98</v>
      </c>
      <c r="L80" s="50">
        <v>924000</v>
      </c>
      <c r="M80" s="50">
        <v>13000</v>
      </c>
      <c r="N80" s="50" t="s">
        <v>241</v>
      </c>
      <c r="O80" s="50">
        <v>17431</v>
      </c>
      <c r="P80" s="50">
        <v>1501</v>
      </c>
    </row>
    <row r="81" spans="1:16">
      <c r="A81" s="78"/>
      <c r="B81" s="78"/>
      <c r="C81" s="78"/>
      <c r="D81" s="78"/>
      <c r="E81" s="50" t="s">
        <v>164</v>
      </c>
      <c r="F81" s="50">
        <v>32.112113000000001</v>
      </c>
      <c r="G81" s="50">
        <v>98.851142999999993</v>
      </c>
      <c r="H81" s="50">
        <v>4110</v>
      </c>
      <c r="I81" s="50">
        <v>5</v>
      </c>
      <c r="J81" s="50">
        <v>2.7</v>
      </c>
      <c r="K81" s="50">
        <v>0.98</v>
      </c>
      <c r="L81" s="50">
        <v>1042000</v>
      </c>
      <c r="M81" s="50">
        <v>16000</v>
      </c>
      <c r="N81" s="50" t="s">
        <v>241</v>
      </c>
      <c r="O81" s="50">
        <v>19480</v>
      </c>
      <c r="P81" s="50">
        <v>1695</v>
      </c>
    </row>
    <row r="82" spans="1:16">
      <c r="A82" s="78"/>
      <c r="B82" s="78"/>
      <c r="C82" s="78"/>
      <c r="D82" s="78"/>
      <c r="E82" s="50" t="s">
        <v>165</v>
      </c>
      <c r="F82" s="50">
        <v>32.114640999999999</v>
      </c>
      <c r="G82" s="50">
        <v>98.851185999999998</v>
      </c>
      <c r="H82" s="50">
        <v>4060</v>
      </c>
      <c r="I82" s="50">
        <v>5</v>
      </c>
      <c r="J82" s="50">
        <v>2.7</v>
      </c>
      <c r="K82" s="50">
        <v>0.98</v>
      </c>
      <c r="L82" s="50">
        <v>1083000</v>
      </c>
      <c r="M82" s="50">
        <v>16000</v>
      </c>
      <c r="N82" s="50" t="s">
        <v>241</v>
      </c>
      <c r="O82" s="50">
        <v>20663</v>
      </c>
      <c r="P82" s="50">
        <v>1795</v>
      </c>
    </row>
    <row r="83" spans="1:16">
      <c r="A83" s="78"/>
      <c r="B83" s="78"/>
      <c r="C83" s="78"/>
      <c r="D83" s="78"/>
      <c r="E83" s="50" t="s">
        <v>166</v>
      </c>
      <c r="F83" s="50">
        <v>32.115006000000001</v>
      </c>
      <c r="G83" s="50">
        <v>98.851969999999994</v>
      </c>
      <c r="H83" s="50">
        <v>4049</v>
      </c>
      <c r="I83" s="50">
        <v>5</v>
      </c>
      <c r="J83" s="50">
        <v>2.7</v>
      </c>
      <c r="K83" s="50">
        <v>0.98</v>
      </c>
      <c r="L83" s="50">
        <v>1182000</v>
      </c>
      <c r="M83" s="50">
        <v>18000</v>
      </c>
      <c r="N83" s="50" t="s">
        <v>241</v>
      </c>
      <c r="O83" s="50">
        <v>22531</v>
      </c>
      <c r="P83" s="50">
        <v>1952</v>
      </c>
    </row>
    <row r="84" spans="1:16">
      <c r="A84" s="78"/>
      <c r="B84" s="78"/>
      <c r="C84" s="78"/>
      <c r="D84" s="78"/>
      <c r="E84" s="50" t="s">
        <v>167</v>
      </c>
      <c r="F84" s="50">
        <v>32.114519000000001</v>
      </c>
      <c r="G84" s="50">
        <v>98.852399000000005</v>
      </c>
      <c r="H84" s="50">
        <v>4050</v>
      </c>
      <c r="I84" s="50">
        <v>5</v>
      </c>
      <c r="J84" s="50">
        <v>2.7</v>
      </c>
      <c r="K84" s="50">
        <v>0.98</v>
      </c>
      <c r="L84" s="50">
        <v>920000</v>
      </c>
      <c r="M84" s="50">
        <v>15000</v>
      </c>
      <c r="N84" s="50" t="s">
        <v>241</v>
      </c>
      <c r="O84" s="50">
        <v>17863</v>
      </c>
      <c r="P84" s="50">
        <v>1564</v>
      </c>
    </row>
    <row r="85" spans="1:16">
      <c r="A85" s="78"/>
      <c r="B85" s="78"/>
      <c r="C85" s="78"/>
      <c r="D85" s="78"/>
      <c r="E85" s="50" t="s">
        <v>168</v>
      </c>
      <c r="F85" s="50">
        <v>32.117665000000002</v>
      </c>
      <c r="G85" s="50">
        <v>98.852037999999993</v>
      </c>
      <c r="H85" s="50">
        <v>4038</v>
      </c>
      <c r="I85" s="50">
        <v>5</v>
      </c>
      <c r="J85" s="50">
        <v>2.7</v>
      </c>
      <c r="K85" s="50">
        <v>0.98</v>
      </c>
      <c r="L85" s="50">
        <v>994000</v>
      </c>
      <c r="M85" s="50">
        <v>32000</v>
      </c>
      <c r="N85" s="50" t="s">
        <v>242</v>
      </c>
      <c r="O85" s="50">
        <v>19321</v>
      </c>
      <c r="P85" s="50">
        <v>1761</v>
      </c>
    </row>
    <row r="86" spans="1:16">
      <c r="A86" s="78"/>
      <c r="B86" s="78"/>
      <c r="C86" s="78"/>
      <c r="D86" s="78"/>
      <c r="E86" s="50" t="s">
        <v>169</v>
      </c>
      <c r="F86" s="50">
        <v>32.118361</v>
      </c>
      <c r="G86" s="50">
        <v>98.852346999999995</v>
      </c>
      <c r="H86" s="50">
        <v>4037</v>
      </c>
      <c r="I86" s="50">
        <v>5</v>
      </c>
      <c r="J86" s="50">
        <v>2.7</v>
      </c>
      <c r="K86" s="50">
        <v>0.98</v>
      </c>
      <c r="L86" s="50">
        <v>1118000</v>
      </c>
      <c r="M86" s="50">
        <v>17000</v>
      </c>
      <c r="N86" s="50" t="s">
        <v>241</v>
      </c>
      <c r="O86" s="50">
        <v>21602</v>
      </c>
      <c r="P86" s="50">
        <v>1875</v>
      </c>
    </row>
    <row r="87" spans="1:16">
      <c r="A87" s="78"/>
      <c r="B87" s="78"/>
      <c r="C87" s="79"/>
      <c r="D87" s="79"/>
      <c r="E87" s="51" t="s">
        <v>170</v>
      </c>
      <c r="F87" s="51">
        <v>32.119340999999999</v>
      </c>
      <c r="G87" s="51">
        <v>98.852779999999996</v>
      </c>
      <c r="H87" s="51">
        <v>4036</v>
      </c>
      <c r="I87" s="51">
        <v>5</v>
      </c>
      <c r="J87" s="51">
        <v>2.7</v>
      </c>
      <c r="K87" s="51">
        <v>0.98</v>
      </c>
      <c r="L87" s="51">
        <v>758000</v>
      </c>
      <c r="M87" s="51">
        <v>24000</v>
      </c>
      <c r="N87" s="51" t="s">
        <v>242</v>
      </c>
      <c r="O87" s="51">
        <v>15032</v>
      </c>
      <c r="P87" s="51">
        <v>1360</v>
      </c>
    </row>
    <row r="88" spans="1:16">
      <c r="A88" s="78"/>
      <c r="B88" s="78"/>
      <c r="C88" s="77" t="s">
        <v>301</v>
      </c>
      <c r="D88" s="77" t="s">
        <v>171</v>
      </c>
      <c r="E88" s="52" t="s">
        <v>172</v>
      </c>
      <c r="F88" s="52">
        <v>31.728473000000001</v>
      </c>
      <c r="G88" s="52">
        <v>99.579099999999997</v>
      </c>
      <c r="H88" s="52">
        <v>4037</v>
      </c>
      <c r="I88" s="52">
        <v>5</v>
      </c>
      <c r="J88" s="52">
        <v>2.7</v>
      </c>
      <c r="K88" s="52">
        <v>0.98</v>
      </c>
      <c r="L88" s="52">
        <v>2745000</v>
      </c>
      <c r="M88" s="52">
        <v>28000</v>
      </c>
      <c r="N88" s="52" t="s">
        <v>241</v>
      </c>
      <c r="O88" s="52">
        <v>47905</v>
      </c>
      <c r="P88" s="52">
        <v>4137</v>
      </c>
    </row>
    <row r="89" spans="1:16">
      <c r="A89" s="78"/>
      <c r="B89" s="78"/>
      <c r="C89" s="78"/>
      <c r="D89" s="78"/>
      <c r="E89" s="50" t="s">
        <v>173</v>
      </c>
      <c r="F89" s="50">
        <v>31.728449000000001</v>
      </c>
      <c r="G89" s="50">
        <v>99.579117999999994</v>
      </c>
      <c r="H89" s="50">
        <v>4037</v>
      </c>
      <c r="I89" s="50">
        <v>5</v>
      </c>
      <c r="J89" s="50">
        <v>2.7</v>
      </c>
      <c r="K89" s="50">
        <v>0.98</v>
      </c>
      <c r="L89" s="50">
        <v>1645000</v>
      </c>
      <c r="M89" s="50">
        <v>20000</v>
      </c>
      <c r="N89" s="50" t="s">
        <v>241</v>
      </c>
      <c r="O89" s="50">
        <v>30602</v>
      </c>
      <c r="P89" s="50">
        <v>2633</v>
      </c>
    </row>
    <row r="90" spans="1:16">
      <c r="A90" s="78"/>
      <c r="B90" s="78"/>
      <c r="C90" s="78"/>
      <c r="D90" s="78"/>
      <c r="E90" s="50" t="s">
        <v>174</v>
      </c>
      <c r="F90" s="50">
        <v>31.728569</v>
      </c>
      <c r="G90" s="50">
        <v>99.577946999999995</v>
      </c>
      <c r="H90" s="50">
        <v>4046</v>
      </c>
      <c r="I90" s="50">
        <v>5</v>
      </c>
      <c r="J90" s="50">
        <v>2.7</v>
      </c>
      <c r="K90" s="50">
        <v>0.98</v>
      </c>
      <c r="L90" s="50">
        <v>1202000</v>
      </c>
      <c r="M90" s="50">
        <v>18000</v>
      </c>
      <c r="N90" s="50" t="s">
        <v>241</v>
      </c>
      <c r="O90" s="50">
        <v>22856</v>
      </c>
      <c r="P90" s="50">
        <v>1979</v>
      </c>
    </row>
    <row r="91" spans="1:16">
      <c r="A91" s="78"/>
      <c r="B91" s="78"/>
      <c r="C91" s="78"/>
      <c r="D91" s="78"/>
      <c r="E91" s="50" t="s">
        <v>175</v>
      </c>
      <c r="F91" s="50">
        <v>31.728672</v>
      </c>
      <c r="G91" s="50">
        <v>99.577377999999996</v>
      </c>
      <c r="H91" s="50">
        <v>4050</v>
      </c>
      <c r="I91" s="50">
        <v>5</v>
      </c>
      <c r="J91" s="50">
        <v>2.7</v>
      </c>
      <c r="K91" s="50">
        <v>0.98</v>
      </c>
      <c r="L91" s="50">
        <v>5180000</v>
      </c>
      <c r="M91" s="50">
        <v>41000</v>
      </c>
      <c r="N91" s="50" t="s">
        <v>241</v>
      </c>
      <c r="O91" s="50">
        <v>92631</v>
      </c>
      <c r="P91" s="50">
        <v>8088</v>
      </c>
    </row>
    <row r="92" spans="1:16">
      <c r="A92" s="78"/>
      <c r="B92" s="78"/>
      <c r="C92" s="78"/>
      <c r="D92" s="78"/>
      <c r="E92" s="50" t="s">
        <v>176</v>
      </c>
      <c r="F92" s="50">
        <v>31.728656999999998</v>
      </c>
      <c r="G92" s="50">
        <v>99.576363999999998</v>
      </c>
      <c r="H92" s="50">
        <v>4059</v>
      </c>
      <c r="I92" s="50">
        <v>5</v>
      </c>
      <c r="J92" s="50">
        <v>2.7</v>
      </c>
      <c r="K92" s="50">
        <v>0.98</v>
      </c>
      <c r="L92" s="50">
        <v>437000</v>
      </c>
      <c r="M92" s="50">
        <v>11000</v>
      </c>
      <c r="N92" s="50" t="s">
        <v>241</v>
      </c>
      <c r="O92" s="50">
        <v>8590</v>
      </c>
      <c r="P92" s="50">
        <v>758</v>
      </c>
    </row>
    <row r="93" spans="1:16">
      <c r="A93" s="78"/>
      <c r="B93" s="78"/>
      <c r="C93" s="78"/>
      <c r="D93" s="78"/>
      <c r="E93" s="50" t="s">
        <v>177</v>
      </c>
      <c r="F93" s="50">
        <v>31.728642000000001</v>
      </c>
      <c r="G93" s="50">
        <v>99.575935000000001</v>
      </c>
      <c r="H93" s="50">
        <v>4064</v>
      </c>
      <c r="I93" s="50">
        <v>5</v>
      </c>
      <c r="J93" s="50">
        <v>2.7</v>
      </c>
      <c r="K93" s="50">
        <v>0.98</v>
      </c>
      <c r="L93" s="50">
        <v>649000</v>
      </c>
      <c r="M93" s="50">
        <v>12000</v>
      </c>
      <c r="N93" s="50" t="s">
        <v>241</v>
      </c>
      <c r="O93" s="50">
        <v>12750</v>
      </c>
      <c r="P93" s="50">
        <v>1109</v>
      </c>
    </row>
    <row r="94" spans="1:16">
      <c r="A94" s="78"/>
      <c r="B94" s="78"/>
      <c r="C94" s="78"/>
      <c r="D94" s="78"/>
      <c r="E94" s="50" t="s">
        <v>178</v>
      </c>
      <c r="F94" s="50">
        <v>31.728826000000002</v>
      </c>
      <c r="G94" s="50">
        <v>99.573826999999994</v>
      </c>
      <c r="H94" s="50">
        <v>4086</v>
      </c>
      <c r="I94" s="50">
        <v>5</v>
      </c>
      <c r="J94" s="50">
        <v>2.7</v>
      </c>
      <c r="K94" s="50">
        <v>0.98</v>
      </c>
      <c r="L94" s="50">
        <v>3537000</v>
      </c>
      <c r="M94" s="50">
        <v>33000</v>
      </c>
      <c r="N94" s="50" t="s">
        <v>241</v>
      </c>
      <c r="O94" s="50">
        <v>61868</v>
      </c>
      <c r="P94" s="50">
        <v>5351</v>
      </c>
    </row>
    <row r="95" spans="1:16">
      <c r="A95" s="78"/>
      <c r="B95" s="78"/>
      <c r="C95" s="78"/>
      <c r="D95" s="78"/>
      <c r="E95" s="50" t="s">
        <v>179</v>
      </c>
      <c r="F95" s="50">
        <v>31.731137</v>
      </c>
      <c r="G95" s="50">
        <v>99.580607999999998</v>
      </c>
      <c r="H95" s="50">
        <v>3998</v>
      </c>
      <c r="I95" s="50">
        <v>5</v>
      </c>
      <c r="J95" s="50">
        <v>2.7</v>
      </c>
      <c r="K95" s="50">
        <v>0.98</v>
      </c>
      <c r="L95" s="50">
        <v>3448000</v>
      </c>
      <c r="M95" s="50">
        <v>31000</v>
      </c>
      <c r="N95" s="50" t="s">
        <v>241</v>
      </c>
      <c r="O95" s="50">
        <v>63033</v>
      </c>
      <c r="P95" s="50">
        <v>5455</v>
      </c>
    </row>
    <row r="96" spans="1:16">
      <c r="A96" s="78"/>
      <c r="B96" s="78"/>
      <c r="C96" s="78"/>
      <c r="D96" s="78"/>
      <c r="E96" s="50" t="s">
        <v>180</v>
      </c>
      <c r="F96" s="50">
        <v>31.731971000000001</v>
      </c>
      <c r="G96" s="50">
        <v>99.581753000000006</v>
      </c>
      <c r="H96" s="50">
        <v>3981</v>
      </c>
      <c r="I96" s="50">
        <v>5</v>
      </c>
      <c r="J96" s="50">
        <v>2.7</v>
      </c>
      <c r="K96" s="50">
        <v>0.98</v>
      </c>
      <c r="L96" s="50">
        <v>2649000</v>
      </c>
      <c r="M96" s="50">
        <v>47000</v>
      </c>
      <c r="N96" s="50" t="s">
        <v>242</v>
      </c>
      <c r="O96" s="50">
        <v>47481</v>
      </c>
      <c r="P96" s="50">
        <v>4159</v>
      </c>
    </row>
    <row r="97" spans="1:16">
      <c r="A97" s="78"/>
      <c r="B97" s="78"/>
      <c r="C97" s="78"/>
      <c r="D97" s="78"/>
      <c r="E97" s="50" t="s">
        <v>181</v>
      </c>
      <c r="F97" s="50">
        <v>31.731591999999999</v>
      </c>
      <c r="G97" s="50">
        <v>99.581215</v>
      </c>
      <c r="H97" s="50">
        <v>3992</v>
      </c>
      <c r="I97" s="50">
        <v>5</v>
      </c>
      <c r="J97" s="50">
        <v>2.7</v>
      </c>
      <c r="K97" s="50">
        <v>0.98</v>
      </c>
      <c r="L97" s="50">
        <v>5111000</v>
      </c>
      <c r="M97" s="50">
        <v>105000</v>
      </c>
      <c r="N97" s="50" t="s">
        <v>242</v>
      </c>
      <c r="O97" s="50">
        <v>94061</v>
      </c>
      <c r="P97" s="50">
        <v>8425</v>
      </c>
    </row>
    <row r="98" spans="1:16">
      <c r="A98" s="78"/>
      <c r="B98" s="78"/>
      <c r="C98" s="78"/>
      <c r="D98" s="78"/>
      <c r="E98" s="50" t="s">
        <v>182</v>
      </c>
      <c r="F98" s="50">
        <v>31.731266999999999</v>
      </c>
      <c r="G98" s="50">
        <v>99.580712000000005</v>
      </c>
      <c r="H98" s="50">
        <v>3999</v>
      </c>
      <c r="I98" s="50">
        <v>5</v>
      </c>
      <c r="J98" s="50">
        <v>2.7</v>
      </c>
      <c r="K98" s="50">
        <v>0.98</v>
      </c>
      <c r="L98" s="50">
        <v>4100000</v>
      </c>
      <c r="M98" s="50">
        <v>86000</v>
      </c>
      <c r="N98" s="50" t="s">
        <v>242</v>
      </c>
      <c r="O98" s="50">
        <v>74770</v>
      </c>
      <c r="P98" s="50">
        <v>6662</v>
      </c>
    </row>
    <row r="99" spans="1:16">
      <c r="A99" s="79"/>
      <c r="B99" s="78"/>
      <c r="C99" s="79"/>
      <c r="D99" s="79"/>
      <c r="E99" s="51" t="s">
        <v>183</v>
      </c>
      <c r="F99" s="51">
        <v>31.731491999999999</v>
      </c>
      <c r="G99" s="51">
        <v>99.581215</v>
      </c>
      <c r="H99" s="51">
        <v>3993</v>
      </c>
      <c r="I99" s="51">
        <v>5</v>
      </c>
      <c r="J99" s="51">
        <v>2.7</v>
      </c>
      <c r="K99" s="51">
        <v>0.98</v>
      </c>
      <c r="L99" s="51">
        <v>2069000</v>
      </c>
      <c r="M99" s="51">
        <v>37000</v>
      </c>
      <c r="N99" s="51" t="s">
        <v>242</v>
      </c>
      <c r="O99" s="51">
        <v>37951</v>
      </c>
      <c r="P99" s="51">
        <v>3313</v>
      </c>
    </row>
    <row r="100" spans="1:16">
      <c r="A100" s="77" t="s">
        <v>229</v>
      </c>
      <c r="B100" s="78" t="s">
        <v>228</v>
      </c>
      <c r="C100" s="78" t="s">
        <v>271</v>
      </c>
      <c r="D100" s="77" t="s">
        <v>302</v>
      </c>
      <c r="E100" s="50" t="s">
        <v>184</v>
      </c>
      <c r="F100" s="50">
        <v>30.062799999999999</v>
      </c>
      <c r="G100" s="50">
        <v>101.82129999999999</v>
      </c>
      <c r="H100" s="50">
        <v>4069</v>
      </c>
      <c r="I100" s="50">
        <v>4</v>
      </c>
      <c r="J100" s="50">
        <v>2.65</v>
      </c>
      <c r="K100" s="50">
        <v>0.98199999999999998</v>
      </c>
      <c r="L100" s="50">
        <v>903000</v>
      </c>
      <c r="M100" s="50">
        <v>38000</v>
      </c>
      <c r="N100" s="50" t="s">
        <v>243</v>
      </c>
      <c r="O100" s="50">
        <v>15700</v>
      </c>
      <c r="P100" s="50">
        <v>700</v>
      </c>
    </row>
    <row r="101" spans="1:16">
      <c r="A101" s="78"/>
      <c r="B101" s="78"/>
      <c r="C101" s="78"/>
      <c r="D101" s="78"/>
      <c r="E101" s="50" t="s">
        <v>185</v>
      </c>
      <c r="F101" s="50">
        <v>30.058299999999999</v>
      </c>
      <c r="G101" s="50">
        <v>101.8278</v>
      </c>
      <c r="H101" s="50">
        <v>4061</v>
      </c>
      <c r="I101" s="50">
        <v>5</v>
      </c>
      <c r="J101" s="50">
        <v>2.65</v>
      </c>
      <c r="K101" s="50">
        <v>0.98699999999999999</v>
      </c>
      <c r="L101" s="50">
        <v>759000</v>
      </c>
      <c r="M101" s="50">
        <v>31000</v>
      </c>
      <c r="N101" s="50" t="s">
        <v>243</v>
      </c>
      <c r="O101" s="50">
        <v>13300</v>
      </c>
      <c r="P101" s="50">
        <v>500</v>
      </c>
    </row>
    <row r="102" spans="1:16">
      <c r="A102" s="78"/>
      <c r="B102" s="78"/>
      <c r="C102" s="78"/>
      <c r="D102" s="78"/>
      <c r="E102" s="50" t="s">
        <v>186</v>
      </c>
      <c r="F102" s="50">
        <v>30.059200000000001</v>
      </c>
      <c r="G102" s="50">
        <v>101.8263</v>
      </c>
      <c r="H102" s="50">
        <v>4071</v>
      </c>
      <c r="I102" s="50">
        <v>2</v>
      </c>
      <c r="J102" s="50">
        <v>2.65</v>
      </c>
      <c r="K102" s="50">
        <v>0.99399999999999999</v>
      </c>
      <c r="L102" s="50">
        <v>851000</v>
      </c>
      <c r="M102" s="50">
        <v>38000</v>
      </c>
      <c r="N102" s="50" t="s">
        <v>243</v>
      </c>
      <c r="O102" s="50">
        <v>14300</v>
      </c>
      <c r="P102" s="50">
        <v>600</v>
      </c>
    </row>
    <row r="103" spans="1:16">
      <c r="A103" s="78"/>
      <c r="B103" s="78"/>
      <c r="C103" s="78"/>
      <c r="D103" s="78"/>
      <c r="E103" s="50" t="s">
        <v>187</v>
      </c>
      <c r="F103" s="50">
        <v>30.0578</v>
      </c>
      <c r="G103" s="50">
        <v>101.8258</v>
      </c>
      <c r="H103" s="50">
        <v>4058</v>
      </c>
      <c r="I103" s="50">
        <v>3</v>
      </c>
      <c r="J103" s="50">
        <v>2.65</v>
      </c>
      <c r="K103" s="50">
        <v>0.99399999999999999</v>
      </c>
      <c r="L103" s="50">
        <v>826000</v>
      </c>
      <c r="M103" s="50">
        <v>43000</v>
      </c>
      <c r="N103" s="50" t="s">
        <v>243</v>
      </c>
      <c r="O103" s="50">
        <v>14100</v>
      </c>
      <c r="P103" s="50">
        <v>700</v>
      </c>
    </row>
    <row r="104" spans="1:16">
      <c r="A104" s="79"/>
      <c r="B104" s="79"/>
      <c r="C104" s="79"/>
      <c r="D104" s="79"/>
      <c r="E104" s="51" t="s">
        <v>188</v>
      </c>
      <c r="F104" s="51">
        <v>30.0563</v>
      </c>
      <c r="G104" s="51">
        <v>101.8237</v>
      </c>
      <c r="H104" s="51">
        <v>3993</v>
      </c>
      <c r="I104" s="51">
        <v>4</v>
      </c>
      <c r="J104" s="51">
        <v>2.65</v>
      </c>
      <c r="K104" s="51">
        <v>0.99199999999999999</v>
      </c>
      <c r="L104" s="51">
        <v>727000</v>
      </c>
      <c r="M104" s="51">
        <v>36000</v>
      </c>
      <c r="N104" s="51" t="s">
        <v>243</v>
      </c>
      <c r="O104" s="51">
        <v>13000</v>
      </c>
      <c r="P104" s="51">
        <v>600</v>
      </c>
    </row>
    <row r="105" spans="1:16">
      <c r="A105" s="77" t="s">
        <v>230</v>
      </c>
      <c r="B105" s="77" t="s">
        <v>224</v>
      </c>
      <c r="C105" s="80" t="s">
        <v>270</v>
      </c>
      <c r="D105" s="80" t="s">
        <v>303</v>
      </c>
      <c r="E105" s="52" t="s">
        <v>189</v>
      </c>
      <c r="F105" s="52">
        <v>30.297000000000001</v>
      </c>
      <c r="G105" s="52">
        <v>99.543999999999997</v>
      </c>
      <c r="H105" s="52">
        <v>4560</v>
      </c>
      <c r="I105" s="52">
        <v>2</v>
      </c>
      <c r="J105" s="52">
        <v>2.65</v>
      </c>
      <c r="K105" s="52">
        <v>0.998</v>
      </c>
      <c r="L105" s="52">
        <v>1108000</v>
      </c>
      <c r="M105" s="52">
        <v>92000</v>
      </c>
      <c r="N105" s="52" t="s">
        <v>243</v>
      </c>
      <c r="O105" s="52">
        <v>13700</v>
      </c>
      <c r="P105" s="52">
        <v>1400</v>
      </c>
    </row>
    <row r="106" spans="1:16">
      <c r="A106" s="78"/>
      <c r="B106" s="78"/>
      <c r="C106" s="81"/>
      <c r="D106" s="81"/>
      <c r="E106" s="50" t="s">
        <v>190</v>
      </c>
      <c r="F106" s="50">
        <v>30.297000000000001</v>
      </c>
      <c r="G106" s="50">
        <v>99.543999999999997</v>
      </c>
      <c r="H106" s="50">
        <v>4560</v>
      </c>
      <c r="I106" s="50">
        <v>3</v>
      </c>
      <c r="J106" s="50">
        <v>2.65</v>
      </c>
      <c r="K106" s="50">
        <v>0.998</v>
      </c>
      <c r="L106" s="50">
        <v>1432000</v>
      </c>
      <c r="M106" s="50">
        <v>123000</v>
      </c>
      <c r="N106" s="50" t="s">
        <v>243</v>
      </c>
      <c r="O106" s="50">
        <v>17700</v>
      </c>
      <c r="P106" s="50">
        <v>2000</v>
      </c>
    </row>
    <row r="107" spans="1:16">
      <c r="A107" s="78"/>
      <c r="B107" s="78"/>
      <c r="C107" s="81"/>
      <c r="D107" s="81"/>
      <c r="E107" s="50" t="s">
        <v>191</v>
      </c>
      <c r="F107" s="50">
        <v>30.297000000000001</v>
      </c>
      <c r="G107" s="50">
        <v>99.543999999999997</v>
      </c>
      <c r="H107" s="50">
        <v>4560</v>
      </c>
      <c r="I107" s="50">
        <v>2</v>
      </c>
      <c r="J107" s="50">
        <v>2.65</v>
      </c>
      <c r="K107" s="50">
        <v>0.998</v>
      </c>
      <c r="L107" s="50">
        <v>1198000</v>
      </c>
      <c r="M107" s="50">
        <v>103000</v>
      </c>
      <c r="N107" s="50" t="s">
        <v>243</v>
      </c>
      <c r="O107" s="50">
        <v>14800</v>
      </c>
      <c r="P107" s="50">
        <v>1700</v>
      </c>
    </row>
    <row r="108" spans="1:16">
      <c r="A108" s="78"/>
      <c r="B108" s="78"/>
      <c r="C108" s="81"/>
      <c r="D108" s="81"/>
      <c r="E108" s="50" t="s">
        <v>192</v>
      </c>
      <c r="F108" s="50">
        <v>30.3</v>
      </c>
      <c r="G108" s="50">
        <v>99.540999999999997</v>
      </c>
      <c r="H108" s="50">
        <v>4610</v>
      </c>
      <c r="I108" s="50">
        <v>3</v>
      </c>
      <c r="J108" s="50">
        <v>2.65</v>
      </c>
      <c r="K108" s="50">
        <v>1</v>
      </c>
      <c r="L108" s="50">
        <v>1253000</v>
      </c>
      <c r="M108" s="50">
        <v>104000</v>
      </c>
      <c r="N108" s="50" t="s">
        <v>243</v>
      </c>
      <c r="O108" s="50">
        <v>15100</v>
      </c>
      <c r="P108" s="50">
        <v>1600</v>
      </c>
    </row>
    <row r="109" spans="1:16">
      <c r="A109" s="78"/>
      <c r="B109" s="78"/>
      <c r="C109" s="81"/>
      <c r="D109" s="81"/>
      <c r="E109" s="50" t="s">
        <v>193</v>
      </c>
      <c r="F109" s="50">
        <v>30.3</v>
      </c>
      <c r="G109" s="50">
        <v>99.540999999999997</v>
      </c>
      <c r="H109" s="50">
        <v>4610</v>
      </c>
      <c r="I109" s="50">
        <v>3</v>
      </c>
      <c r="J109" s="50">
        <v>2.65</v>
      </c>
      <c r="K109" s="50">
        <v>1</v>
      </c>
      <c r="L109" s="50">
        <v>1247000</v>
      </c>
      <c r="M109" s="50">
        <v>101000</v>
      </c>
      <c r="N109" s="50" t="s">
        <v>243</v>
      </c>
      <c r="O109" s="50">
        <v>15000</v>
      </c>
      <c r="P109" s="50">
        <v>1500</v>
      </c>
    </row>
    <row r="110" spans="1:16">
      <c r="A110" s="78"/>
      <c r="B110" s="78"/>
      <c r="C110" s="81"/>
      <c r="D110" s="81"/>
      <c r="E110" s="50" t="s">
        <v>194</v>
      </c>
      <c r="F110" s="50">
        <v>30.3</v>
      </c>
      <c r="G110" s="50">
        <v>99.543999999999997</v>
      </c>
      <c r="H110" s="50">
        <v>4570</v>
      </c>
      <c r="I110" s="50">
        <v>3</v>
      </c>
      <c r="J110" s="50">
        <v>2.65</v>
      </c>
      <c r="K110" s="50">
        <v>0.998</v>
      </c>
      <c r="L110" s="50">
        <v>1248000</v>
      </c>
      <c r="M110" s="50">
        <v>101000</v>
      </c>
      <c r="N110" s="50" t="s">
        <v>243</v>
      </c>
      <c r="O110" s="50">
        <v>15300</v>
      </c>
      <c r="P110" s="50">
        <v>1400</v>
      </c>
    </row>
    <row r="111" spans="1:16">
      <c r="A111" s="79"/>
      <c r="B111" s="79"/>
      <c r="C111" s="82"/>
      <c r="D111" s="82"/>
      <c r="E111" s="51" t="s">
        <v>195</v>
      </c>
      <c r="F111" s="51">
        <v>30.3</v>
      </c>
      <c r="G111" s="51">
        <v>99.552000000000007</v>
      </c>
      <c r="H111" s="51">
        <v>4480</v>
      </c>
      <c r="I111" s="51">
        <v>2</v>
      </c>
      <c r="J111" s="51">
        <v>2.65</v>
      </c>
      <c r="K111" s="51">
        <v>0.997</v>
      </c>
      <c r="L111" s="51">
        <v>1021000</v>
      </c>
      <c r="M111" s="51">
        <v>85000</v>
      </c>
      <c r="N111" s="51" t="s">
        <v>243</v>
      </c>
      <c r="O111" s="51">
        <v>13100</v>
      </c>
      <c r="P111" s="51">
        <v>1400</v>
      </c>
    </row>
    <row r="112" spans="1:16">
      <c r="A112" s="77" t="s">
        <v>232</v>
      </c>
      <c r="B112" s="75" t="s">
        <v>231</v>
      </c>
      <c r="C112" s="71" t="s">
        <v>304</v>
      </c>
      <c r="D112" s="71" t="s">
        <v>305</v>
      </c>
      <c r="E112" s="52" t="s">
        <v>196</v>
      </c>
      <c r="F112" s="52">
        <v>30.245063999999999</v>
      </c>
      <c r="G112" s="52">
        <v>101.717376</v>
      </c>
      <c r="H112" s="52">
        <v>4271</v>
      </c>
      <c r="I112" s="52">
        <v>5</v>
      </c>
      <c r="J112" s="52">
        <v>2.7</v>
      </c>
      <c r="K112" s="52">
        <v>0.98</v>
      </c>
      <c r="L112" s="52">
        <v>1043000</v>
      </c>
      <c r="M112" s="52">
        <v>21000</v>
      </c>
      <c r="N112" s="52" t="s">
        <v>241</v>
      </c>
      <c r="O112" s="52">
        <v>20262</v>
      </c>
      <c r="P112" s="52">
        <v>1932</v>
      </c>
    </row>
    <row r="113" spans="1:16">
      <c r="A113" s="78"/>
      <c r="B113" s="75"/>
      <c r="C113" s="72"/>
      <c r="D113" s="72"/>
      <c r="E113" s="50" t="s">
        <v>197</v>
      </c>
      <c r="F113" s="50">
        <v>30.244629</v>
      </c>
      <c r="G113" s="50">
        <v>101.717552</v>
      </c>
      <c r="H113" s="50">
        <v>4265</v>
      </c>
      <c r="I113" s="50">
        <v>5</v>
      </c>
      <c r="J113" s="50">
        <v>2.7</v>
      </c>
      <c r="K113" s="50">
        <v>0.98</v>
      </c>
      <c r="L113" s="50">
        <v>912000</v>
      </c>
      <c r="M113" s="50">
        <v>19000</v>
      </c>
      <c r="N113" s="50" t="s">
        <v>241</v>
      </c>
      <c r="O113" s="50">
        <v>17977</v>
      </c>
      <c r="P113" s="50">
        <v>1723</v>
      </c>
    </row>
    <row r="114" spans="1:16">
      <c r="A114" s="78"/>
      <c r="B114" s="75"/>
      <c r="C114" s="72"/>
      <c r="D114" s="72"/>
      <c r="E114" s="50" t="s">
        <v>198</v>
      </c>
      <c r="F114" s="50">
        <v>30.244171999999999</v>
      </c>
      <c r="G114" s="50">
        <v>101.716848</v>
      </c>
      <c r="H114" s="50">
        <v>4242</v>
      </c>
      <c r="I114" s="50">
        <v>5</v>
      </c>
      <c r="J114" s="50">
        <v>2.7</v>
      </c>
      <c r="K114" s="50">
        <v>0.98</v>
      </c>
      <c r="L114" s="50">
        <v>928000</v>
      </c>
      <c r="M114" s="50">
        <v>30000</v>
      </c>
      <c r="N114" s="50" t="s">
        <v>241</v>
      </c>
      <c r="O114" s="50">
        <v>18465</v>
      </c>
      <c r="P114" s="50">
        <v>1825</v>
      </c>
    </row>
    <row r="115" spans="1:16">
      <c r="A115" s="78"/>
      <c r="B115" s="75"/>
      <c r="C115" s="72"/>
      <c r="D115" s="72"/>
      <c r="E115" s="50" t="s">
        <v>199</v>
      </c>
      <c r="F115" s="50">
        <v>30.243486999999998</v>
      </c>
      <c r="G115" s="50">
        <v>101.716246</v>
      </c>
      <c r="H115" s="50">
        <v>4241</v>
      </c>
      <c r="I115" s="50">
        <v>5</v>
      </c>
      <c r="J115" s="50">
        <v>2.7</v>
      </c>
      <c r="K115" s="50">
        <v>0.98</v>
      </c>
      <c r="L115" s="50">
        <v>848000</v>
      </c>
      <c r="M115" s="50">
        <v>19000</v>
      </c>
      <c r="N115" s="50" t="s">
        <v>241</v>
      </c>
      <c r="O115" s="50">
        <v>16997</v>
      </c>
      <c r="P115" s="50">
        <v>1636</v>
      </c>
    </row>
    <row r="116" spans="1:16">
      <c r="A116" s="78"/>
      <c r="B116" s="75"/>
      <c r="C116" s="72"/>
      <c r="D116" s="72"/>
      <c r="E116" s="50" t="s">
        <v>200</v>
      </c>
      <c r="F116" s="50">
        <v>30.242491000000001</v>
      </c>
      <c r="G116" s="50">
        <v>101.71613600000001</v>
      </c>
      <c r="H116" s="50">
        <v>4234</v>
      </c>
      <c r="I116" s="50">
        <v>5</v>
      </c>
      <c r="J116" s="50">
        <v>2.7</v>
      </c>
      <c r="K116" s="50">
        <v>0.98</v>
      </c>
      <c r="L116" s="50">
        <v>892000</v>
      </c>
      <c r="M116" s="50">
        <v>19000</v>
      </c>
      <c r="N116" s="50" t="s">
        <v>241</v>
      </c>
      <c r="O116" s="50">
        <v>17864</v>
      </c>
      <c r="P116" s="50">
        <v>1715</v>
      </c>
    </row>
    <row r="117" spans="1:16">
      <c r="A117" s="78"/>
      <c r="B117" s="75"/>
      <c r="C117" s="72"/>
      <c r="D117" s="72"/>
      <c r="E117" s="50" t="s">
        <v>201</v>
      </c>
      <c r="F117" s="50">
        <v>30.240649999999999</v>
      </c>
      <c r="G117" s="50">
        <v>101.716334</v>
      </c>
      <c r="H117" s="50">
        <v>4231</v>
      </c>
      <c r="I117" s="50">
        <v>5</v>
      </c>
      <c r="J117" s="50">
        <v>2.7</v>
      </c>
      <c r="K117" s="50">
        <v>0.98</v>
      </c>
      <c r="L117" s="50">
        <v>939000</v>
      </c>
      <c r="M117" s="50">
        <v>19000</v>
      </c>
      <c r="N117" s="50" t="s">
        <v>241</v>
      </c>
      <c r="O117" s="50">
        <v>18766</v>
      </c>
      <c r="P117" s="50">
        <v>1797</v>
      </c>
    </row>
    <row r="118" spans="1:16">
      <c r="A118" s="78"/>
      <c r="B118" s="75"/>
      <c r="C118" s="72"/>
      <c r="D118" s="72"/>
      <c r="E118" s="50" t="s">
        <v>202</v>
      </c>
      <c r="F118" s="50">
        <v>30.239196</v>
      </c>
      <c r="G118" s="50">
        <v>101.715253</v>
      </c>
      <c r="H118" s="50">
        <v>4229</v>
      </c>
      <c r="I118" s="50">
        <v>5</v>
      </c>
      <c r="J118" s="50">
        <v>2.7</v>
      </c>
      <c r="K118" s="50">
        <v>0.98</v>
      </c>
      <c r="L118" s="50">
        <v>1068000</v>
      </c>
      <c r="M118" s="50">
        <v>21000</v>
      </c>
      <c r="N118" s="50" t="s">
        <v>241</v>
      </c>
      <c r="O118" s="50">
        <v>21209</v>
      </c>
      <c r="P118" s="50">
        <v>2021</v>
      </c>
    </row>
    <row r="119" spans="1:16">
      <c r="A119" s="78"/>
      <c r="B119" s="75"/>
      <c r="C119" s="72"/>
      <c r="D119" s="72"/>
      <c r="E119" s="50" t="s">
        <v>203</v>
      </c>
      <c r="F119" s="50">
        <v>30.239021000000001</v>
      </c>
      <c r="G119" s="50">
        <v>101.71460399999999</v>
      </c>
      <c r="H119" s="50">
        <v>4223</v>
      </c>
      <c r="I119" s="50">
        <v>5</v>
      </c>
      <c r="J119" s="50">
        <v>2.7</v>
      </c>
      <c r="K119" s="50">
        <v>0.98</v>
      </c>
      <c r="L119" s="50">
        <v>1127000</v>
      </c>
      <c r="M119" s="50">
        <v>21000</v>
      </c>
      <c r="N119" s="50" t="s">
        <v>241</v>
      </c>
      <c r="O119" s="50">
        <v>22346</v>
      </c>
      <c r="P119" s="50">
        <v>2125</v>
      </c>
    </row>
    <row r="120" spans="1:16">
      <c r="A120" s="78"/>
      <c r="B120" s="75"/>
      <c r="C120" s="72"/>
      <c r="D120" s="72"/>
      <c r="E120" s="50" t="s">
        <v>204</v>
      </c>
      <c r="F120" s="50">
        <v>30.238638999999999</v>
      </c>
      <c r="G120" s="50">
        <v>101.71371600000001</v>
      </c>
      <c r="H120" s="50">
        <v>4224</v>
      </c>
      <c r="I120" s="50">
        <v>5</v>
      </c>
      <c r="J120" s="50">
        <v>2.7</v>
      </c>
      <c r="K120" s="50">
        <v>0.98</v>
      </c>
      <c r="L120" s="50">
        <v>1023000</v>
      </c>
      <c r="M120" s="50">
        <v>23000</v>
      </c>
      <c r="N120" s="50" t="s">
        <v>241</v>
      </c>
      <c r="O120" s="50">
        <v>20337</v>
      </c>
      <c r="P120" s="50">
        <v>1941</v>
      </c>
    </row>
    <row r="121" spans="1:16">
      <c r="A121" s="78"/>
      <c r="B121" s="75"/>
      <c r="C121" s="73"/>
      <c r="D121" s="73"/>
      <c r="E121" s="51" t="s">
        <v>205</v>
      </c>
      <c r="F121" s="51">
        <v>30.238536</v>
      </c>
      <c r="G121" s="51">
        <v>101.71242700000001</v>
      </c>
      <c r="H121" s="51">
        <v>4224</v>
      </c>
      <c r="I121" s="51">
        <v>5</v>
      </c>
      <c r="J121" s="51">
        <v>2.7</v>
      </c>
      <c r="K121" s="51">
        <v>0.98</v>
      </c>
      <c r="L121" s="51">
        <v>1377000</v>
      </c>
      <c r="M121" s="51">
        <v>27000</v>
      </c>
      <c r="N121" s="51" t="s">
        <v>241</v>
      </c>
      <c r="O121" s="51">
        <v>26766</v>
      </c>
      <c r="P121" s="51">
        <v>2572</v>
      </c>
    </row>
    <row r="122" spans="1:16">
      <c r="A122" s="78"/>
      <c r="B122" s="75"/>
      <c r="C122" s="71" t="s">
        <v>306</v>
      </c>
      <c r="D122" s="71" t="s">
        <v>307</v>
      </c>
      <c r="E122" s="52" t="s">
        <v>206</v>
      </c>
      <c r="F122" s="52">
        <v>30.051155000000001</v>
      </c>
      <c r="G122" s="52">
        <v>101.92877300000001</v>
      </c>
      <c r="H122" s="52">
        <v>3502</v>
      </c>
      <c r="I122" s="52">
        <v>5</v>
      </c>
      <c r="J122" s="52">
        <v>2.7</v>
      </c>
      <c r="K122" s="52">
        <v>0.98</v>
      </c>
      <c r="L122" s="52">
        <v>601000</v>
      </c>
      <c r="M122" s="52">
        <v>25000</v>
      </c>
      <c r="N122" s="52" t="s">
        <v>241</v>
      </c>
      <c r="O122" s="52">
        <v>17652</v>
      </c>
      <c r="P122" s="52">
        <v>1749</v>
      </c>
    </row>
    <row r="123" spans="1:16">
      <c r="A123" s="78"/>
      <c r="B123" s="75"/>
      <c r="C123" s="72"/>
      <c r="D123" s="72"/>
      <c r="E123" s="50" t="s">
        <v>207</v>
      </c>
      <c r="F123" s="50">
        <v>30.050692999999999</v>
      </c>
      <c r="G123" s="50">
        <v>101.92825499999999</v>
      </c>
      <c r="H123" s="50">
        <v>3514</v>
      </c>
      <c r="I123" s="50">
        <v>5</v>
      </c>
      <c r="J123" s="50">
        <v>2.7</v>
      </c>
      <c r="K123" s="50">
        <v>0.98</v>
      </c>
      <c r="L123" s="50">
        <v>330000</v>
      </c>
      <c r="M123" s="50">
        <v>14000</v>
      </c>
      <c r="N123" s="50" t="s">
        <v>241</v>
      </c>
      <c r="O123" s="50">
        <v>9834</v>
      </c>
      <c r="P123" s="50">
        <v>963</v>
      </c>
    </row>
    <row r="124" spans="1:16">
      <c r="A124" s="78"/>
      <c r="B124" s="75"/>
      <c r="C124" s="72"/>
      <c r="D124" s="72"/>
      <c r="E124" s="50" t="s">
        <v>208</v>
      </c>
      <c r="F124" s="50">
        <v>30.050329999999999</v>
      </c>
      <c r="G124" s="50">
        <v>101.92801900000001</v>
      </c>
      <c r="H124" s="50">
        <v>3521</v>
      </c>
      <c r="I124" s="50">
        <v>5</v>
      </c>
      <c r="J124" s="50">
        <v>2.7</v>
      </c>
      <c r="K124" s="50">
        <v>0.98</v>
      </c>
      <c r="L124" s="50">
        <v>350000</v>
      </c>
      <c r="M124" s="50">
        <v>13000</v>
      </c>
      <c r="N124" s="50" t="s">
        <v>241</v>
      </c>
      <c r="O124" s="50">
        <v>10386</v>
      </c>
      <c r="P124" s="50">
        <v>1011</v>
      </c>
    </row>
    <row r="125" spans="1:16">
      <c r="A125" s="78"/>
      <c r="B125" s="75"/>
      <c r="C125" s="72"/>
      <c r="D125" s="72"/>
      <c r="E125" s="50" t="s">
        <v>209</v>
      </c>
      <c r="F125" s="50">
        <v>30.049067999999998</v>
      </c>
      <c r="G125" s="50">
        <v>101.92647599999999</v>
      </c>
      <c r="H125" s="50">
        <v>3562</v>
      </c>
      <c r="I125" s="50">
        <v>5</v>
      </c>
      <c r="J125" s="50">
        <v>2.7</v>
      </c>
      <c r="K125" s="50">
        <v>0.98</v>
      </c>
      <c r="L125" s="50">
        <v>369000</v>
      </c>
      <c r="M125" s="50">
        <v>16000</v>
      </c>
      <c r="N125" s="50" t="s">
        <v>241</v>
      </c>
      <c r="O125" s="50">
        <v>10708</v>
      </c>
      <c r="P125" s="50">
        <v>1154</v>
      </c>
    </row>
    <row r="126" spans="1:16">
      <c r="A126" s="78"/>
      <c r="B126" s="75"/>
      <c r="C126" s="72"/>
      <c r="D126" s="72"/>
      <c r="E126" s="50" t="s">
        <v>210</v>
      </c>
      <c r="F126" s="50">
        <v>30.053470999999998</v>
      </c>
      <c r="G126" s="50">
        <v>101.929568</v>
      </c>
      <c r="H126" s="50">
        <v>3475</v>
      </c>
      <c r="I126" s="50">
        <v>5</v>
      </c>
      <c r="J126" s="50">
        <v>2.7</v>
      </c>
      <c r="K126" s="50">
        <v>0.98</v>
      </c>
      <c r="L126" s="50">
        <v>619000</v>
      </c>
      <c r="M126" s="50">
        <v>23000</v>
      </c>
      <c r="N126" s="50" t="s">
        <v>241</v>
      </c>
      <c r="O126" s="50">
        <v>18391</v>
      </c>
      <c r="P126" s="50">
        <v>1817</v>
      </c>
    </row>
    <row r="127" spans="1:16">
      <c r="A127" s="78"/>
      <c r="B127" s="75"/>
      <c r="C127" s="72"/>
      <c r="D127" s="72"/>
      <c r="E127" s="50" t="s">
        <v>211</v>
      </c>
      <c r="F127" s="50">
        <v>30.053702999999999</v>
      </c>
      <c r="G127" s="50">
        <v>101.929608</v>
      </c>
      <c r="H127" s="50">
        <v>3477</v>
      </c>
      <c r="I127" s="50">
        <v>5</v>
      </c>
      <c r="J127" s="50">
        <v>2.7</v>
      </c>
      <c r="K127" s="50">
        <v>0.98</v>
      </c>
      <c r="L127" s="50">
        <v>290000</v>
      </c>
      <c r="M127" s="50">
        <v>13000</v>
      </c>
      <c r="N127" s="50" t="s">
        <v>241</v>
      </c>
      <c r="O127" s="50">
        <v>8779</v>
      </c>
      <c r="P127" s="50">
        <v>871</v>
      </c>
    </row>
    <row r="128" spans="1:16">
      <c r="A128" s="78"/>
      <c r="B128" s="75"/>
      <c r="C128" s="72"/>
      <c r="D128" s="72"/>
      <c r="E128" s="50" t="s">
        <v>212</v>
      </c>
      <c r="F128" s="50">
        <v>30.054779</v>
      </c>
      <c r="G128" s="50">
        <v>101.929665</v>
      </c>
      <c r="H128" s="50">
        <v>3475</v>
      </c>
      <c r="I128" s="50">
        <v>5</v>
      </c>
      <c r="J128" s="50">
        <v>2.7</v>
      </c>
      <c r="K128" s="50">
        <v>0.98</v>
      </c>
      <c r="L128" s="50">
        <v>358000</v>
      </c>
      <c r="M128" s="50">
        <v>10000</v>
      </c>
      <c r="N128" s="50" t="s">
        <v>241</v>
      </c>
      <c r="O128" s="50">
        <v>10887</v>
      </c>
      <c r="P128" s="50">
        <v>1058</v>
      </c>
    </row>
    <row r="129" spans="1:16">
      <c r="A129" s="78"/>
      <c r="B129" s="75"/>
      <c r="C129" s="72"/>
      <c r="D129" s="72"/>
      <c r="E129" s="50" t="s">
        <v>213</v>
      </c>
      <c r="F129" s="50">
        <v>30.056090999999999</v>
      </c>
      <c r="G129" s="50">
        <v>101.930036</v>
      </c>
      <c r="H129" s="50">
        <v>3458</v>
      </c>
      <c r="I129" s="50">
        <v>5</v>
      </c>
      <c r="J129" s="50">
        <v>2.7</v>
      </c>
      <c r="K129" s="50">
        <v>0.98</v>
      </c>
      <c r="L129" s="50">
        <v>261000</v>
      </c>
      <c r="M129" s="50">
        <v>8000</v>
      </c>
      <c r="N129" s="50" t="s">
        <v>241</v>
      </c>
      <c r="O129" s="50">
        <v>7954</v>
      </c>
      <c r="P129" s="50">
        <v>779</v>
      </c>
    </row>
    <row r="130" spans="1:16">
      <c r="A130" s="79"/>
      <c r="B130" s="75"/>
      <c r="C130" s="73"/>
      <c r="D130" s="73"/>
      <c r="E130" s="51" t="s">
        <v>214</v>
      </c>
      <c r="F130" s="51">
        <v>30.054313</v>
      </c>
      <c r="G130" s="51">
        <v>101.929677</v>
      </c>
      <c r="H130" s="51">
        <v>3475</v>
      </c>
      <c r="I130" s="51">
        <v>5</v>
      </c>
      <c r="J130" s="51">
        <v>2.7</v>
      </c>
      <c r="K130" s="51">
        <v>0.98</v>
      </c>
      <c r="L130" s="51">
        <v>540000</v>
      </c>
      <c r="M130" s="51">
        <v>14000</v>
      </c>
      <c r="N130" s="51" t="s">
        <v>241</v>
      </c>
      <c r="O130" s="51">
        <v>16217</v>
      </c>
      <c r="P130" s="51">
        <v>1542</v>
      </c>
    </row>
    <row r="131" spans="1:16" ht="13.8" customHeight="1">
      <c r="A131" s="77" t="s">
        <v>282</v>
      </c>
      <c r="B131" s="72" t="s">
        <v>224</v>
      </c>
      <c r="C131" s="71" t="s">
        <v>233</v>
      </c>
      <c r="D131" s="74" t="s">
        <v>314</v>
      </c>
      <c r="E131" s="52" t="s">
        <v>215</v>
      </c>
      <c r="F131" s="52">
        <v>31.087</v>
      </c>
      <c r="G131" s="52">
        <v>99.757000000000005</v>
      </c>
      <c r="H131" s="52">
        <v>4150</v>
      </c>
      <c r="I131" s="52">
        <v>2</v>
      </c>
      <c r="J131" s="52">
        <v>2.65</v>
      </c>
      <c r="K131" s="52">
        <v>0.98499999999999999</v>
      </c>
      <c r="L131" s="52">
        <v>1190000</v>
      </c>
      <c r="M131" s="52">
        <v>50000</v>
      </c>
      <c r="N131" s="52" t="s">
        <v>243</v>
      </c>
      <c r="O131" s="52">
        <v>19100</v>
      </c>
      <c r="P131" s="52">
        <v>1000</v>
      </c>
    </row>
    <row r="132" spans="1:16">
      <c r="A132" s="78"/>
      <c r="B132" s="72"/>
      <c r="C132" s="72"/>
      <c r="D132" s="75"/>
      <c r="E132" s="50" t="s">
        <v>216</v>
      </c>
      <c r="F132" s="50">
        <v>31.088000000000001</v>
      </c>
      <c r="G132" s="50">
        <v>99.754999999999995</v>
      </c>
      <c r="H132" s="50">
        <v>4150</v>
      </c>
      <c r="I132" s="50">
        <v>2</v>
      </c>
      <c r="J132" s="50">
        <v>2.65</v>
      </c>
      <c r="K132" s="50">
        <v>0.998</v>
      </c>
      <c r="L132" s="50">
        <v>1080000</v>
      </c>
      <c r="M132" s="50">
        <v>30000</v>
      </c>
      <c r="N132" s="50" t="s">
        <v>243</v>
      </c>
      <c r="O132" s="50">
        <v>16800</v>
      </c>
      <c r="P132" s="50">
        <v>700</v>
      </c>
    </row>
    <row r="133" spans="1:16">
      <c r="A133" s="78"/>
      <c r="B133" s="72"/>
      <c r="C133" s="72"/>
      <c r="D133" s="76"/>
      <c r="E133" s="51" t="s">
        <v>217</v>
      </c>
      <c r="F133" s="51">
        <v>31.088000000000001</v>
      </c>
      <c r="G133" s="51">
        <v>99.754999999999995</v>
      </c>
      <c r="H133" s="51">
        <v>4150</v>
      </c>
      <c r="I133" s="51">
        <v>2</v>
      </c>
      <c r="J133" s="51">
        <v>2.65</v>
      </c>
      <c r="K133" s="51">
        <v>0.998</v>
      </c>
      <c r="L133" s="51">
        <v>1150000</v>
      </c>
      <c r="M133" s="51">
        <v>30000</v>
      </c>
      <c r="N133" s="51" t="s">
        <v>243</v>
      </c>
      <c r="O133" s="51">
        <v>18000</v>
      </c>
      <c r="P133" s="51">
        <v>700</v>
      </c>
    </row>
    <row r="134" spans="1:16">
      <c r="A134" s="78"/>
      <c r="B134" s="72"/>
      <c r="C134" s="72"/>
      <c r="D134" s="74" t="s">
        <v>315</v>
      </c>
      <c r="E134" s="50" t="s">
        <v>218</v>
      </c>
      <c r="F134" s="50">
        <v>31.09</v>
      </c>
      <c r="G134" s="50">
        <v>99.76</v>
      </c>
      <c r="H134" s="50">
        <v>4156</v>
      </c>
      <c r="I134" s="50">
        <v>2</v>
      </c>
      <c r="J134" s="50">
        <v>2.65</v>
      </c>
      <c r="K134" s="50">
        <v>0.98</v>
      </c>
      <c r="L134" s="50">
        <v>1170000</v>
      </c>
      <c r="M134" s="50">
        <v>50000</v>
      </c>
      <c r="N134" s="50" t="s">
        <v>243</v>
      </c>
      <c r="O134" s="50">
        <v>18500</v>
      </c>
      <c r="P134" s="50">
        <v>900</v>
      </c>
    </row>
    <row r="135" spans="1:16">
      <c r="A135" s="78"/>
      <c r="B135" s="72"/>
      <c r="C135" s="72"/>
      <c r="D135" s="75"/>
      <c r="E135" s="50" t="s">
        <v>219</v>
      </c>
      <c r="F135" s="50">
        <v>31.09</v>
      </c>
      <c r="G135" s="50">
        <v>99.757999999999996</v>
      </c>
      <c r="H135" s="50">
        <v>4161</v>
      </c>
      <c r="I135" s="50">
        <v>3</v>
      </c>
      <c r="J135" s="50">
        <v>2.65</v>
      </c>
      <c r="K135" s="50">
        <v>0.998</v>
      </c>
      <c r="L135" s="50">
        <v>1070000</v>
      </c>
      <c r="M135" s="50">
        <v>30000</v>
      </c>
      <c r="N135" s="50" t="s">
        <v>243</v>
      </c>
      <c r="O135" s="50">
        <v>16800</v>
      </c>
      <c r="P135" s="50">
        <v>700</v>
      </c>
    </row>
    <row r="136" spans="1:16">
      <c r="A136" s="79"/>
      <c r="B136" s="73"/>
      <c r="C136" s="73"/>
      <c r="D136" s="76"/>
      <c r="E136" s="51" t="s">
        <v>220</v>
      </c>
      <c r="F136" s="51">
        <v>31.093</v>
      </c>
      <c r="G136" s="51">
        <v>99.757999999999996</v>
      </c>
      <c r="H136" s="51">
        <v>4172</v>
      </c>
      <c r="I136" s="51">
        <v>4</v>
      </c>
      <c r="J136" s="51">
        <v>2.65</v>
      </c>
      <c r="K136" s="51">
        <v>0.98699999999999999</v>
      </c>
      <c r="L136" s="51">
        <v>1310000</v>
      </c>
      <c r="M136" s="51">
        <v>40000</v>
      </c>
      <c r="N136" s="51" t="s">
        <v>243</v>
      </c>
      <c r="O136" s="51">
        <v>20800</v>
      </c>
      <c r="P136" s="51">
        <v>800</v>
      </c>
    </row>
    <row r="137" spans="1:16">
      <c r="A137" s="74" t="s">
        <v>278</v>
      </c>
      <c r="B137" s="74" t="s">
        <v>276</v>
      </c>
      <c r="C137" s="71" t="s">
        <v>279</v>
      </c>
      <c r="D137" s="71" t="s">
        <v>311</v>
      </c>
      <c r="E137" s="52" t="s">
        <v>254</v>
      </c>
      <c r="F137" s="52">
        <v>29.569849999999999</v>
      </c>
      <c r="G137" s="52">
        <v>101.98553</v>
      </c>
      <c r="H137" s="52">
        <v>3174</v>
      </c>
      <c r="I137" s="52">
        <v>5</v>
      </c>
      <c r="J137" s="52">
        <v>2.7</v>
      </c>
      <c r="K137" s="52">
        <v>0.92410000000000003</v>
      </c>
      <c r="L137" s="52">
        <v>31100</v>
      </c>
      <c r="M137" s="52">
        <v>3900</v>
      </c>
      <c r="N137" s="52" t="s">
        <v>241</v>
      </c>
      <c r="O137" s="52">
        <v>860</v>
      </c>
      <c r="P137" s="52">
        <v>110</v>
      </c>
    </row>
    <row r="138" spans="1:16">
      <c r="A138" s="75"/>
      <c r="B138" s="75"/>
      <c r="C138" s="72"/>
      <c r="D138" s="72"/>
      <c r="E138" s="50" t="s">
        <v>255</v>
      </c>
      <c r="F138" s="50">
        <v>29.569849999999999</v>
      </c>
      <c r="G138" s="50">
        <v>101.98553</v>
      </c>
      <c r="H138" s="50">
        <v>3160</v>
      </c>
      <c r="I138" s="50">
        <v>5</v>
      </c>
      <c r="J138" s="50">
        <v>2.7</v>
      </c>
      <c r="K138" s="50">
        <v>0.93859999999999999</v>
      </c>
      <c r="L138" s="50">
        <v>47900</v>
      </c>
      <c r="M138" s="50">
        <v>6100</v>
      </c>
      <c r="N138" s="50" t="s">
        <v>241</v>
      </c>
      <c r="O138" s="50">
        <v>1330</v>
      </c>
      <c r="P138" s="50">
        <v>170</v>
      </c>
    </row>
    <row r="139" spans="1:16">
      <c r="A139" s="75"/>
      <c r="B139" s="75"/>
      <c r="C139" s="72"/>
      <c r="D139" s="72"/>
      <c r="E139" s="50" t="s">
        <v>256</v>
      </c>
      <c r="F139" s="50">
        <v>29.575749999999999</v>
      </c>
      <c r="G139" s="50">
        <v>102.00367</v>
      </c>
      <c r="H139" s="50">
        <v>3056</v>
      </c>
      <c r="I139" s="50">
        <v>5</v>
      </c>
      <c r="J139" s="50">
        <v>2.7</v>
      </c>
      <c r="K139" s="50">
        <v>0.94210000000000005</v>
      </c>
      <c r="L139" s="50">
        <v>24600</v>
      </c>
      <c r="M139" s="50">
        <v>3200</v>
      </c>
      <c r="N139" s="50" t="s">
        <v>241</v>
      </c>
      <c r="O139" s="50">
        <v>720</v>
      </c>
      <c r="P139" s="50">
        <v>100</v>
      </c>
    </row>
    <row r="140" spans="1:16">
      <c r="A140" s="75"/>
      <c r="B140" s="75"/>
      <c r="C140" s="72"/>
      <c r="D140" s="72"/>
      <c r="E140" s="50" t="s">
        <v>257</v>
      </c>
      <c r="F140" s="50">
        <v>29.575749999999999</v>
      </c>
      <c r="G140" s="50">
        <v>102.00367</v>
      </c>
      <c r="H140" s="50">
        <v>3056</v>
      </c>
      <c r="I140" s="50">
        <v>5</v>
      </c>
      <c r="J140" s="50">
        <v>2.7</v>
      </c>
      <c r="K140" s="50">
        <v>0.94210000000000005</v>
      </c>
      <c r="L140" s="50">
        <v>82000</v>
      </c>
      <c r="M140" s="50">
        <v>14000</v>
      </c>
      <c r="N140" s="50" t="s">
        <v>241</v>
      </c>
      <c r="O140" s="50">
        <v>2420</v>
      </c>
      <c r="P140" s="50">
        <v>410</v>
      </c>
    </row>
    <row r="141" spans="1:16">
      <c r="A141" s="75"/>
      <c r="B141" s="75"/>
      <c r="C141" s="72"/>
      <c r="D141" s="72"/>
      <c r="E141" s="50" t="s">
        <v>258</v>
      </c>
      <c r="F141" s="50">
        <v>29.571280000000002</v>
      </c>
      <c r="G141" s="50">
        <v>101.99903</v>
      </c>
      <c r="H141" s="50">
        <v>3010</v>
      </c>
      <c r="I141" s="50">
        <v>5</v>
      </c>
      <c r="J141" s="50">
        <v>2.7</v>
      </c>
      <c r="K141" s="50">
        <v>0.93569999999999998</v>
      </c>
      <c r="L141" s="50">
        <v>10300</v>
      </c>
      <c r="M141" s="50">
        <v>3000</v>
      </c>
      <c r="N141" s="50" t="s">
        <v>241</v>
      </c>
      <c r="O141" s="50">
        <v>310</v>
      </c>
      <c r="P141" s="50">
        <v>90</v>
      </c>
    </row>
    <row r="142" spans="1:16">
      <c r="A142" s="75"/>
      <c r="B142" s="75"/>
      <c r="C142" s="72"/>
      <c r="D142" s="72"/>
      <c r="E142" s="50" t="s">
        <v>259</v>
      </c>
      <c r="F142" s="50">
        <v>29.571650000000002</v>
      </c>
      <c r="G142" s="50">
        <v>101.99892</v>
      </c>
      <c r="H142" s="50">
        <v>2988</v>
      </c>
      <c r="I142" s="50">
        <v>5</v>
      </c>
      <c r="J142" s="50">
        <v>2.7</v>
      </c>
      <c r="K142" s="50">
        <v>0.93230000000000002</v>
      </c>
      <c r="L142" s="50">
        <v>78400</v>
      </c>
      <c r="M142" s="50">
        <v>29500</v>
      </c>
      <c r="N142" s="50" t="s">
        <v>241</v>
      </c>
      <c r="O142" s="50">
        <v>2400</v>
      </c>
      <c r="P142" s="50">
        <v>900</v>
      </c>
    </row>
    <row r="143" spans="1:16">
      <c r="A143" s="75"/>
      <c r="B143" s="75"/>
      <c r="C143" s="72"/>
      <c r="D143" s="72"/>
      <c r="E143" s="50" t="s">
        <v>260</v>
      </c>
      <c r="F143" s="50">
        <v>29.570270000000001</v>
      </c>
      <c r="G143" s="50">
        <v>101.99892</v>
      </c>
      <c r="H143" s="50">
        <v>2979</v>
      </c>
      <c r="I143" s="50">
        <v>5</v>
      </c>
      <c r="J143" s="50">
        <v>2.7</v>
      </c>
      <c r="K143" s="50">
        <v>0.92730000000000001</v>
      </c>
      <c r="L143" s="50">
        <v>12100</v>
      </c>
      <c r="M143" s="50">
        <v>1300</v>
      </c>
      <c r="N143" s="50" t="s">
        <v>241</v>
      </c>
      <c r="O143" s="50">
        <v>370</v>
      </c>
      <c r="P143" s="50">
        <v>40</v>
      </c>
    </row>
    <row r="144" spans="1:16">
      <c r="A144" s="75"/>
      <c r="B144" s="75"/>
      <c r="C144" s="72"/>
      <c r="D144" s="72"/>
      <c r="E144" s="50" t="s">
        <v>261</v>
      </c>
      <c r="F144" s="50">
        <v>29.576779999999999</v>
      </c>
      <c r="G144" s="50">
        <v>102.0031</v>
      </c>
      <c r="H144" s="50">
        <v>2972</v>
      </c>
      <c r="I144" s="50">
        <v>5</v>
      </c>
      <c r="J144" s="50">
        <v>2.7</v>
      </c>
      <c r="K144" s="50">
        <v>0.97599999999999998</v>
      </c>
      <c r="L144" s="50">
        <v>21400</v>
      </c>
      <c r="M144" s="50">
        <v>10100</v>
      </c>
      <c r="N144" s="50" t="s">
        <v>241</v>
      </c>
      <c r="O144" s="50">
        <v>660</v>
      </c>
      <c r="P144" s="50">
        <v>310</v>
      </c>
    </row>
    <row r="145" spans="1:16">
      <c r="A145" s="75"/>
      <c r="B145" s="75"/>
      <c r="C145" s="73"/>
      <c r="D145" s="73"/>
      <c r="E145" s="51" t="s">
        <v>262</v>
      </c>
      <c r="F145" s="51">
        <v>29.57685</v>
      </c>
      <c r="G145" s="51">
        <v>102.00308</v>
      </c>
      <c r="H145" s="51">
        <v>2959</v>
      </c>
      <c r="I145" s="51">
        <v>5</v>
      </c>
      <c r="J145" s="51">
        <v>2.7</v>
      </c>
      <c r="K145" s="51">
        <v>1</v>
      </c>
      <c r="L145" s="51">
        <v>27100</v>
      </c>
      <c r="M145" s="51">
        <v>2900</v>
      </c>
      <c r="N145" s="51" t="s">
        <v>241</v>
      </c>
      <c r="O145" s="51">
        <v>850</v>
      </c>
      <c r="P145" s="51">
        <v>90</v>
      </c>
    </row>
    <row r="146" spans="1:16">
      <c r="A146" s="75"/>
      <c r="B146" s="75"/>
      <c r="C146" s="71" t="s">
        <v>280</v>
      </c>
      <c r="D146" s="71" t="s">
        <v>312</v>
      </c>
      <c r="E146" s="50" t="s">
        <v>272</v>
      </c>
      <c r="F146" s="50">
        <v>29.687317</v>
      </c>
      <c r="G146" s="50">
        <v>102.076583</v>
      </c>
      <c r="H146" s="50">
        <v>2043</v>
      </c>
      <c r="I146" s="50">
        <v>5</v>
      </c>
      <c r="J146" s="50">
        <v>2.7</v>
      </c>
      <c r="K146" s="50">
        <v>1</v>
      </c>
      <c r="L146" s="50">
        <v>112900</v>
      </c>
      <c r="M146" s="50">
        <v>9500</v>
      </c>
      <c r="N146" s="52" t="s">
        <v>241</v>
      </c>
      <c r="O146" s="50">
        <v>6250</v>
      </c>
      <c r="P146" s="50">
        <v>520</v>
      </c>
    </row>
    <row r="147" spans="1:16">
      <c r="A147" s="75"/>
      <c r="B147" s="75"/>
      <c r="C147" s="72"/>
      <c r="D147" s="72"/>
      <c r="E147" s="50" t="s">
        <v>273</v>
      </c>
      <c r="F147" s="50">
        <v>29.687217</v>
      </c>
      <c r="G147" s="50">
        <v>102.076617</v>
      </c>
      <c r="H147" s="50">
        <v>2110</v>
      </c>
      <c r="I147" s="50">
        <v>5</v>
      </c>
      <c r="J147" s="50">
        <v>2.7</v>
      </c>
      <c r="K147" s="50">
        <v>1</v>
      </c>
      <c r="L147" s="50">
        <v>65500</v>
      </c>
      <c r="M147" s="50">
        <v>8500</v>
      </c>
      <c r="N147" s="50" t="s">
        <v>241</v>
      </c>
      <c r="O147" s="50">
        <v>3460</v>
      </c>
      <c r="P147" s="50">
        <v>450</v>
      </c>
    </row>
    <row r="148" spans="1:16">
      <c r="A148" s="75"/>
      <c r="B148" s="75"/>
      <c r="C148" s="72"/>
      <c r="D148" s="72"/>
      <c r="E148" s="50" t="s">
        <v>274</v>
      </c>
      <c r="F148" s="50">
        <v>29.6873</v>
      </c>
      <c r="G148" s="50">
        <v>102.070283</v>
      </c>
      <c r="H148" s="50">
        <v>2039</v>
      </c>
      <c r="I148" s="50">
        <v>5</v>
      </c>
      <c r="J148" s="50">
        <v>2.7</v>
      </c>
      <c r="K148" s="50">
        <v>1</v>
      </c>
      <c r="L148" s="50">
        <v>101400</v>
      </c>
      <c r="M148" s="50">
        <v>8300</v>
      </c>
      <c r="N148" s="50" t="s">
        <v>241</v>
      </c>
      <c r="O148" s="50">
        <v>5600</v>
      </c>
      <c r="P148" s="50">
        <v>460</v>
      </c>
    </row>
    <row r="149" spans="1:16">
      <c r="A149" s="75"/>
      <c r="B149" s="75"/>
      <c r="C149" s="72"/>
      <c r="D149" s="72"/>
      <c r="E149" s="50" t="s">
        <v>275</v>
      </c>
      <c r="F149" s="50">
        <v>29.687583</v>
      </c>
      <c r="G149" s="50">
        <v>102.0776</v>
      </c>
      <c r="H149" s="50">
        <v>2045</v>
      </c>
      <c r="I149" s="50">
        <v>5</v>
      </c>
      <c r="J149" s="50">
        <v>2.7</v>
      </c>
      <c r="K149" s="50">
        <v>1</v>
      </c>
      <c r="L149" s="50">
        <v>59200</v>
      </c>
      <c r="M149" s="50">
        <v>7800</v>
      </c>
      <c r="N149" s="50" t="s">
        <v>241</v>
      </c>
      <c r="O149" s="50">
        <v>3270</v>
      </c>
      <c r="P149" s="50">
        <v>430</v>
      </c>
    </row>
    <row r="150" spans="1:16">
      <c r="A150" s="75"/>
      <c r="B150" s="75"/>
      <c r="C150" s="72"/>
      <c r="D150" s="72"/>
      <c r="E150" s="50" t="s">
        <v>263</v>
      </c>
      <c r="F150" s="50">
        <v>29.57</v>
      </c>
      <c r="G150" s="50">
        <v>102.02</v>
      </c>
      <c r="H150" s="50">
        <v>1670</v>
      </c>
      <c r="I150" s="50">
        <v>5</v>
      </c>
      <c r="J150" s="50">
        <v>2.7</v>
      </c>
      <c r="K150" s="50">
        <v>1</v>
      </c>
      <c r="L150" s="50">
        <v>88000</v>
      </c>
      <c r="M150" s="50">
        <v>6600</v>
      </c>
      <c r="N150" s="50" t="s">
        <v>241</v>
      </c>
      <c r="O150" s="50">
        <v>6270</v>
      </c>
      <c r="P150" s="50">
        <v>470</v>
      </c>
    </row>
    <row r="151" spans="1:16">
      <c r="A151" s="75"/>
      <c r="B151" s="75"/>
      <c r="C151" s="73"/>
      <c r="D151" s="73"/>
      <c r="E151" s="51" t="s">
        <v>264</v>
      </c>
      <c r="F151" s="51">
        <v>29.59</v>
      </c>
      <c r="G151" s="51">
        <v>102.02</v>
      </c>
      <c r="H151" s="51">
        <v>1670</v>
      </c>
      <c r="I151" s="51">
        <v>5</v>
      </c>
      <c r="J151" s="51">
        <v>2.7</v>
      </c>
      <c r="K151" s="51">
        <v>1</v>
      </c>
      <c r="L151" s="51">
        <v>51300</v>
      </c>
      <c r="M151" s="51">
        <v>7900</v>
      </c>
      <c r="N151" s="51" t="s">
        <v>241</v>
      </c>
      <c r="O151" s="51">
        <v>3650</v>
      </c>
      <c r="P151" s="51">
        <v>560</v>
      </c>
    </row>
    <row r="152" spans="1:16">
      <c r="A152" s="75"/>
      <c r="B152" s="75"/>
      <c r="C152" s="71" t="s">
        <v>281</v>
      </c>
      <c r="D152" s="71" t="s">
        <v>313</v>
      </c>
      <c r="E152" s="52" t="s">
        <v>265</v>
      </c>
      <c r="F152" s="52">
        <v>29.61215</v>
      </c>
      <c r="G152" s="52">
        <v>102.10347</v>
      </c>
      <c r="H152" s="52">
        <v>1858</v>
      </c>
      <c r="I152" s="52">
        <v>5</v>
      </c>
      <c r="J152" s="52">
        <v>2.7</v>
      </c>
      <c r="K152" s="52">
        <v>0.94779999999999998</v>
      </c>
      <c r="L152" s="52">
        <v>145900</v>
      </c>
      <c r="M152" s="52">
        <v>8000</v>
      </c>
      <c r="N152" s="52" t="s">
        <v>241</v>
      </c>
      <c r="O152" s="52">
        <v>9150</v>
      </c>
      <c r="P152" s="52">
        <v>500</v>
      </c>
    </row>
    <row r="153" spans="1:16">
      <c r="A153" s="75"/>
      <c r="B153" s="75"/>
      <c r="C153" s="72"/>
      <c r="D153" s="72"/>
      <c r="E153" s="50" t="s">
        <v>266</v>
      </c>
      <c r="F153" s="50">
        <v>29.61178</v>
      </c>
      <c r="G153" s="50">
        <v>102.10483000000001</v>
      </c>
      <c r="H153" s="50">
        <v>1864</v>
      </c>
      <c r="I153" s="50">
        <v>5</v>
      </c>
      <c r="J153" s="50">
        <v>2.7</v>
      </c>
      <c r="K153" s="50">
        <v>0.96809999999999996</v>
      </c>
      <c r="L153" s="50">
        <v>135200</v>
      </c>
      <c r="M153" s="50">
        <v>9000</v>
      </c>
      <c r="N153" s="50" t="s">
        <v>241</v>
      </c>
      <c r="O153" s="50">
        <v>8430</v>
      </c>
      <c r="P153" s="50">
        <v>560</v>
      </c>
    </row>
    <row r="154" spans="1:16">
      <c r="A154" s="75"/>
      <c r="B154" s="75"/>
      <c r="C154" s="72"/>
      <c r="D154" s="72"/>
      <c r="E154" s="50" t="s">
        <v>267</v>
      </c>
      <c r="F154" s="50">
        <v>29.61178</v>
      </c>
      <c r="G154" s="50">
        <v>102.10483000000001</v>
      </c>
      <c r="H154" s="50">
        <v>1864</v>
      </c>
      <c r="I154" s="50">
        <v>5</v>
      </c>
      <c r="J154" s="50">
        <v>2.7</v>
      </c>
      <c r="K154" s="50">
        <v>0.96809999999999996</v>
      </c>
      <c r="L154" s="50">
        <v>128500</v>
      </c>
      <c r="M154" s="50">
        <v>10200</v>
      </c>
      <c r="N154" s="50" t="s">
        <v>241</v>
      </c>
      <c r="O154" s="50">
        <v>7990</v>
      </c>
      <c r="P154" s="50">
        <v>640</v>
      </c>
    </row>
    <row r="155" spans="1:16">
      <c r="A155" s="75"/>
      <c r="B155" s="75"/>
      <c r="C155" s="72"/>
      <c r="D155" s="72"/>
      <c r="E155" s="50" t="s">
        <v>268</v>
      </c>
      <c r="F155" s="50">
        <v>29.61178</v>
      </c>
      <c r="G155" s="50">
        <v>102.10512</v>
      </c>
      <c r="H155" s="50">
        <v>1884</v>
      </c>
      <c r="I155" s="50">
        <v>5</v>
      </c>
      <c r="J155" s="50">
        <v>2.7</v>
      </c>
      <c r="K155" s="50">
        <v>0.9647</v>
      </c>
      <c r="L155" s="50">
        <v>128600</v>
      </c>
      <c r="M155" s="50">
        <v>11000</v>
      </c>
      <c r="N155" s="50" t="s">
        <v>241</v>
      </c>
      <c r="O155" s="50">
        <v>7940</v>
      </c>
      <c r="P155" s="50">
        <v>680</v>
      </c>
    </row>
    <row r="156" spans="1:16">
      <c r="A156" s="76"/>
      <c r="B156" s="76"/>
      <c r="C156" s="73"/>
      <c r="D156" s="73"/>
      <c r="E156" s="51" t="s">
        <v>269</v>
      </c>
      <c r="F156" s="51">
        <v>29.611499999999999</v>
      </c>
      <c r="G156" s="51">
        <v>102.10512</v>
      </c>
      <c r="H156" s="51">
        <v>1884</v>
      </c>
      <c r="I156" s="51">
        <v>5</v>
      </c>
      <c r="J156" s="51">
        <v>2.7</v>
      </c>
      <c r="K156" s="51">
        <v>0.9647</v>
      </c>
      <c r="L156" s="51">
        <v>122700</v>
      </c>
      <c r="M156" s="51">
        <v>11800</v>
      </c>
      <c r="N156" s="51" t="s">
        <v>241</v>
      </c>
      <c r="O156" s="51">
        <v>7570</v>
      </c>
      <c r="P156" s="51">
        <v>730</v>
      </c>
    </row>
    <row r="157" spans="1:16">
      <c r="A157" s="74" t="s">
        <v>368</v>
      </c>
      <c r="B157" s="74" t="s">
        <v>277</v>
      </c>
      <c r="C157" s="71" t="s">
        <v>369</v>
      </c>
      <c r="D157" s="74" t="s">
        <v>362</v>
      </c>
      <c r="E157" s="52" t="s">
        <v>361</v>
      </c>
      <c r="F157" s="52">
        <v>29.517800000000001</v>
      </c>
      <c r="G157" s="52">
        <v>101.7779</v>
      </c>
      <c r="H157" s="52">
        <v>3312</v>
      </c>
      <c r="I157" s="52">
        <v>3.7</v>
      </c>
      <c r="J157" s="52">
        <v>2.65</v>
      </c>
      <c r="K157" s="52">
        <v>0.96879999999999999</v>
      </c>
      <c r="L157" s="52">
        <v>297096</v>
      </c>
      <c r="M157" s="52">
        <v>8855</v>
      </c>
      <c r="N157" s="52" t="s">
        <v>241</v>
      </c>
      <c r="O157" s="52">
        <v>10960</v>
      </c>
      <c r="P157" s="52">
        <v>890</v>
      </c>
    </row>
    <row r="158" spans="1:16">
      <c r="A158" s="75"/>
      <c r="B158" s="75"/>
      <c r="C158" s="72"/>
      <c r="D158" s="75"/>
      <c r="E158" s="50" t="s">
        <v>316</v>
      </c>
      <c r="F158" s="50">
        <v>29.517800000000001</v>
      </c>
      <c r="G158" s="50">
        <v>101.77809999999999</v>
      </c>
      <c r="H158" s="50">
        <v>3310</v>
      </c>
      <c r="I158" s="50">
        <v>2.9</v>
      </c>
      <c r="J158" s="50">
        <v>2.65</v>
      </c>
      <c r="K158" s="50">
        <v>0.96779999999999999</v>
      </c>
      <c r="L158" s="50">
        <v>311418</v>
      </c>
      <c r="M158" s="50">
        <v>9479</v>
      </c>
      <c r="N158" s="50" t="s">
        <v>241</v>
      </c>
      <c r="O158" s="50">
        <v>11260</v>
      </c>
      <c r="P158" s="50">
        <v>910</v>
      </c>
    </row>
    <row r="159" spans="1:16">
      <c r="A159" s="75"/>
      <c r="B159" s="75"/>
      <c r="C159" s="72"/>
      <c r="D159" s="75"/>
      <c r="E159" s="50" t="s">
        <v>317</v>
      </c>
      <c r="F159" s="50">
        <v>29.517700000000001</v>
      </c>
      <c r="G159" s="50">
        <v>101.7779</v>
      </c>
      <c r="H159" s="50">
        <v>3308</v>
      </c>
      <c r="I159" s="50">
        <v>2.6</v>
      </c>
      <c r="J159" s="50">
        <v>2.65</v>
      </c>
      <c r="K159" s="50">
        <v>0.99819999999999998</v>
      </c>
      <c r="L159" s="63">
        <v>323107</v>
      </c>
      <c r="M159" s="63">
        <v>9942</v>
      </c>
      <c r="N159" s="50" t="s">
        <v>241</v>
      </c>
      <c r="O159" s="50">
        <v>11300</v>
      </c>
      <c r="P159" s="50">
        <v>920</v>
      </c>
    </row>
    <row r="160" spans="1:16">
      <c r="A160" s="75"/>
      <c r="B160" s="75"/>
      <c r="C160" s="72"/>
      <c r="D160" s="75"/>
      <c r="E160" s="50" t="s">
        <v>318</v>
      </c>
      <c r="F160" s="50">
        <v>29.517800000000001</v>
      </c>
      <c r="G160" s="50">
        <v>101.7777</v>
      </c>
      <c r="H160" s="50">
        <v>3301</v>
      </c>
      <c r="I160" s="50">
        <v>3</v>
      </c>
      <c r="J160" s="50">
        <v>2.65</v>
      </c>
      <c r="K160" s="50">
        <v>0.96679999999999999</v>
      </c>
      <c r="L160" s="63">
        <v>298394</v>
      </c>
      <c r="M160" s="63">
        <v>9373</v>
      </c>
      <c r="N160" s="50" t="s">
        <v>241</v>
      </c>
      <c r="O160" s="50">
        <v>11010</v>
      </c>
      <c r="P160" s="50">
        <v>900</v>
      </c>
    </row>
    <row r="161" spans="1:16">
      <c r="A161" s="75"/>
      <c r="B161" s="75"/>
      <c r="C161" s="72"/>
      <c r="D161" s="75"/>
      <c r="E161" s="50" t="s">
        <v>319</v>
      </c>
      <c r="F161" s="50">
        <v>29.518000000000001</v>
      </c>
      <c r="G161" s="50">
        <v>101.7774</v>
      </c>
      <c r="H161" s="50">
        <v>3323</v>
      </c>
      <c r="I161" s="50">
        <v>3.7</v>
      </c>
      <c r="J161" s="50">
        <v>2.65</v>
      </c>
      <c r="K161" s="50">
        <v>0.96779999999999999</v>
      </c>
      <c r="L161" s="63">
        <v>297680</v>
      </c>
      <c r="M161" s="63">
        <v>10216</v>
      </c>
      <c r="N161" s="50" t="s">
        <v>241</v>
      </c>
      <c r="O161" s="50">
        <v>10940</v>
      </c>
      <c r="P161" s="50">
        <v>910</v>
      </c>
    </row>
    <row r="162" spans="1:16">
      <c r="A162" s="75"/>
      <c r="B162" s="75"/>
      <c r="C162" s="72"/>
      <c r="D162" s="76"/>
      <c r="E162" s="51" t="s">
        <v>320</v>
      </c>
      <c r="F162" s="51">
        <v>29.517900000000001</v>
      </c>
      <c r="G162" s="51">
        <v>101.7774</v>
      </c>
      <c r="H162" s="51">
        <v>3317</v>
      </c>
      <c r="I162" s="51">
        <v>3</v>
      </c>
      <c r="J162" s="51">
        <v>2.65</v>
      </c>
      <c r="K162" s="51">
        <v>0.96879999999999999</v>
      </c>
      <c r="L162" s="64">
        <v>310723</v>
      </c>
      <c r="M162" s="64">
        <v>10548</v>
      </c>
      <c r="N162" s="51" t="s">
        <v>241</v>
      </c>
      <c r="O162" s="51">
        <v>11220</v>
      </c>
      <c r="P162" s="51">
        <v>930</v>
      </c>
    </row>
    <row r="163" spans="1:16">
      <c r="A163" s="75"/>
      <c r="B163" s="75"/>
      <c r="C163" s="72"/>
      <c r="D163" s="74" t="s">
        <v>363</v>
      </c>
      <c r="E163" s="52" t="s">
        <v>321</v>
      </c>
      <c r="F163" s="52">
        <v>29.526700000000002</v>
      </c>
      <c r="G163" s="52">
        <v>101.76260000000001</v>
      </c>
      <c r="H163" s="52">
        <v>3533</v>
      </c>
      <c r="I163" s="52">
        <v>3</v>
      </c>
      <c r="J163" s="52">
        <v>2.65</v>
      </c>
      <c r="K163" s="52">
        <v>0.98380000000000001</v>
      </c>
      <c r="L163" s="65">
        <v>470790</v>
      </c>
      <c r="M163" s="65">
        <v>16068</v>
      </c>
      <c r="N163" s="52" t="s">
        <v>241</v>
      </c>
      <c r="O163" s="52">
        <v>14120</v>
      </c>
      <c r="P163" s="52">
        <v>1170</v>
      </c>
    </row>
    <row r="164" spans="1:16">
      <c r="A164" s="75"/>
      <c r="B164" s="75"/>
      <c r="C164" s="72"/>
      <c r="D164" s="75"/>
      <c r="E164" s="50" t="s">
        <v>322</v>
      </c>
      <c r="F164" s="50">
        <v>29.526399999999999</v>
      </c>
      <c r="G164" s="50">
        <v>101.76260000000001</v>
      </c>
      <c r="H164" s="50">
        <v>3537</v>
      </c>
      <c r="I164" s="50">
        <v>2.9</v>
      </c>
      <c r="J164" s="50">
        <v>2.65</v>
      </c>
      <c r="K164" s="50">
        <v>0.98209999999999997</v>
      </c>
      <c r="L164" s="63">
        <v>485040</v>
      </c>
      <c r="M164" s="63">
        <v>14553</v>
      </c>
      <c r="N164" s="50" t="s">
        <v>241</v>
      </c>
      <c r="O164" s="50">
        <v>14490</v>
      </c>
      <c r="P164" s="50">
        <v>1180</v>
      </c>
    </row>
    <row r="165" spans="1:16">
      <c r="A165" s="75"/>
      <c r="B165" s="75"/>
      <c r="C165" s="72"/>
      <c r="D165" s="75"/>
      <c r="E165" s="50" t="s">
        <v>323</v>
      </c>
      <c r="F165" s="50">
        <v>29.5258</v>
      </c>
      <c r="G165" s="50">
        <v>29.5258</v>
      </c>
      <c r="H165" s="50">
        <v>3549</v>
      </c>
      <c r="I165" s="50">
        <v>3.5</v>
      </c>
      <c r="J165" s="50">
        <v>2.65</v>
      </c>
      <c r="K165" s="50">
        <v>0.97899999999999998</v>
      </c>
      <c r="L165" s="63">
        <v>573402</v>
      </c>
      <c r="M165" s="63">
        <v>16130</v>
      </c>
      <c r="N165" s="50" t="s">
        <v>241</v>
      </c>
      <c r="O165" s="50">
        <v>16830</v>
      </c>
      <c r="P165" s="50">
        <v>1350</v>
      </c>
    </row>
    <row r="166" spans="1:16">
      <c r="A166" s="75"/>
      <c r="B166" s="75"/>
      <c r="C166" s="72"/>
      <c r="D166" s="75"/>
      <c r="E166" s="50" t="s">
        <v>324</v>
      </c>
      <c r="F166" s="50">
        <v>29.525400000000001</v>
      </c>
      <c r="G166" s="50">
        <v>29.525400000000001</v>
      </c>
      <c r="H166" s="50">
        <v>3560</v>
      </c>
      <c r="I166" s="50">
        <v>2.7</v>
      </c>
      <c r="J166" s="50">
        <v>2.65</v>
      </c>
      <c r="K166" s="50">
        <v>0.97629999999999995</v>
      </c>
      <c r="L166" s="63">
        <v>598366</v>
      </c>
      <c r="M166" s="63">
        <v>16516</v>
      </c>
      <c r="N166" s="50" t="s">
        <v>241</v>
      </c>
      <c r="O166" s="50">
        <v>17330</v>
      </c>
      <c r="P166" s="50">
        <v>1390</v>
      </c>
    </row>
    <row r="167" spans="1:16">
      <c r="A167" s="75"/>
      <c r="B167" s="75"/>
      <c r="C167" s="72"/>
      <c r="D167" s="75"/>
      <c r="E167" s="50" t="s">
        <v>325</v>
      </c>
      <c r="F167" s="50">
        <v>29.525200000000002</v>
      </c>
      <c r="G167" s="50">
        <v>29.525200000000002</v>
      </c>
      <c r="H167" s="50">
        <v>3564</v>
      </c>
      <c r="I167" s="50">
        <v>2.8</v>
      </c>
      <c r="J167" s="50">
        <v>2.65</v>
      </c>
      <c r="K167" s="50">
        <v>0.97629999999999995</v>
      </c>
      <c r="L167" s="63">
        <v>596001</v>
      </c>
      <c r="M167" s="63">
        <v>16887</v>
      </c>
      <c r="N167" s="50" t="s">
        <v>241</v>
      </c>
      <c r="O167" s="50">
        <v>17250</v>
      </c>
      <c r="P167" s="50">
        <v>1390</v>
      </c>
    </row>
    <row r="168" spans="1:16">
      <c r="A168" s="75"/>
      <c r="B168" s="75"/>
      <c r="C168" s="72"/>
      <c r="D168" s="75"/>
      <c r="E168" s="50" t="s">
        <v>326</v>
      </c>
      <c r="F168" s="50">
        <v>29.525099999999998</v>
      </c>
      <c r="G168" s="50">
        <v>101.7627</v>
      </c>
      <c r="H168" s="50">
        <v>3568</v>
      </c>
      <c r="I168" s="50">
        <v>3.4</v>
      </c>
      <c r="J168" s="50">
        <v>2.65</v>
      </c>
      <c r="K168" s="50">
        <v>0.97629999999999995</v>
      </c>
      <c r="L168" s="63">
        <v>611096</v>
      </c>
      <c r="M168" s="63">
        <v>18679</v>
      </c>
      <c r="N168" s="50" t="s">
        <v>241</v>
      </c>
      <c r="O168" s="50">
        <v>17680</v>
      </c>
      <c r="P168" s="50">
        <v>1440</v>
      </c>
    </row>
    <row r="169" spans="1:16">
      <c r="A169" s="75"/>
      <c r="B169" s="75"/>
      <c r="C169" s="72"/>
      <c r="D169" s="75"/>
      <c r="E169" s="50" t="s">
        <v>327</v>
      </c>
      <c r="F169" s="50">
        <v>29.525099999999998</v>
      </c>
      <c r="G169" s="50">
        <v>101.7629</v>
      </c>
      <c r="H169" s="50">
        <v>3570</v>
      </c>
      <c r="I169" s="50">
        <v>3.2</v>
      </c>
      <c r="J169" s="50">
        <v>2.65</v>
      </c>
      <c r="K169" s="50">
        <v>0.97629999999999995</v>
      </c>
      <c r="L169" s="63">
        <v>672514</v>
      </c>
      <c r="M169" s="63">
        <v>17314</v>
      </c>
      <c r="N169" s="50" t="s">
        <v>241</v>
      </c>
      <c r="O169" s="50">
        <v>19200</v>
      </c>
      <c r="P169" s="50">
        <v>1530</v>
      </c>
    </row>
    <row r="170" spans="1:16">
      <c r="A170" s="75"/>
      <c r="B170" s="76"/>
      <c r="C170" s="73"/>
      <c r="D170" s="76"/>
      <c r="E170" s="51" t="s">
        <v>328</v>
      </c>
      <c r="F170" s="51">
        <v>29.524799999999999</v>
      </c>
      <c r="G170" s="51">
        <v>101.7629</v>
      </c>
      <c r="H170" s="51">
        <v>3571</v>
      </c>
      <c r="I170" s="51">
        <v>3</v>
      </c>
      <c r="J170" s="51">
        <v>2.65</v>
      </c>
      <c r="K170" s="51">
        <v>0.99670000000000003</v>
      </c>
      <c r="L170" s="64">
        <v>621131</v>
      </c>
      <c r="M170" s="64">
        <v>17369</v>
      </c>
      <c r="N170" s="51" t="s">
        <v>241</v>
      </c>
      <c r="O170" s="51">
        <v>17530</v>
      </c>
      <c r="P170" s="51">
        <v>1410</v>
      </c>
    </row>
    <row r="171" spans="1:16">
      <c r="A171" s="75"/>
      <c r="B171" s="72" t="s">
        <v>367</v>
      </c>
      <c r="C171" s="71" t="s">
        <v>370</v>
      </c>
      <c r="D171" s="75" t="s">
        <v>364</v>
      </c>
      <c r="E171" s="52" t="s">
        <v>329</v>
      </c>
      <c r="F171" s="52">
        <v>30.997</v>
      </c>
      <c r="G171" s="52">
        <v>102.83450000000001</v>
      </c>
      <c r="H171" s="52">
        <v>3257</v>
      </c>
      <c r="I171" s="52">
        <v>2</v>
      </c>
      <c r="J171" s="52">
        <v>2.65</v>
      </c>
      <c r="K171" s="52">
        <v>0.99009999999999998</v>
      </c>
      <c r="L171" s="65">
        <v>496588</v>
      </c>
      <c r="M171" s="65">
        <v>10737</v>
      </c>
      <c r="N171" s="52" t="s">
        <v>241</v>
      </c>
      <c r="O171" s="52">
        <v>1610</v>
      </c>
      <c r="P171" s="52">
        <v>1260</v>
      </c>
    </row>
    <row r="172" spans="1:16">
      <c r="A172" s="75"/>
      <c r="B172" s="72"/>
      <c r="C172" s="72"/>
      <c r="D172" s="75"/>
      <c r="E172" s="50" t="s">
        <v>330</v>
      </c>
      <c r="F172" s="50">
        <v>30.9969</v>
      </c>
      <c r="G172" s="50">
        <v>102.83459999999999</v>
      </c>
      <c r="H172" s="50">
        <v>3248</v>
      </c>
      <c r="I172" s="50">
        <v>2</v>
      </c>
      <c r="J172" s="50">
        <v>2.65</v>
      </c>
      <c r="K172" s="50">
        <v>0.99009999999999998</v>
      </c>
      <c r="L172" s="63">
        <v>534425</v>
      </c>
      <c r="M172" s="63">
        <v>11099</v>
      </c>
      <c r="N172" s="50" t="s">
        <v>241</v>
      </c>
      <c r="O172" s="50">
        <v>17280</v>
      </c>
      <c r="P172" s="50">
        <v>1350</v>
      </c>
    </row>
    <row r="173" spans="1:16">
      <c r="A173" s="75"/>
      <c r="B173" s="72"/>
      <c r="C173" s="72"/>
      <c r="D173" s="75"/>
      <c r="E173" s="50" t="s">
        <v>331</v>
      </c>
      <c r="F173" s="50">
        <v>30.9969</v>
      </c>
      <c r="G173" s="50">
        <v>102.83459999999999</v>
      </c>
      <c r="H173" s="50">
        <v>3250</v>
      </c>
      <c r="I173" s="50">
        <v>2</v>
      </c>
      <c r="J173" s="50">
        <v>2.65</v>
      </c>
      <c r="K173" s="50">
        <v>0.99009999999999998</v>
      </c>
      <c r="L173" s="63">
        <v>521778</v>
      </c>
      <c r="M173" s="63">
        <v>12351</v>
      </c>
      <c r="N173" s="50" t="s">
        <v>241</v>
      </c>
      <c r="O173" s="50">
        <v>16900</v>
      </c>
      <c r="P173" s="50">
        <v>1340</v>
      </c>
    </row>
    <row r="174" spans="1:16">
      <c r="A174" s="75"/>
      <c r="B174" s="72"/>
      <c r="C174" s="72"/>
      <c r="D174" s="75"/>
      <c r="E174" s="50" t="s">
        <v>332</v>
      </c>
      <c r="F174" s="50">
        <v>30.997</v>
      </c>
      <c r="G174" s="50">
        <v>102.83450000000001</v>
      </c>
      <c r="H174" s="50">
        <v>3243</v>
      </c>
      <c r="I174" s="50">
        <v>2</v>
      </c>
      <c r="J174" s="50">
        <v>2.65</v>
      </c>
      <c r="K174" s="50">
        <v>0.99009999999999998</v>
      </c>
      <c r="L174" s="63">
        <v>280431</v>
      </c>
      <c r="M174" s="63">
        <v>11454</v>
      </c>
      <c r="N174" s="50" t="s">
        <v>241</v>
      </c>
      <c r="O174" s="50">
        <v>10050</v>
      </c>
      <c r="P174" s="50">
        <v>860</v>
      </c>
    </row>
    <row r="175" spans="1:16">
      <c r="A175" s="75"/>
      <c r="B175" s="72"/>
      <c r="C175" s="72"/>
      <c r="D175" s="75"/>
      <c r="E175" s="50" t="s">
        <v>333</v>
      </c>
      <c r="F175" s="50">
        <v>30.997</v>
      </c>
      <c r="G175" s="50">
        <v>102.83450000000001</v>
      </c>
      <c r="H175" s="50">
        <v>3257</v>
      </c>
      <c r="I175" s="50">
        <v>1.8</v>
      </c>
      <c r="J175" s="50">
        <v>2.65</v>
      </c>
      <c r="K175" s="50">
        <v>0.99009999999999998</v>
      </c>
      <c r="L175" s="63">
        <v>522580</v>
      </c>
      <c r="M175" s="63">
        <v>10335</v>
      </c>
      <c r="N175" s="50" t="s">
        <v>241</v>
      </c>
      <c r="O175" s="50">
        <v>16840</v>
      </c>
      <c r="P175" s="50">
        <v>1310</v>
      </c>
    </row>
    <row r="176" spans="1:16">
      <c r="A176" s="75"/>
      <c r="B176" s="72"/>
      <c r="C176" s="72"/>
      <c r="D176" s="75"/>
      <c r="E176" s="50" t="s">
        <v>334</v>
      </c>
      <c r="F176" s="50">
        <v>30.997199999999999</v>
      </c>
      <c r="G176" s="50">
        <v>102.8344</v>
      </c>
      <c r="H176" s="50">
        <v>3244</v>
      </c>
      <c r="I176" s="50">
        <v>1.9</v>
      </c>
      <c r="J176" s="50">
        <v>2.65</v>
      </c>
      <c r="K176" s="50">
        <v>0.9859</v>
      </c>
      <c r="L176" s="63">
        <v>499642</v>
      </c>
      <c r="M176" s="63">
        <v>14022</v>
      </c>
      <c r="N176" s="50" t="s">
        <v>241</v>
      </c>
      <c r="O176" s="50">
        <v>16340</v>
      </c>
      <c r="P176" s="50">
        <v>1310</v>
      </c>
    </row>
    <row r="177" spans="1:16">
      <c r="A177" s="75"/>
      <c r="B177" s="72"/>
      <c r="C177" s="72"/>
      <c r="D177" s="75"/>
      <c r="E177" s="50" t="s">
        <v>335</v>
      </c>
      <c r="F177" s="50">
        <v>30.997299999999999</v>
      </c>
      <c r="G177" s="50">
        <v>102.8344</v>
      </c>
      <c r="H177" s="50">
        <v>3245</v>
      </c>
      <c r="I177" s="50">
        <v>2</v>
      </c>
      <c r="J177" s="50">
        <v>2.65</v>
      </c>
      <c r="K177" s="50">
        <v>0.9859</v>
      </c>
      <c r="L177" s="63">
        <v>528859</v>
      </c>
      <c r="M177" s="63">
        <v>10602</v>
      </c>
      <c r="N177" s="50" t="s">
        <v>241</v>
      </c>
      <c r="O177" s="50">
        <v>17210</v>
      </c>
      <c r="P177" s="50">
        <v>1340</v>
      </c>
    </row>
    <row r="178" spans="1:16">
      <c r="A178" s="75"/>
      <c r="B178" s="72"/>
      <c r="C178" s="72"/>
      <c r="D178" s="75"/>
      <c r="E178" s="50" t="s">
        <v>336</v>
      </c>
      <c r="F178" s="50">
        <v>31.019400000000001</v>
      </c>
      <c r="G178" s="50">
        <v>102.8631</v>
      </c>
      <c r="H178" s="50">
        <v>3387</v>
      </c>
      <c r="I178" s="50">
        <v>2.5</v>
      </c>
      <c r="J178" s="50">
        <v>2.65</v>
      </c>
      <c r="K178" s="50">
        <v>0.96679999999999999</v>
      </c>
      <c r="L178" s="63">
        <v>527971</v>
      </c>
      <c r="M178" s="63">
        <v>6487</v>
      </c>
      <c r="N178" s="50" t="s">
        <v>241</v>
      </c>
      <c r="O178" s="50">
        <v>16330</v>
      </c>
      <c r="P178" s="50">
        <v>1250</v>
      </c>
    </row>
    <row r="179" spans="1:16">
      <c r="A179" s="75"/>
      <c r="B179" s="72"/>
      <c r="C179" s="72"/>
      <c r="D179" s="75"/>
      <c r="E179" s="50" t="s">
        <v>337</v>
      </c>
      <c r="F179" s="50">
        <v>31.019400000000001</v>
      </c>
      <c r="G179" s="50">
        <v>102.863</v>
      </c>
      <c r="H179" s="50">
        <v>3403</v>
      </c>
      <c r="I179" s="50">
        <v>2.5</v>
      </c>
      <c r="J179" s="50">
        <v>2.65</v>
      </c>
      <c r="K179" s="50">
        <v>0.96679999999999999</v>
      </c>
      <c r="L179" s="63">
        <v>504237</v>
      </c>
      <c r="M179" s="63">
        <v>5102</v>
      </c>
      <c r="N179" s="50" t="s">
        <v>241</v>
      </c>
      <c r="O179" s="50">
        <v>15520</v>
      </c>
      <c r="P179" s="50">
        <v>1180</v>
      </c>
    </row>
    <row r="180" spans="1:16">
      <c r="A180" s="75"/>
      <c r="B180" s="72"/>
      <c r="C180" s="72"/>
      <c r="D180" s="75"/>
      <c r="E180" s="50" t="s">
        <v>338</v>
      </c>
      <c r="F180" s="50">
        <v>31.016100000000002</v>
      </c>
      <c r="G180" s="50">
        <v>102.861</v>
      </c>
      <c r="H180" s="50">
        <v>3373</v>
      </c>
      <c r="I180" s="50">
        <v>2</v>
      </c>
      <c r="J180" s="50">
        <v>2.65</v>
      </c>
      <c r="K180" s="50">
        <v>0.96189999999999998</v>
      </c>
      <c r="L180" s="63">
        <v>588943</v>
      </c>
      <c r="M180" s="63">
        <v>7214</v>
      </c>
      <c r="N180" s="50" t="s">
        <v>241</v>
      </c>
      <c r="O180" s="50">
        <v>18170</v>
      </c>
      <c r="P180" s="50">
        <v>1390</v>
      </c>
    </row>
    <row r="181" spans="1:16">
      <c r="A181" s="75"/>
      <c r="B181" s="72"/>
      <c r="C181" s="72"/>
      <c r="D181" s="75"/>
      <c r="E181" s="50" t="s">
        <v>339</v>
      </c>
      <c r="F181" s="50">
        <v>31.016100000000002</v>
      </c>
      <c r="G181" s="50">
        <v>102.861</v>
      </c>
      <c r="H181" s="50">
        <v>3373</v>
      </c>
      <c r="I181" s="50">
        <v>2</v>
      </c>
      <c r="J181" s="50">
        <v>2.65</v>
      </c>
      <c r="K181" s="50">
        <v>0.98060000000000003</v>
      </c>
      <c r="L181" s="63">
        <v>598859</v>
      </c>
      <c r="M181" s="63">
        <v>5939</v>
      </c>
      <c r="N181" s="50" t="s">
        <v>241</v>
      </c>
      <c r="O181" s="50">
        <v>18130</v>
      </c>
      <c r="P181" s="50">
        <v>1380</v>
      </c>
    </row>
    <row r="182" spans="1:16">
      <c r="A182" s="75"/>
      <c r="B182" s="72"/>
      <c r="C182" s="72"/>
      <c r="D182" s="76"/>
      <c r="E182" s="51" t="s">
        <v>340</v>
      </c>
      <c r="F182" s="51">
        <v>31.0092</v>
      </c>
      <c r="G182" s="51">
        <v>102.85469999999999</v>
      </c>
      <c r="H182" s="51">
        <v>3380</v>
      </c>
      <c r="I182" s="51">
        <v>2</v>
      </c>
      <c r="J182" s="51">
        <v>2.65</v>
      </c>
      <c r="K182" s="51">
        <v>0.98060000000000003</v>
      </c>
      <c r="L182" s="64">
        <v>587572</v>
      </c>
      <c r="M182" s="64">
        <v>6856</v>
      </c>
      <c r="N182" s="51" t="s">
        <v>241</v>
      </c>
      <c r="O182" s="51">
        <v>17760</v>
      </c>
      <c r="P182" s="51">
        <v>1350</v>
      </c>
    </row>
    <row r="183" spans="1:16">
      <c r="A183" s="75"/>
      <c r="B183" s="72"/>
      <c r="C183" s="72"/>
      <c r="D183" s="74" t="s">
        <v>365</v>
      </c>
      <c r="E183" s="52" t="s">
        <v>341</v>
      </c>
      <c r="F183" s="52">
        <v>30.997800000000002</v>
      </c>
      <c r="G183" s="52">
        <v>102.8462</v>
      </c>
      <c r="H183" s="52">
        <v>3472</v>
      </c>
      <c r="I183" s="52">
        <v>2.5</v>
      </c>
      <c r="J183" s="52">
        <v>2.65</v>
      </c>
      <c r="K183" s="52">
        <v>0.99570000000000003</v>
      </c>
      <c r="L183" s="65">
        <v>729039</v>
      </c>
      <c r="M183" s="65">
        <v>12151</v>
      </c>
      <c r="N183" s="52" t="s">
        <v>241</v>
      </c>
      <c r="O183" s="52">
        <v>20360</v>
      </c>
      <c r="P183" s="52">
        <v>1570</v>
      </c>
    </row>
    <row r="184" spans="1:16">
      <c r="A184" s="75"/>
      <c r="B184" s="72"/>
      <c r="C184" s="72"/>
      <c r="D184" s="75"/>
      <c r="E184" s="50" t="s">
        <v>342</v>
      </c>
      <c r="F184" s="50">
        <v>30.997699999999998</v>
      </c>
      <c r="G184" s="50">
        <v>102.8455</v>
      </c>
      <c r="H184" s="50">
        <v>3468</v>
      </c>
      <c r="I184" s="50">
        <v>2</v>
      </c>
      <c r="J184" s="50">
        <v>2.65</v>
      </c>
      <c r="K184" s="50">
        <v>0.99570000000000003</v>
      </c>
      <c r="L184" s="63">
        <v>674167</v>
      </c>
      <c r="M184" s="63">
        <v>11509</v>
      </c>
      <c r="N184" s="50" t="s">
        <v>241</v>
      </c>
      <c r="O184" s="50">
        <v>18990</v>
      </c>
      <c r="P184" s="50">
        <v>1470</v>
      </c>
    </row>
    <row r="185" spans="1:16">
      <c r="A185" s="75"/>
      <c r="B185" s="72"/>
      <c r="C185" s="72"/>
      <c r="D185" s="75"/>
      <c r="E185" s="50" t="s">
        <v>343</v>
      </c>
      <c r="F185" s="50">
        <v>30.997499999999999</v>
      </c>
      <c r="G185" s="50">
        <v>102.8449</v>
      </c>
      <c r="H185" s="50">
        <v>3466</v>
      </c>
      <c r="I185" s="50">
        <v>2.5</v>
      </c>
      <c r="J185" s="50">
        <v>2.65</v>
      </c>
      <c r="K185" s="50">
        <v>0.99370000000000003</v>
      </c>
      <c r="L185" s="63">
        <v>740308</v>
      </c>
      <c r="M185" s="63">
        <v>5218</v>
      </c>
      <c r="N185" s="50" t="s">
        <v>241</v>
      </c>
      <c r="O185" s="50">
        <v>20720</v>
      </c>
      <c r="P185" s="50">
        <v>1570</v>
      </c>
    </row>
    <row r="186" spans="1:16">
      <c r="A186" s="75"/>
      <c r="B186" s="72"/>
      <c r="C186" s="72"/>
      <c r="D186" s="75"/>
      <c r="E186" s="50" t="s">
        <v>344</v>
      </c>
      <c r="F186" s="50">
        <v>30.996300000000002</v>
      </c>
      <c r="G186" s="50">
        <v>102.8415</v>
      </c>
      <c r="H186" s="50">
        <v>3438</v>
      </c>
      <c r="I186" s="50">
        <v>2</v>
      </c>
      <c r="J186" s="50">
        <v>2.65</v>
      </c>
      <c r="K186" s="50">
        <v>0.99439999999999995</v>
      </c>
      <c r="L186" s="63">
        <v>819692</v>
      </c>
      <c r="M186" s="63">
        <v>11302</v>
      </c>
      <c r="N186" s="50" t="s">
        <v>241</v>
      </c>
      <c r="O186" s="50">
        <v>22720</v>
      </c>
      <c r="P186" s="50">
        <v>1740</v>
      </c>
    </row>
    <row r="187" spans="1:16">
      <c r="A187" s="75"/>
      <c r="B187" s="72"/>
      <c r="C187" s="72"/>
      <c r="D187" s="75"/>
      <c r="E187" s="50" t="s">
        <v>345</v>
      </c>
      <c r="F187" s="50">
        <v>30.9956</v>
      </c>
      <c r="G187" s="50">
        <v>102.83880000000001</v>
      </c>
      <c r="H187" s="50">
        <v>3398</v>
      </c>
      <c r="I187" s="50">
        <v>3</v>
      </c>
      <c r="J187" s="50">
        <v>2.65</v>
      </c>
      <c r="K187" s="50">
        <v>0.99370000000000003</v>
      </c>
      <c r="L187" s="63">
        <v>684770</v>
      </c>
      <c r="M187" s="63">
        <v>6791</v>
      </c>
      <c r="N187" s="50" t="s">
        <v>241</v>
      </c>
      <c r="O187" s="50">
        <v>20080</v>
      </c>
      <c r="P187" s="50">
        <v>1530</v>
      </c>
    </row>
    <row r="188" spans="1:16">
      <c r="A188" s="75"/>
      <c r="B188" s="72"/>
      <c r="C188" s="72"/>
      <c r="D188" s="75"/>
      <c r="E188" s="50" t="s">
        <v>346</v>
      </c>
      <c r="F188" s="50">
        <v>30.9955</v>
      </c>
      <c r="G188" s="50">
        <v>102.83799999999999</v>
      </c>
      <c r="H188" s="50">
        <v>3399</v>
      </c>
      <c r="I188" s="50">
        <v>2</v>
      </c>
      <c r="J188" s="50">
        <v>2.65</v>
      </c>
      <c r="K188" s="50">
        <v>0.99370000000000003</v>
      </c>
      <c r="L188" s="63">
        <v>703650</v>
      </c>
      <c r="M188" s="63">
        <v>7131</v>
      </c>
      <c r="N188" s="50" t="s">
        <v>241</v>
      </c>
      <c r="O188" s="50">
        <v>20400</v>
      </c>
      <c r="P188" s="50">
        <v>1550</v>
      </c>
    </row>
    <row r="189" spans="1:16">
      <c r="A189" s="75"/>
      <c r="B189" s="72"/>
      <c r="C189" s="72"/>
      <c r="D189" s="75"/>
      <c r="E189" s="50" t="s">
        <v>347</v>
      </c>
      <c r="F189" s="50">
        <v>30.9954</v>
      </c>
      <c r="G189" s="50">
        <v>102.8381</v>
      </c>
      <c r="H189" s="50">
        <v>3395</v>
      </c>
      <c r="I189" s="50">
        <v>2</v>
      </c>
      <c r="J189" s="50">
        <v>2.65</v>
      </c>
      <c r="K189" s="50">
        <v>0.99370000000000003</v>
      </c>
      <c r="L189" s="63">
        <v>639968</v>
      </c>
      <c r="M189" s="63">
        <v>6691</v>
      </c>
      <c r="N189" s="50" t="s">
        <v>241</v>
      </c>
      <c r="O189" s="50">
        <v>18820</v>
      </c>
      <c r="P189" s="50">
        <v>1430</v>
      </c>
    </row>
    <row r="190" spans="1:16">
      <c r="A190" s="75"/>
      <c r="B190" s="72"/>
      <c r="C190" s="72"/>
      <c r="D190" s="76"/>
      <c r="E190" s="51" t="s">
        <v>348</v>
      </c>
      <c r="F190" s="51">
        <v>30.9954</v>
      </c>
      <c r="G190" s="51">
        <v>102.8378</v>
      </c>
      <c r="H190" s="51">
        <v>3392</v>
      </c>
      <c r="I190" s="51">
        <v>2</v>
      </c>
      <c r="J190" s="51">
        <v>2.65</v>
      </c>
      <c r="K190" s="51">
        <v>0.99370000000000003</v>
      </c>
      <c r="L190" s="64">
        <v>709286</v>
      </c>
      <c r="M190" s="64">
        <v>5238</v>
      </c>
      <c r="N190" s="51" t="s">
        <v>241</v>
      </c>
      <c r="O190" s="51">
        <v>20610</v>
      </c>
      <c r="P190" s="51">
        <v>1560</v>
      </c>
    </row>
    <row r="191" spans="1:16">
      <c r="A191" s="75"/>
      <c r="B191" s="72"/>
      <c r="C191" s="72"/>
      <c r="D191" s="74" t="s">
        <v>366</v>
      </c>
      <c r="E191" s="52" t="s">
        <v>349</v>
      </c>
      <c r="F191" s="52">
        <v>30.9923</v>
      </c>
      <c r="G191" s="52">
        <v>102.80370000000001</v>
      </c>
      <c r="H191" s="52">
        <v>3164</v>
      </c>
      <c r="I191" s="52">
        <v>2</v>
      </c>
      <c r="J191" s="52">
        <v>2.65</v>
      </c>
      <c r="K191" s="52">
        <v>0.98099999999999998</v>
      </c>
      <c r="L191" s="65">
        <v>228410</v>
      </c>
      <c r="M191" s="65">
        <v>4681</v>
      </c>
      <c r="N191" s="52" t="s">
        <v>241</v>
      </c>
      <c r="O191" s="52">
        <v>8580</v>
      </c>
      <c r="P191" s="52">
        <v>670</v>
      </c>
    </row>
    <row r="192" spans="1:16">
      <c r="A192" s="75"/>
      <c r="B192" s="72"/>
      <c r="C192" s="72"/>
      <c r="D192" s="75"/>
      <c r="E192" s="50" t="s">
        <v>350</v>
      </c>
      <c r="F192" s="50">
        <v>30.9923</v>
      </c>
      <c r="G192" s="50">
        <v>102.80370000000001</v>
      </c>
      <c r="H192" s="50">
        <v>3164</v>
      </c>
      <c r="I192" s="50">
        <v>2</v>
      </c>
      <c r="J192" s="50">
        <v>2.65</v>
      </c>
      <c r="K192" s="50">
        <v>0.98099999999999998</v>
      </c>
      <c r="L192" s="63">
        <v>185073</v>
      </c>
      <c r="M192" s="63">
        <v>3559</v>
      </c>
      <c r="N192" s="50" t="s">
        <v>241</v>
      </c>
      <c r="O192" s="50">
        <v>7070</v>
      </c>
      <c r="P192" s="50">
        <v>550</v>
      </c>
    </row>
    <row r="193" spans="1:16">
      <c r="A193" s="75"/>
      <c r="B193" s="72"/>
      <c r="C193" s="72"/>
      <c r="D193" s="75"/>
      <c r="E193" s="50" t="s">
        <v>351</v>
      </c>
      <c r="F193" s="50">
        <v>30.9923</v>
      </c>
      <c r="G193" s="50">
        <v>102.80370000000001</v>
      </c>
      <c r="H193" s="50">
        <v>3165</v>
      </c>
      <c r="I193" s="50">
        <v>2</v>
      </c>
      <c r="J193" s="50">
        <v>2.65</v>
      </c>
      <c r="K193" s="50">
        <v>0.98099999999999998</v>
      </c>
      <c r="L193" s="63">
        <v>208582</v>
      </c>
      <c r="M193" s="63">
        <v>3658</v>
      </c>
      <c r="N193" s="50" t="s">
        <v>241</v>
      </c>
      <c r="O193" s="50">
        <v>7860</v>
      </c>
      <c r="P193" s="50">
        <v>610</v>
      </c>
    </row>
    <row r="194" spans="1:16">
      <c r="A194" s="75"/>
      <c r="B194" s="72"/>
      <c r="C194" s="72"/>
      <c r="D194" s="75"/>
      <c r="E194" s="50" t="s">
        <v>352</v>
      </c>
      <c r="F194" s="50">
        <v>31.001000000000001</v>
      </c>
      <c r="G194" s="50">
        <v>102.8539</v>
      </c>
      <c r="H194" s="50">
        <v>3598</v>
      </c>
      <c r="I194" s="50">
        <v>1.9</v>
      </c>
      <c r="J194" s="50">
        <v>2.65</v>
      </c>
      <c r="K194" s="50">
        <v>0.99729999999999996</v>
      </c>
      <c r="L194" s="63">
        <v>918942</v>
      </c>
      <c r="M194" s="63">
        <v>14742</v>
      </c>
      <c r="N194" s="50" t="s">
        <v>241</v>
      </c>
      <c r="O194" s="50">
        <v>23210</v>
      </c>
      <c r="P194" s="50">
        <v>1790</v>
      </c>
    </row>
    <row r="195" spans="1:16">
      <c r="A195" s="75"/>
      <c r="B195" s="72"/>
      <c r="C195" s="72"/>
      <c r="D195" s="75"/>
      <c r="E195" s="50" t="s">
        <v>353</v>
      </c>
      <c r="F195" s="50">
        <v>31.000900000000001</v>
      </c>
      <c r="G195" s="50">
        <v>102.85380000000001</v>
      </c>
      <c r="H195" s="50">
        <v>3603</v>
      </c>
      <c r="I195" s="50">
        <v>2.5</v>
      </c>
      <c r="J195" s="50">
        <v>2.65</v>
      </c>
      <c r="K195" s="50">
        <v>0.99729999999999996</v>
      </c>
      <c r="L195" s="63">
        <v>1246396</v>
      </c>
      <c r="M195" s="63">
        <v>16237</v>
      </c>
      <c r="N195" s="50" t="s">
        <v>241</v>
      </c>
      <c r="O195" s="50">
        <v>30770</v>
      </c>
      <c r="P195" s="50">
        <v>2360</v>
      </c>
    </row>
    <row r="196" spans="1:16">
      <c r="A196" s="75"/>
      <c r="B196" s="72"/>
      <c r="C196" s="72"/>
      <c r="D196" s="75"/>
      <c r="E196" s="50" t="s">
        <v>354</v>
      </c>
      <c r="F196" s="50">
        <v>31.000900000000001</v>
      </c>
      <c r="G196" s="50">
        <v>102.8536</v>
      </c>
      <c r="H196" s="50">
        <v>3595</v>
      </c>
      <c r="I196" s="50">
        <v>2</v>
      </c>
      <c r="J196" s="50">
        <v>2.65</v>
      </c>
      <c r="K196" s="50">
        <v>0.99729999999999996</v>
      </c>
      <c r="L196" s="50">
        <v>1221960</v>
      </c>
      <c r="M196" s="63">
        <v>26081</v>
      </c>
      <c r="N196" s="50" t="s">
        <v>241</v>
      </c>
      <c r="O196" s="50">
        <v>30150</v>
      </c>
      <c r="P196" s="50">
        <v>2370</v>
      </c>
    </row>
    <row r="197" spans="1:16">
      <c r="A197" s="75"/>
      <c r="B197" s="72"/>
      <c r="C197" s="72"/>
      <c r="D197" s="75"/>
      <c r="E197" s="50" t="s">
        <v>355</v>
      </c>
      <c r="F197" s="50">
        <v>31.000499999999999</v>
      </c>
      <c r="G197" s="50">
        <v>102.8528</v>
      </c>
      <c r="H197" s="50">
        <v>3572</v>
      </c>
      <c r="I197" s="50">
        <v>2</v>
      </c>
      <c r="J197" s="50">
        <v>2.65</v>
      </c>
      <c r="K197" s="50">
        <v>0.99729999999999996</v>
      </c>
      <c r="L197" s="63">
        <v>1142791</v>
      </c>
      <c r="M197" s="63">
        <v>20368</v>
      </c>
      <c r="N197" s="50" t="s">
        <v>241</v>
      </c>
      <c r="O197" s="50">
        <v>28690</v>
      </c>
      <c r="P197" s="50">
        <v>2230</v>
      </c>
    </row>
    <row r="198" spans="1:16">
      <c r="A198" s="75"/>
      <c r="B198" s="72"/>
      <c r="C198" s="72"/>
      <c r="D198" s="75"/>
      <c r="E198" s="50" t="s">
        <v>356</v>
      </c>
      <c r="F198" s="50">
        <v>30.999600000000001</v>
      </c>
      <c r="G198" s="50">
        <v>102.8506</v>
      </c>
      <c r="H198" s="50">
        <v>3547</v>
      </c>
      <c r="I198" s="50">
        <v>2.2999999999999998</v>
      </c>
      <c r="J198" s="50">
        <v>2.65</v>
      </c>
      <c r="K198" s="50">
        <v>0.99480000000000002</v>
      </c>
      <c r="L198" s="63">
        <v>783362</v>
      </c>
      <c r="M198" s="63">
        <v>12909</v>
      </c>
      <c r="N198" s="50" t="s">
        <v>241</v>
      </c>
      <c r="O198" s="50">
        <v>20880</v>
      </c>
      <c r="P198" s="50">
        <v>1610</v>
      </c>
    </row>
    <row r="199" spans="1:16">
      <c r="A199" s="75"/>
      <c r="B199" s="72"/>
      <c r="C199" s="72"/>
      <c r="D199" s="75"/>
      <c r="E199" s="50" t="s">
        <v>357</v>
      </c>
      <c r="F199" s="50">
        <v>30.999600000000001</v>
      </c>
      <c r="G199" s="50">
        <v>102.8506</v>
      </c>
      <c r="H199" s="50">
        <v>3545</v>
      </c>
      <c r="I199" s="50">
        <v>2.7</v>
      </c>
      <c r="J199" s="50">
        <v>2.65</v>
      </c>
      <c r="K199" s="50">
        <v>0.99480000000000002</v>
      </c>
      <c r="L199" s="63">
        <v>543230</v>
      </c>
      <c r="M199" s="63">
        <v>12892</v>
      </c>
      <c r="N199" s="50" t="s">
        <v>241</v>
      </c>
      <c r="O199" s="50">
        <v>15130</v>
      </c>
      <c r="P199" s="50">
        <v>1200</v>
      </c>
    </row>
    <row r="200" spans="1:16">
      <c r="A200" s="75"/>
      <c r="B200" s="72"/>
      <c r="C200" s="72"/>
      <c r="D200" s="75"/>
      <c r="E200" s="50" t="s">
        <v>358</v>
      </c>
      <c r="F200" s="50">
        <v>30.999300000000002</v>
      </c>
      <c r="G200" s="50">
        <v>102.8496</v>
      </c>
      <c r="H200" s="50">
        <v>3522</v>
      </c>
      <c r="I200" s="50">
        <v>2</v>
      </c>
      <c r="J200" s="50">
        <v>2.65</v>
      </c>
      <c r="K200" s="50">
        <v>0.996</v>
      </c>
      <c r="L200" s="63">
        <v>481027</v>
      </c>
      <c r="M200" s="63">
        <v>6104</v>
      </c>
      <c r="N200" s="50" t="s">
        <v>241</v>
      </c>
      <c r="O200" s="50">
        <v>13730</v>
      </c>
      <c r="P200" s="50">
        <v>1050</v>
      </c>
    </row>
    <row r="201" spans="1:16">
      <c r="A201" s="75"/>
      <c r="B201" s="72"/>
      <c r="C201" s="72"/>
      <c r="D201" s="75"/>
      <c r="E201" s="50" t="s">
        <v>359</v>
      </c>
      <c r="F201" s="50">
        <v>30.998799999999999</v>
      </c>
      <c r="G201" s="50">
        <v>102.8497</v>
      </c>
      <c r="H201" s="50">
        <v>3527</v>
      </c>
      <c r="I201" s="50">
        <v>2</v>
      </c>
      <c r="J201" s="50">
        <v>2.65</v>
      </c>
      <c r="K201" s="50">
        <v>0.996</v>
      </c>
      <c r="L201" s="63">
        <v>787885</v>
      </c>
      <c r="M201" s="63">
        <v>14504</v>
      </c>
      <c r="N201" s="50" t="s">
        <v>241</v>
      </c>
      <c r="O201" s="50">
        <v>21110</v>
      </c>
      <c r="P201" s="50">
        <v>1640</v>
      </c>
    </row>
    <row r="202" spans="1:16">
      <c r="A202" s="76"/>
      <c r="B202" s="73"/>
      <c r="C202" s="73"/>
      <c r="D202" s="76"/>
      <c r="E202" s="51" t="s">
        <v>360</v>
      </c>
      <c r="F202" s="51">
        <v>30.998799999999999</v>
      </c>
      <c r="G202" s="51">
        <v>102.8492</v>
      </c>
      <c r="H202" s="51">
        <v>3515</v>
      </c>
      <c r="I202" s="51">
        <v>3</v>
      </c>
      <c r="J202" s="51">
        <v>2.65</v>
      </c>
      <c r="K202" s="51">
        <v>0.996</v>
      </c>
      <c r="L202" s="64">
        <v>745360</v>
      </c>
      <c r="M202" s="64">
        <v>13148</v>
      </c>
      <c r="N202" s="51" t="s">
        <v>241</v>
      </c>
      <c r="O202" s="51">
        <v>20400</v>
      </c>
      <c r="P202" s="51">
        <v>1580</v>
      </c>
    </row>
    <row r="203" spans="1:16">
      <c r="A203" s="71" t="s">
        <v>394</v>
      </c>
      <c r="B203" s="71" t="s">
        <v>393</v>
      </c>
      <c r="C203" s="74" t="s">
        <v>392</v>
      </c>
      <c r="D203" s="74" t="s">
        <v>395</v>
      </c>
      <c r="E203" s="52" t="s">
        <v>387</v>
      </c>
      <c r="F203" s="52">
        <v>32.707999999999998</v>
      </c>
      <c r="G203" s="52">
        <v>103.74299999999999</v>
      </c>
      <c r="H203" s="52">
        <v>4236</v>
      </c>
      <c r="I203" s="52">
        <v>3</v>
      </c>
      <c r="J203" s="52">
        <v>2.7</v>
      </c>
      <c r="K203" s="52">
        <v>0.99209999999999998</v>
      </c>
      <c r="L203" s="52">
        <v>195530</v>
      </c>
      <c r="M203" s="52">
        <v>22150</v>
      </c>
      <c r="N203" s="52" t="s">
        <v>241</v>
      </c>
      <c r="O203" s="52">
        <v>3800</v>
      </c>
      <c r="P203" s="52">
        <v>600</v>
      </c>
    </row>
    <row r="204" spans="1:16">
      <c r="A204" s="72"/>
      <c r="B204" s="72"/>
      <c r="C204" s="75"/>
      <c r="D204" s="75"/>
      <c r="E204" s="50" t="s">
        <v>371</v>
      </c>
      <c r="F204" s="50">
        <v>32.707999999999998</v>
      </c>
      <c r="G204" s="50">
        <v>103.742</v>
      </c>
      <c r="H204" s="50">
        <v>4236</v>
      </c>
      <c r="I204" s="50">
        <v>3</v>
      </c>
      <c r="J204" s="50">
        <v>2.7</v>
      </c>
      <c r="K204" s="50">
        <v>0.99429999999999996</v>
      </c>
      <c r="L204" s="50">
        <v>361830</v>
      </c>
      <c r="M204" s="50">
        <v>21470</v>
      </c>
      <c r="N204" s="50" t="s">
        <v>241</v>
      </c>
      <c r="O204" s="50">
        <v>6700</v>
      </c>
      <c r="P204" s="50">
        <v>700</v>
      </c>
    </row>
    <row r="205" spans="1:16">
      <c r="A205" s="72"/>
      <c r="B205" s="72"/>
      <c r="C205" s="76"/>
      <c r="D205" s="76"/>
      <c r="E205" s="51" t="s">
        <v>372</v>
      </c>
      <c r="F205" s="51">
        <v>32.707999999999998</v>
      </c>
      <c r="G205" s="51">
        <v>103.74299999999999</v>
      </c>
      <c r="H205" s="51">
        <v>4236</v>
      </c>
      <c r="I205" s="51">
        <v>3</v>
      </c>
      <c r="J205" s="51">
        <v>2.7</v>
      </c>
      <c r="K205" s="51">
        <v>0.99350000000000005</v>
      </c>
      <c r="L205" s="51">
        <v>507120</v>
      </c>
      <c r="M205" s="51">
        <v>16210</v>
      </c>
      <c r="N205" s="51" t="s">
        <v>241</v>
      </c>
      <c r="O205" s="51">
        <v>9100</v>
      </c>
      <c r="P205" s="51">
        <v>900</v>
      </c>
    </row>
    <row r="206" spans="1:16">
      <c r="A206" s="72"/>
      <c r="B206" s="72"/>
      <c r="C206" s="74" t="s">
        <v>392</v>
      </c>
      <c r="D206" s="74" t="s">
        <v>396</v>
      </c>
      <c r="E206" s="50" t="s">
        <v>373</v>
      </c>
      <c r="F206" s="50">
        <v>32.71</v>
      </c>
      <c r="G206" s="50">
        <v>103.742</v>
      </c>
      <c r="H206" s="50">
        <v>4188</v>
      </c>
      <c r="I206" s="50">
        <v>3</v>
      </c>
      <c r="J206" s="50">
        <v>2.7</v>
      </c>
      <c r="K206" s="50">
        <v>0.99050000000000005</v>
      </c>
      <c r="L206" s="50">
        <v>683690</v>
      </c>
      <c r="M206" s="50">
        <v>48160</v>
      </c>
      <c r="N206" s="50" t="s">
        <v>241</v>
      </c>
      <c r="O206" s="50">
        <v>12900</v>
      </c>
      <c r="P206" s="50">
        <v>1500</v>
      </c>
    </row>
    <row r="207" spans="1:16">
      <c r="A207" s="72"/>
      <c r="B207" s="72"/>
      <c r="C207" s="75"/>
      <c r="D207" s="75"/>
      <c r="E207" s="50" t="s">
        <v>374</v>
      </c>
      <c r="F207" s="50">
        <v>32.71</v>
      </c>
      <c r="G207" s="50">
        <v>103.742</v>
      </c>
      <c r="H207" s="50">
        <v>4180</v>
      </c>
      <c r="I207" s="50">
        <v>3</v>
      </c>
      <c r="J207" s="50">
        <v>2.7</v>
      </c>
      <c r="K207" s="50">
        <v>0.99050000000000005</v>
      </c>
      <c r="L207" s="50">
        <v>694860</v>
      </c>
      <c r="M207" s="50">
        <v>104670</v>
      </c>
      <c r="N207" s="50" t="s">
        <v>241</v>
      </c>
      <c r="O207" s="50">
        <v>13200</v>
      </c>
      <c r="P207" s="50">
        <v>2300</v>
      </c>
    </row>
    <row r="208" spans="1:16">
      <c r="A208" s="72"/>
      <c r="B208" s="72"/>
      <c r="C208" s="75"/>
      <c r="D208" s="75"/>
      <c r="E208" s="50" t="s">
        <v>375</v>
      </c>
      <c r="F208" s="50">
        <v>32.71</v>
      </c>
      <c r="G208" s="50">
        <v>103.742</v>
      </c>
      <c r="H208" s="50">
        <v>4181</v>
      </c>
      <c r="I208" s="50">
        <v>3</v>
      </c>
      <c r="J208" s="50">
        <v>2.7</v>
      </c>
      <c r="K208" s="50">
        <v>0.99109999999999998</v>
      </c>
      <c r="L208" s="50">
        <v>686470</v>
      </c>
      <c r="M208" s="50">
        <v>26390</v>
      </c>
      <c r="N208" s="50" t="s">
        <v>241</v>
      </c>
      <c r="O208" s="50">
        <v>13000</v>
      </c>
      <c r="P208" s="50">
        <v>1300</v>
      </c>
    </row>
    <row r="209" spans="1:16">
      <c r="A209" s="72"/>
      <c r="B209" s="72"/>
      <c r="C209" s="75"/>
      <c r="D209" s="75"/>
      <c r="E209" s="50" t="s">
        <v>388</v>
      </c>
      <c r="F209" s="50">
        <v>32.712000000000003</v>
      </c>
      <c r="G209" s="50">
        <v>103.741</v>
      </c>
      <c r="H209" s="50">
        <v>4161</v>
      </c>
      <c r="I209" s="50">
        <v>3</v>
      </c>
      <c r="J209" s="50">
        <v>2.7</v>
      </c>
      <c r="K209" s="50">
        <v>0.99280000000000002</v>
      </c>
      <c r="L209" s="50">
        <v>523220</v>
      </c>
      <c r="M209" s="50">
        <v>10530</v>
      </c>
      <c r="N209" s="50" t="s">
        <v>241</v>
      </c>
      <c r="O209" s="50">
        <v>10000</v>
      </c>
      <c r="P209" s="50">
        <v>900</v>
      </c>
    </row>
    <row r="210" spans="1:16">
      <c r="A210" s="72"/>
      <c r="B210" s="72"/>
      <c r="C210" s="76"/>
      <c r="D210" s="76"/>
      <c r="E210" s="50" t="s">
        <v>376</v>
      </c>
      <c r="F210" s="50">
        <v>32.712000000000003</v>
      </c>
      <c r="G210" s="50">
        <v>103.741</v>
      </c>
      <c r="H210" s="50">
        <v>4154</v>
      </c>
      <c r="I210" s="50">
        <v>3</v>
      </c>
      <c r="J210" s="50">
        <v>2.7</v>
      </c>
      <c r="K210" s="50">
        <v>0.99219999999999997</v>
      </c>
      <c r="L210" s="50">
        <v>715770</v>
      </c>
      <c r="M210" s="50">
        <v>25810</v>
      </c>
      <c r="N210" s="50" t="s">
        <v>241</v>
      </c>
      <c r="O210" s="50">
        <v>13700</v>
      </c>
      <c r="P210" s="50">
        <v>1400</v>
      </c>
    </row>
    <row r="211" spans="1:16">
      <c r="A211" s="72"/>
      <c r="B211" s="72"/>
      <c r="C211" s="74" t="s">
        <v>391</v>
      </c>
      <c r="D211" s="74" t="s">
        <v>397</v>
      </c>
      <c r="E211" s="52" t="s">
        <v>381</v>
      </c>
      <c r="F211" s="52">
        <v>32.725999999999999</v>
      </c>
      <c r="G211" s="52">
        <v>103.758</v>
      </c>
      <c r="H211" s="52">
        <v>3879</v>
      </c>
      <c r="I211" s="52">
        <v>3</v>
      </c>
      <c r="J211" s="52">
        <v>2.7</v>
      </c>
      <c r="K211" s="52">
        <v>0.99119999999999997</v>
      </c>
      <c r="L211" s="52">
        <v>528460</v>
      </c>
      <c r="M211" s="52">
        <v>33770</v>
      </c>
      <c r="N211" s="52" t="s">
        <v>241</v>
      </c>
      <c r="O211" s="52">
        <v>11700</v>
      </c>
      <c r="P211" s="52">
        <v>1300</v>
      </c>
    </row>
    <row r="212" spans="1:16">
      <c r="A212" s="72"/>
      <c r="B212" s="72"/>
      <c r="C212" s="75"/>
      <c r="D212" s="75"/>
      <c r="E212" s="50" t="s">
        <v>382</v>
      </c>
      <c r="F212" s="50">
        <v>32.726999999999997</v>
      </c>
      <c r="G212" s="50">
        <v>103.758</v>
      </c>
      <c r="H212" s="50">
        <v>3878</v>
      </c>
      <c r="I212" s="50">
        <v>3</v>
      </c>
      <c r="J212" s="50">
        <v>2.7</v>
      </c>
      <c r="K212" s="50">
        <v>0.9718</v>
      </c>
      <c r="L212" s="50">
        <v>502420</v>
      </c>
      <c r="M212" s="50">
        <v>33240</v>
      </c>
      <c r="N212" s="50" t="s">
        <v>241</v>
      </c>
      <c r="O212" s="50">
        <v>11300</v>
      </c>
      <c r="P212" s="50">
        <v>1300</v>
      </c>
    </row>
    <row r="213" spans="1:16">
      <c r="A213" s="72"/>
      <c r="B213" s="72"/>
      <c r="C213" s="76"/>
      <c r="D213" s="76"/>
      <c r="E213" s="51" t="s">
        <v>383</v>
      </c>
      <c r="F213" s="51">
        <v>32.725999999999999</v>
      </c>
      <c r="G213" s="51">
        <v>103.75700000000001</v>
      </c>
      <c r="H213" s="51">
        <v>3877</v>
      </c>
      <c r="I213" s="51">
        <v>3</v>
      </c>
      <c r="J213" s="51">
        <v>2.7</v>
      </c>
      <c r="K213" s="51">
        <v>0.99060000000000004</v>
      </c>
      <c r="L213" s="51">
        <v>641630</v>
      </c>
      <c r="M213" s="51">
        <v>21420</v>
      </c>
      <c r="N213" s="51" t="s">
        <v>241</v>
      </c>
      <c r="O213" s="51">
        <v>14200</v>
      </c>
      <c r="P213" s="51">
        <v>1400</v>
      </c>
    </row>
    <row r="214" spans="1:16">
      <c r="A214" s="72"/>
      <c r="B214" s="72"/>
      <c r="C214" s="74" t="s">
        <v>391</v>
      </c>
      <c r="D214" s="74" t="s">
        <v>398</v>
      </c>
      <c r="E214" s="50" t="s">
        <v>389</v>
      </c>
      <c r="F214" s="50">
        <v>32.732999999999997</v>
      </c>
      <c r="G214" s="50">
        <v>103.76</v>
      </c>
      <c r="H214" s="50">
        <v>3773</v>
      </c>
      <c r="I214" s="50">
        <v>2</v>
      </c>
      <c r="J214" s="50">
        <v>2.7</v>
      </c>
      <c r="K214" s="50">
        <v>0.98460000000000003</v>
      </c>
      <c r="L214" s="50">
        <v>435130</v>
      </c>
      <c r="M214" s="50">
        <v>61990</v>
      </c>
      <c r="N214" s="50" t="s">
        <v>241</v>
      </c>
      <c r="O214" s="50">
        <v>10200</v>
      </c>
      <c r="P214" s="50">
        <v>1700</v>
      </c>
    </row>
    <row r="215" spans="1:16">
      <c r="A215" s="72"/>
      <c r="B215" s="72"/>
      <c r="C215" s="75"/>
      <c r="D215" s="75"/>
      <c r="E215" s="50" t="s">
        <v>377</v>
      </c>
      <c r="F215" s="50">
        <v>32.731999999999999</v>
      </c>
      <c r="G215" s="50">
        <v>103.76</v>
      </c>
      <c r="H215" s="50">
        <v>3787</v>
      </c>
      <c r="I215" s="50">
        <v>3</v>
      </c>
      <c r="J215" s="50">
        <v>2.7</v>
      </c>
      <c r="K215" s="50">
        <v>0.98560000000000003</v>
      </c>
      <c r="L215" s="50">
        <v>480140</v>
      </c>
      <c r="M215" s="50">
        <v>119160</v>
      </c>
      <c r="N215" s="50" t="s">
        <v>241</v>
      </c>
      <c r="O215" s="50">
        <v>11200</v>
      </c>
      <c r="P215" s="50">
        <v>3000</v>
      </c>
    </row>
    <row r="216" spans="1:16">
      <c r="A216" s="72"/>
      <c r="B216" s="72"/>
      <c r="C216" s="75"/>
      <c r="D216" s="75"/>
      <c r="E216" s="50" t="s">
        <v>378</v>
      </c>
      <c r="F216" s="50">
        <v>32.731000000000002</v>
      </c>
      <c r="G216" s="50">
        <v>103.759</v>
      </c>
      <c r="H216" s="50">
        <v>3793</v>
      </c>
      <c r="I216" s="50">
        <v>2</v>
      </c>
      <c r="J216" s="50">
        <v>2.7</v>
      </c>
      <c r="K216" s="50">
        <v>0.98680000000000001</v>
      </c>
      <c r="L216" s="50">
        <v>593240</v>
      </c>
      <c r="M216" s="50">
        <v>26810</v>
      </c>
      <c r="N216" s="50" t="s">
        <v>241</v>
      </c>
      <c r="O216" s="50">
        <v>13600</v>
      </c>
      <c r="P216" s="50">
        <v>1400</v>
      </c>
    </row>
    <row r="217" spans="1:16">
      <c r="A217" s="72"/>
      <c r="B217" s="72"/>
      <c r="C217" s="75"/>
      <c r="D217" s="75"/>
      <c r="E217" s="50" t="s">
        <v>379</v>
      </c>
      <c r="F217" s="50">
        <v>32.731000000000002</v>
      </c>
      <c r="G217" s="50">
        <v>103.759</v>
      </c>
      <c r="H217" s="50">
        <v>3791</v>
      </c>
      <c r="I217" s="50">
        <v>2</v>
      </c>
      <c r="J217" s="50">
        <v>2.7</v>
      </c>
      <c r="K217" s="50">
        <v>0.98680000000000001</v>
      </c>
      <c r="L217" s="50">
        <v>685300</v>
      </c>
      <c r="M217" s="50">
        <v>27900</v>
      </c>
      <c r="N217" s="50" t="s">
        <v>241</v>
      </c>
      <c r="O217" s="50">
        <v>15600</v>
      </c>
      <c r="P217" s="50">
        <v>1600</v>
      </c>
    </row>
    <row r="218" spans="1:16">
      <c r="A218" s="72"/>
      <c r="B218" s="72"/>
      <c r="C218" s="76"/>
      <c r="D218" s="76"/>
      <c r="E218" s="50" t="s">
        <v>380</v>
      </c>
      <c r="F218" s="50">
        <v>32.729999999999997</v>
      </c>
      <c r="G218" s="50">
        <v>103.759</v>
      </c>
      <c r="H218" s="50">
        <v>3807</v>
      </c>
      <c r="I218" s="50">
        <v>2</v>
      </c>
      <c r="J218" s="50">
        <v>2.7</v>
      </c>
      <c r="K218" s="51">
        <v>0.98619999999999997</v>
      </c>
      <c r="L218" s="51">
        <v>539210</v>
      </c>
      <c r="M218" s="51">
        <v>49490</v>
      </c>
      <c r="N218" s="51" t="s">
        <v>241</v>
      </c>
      <c r="O218" s="50">
        <v>12300</v>
      </c>
      <c r="P218" s="50">
        <v>1600</v>
      </c>
    </row>
    <row r="219" spans="1:16">
      <c r="A219" s="72"/>
      <c r="B219" s="72"/>
      <c r="C219" s="74" t="s">
        <v>390</v>
      </c>
      <c r="D219" s="74" t="s">
        <v>399</v>
      </c>
      <c r="E219" s="52" t="s">
        <v>384</v>
      </c>
      <c r="F219" s="52">
        <v>32.662999999999997</v>
      </c>
      <c r="G219" s="52">
        <v>103.82299999999999</v>
      </c>
      <c r="H219" s="52">
        <v>4336</v>
      </c>
      <c r="I219" s="52">
        <v>2</v>
      </c>
      <c r="J219" s="52">
        <v>2.7</v>
      </c>
      <c r="K219" s="50">
        <v>0.91149999999999998</v>
      </c>
      <c r="L219" s="50">
        <v>75170</v>
      </c>
      <c r="M219" s="50">
        <v>4070</v>
      </c>
      <c r="N219" s="50" t="s">
        <v>241</v>
      </c>
      <c r="O219" s="52">
        <v>1500</v>
      </c>
      <c r="P219" s="52">
        <v>200</v>
      </c>
    </row>
    <row r="220" spans="1:16">
      <c r="A220" s="72"/>
      <c r="B220" s="72"/>
      <c r="C220" s="75"/>
      <c r="D220" s="75"/>
      <c r="E220" s="50" t="s">
        <v>385</v>
      </c>
      <c r="F220" s="50">
        <v>32.662999999999997</v>
      </c>
      <c r="G220" s="50">
        <v>103.82299999999999</v>
      </c>
      <c r="H220" s="50">
        <v>4336</v>
      </c>
      <c r="I220" s="50">
        <v>2</v>
      </c>
      <c r="J220" s="50">
        <v>2.7</v>
      </c>
      <c r="K220" s="50">
        <v>0.91149999999999998</v>
      </c>
      <c r="L220" s="50">
        <v>76180</v>
      </c>
      <c r="M220" s="50">
        <v>2450</v>
      </c>
      <c r="N220" s="50" t="s">
        <v>241</v>
      </c>
      <c r="O220" s="50">
        <v>1500</v>
      </c>
      <c r="P220" s="50">
        <v>100</v>
      </c>
    </row>
    <row r="221" spans="1:16">
      <c r="A221" s="73"/>
      <c r="B221" s="73"/>
      <c r="C221" s="76"/>
      <c r="D221" s="76"/>
      <c r="E221" s="51" t="s">
        <v>386</v>
      </c>
      <c r="F221" s="51">
        <v>32.662999999999997</v>
      </c>
      <c r="G221" s="51">
        <v>103.82299999999999</v>
      </c>
      <c r="H221" s="51">
        <v>4336</v>
      </c>
      <c r="I221" s="51">
        <v>2.5</v>
      </c>
      <c r="J221" s="51">
        <v>2.7</v>
      </c>
      <c r="K221" s="51">
        <v>0.91149999999999998</v>
      </c>
      <c r="L221" s="51">
        <v>96500</v>
      </c>
      <c r="M221" s="51">
        <v>3220</v>
      </c>
      <c r="N221" s="51" t="s">
        <v>241</v>
      </c>
      <c r="O221" s="51">
        <v>2000</v>
      </c>
      <c r="P221" s="51">
        <v>200</v>
      </c>
    </row>
    <row r="222" spans="1:16">
      <c r="B222" s="71" t="s">
        <v>408</v>
      </c>
      <c r="C222" s="71" t="s">
        <v>410</v>
      </c>
      <c r="D222" s="71" t="s">
        <v>412</v>
      </c>
      <c r="E222" s="52" t="s">
        <v>415</v>
      </c>
      <c r="F222" s="52">
        <v>27.115300000000001</v>
      </c>
      <c r="G222" s="52">
        <v>100.08</v>
      </c>
      <c r="H222" s="52">
        <v>2240</v>
      </c>
      <c r="I222" s="52">
        <v>2</v>
      </c>
      <c r="J222" s="52">
        <v>2.65</v>
      </c>
      <c r="K222" s="52">
        <v>0.99</v>
      </c>
      <c r="L222" s="52">
        <v>804000</v>
      </c>
      <c r="M222" s="52">
        <v>28000</v>
      </c>
      <c r="N222" s="52" t="s">
        <v>420</v>
      </c>
      <c r="O222" s="52">
        <v>49600</v>
      </c>
      <c r="P222" s="52">
        <v>3400</v>
      </c>
    </row>
    <row r="223" spans="1:16">
      <c r="B223" s="98"/>
      <c r="C223" s="98"/>
      <c r="D223" s="98"/>
      <c r="E223" s="99" t="s">
        <v>416</v>
      </c>
      <c r="F223" s="99">
        <v>27.115300000000001</v>
      </c>
      <c r="G223" s="99">
        <v>100.08</v>
      </c>
      <c r="H223" s="99">
        <v>2240</v>
      </c>
      <c r="I223" s="99">
        <v>2</v>
      </c>
      <c r="J223" s="99">
        <v>2.65</v>
      </c>
      <c r="K223" s="99">
        <v>0.99</v>
      </c>
      <c r="L223" s="99">
        <v>987000</v>
      </c>
      <c r="M223" s="99">
        <v>18000</v>
      </c>
      <c r="N223" s="99" t="s">
        <v>420</v>
      </c>
      <c r="O223" s="99">
        <v>61100</v>
      </c>
      <c r="P223" s="99">
        <v>3800</v>
      </c>
    </row>
    <row r="224" spans="1:16">
      <c r="B224" s="98"/>
      <c r="C224" s="98"/>
      <c r="D224" s="98"/>
      <c r="E224" s="99" t="s">
        <v>417</v>
      </c>
      <c r="F224" s="99">
        <v>27.1158</v>
      </c>
      <c r="G224" s="99">
        <v>100.0793</v>
      </c>
      <c r="H224" s="99">
        <v>2250</v>
      </c>
      <c r="I224" s="99">
        <v>2</v>
      </c>
      <c r="J224" s="99">
        <v>2.65</v>
      </c>
      <c r="K224" s="99">
        <v>0.99</v>
      </c>
      <c r="L224" s="99">
        <v>625000</v>
      </c>
      <c r="M224" s="99">
        <v>22000</v>
      </c>
      <c r="N224" s="99" t="s">
        <v>420</v>
      </c>
      <c r="O224" s="99">
        <v>38200</v>
      </c>
      <c r="P224" s="99">
        <v>2700</v>
      </c>
    </row>
    <row r="225" spans="2:16">
      <c r="B225" s="98"/>
      <c r="C225" s="98"/>
      <c r="D225" s="98"/>
      <c r="E225" s="99" t="s">
        <v>418</v>
      </c>
      <c r="F225" s="99">
        <v>27.1158</v>
      </c>
      <c r="G225" s="99">
        <v>100.0793</v>
      </c>
      <c r="H225" s="99">
        <v>2250</v>
      </c>
      <c r="I225" s="99">
        <v>2</v>
      </c>
      <c r="J225" s="99">
        <v>2.65</v>
      </c>
      <c r="K225" s="99">
        <v>0.99</v>
      </c>
      <c r="L225" s="99">
        <v>928000</v>
      </c>
      <c r="M225" s="99">
        <v>18000</v>
      </c>
      <c r="N225" s="99" t="s">
        <v>420</v>
      </c>
      <c r="O225" s="99">
        <v>57000</v>
      </c>
      <c r="P225" s="99">
        <v>3600</v>
      </c>
    </row>
    <row r="226" spans="2:16">
      <c r="B226" s="73"/>
      <c r="C226" s="73"/>
      <c r="D226" s="73"/>
      <c r="E226" s="51" t="s">
        <v>419</v>
      </c>
      <c r="F226" s="51">
        <v>27.1158</v>
      </c>
      <c r="G226" s="51">
        <v>100.0793</v>
      </c>
      <c r="H226" s="51">
        <v>2250</v>
      </c>
      <c r="I226" s="51">
        <v>2</v>
      </c>
      <c r="J226" s="51">
        <v>2.65</v>
      </c>
      <c r="K226" s="51">
        <v>0.99</v>
      </c>
      <c r="L226" s="51">
        <v>794000</v>
      </c>
      <c r="M226" s="51">
        <v>20000</v>
      </c>
      <c r="N226" s="51" t="s">
        <v>420</v>
      </c>
      <c r="O226" s="51">
        <v>48600</v>
      </c>
      <c r="P226" s="51">
        <v>3200</v>
      </c>
    </row>
  </sheetData>
  <mergeCells count="84">
    <mergeCell ref="B222:B226"/>
    <mergeCell ref="C222:C226"/>
    <mergeCell ref="D222:D226"/>
    <mergeCell ref="D203:D205"/>
    <mergeCell ref="D206:D210"/>
    <mergeCell ref="D211:D213"/>
    <mergeCell ref="D214:D218"/>
    <mergeCell ref="D219:D221"/>
    <mergeCell ref="D146:D151"/>
    <mergeCell ref="D152:D156"/>
    <mergeCell ref="D112:D121"/>
    <mergeCell ref="D122:D130"/>
    <mergeCell ref="D131:D133"/>
    <mergeCell ref="D134:D136"/>
    <mergeCell ref="D78:D87"/>
    <mergeCell ref="D88:D99"/>
    <mergeCell ref="D100:D104"/>
    <mergeCell ref="D105:D111"/>
    <mergeCell ref="C137:C145"/>
    <mergeCell ref="D137:D145"/>
    <mergeCell ref="C146:C151"/>
    <mergeCell ref="C152:C156"/>
    <mergeCell ref="B137:B156"/>
    <mergeCell ref="A137:A156"/>
    <mergeCell ref="A112:A130"/>
    <mergeCell ref="B112:B130"/>
    <mergeCell ref="C112:C121"/>
    <mergeCell ref="C122:C130"/>
    <mergeCell ref="A131:A136"/>
    <mergeCell ref="B131:B136"/>
    <mergeCell ref="C131:C136"/>
    <mergeCell ref="A100:A104"/>
    <mergeCell ref="B100:B104"/>
    <mergeCell ref="C100:C104"/>
    <mergeCell ref="A105:A111"/>
    <mergeCell ref="B105:B111"/>
    <mergeCell ref="C105:C111"/>
    <mergeCell ref="A78:A99"/>
    <mergeCell ref="B78:B99"/>
    <mergeCell ref="C78:C87"/>
    <mergeCell ref="C88:C99"/>
    <mergeCell ref="A52:A59"/>
    <mergeCell ref="B52:B59"/>
    <mergeCell ref="C52:C59"/>
    <mergeCell ref="A60:A77"/>
    <mergeCell ref="B60:B77"/>
    <mergeCell ref="C60:C68"/>
    <mergeCell ref="C69:C74"/>
    <mergeCell ref="C75:C77"/>
    <mergeCell ref="C43:C45"/>
    <mergeCell ref="A21:A51"/>
    <mergeCell ref="B21:B51"/>
    <mergeCell ref="C21:C23"/>
    <mergeCell ref="C24:C26"/>
    <mergeCell ref="C27:C29"/>
    <mergeCell ref="C30:C32"/>
    <mergeCell ref="C33:C35"/>
    <mergeCell ref="C36:C39"/>
    <mergeCell ref="C40:C42"/>
    <mergeCell ref="C49:C51"/>
    <mergeCell ref="C46:C48"/>
    <mergeCell ref="A2:A16"/>
    <mergeCell ref="B2:B16"/>
    <mergeCell ref="C2:C16"/>
    <mergeCell ref="A17:A20"/>
    <mergeCell ref="B17:B20"/>
    <mergeCell ref="C17:C20"/>
    <mergeCell ref="D157:D162"/>
    <mergeCell ref="D163:D170"/>
    <mergeCell ref="D171:D182"/>
    <mergeCell ref="D183:D190"/>
    <mergeCell ref="D191:D202"/>
    <mergeCell ref="B157:B170"/>
    <mergeCell ref="B171:B202"/>
    <mergeCell ref="A157:A202"/>
    <mergeCell ref="C157:C170"/>
    <mergeCell ref="C171:C202"/>
    <mergeCell ref="A203:A221"/>
    <mergeCell ref="B203:B221"/>
    <mergeCell ref="C203:C205"/>
    <mergeCell ref="C206:C210"/>
    <mergeCell ref="C211:C213"/>
    <mergeCell ref="C214:C218"/>
    <mergeCell ref="C219:C22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BA47-D06C-4383-8176-C94E009A2B4B}">
  <dimension ref="A1:N227"/>
  <sheetViews>
    <sheetView topLeftCell="A199" workbookViewId="0">
      <selection activeCell="D231" sqref="D231"/>
    </sheetView>
  </sheetViews>
  <sheetFormatPr defaultRowHeight="14.4"/>
  <cols>
    <col min="1" max="1" width="17" customWidth="1"/>
    <col min="2" max="2" width="17.44140625" customWidth="1"/>
    <col min="3" max="3" width="12.109375" customWidth="1"/>
    <col min="4" max="4" width="12.44140625" style="68" customWidth="1"/>
    <col min="5" max="5" width="12.77734375" style="68" customWidth="1"/>
    <col min="6" max="13" width="8.88671875" style="68"/>
    <col min="14" max="14" width="10" style="68" customWidth="1"/>
  </cols>
  <sheetData>
    <row r="1" spans="1:14" ht="14.4" customHeight="1">
      <c r="A1" s="83" t="s">
        <v>221</v>
      </c>
      <c r="B1" s="83" t="s">
        <v>222</v>
      </c>
      <c r="C1" s="75" t="s">
        <v>244</v>
      </c>
      <c r="D1" s="75" t="s">
        <v>283</v>
      </c>
      <c r="E1" s="85" t="s">
        <v>407</v>
      </c>
      <c r="F1" s="86" t="s">
        <v>400</v>
      </c>
      <c r="G1" s="86"/>
      <c r="H1" s="86"/>
      <c r="I1" s="86" t="s">
        <v>401</v>
      </c>
      <c r="J1" s="86"/>
      <c r="K1" s="86"/>
      <c r="L1" s="86" t="s">
        <v>402</v>
      </c>
      <c r="M1" s="86"/>
      <c r="N1" s="86"/>
    </row>
    <row r="2" spans="1:14">
      <c r="A2" s="84"/>
      <c r="B2" s="84"/>
      <c r="C2" s="76"/>
      <c r="D2" s="76"/>
      <c r="E2" s="86"/>
      <c r="F2" s="70" t="s">
        <v>403</v>
      </c>
      <c r="G2" s="70" t="s">
        <v>404</v>
      </c>
      <c r="H2" s="70" t="s">
        <v>405</v>
      </c>
      <c r="I2" s="70" t="s">
        <v>403</v>
      </c>
      <c r="J2" s="70" t="s">
        <v>404</v>
      </c>
      <c r="K2" s="70" t="s">
        <v>405</v>
      </c>
      <c r="L2" s="70" t="s">
        <v>403</v>
      </c>
      <c r="M2" s="70" t="s">
        <v>404</v>
      </c>
      <c r="N2" s="70" t="s">
        <v>405</v>
      </c>
    </row>
    <row r="3" spans="1:14" ht="14.4" customHeight="1">
      <c r="A3" s="71" t="s">
        <v>238</v>
      </c>
      <c r="B3" s="72" t="s">
        <v>86</v>
      </c>
      <c r="C3" s="72" t="s">
        <v>85</v>
      </c>
      <c r="D3" s="56" t="s">
        <v>309</v>
      </c>
      <c r="E3" s="68" t="s">
        <v>70</v>
      </c>
      <c r="F3" s="68">
        <v>35193</v>
      </c>
      <c r="G3" s="68">
        <v>1335</v>
      </c>
      <c r="H3" s="68">
        <v>3344</v>
      </c>
      <c r="I3" s="68">
        <v>31991</v>
      </c>
      <c r="J3" s="68">
        <v>1203</v>
      </c>
      <c r="K3" s="68">
        <v>2885</v>
      </c>
      <c r="L3" s="68">
        <v>34265</v>
      </c>
      <c r="M3" s="68">
        <v>1296</v>
      </c>
      <c r="N3" s="68">
        <v>2574</v>
      </c>
    </row>
    <row r="4" spans="1:14">
      <c r="A4" s="72"/>
      <c r="B4" s="72"/>
      <c r="C4" s="72"/>
      <c r="D4" s="56" t="s">
        <v>309</v>
      </c>
      <c r="E4" s="68" t="s">
        <v>71</v>
      </c>
      <c r="F4" s="68">
        <v>42731</v>
      </c>
      <c r="G4" s="68">
        <v>1942</v>
      </c>
      <c r="H4" s="68">
        <v>4270</v>
      </c>
      <c r="I4" s="68">
        <v>38675</v>
      </c>
      <c r="J4" s="68">
        <v>1738</v>
      </c>
      <c r="K4" s="68">
        <v>3668</v>
      </c>
      <c r="L4" s="68">
        <v>40368</v>
      </c>
      <c r="M4" s="68">
        <v>1823</v>
      </c>
      <c r="N4" s="68">
        <v>3229</v>
      </c>
    </row>
    <row r="5" spans="1:14">
      <c r="A5" s="72"/>
      <c r="B5" s="72"/>
      <c r="C5" s="72"/>
      <c r="D5" s="56" t="s">
        <v>309</v>
      </c>
      <c r="E5" s="68" t="s">
        <v>72</v>
      </c>
      <c r="F5" s="68">
        <v>317256</v>
      </c>
      <c r="G5" s="68">
        <v>26379</v>
      </c>
      <c r="H5" s="68">
        <v>72418</v>
      </c>
      <c r="I5" s="68">
        <v>226365</v>
      </c>
      <c r="J5" s="68">
        <v>13834</v>
      </c>
      <c r="K5" s="68">
        <v>36316</v>
      </c>
      <c r="L5" s="68">
        <v>245116</v>
      </c>
      <c r="M5" s="68">
        <v>15938</v>
      </c>
      <c r="N5" s="68">
        <v>34353</v>
      </c>
    </row>
    <row r="6" spans="1:14">
      <c r="A6" s="72"/>
      <c r="B6" s="72"/>
      <c r="C6" s="72"/>
      <c r="D6" s="56" t="s">
        <v>309</v>
      </c>
      <c r="E6" s="68" t="s">
        <v>73</v>
      </c>
      <c r="F6" s="68">
        <v>318286</v>
      </c>
      <c r="G6" s="68">
        <v>25517</v>
      </c>
      <c r="H6" s="68">
        <v>72541</v>
      </c>
      <c r="I6" s="68">
        <v>226937</v>
      </c>
      <c r="J6" s="68">
        <v>13349</v>
      </c>
      <c r="K6" s="68">
        <v>36272</v>
      </c>
      <c r="L6" s="68">
        <v>245753</v>
      </c>
      <c r="M6" s="68">
        <v>15384</v>
      </c>
      <c r="N6" s="68">
        <v>34228</v>
      </c>
    </row>
    <row r="7" spans="1:14">
      <c r="A7" s="72"/>
      <c r="B7" s="72"/>
      <c r="C7" s="72"/>
      <c r="D7" s="56" t="s">
        <v>309</v>
      </c>
      <c r="E7" s="68" t="s">
        <v>74</v>
      </c>
      <c r="F7" s="68">
        <v>228333</v>
      </c>
      <c r="G7" s="68">
        <v>23523</v>
      </c>
      <c r="H7" s="68">
        <v>42927</v>
      </c>
      <c r="I7" s="68">
        <v>179469</v>
      </c>
      <c r="J7" s="68">
        <v>15788</v>
      </c>
      <c r="K7" s="68">
        <v>27799</v>
      </c>
      <c r="L7" s="68">
        <v>189570</v>
      </c>
      <c r="M7" s="68">
        <v>17222</v>
      </c>
      <c r="N7" s="68">
        <v>26117</v>
      </c>
    </row>
    <row r="8" spans="1:14">
      <c r="A8" s="72"/>
      <c r="B8" s="72"/>
      <c r="C8" s="72"/>
      <c r="D8" s="56" t="s">
        <v>309</v>
      </c>
      <c r="E8" s="68" t="s">
        <v>75</v>
      </c>
      <c r="F8" s="68">
        <v>355265</v>
      </c>
      <c r="G8" s="68">
        <v>27724</v>
      </c>
      <c r="H8" s="68">
        <v>90702</v>
      </c>
      <c r="I8" s="68">
        <v>245863</v>
      </c>
      <c r="J8" s="68">
        <v>13154</v>
      </c>
      <c r="K8" s="68">
        <v>41063</v>
      </c>
      <c r="L8" s="68">
        <v>267371</v>
      </c>
      <c r="M8" s="68">
        <v>15374</v>
      </c>
      <c r="N8" s="68">
        <v>38931</v>
      </c>
    </row>
    <row r="9" spans="1:14">
      <c r="A9" s="72"/>
      <c r="B9" s="72"/>
      <c r="C9" s="72"/>
      <c r="D9" s="55" t="s">
        <v>310</v>
      </c>
      <c r="E9" s="67" t="s">
        <v>76</v>
      </c>
      <c r="F9" s="67">
        <v>17359</v>
      </c>
      <c r="G9" s="67">
        <v>568</v>
      </c>
      <c r="H9" s="67">
        <v>1546</v>
      </c>
      <c r="I9" s="67">
        <v>17079</v>
      </c>
      <c r="J9" s="67">
        <v>558</v>
      </c>
      <c r="K9" s="67">
        <v>1454</v>
      </c>
      <c r="L9" s="67">
        <v>17993</v>
      </c>
      <c r="M9" s="67">
        <v>589</v>
      </c>
      <c r="N9" s="67">
        <v>1262</v>
      </c>
    </row>
    <row r="10" spans="1:14">
      <c r="A10" s="72"/>
      <c r="B10" s="72"/>
      <c r="C10" s="72"/>
      <c r="D10" s="56" t="s">
        <v>310</v>
      </c>
      <c r="E10" s="68" t="s">
        <v>77</v>
      </c>
      <c r="F10" s="68">
        <v>13841</v>
      </c>
      <c r="G10" s="68">
        <v>1001</v>
      </c>
      <c r="H10" s="68">
        <v>1514</v>
      </c>
      <c r="I10" s="68">
        <v>13952</v>
      </c>
      <c r="J10" s="68">
        <v>1009</v>
      </c>
      <c r="K10" s="68">
        <v>1483</v>
      </c>
      <c r="L10" s="68">
        <v>14698</v>
      </c>
      <c r="M10" s="68">
        <v>1065</v>
      </c>
      <c r="N10" s="68">
        <v>1396</v>
      </c>
    </row>
    <row r="11" spans="1:14">
      <c r="A11" s="72"/>
      <c r="B11" s="72"/>
      <c r="C11" s="72"/>
      <c r="D11" s="56" t="s">
        <v>310</v>
      </c>
      <c r="E11" s="68" t="s">
        <v>78</v>
      </c>
      <c r="F11" s="68">
        <v>6757</v>
      </c>
      <c r="G11" s="68">
        <v>336</v>
      </c>
      <c r="H11" s="68">
        <v>639</v>
      </c>
      <c r="I11" s="68">
        <v>7356</v>
      </c>
      <c r="J11" s="68">
        <v>367</v>
      </c>
      <c r="K11" s="68">
        <v>672</v>
      </c>
      <c r="L11" s="68">
        <v>7911</v>
      </c>
      <c r="M11" s="68">
        <v>395</v>
      </c>
      <c r="N11" s="68">
        <v>619</v>
      </c>
    </row>
    <row r="12" spans="1:14">
      <c r="A12" s="72"/>
      <c r="B12" s="72"/>
      <c r="C12" s="72"/>
      <c r="D12" s="56" t="s">
        <v>310</v>
      </c>
      <c r="E12" s="68" t="s">
        <v>79</v>
      </c>
      <c r="F12" s="68">
        <v>23363</v>
      </c>
      <c r="G12" s="68">
        <v>818</v>
      </c>
      <c r="H12" s="68">
        <v>2132</v>
      </c>
      <c r="I12" s="68">
        <v>22003</v>
      </c>
      <c r="J12" s="68">
        <v>767</v>
      </c>
      <c r="K12" s="68">
        <v>1914</v>
      </c>
      <c r="L12" s="68">
        <v>22963</v>
      </c>
      <c r="M12" s="68">
        <v>803</v>
      </c>
      <c r="N12" s="68">
        <v>1652</v>
      </c>
    </row>
    <row r="13" spans="1:14">
      <c r="A13" s="72"/>
      <c r="B13" s="72"/>
      <c r="C13" s="72"/>
      <c r="D13" s="56" t="s">
        <v>310</v>
      </c>
      <c r="E13" s="68" t="s">
        <v>80</v>
      </c>
      <c r="F13" s="68">
        <v>19707</v>
      </c>
      <c r="G13" s="68">
        <v>996</v>
      </c>
      <c r="H13" s="68">
        <v>1922</v>
      </c>
      <c r="I13" s="68">
        <v>19113</v>
      </c>
      <c r="J13" s="68">
        <v>964</v>
      </c>
      <c r="K13" s="68">
        <v>1793</v>
      </c>
      <c r="L13" s="68">
        <v>20088</v>
      </c>
      <c r="M13" s="68">
        <v>1016</v>
      </c>
      <c r="N13" s="68">
        <v>1613</v>
      </c>
    </row>
    <row r="14" spans="1:14">
      <c r="A14" s="72"/>
      <c r="B14" s="72"/>
      <c r="C14" s="72"/>
      <c r="D14" s="56" t="s">
        <v>310</v>
      </c>
      <c r="E14" s="68" t="s">
        <v>81</v>
      </c>
      <c r="F14" s="68">
        <v>19197</v>
      </c>
      <c r="G14" s="68">
        <v>823</v>
      </c>
      <c r="H14" s="68">
        <v>1799</v>
      </c>
      <c r="I14" s="68">
        <v>18682</v>
      </c>
      <c r="J14" s="68">
        <v>800</v>
      </c>
      <c r="K14" s="68">
        <v>1678</v>
      </c>
      <c r="L14" s="68">
        <v>19662</v>
      </c>
      <c r="M14" s="68">
        <v>844</v>
      </c>
      <c r="N14" s="68">
        <v>1488</v>
      </c>
    </row>
    <row r="15" spans="1:14">
      <c r="A15" s="72"/>
      <c r="B15" s="72"/>
      <c r="C15" s="72"/>
      <c r="D15" s="56" t="s">
        <v>310</v>
      </c>
      <c r="E15" s="68" t="s">
        <v>82</v>
      </c>
      <c r="F15" s="68">
        <v>17430</v>
      </c>
      <c r="G15" s="68">
        <v>947</v>
      </c>
      <c r="H15" s="68">
        <v>1728</v>
      </c>
      <c r="I15" s="68">
        <v>17143</v>
      </c>
      <c r="J15" s="68">
        <v>931</v>
      </c>
      <c r="K15" s="68">
        <v>1638</v>
      </c>
      <c r="L15" s="68">
        <v>18041</v>
      </c>
      <c r="M15" s="68">
        <v>982</v>
      </c>
      <c r="N15" s="68">
        <v>1489</v>
      </c>
    </row>
    <row r="16" spans="1:14">
      <c r="A16" s="72"/>
      <c r="B16" s="72"/>
      <c r="C16" s="72"/>
      <c r="D16" s="56" t="s">
        <v>310</v>
      </c>
      <c r="E16" s="68" t="s">
        <v>83</v>
      </c>
      <c r="F16" s="68">
        <v>14397</v>
      </c>
      <c r="G16" s="68">
        <v>788</v>
      </c>
      <c r="H16" s="68">
        <v>1422</v>
      </c>
      <c r="I16" s="68">
        <v>14462</v>
      </c>
      <c r="J16" s="68">
        <v>792</v>
      </c>
      <c r="K16" s="68">
        <v>1379</v>
      </c>
      <c r="L16" s="68">
        <v>15130</v>
      </c>
      <c r="M16" s="68">
        <v>830</v>
      </c>
      <c r="N16" s="68">
        <v>1247</v>
      </c>
    </row>
    <row r="17" spans="1:14">
      <c r="A17" s="73"/>
      <c r="B17" s="73"/>
      <c r="C17" s="73"/>
      <c r="D17" s="66" t="s">
        <v>310</v>
      </c>
      <c r="E17" s="69" t="s">
        <v>84</v>
      </c>
      <c r="F17" s="69">
        <v>20283</v>
      </c>
      <c r="G17" s="69">
        <v>622</v>
      </c>
      <c r="H17" s="69">
        <v>1805</v>
      </c>
      <c r="I17" s="69">
        <v>19596</v>
      </c>
      <c r="J17" s="69">
        <v>599</v>
      </c>
      <c r="K17" s="69">
        <v>1663</v>
      </c>
      <c r="L17" s="69">
        <v>20594</v>
      </c>
      <c r="M17" s="69">
        <v>632</v>
      </c>
      <c r="N17" s="69">
        <v>1433</v>
      </c>
    </row>
    <row r="18" spans="1:14" ht="14.4" customHeight="1">
      <c r="A18" s="71" t="s">
        <v>240</v>
      </c>
      <c r="B18" s="72" t="s">
        <v>86</v>
      </c>
      <c r="C18" s="75" t="s">
        <v>252</v>
      </c>
      <c r="D18" s="50" t="s">
        <v>308</v>
      </c>
      <c r="E18" s="67" t="s">
        <v>87</v>
      </c>
      <c r="F18" s="67">
        <v>17896</v>
      </c>
      <c r="G18" s="67">
        <v>778</v>
      </c>
      <c r="H18" s="67">
        <v>1678</v>
      </c>
      <c r="I18" s="67">
        <v>17565</v>
      </c>
      <c r="J18" s="67">
        <v>763</v>
      </c>
      <c r="K18" s="67">
        <v>1580</v>
      </c>
      <c r="L18" s="67">
        <v>18239</v>
      </c>
      <c r="M18" s="67">
        <v>794</v>
      </c>
      <c r="N18" s="67">
        <v>1383</v>
      </c>
    </row>
    <row r="19" spans="1:14">
      <c r="A19" s="72"/>
      <c r="B19" s="72"/>
      <c r="C19" s="75"/>
      <c r="D19" s="50" t="s">
        <v>308</v>
      </c>
      <c r="E19" s="68" t="s">
        <v>88</v>
      </c>
      <c r="F19" s="68">
        <v>19019</v>
      </c>
      <c r="G19" s="68">
        <v>690</v>
      </c>
      <c r="H19" s="68">
        <v>1728</v>
      </c>
      <c r="I19" s="68">
        <v>18551</v>
      </c>
      <c r="J19" s="68">
        <v>672</v>
      </c>
      <c r="K19" s="68">
        <v>1612</v>
      </c>
      <c r="L19" s="68">
        <v>19241</v>
      </c>
      <c r="M19" s="68">
        <v>698</v>
      </c>
      <c r="N19" s="68">
        <v>1387</v>
      </c>
    </row>
    <row r="20" spans="1:14">
      <c r="A20" s="72"/>
      <c r="B20" s="72"/>
      <c r="C20" s="75"/>
      <c r="D20" s="50" t="s">
        <v>308</v>
      </c>
      <c r="E20" s="68" t="s">
        <v>89</v>
      </c>
      <c r="F20" s="68">
        <v>27137</v>
      </c>
      <c r="G20" s="68">
        <v>816</v>
      </c>
      <c r="H20" s="68">
        <v>2454</v>
      </c>
      <c r="I20" s="68">
        <v>25055</v>
      </c>
      <c r="J20" s="68">
        <v>749</v>
      </c>
      <c r="K20" s="68">
        <v>2151</v>
      </c>
      <c r="L20" s="68">
        <v>25731</v>
      </c>
      <c r="M20" s="68">
        <v>770</v>
      </c>
      <c r="N20" s="68">
        <v>1805</v>
      </c>
    </row>
    <row r="21" spans="1:14">
      <c r="A21" s="73"/>
      <c r="B21" s="73"/>
      <c r="C21" s="76"/>
      <c r="D21" s="50" t="s">
        <v>308</v>
      </c>
      <c r="E21" s="68" t="s">
        <v>90</v>
      </c>
      <c r="F21" s="68">
        <v>19586</v>
      </c>
      <c r="G21" s="68">
        <v>633</v>
      </c>
      <c r="H21" s="68">
        <v>1753</v>
      </c>
      <c r="I21" s="68">
        <v>19032</v>
      </c>
      <c r="J21" s="68">
        <v>614</v>
      </c>
      <c r="K21" s="68">
        <v>1626</v>
      </c>
      <c r="L21" s="68">
        <v>19727</v>
      </c>
      <c r="M21" s="68">
        <v>638</v>
      </c>
      <c r="N21" s="68">
        <v>1386</v>
      </c>
    </row>
    <row r="22" spans="1:14">
      <c r="A22" s="80" t="s">
        <v>284</v>
      </c>
      <c r="B22" s="77" t="s">
        <v>224</v>
      </c>
      <c r="C22" s="77" t="s">
        <v>69</v>
      </c>
      <c r="D22" s="58" t="s">
        <v>285</v>
      </c>
      <c r="E22" s="67" t="s">
        <v>91</v>
      </c>
      <c r="F22" s="67">
        <v>272919</v>
      </c>
      <c r="G22" s="67">
        <v>13199</v>
      </c>
      <c r="H22" s="67">
        <v>52302</v>
      </c>
      <c r="I22" s="67">
        <v>200710</v>
      </c>
      <c r="J22" s="67">
        <v>7608</v>
      </c>
      <c r="K22" s="67">
        <v>28719</v>
      </c>
      <c r="L22" s="67">
        <v>200212</v>
      </c>
      <c r="M22" s="67">
        <v>7576</v>
      </c>
      <c r="N22" s="67">
        <v>22981</v>
      </c>
    </row>
    <row r="23" spans="1:14">
      <c r="A23" s="81"/>
      <c r="B23" s="78"/>
      <c r="C23" s="78"/>
      <c r="D23" s="61" t="s">
        <v>285</v>
      </c>
      <c r="E23" s="68" t="s">
        <v>92</v>
      </c>
      <c r="F23" s="68">
        <v>571517</v>
      </c>
      <c r="G23" s="68">
        <v>135668</v>
      </c>
      <c r="H23" s="68">
        <v>353990</v>
      </c>
      <c r="I23" s="68">
        <v>307263</v>
      </c>
      <c r="J23" s="68">
        <v>26660</v>
      </c>
      <c r="K23" s="68">
        <v>66570</v>
      </c>
      <c r="L23" s="68">
        <v>307025</v>
      </c>
      <c r="M23" s="68">
        <v>26617</v>
      </c>
      <c r="N23" s="68">
        <v>54805</v>
      </c>
    </row>
    <row r="24" spans="1:14">
      <c r="A24" s="81"/>
      <c r="B24" s="78"/>
      <c r="C24" s="79"/>
      <c r="D24" s="61" t="s">
        <v>285</v>
      </c>
      <c r="E24" s="68" t="s">
        <v>93</v>
      </c>
      <c r="F24" s="68">
        <v>368188</v>
      </c>
      <c r="G24" s="68">
        <v>49965</v>
      </c>
      <c r="H24" s="68">
        <v>108134</v>
      </c>
      <c r="I24" s="68">
        <v>248604</v>
      </c>
      <c r="J24" s="68">
        <v>22097</v>
      </c>
      <c r="K24" s="68">
        <v>45928</v>
      </c>
      <c r="L24" s="68">
        <v>249288</v>
      </c>
      <c r="M24" s="68">
        <v>22209</v>
      </c>
      <c r="N24" s="68">
        <v>38816</v>
      </c>
    </row>
    <row r="25" spans="1:14">
      <c r="A25" s="81"/>
      <c r="B25" s="78"/>
      <c r="C25" s="77" t="s">
        <v>68</v>
      </c>
      <c r="D25" s="58" t="s">
        <v>286</v>
      </c>
      <c r="E25" s="67" t="s">
        <v>94</v>
      </c>
      <c r="F25" s="67">
        <v>204756</v>
      </c>
      <c r="G25" s="67">
        <v>8309</v>
      </c>
      <c r="H25" s="67">
        <v>31281</v>
      </c>
      <c r="I25" s="67">
        <v>162775</v>
      </c>
      <c r="J25" s="67">
        <v>5764</v>
      </c>
      <c r="K25" s="67">
        <v>20680</v>
      </c>
      <c r="L25" s="67">
        <v>165113</v>
      </c>
      <c r="M25" s="67">
        <v>5890</v>
      </c>
      <c r="N25" s="67">
        <v>17019</v>
      </c>
    </row>
    <row r="26" spans="1:14">
      <c r="A26" s="81"/>
      <c r="B26" s="78"/>
      <c r="C26" s="78"/>
      <c r="D26" s="61" t="s">
        <v>286</v>
      </c>
      <c r="E26" s="68" t="s">
        <v>95</v>
      </c>
      <c r="F26" s="68">
        <v>166477</v>
      </c>
      <c r="G26" s="68">
        <v>5704</v>
      </c>
      <c r="H26" s="68">
        <v>22389</v>
      </c>
      <c r="I26" s="68">
        <v>134646</v>
      </c>
      <c r="J26" s="68">
        <v>4171</v>
      </c>
      <c r="K26" s="68">
        <v>15599</v>
      </c>
      <c r="L26" s="68">
        <v>134977</v>
      </c>
      <c r="M26" s="68">
        <v>4186</v>
      </c>
      <c r="N26" s="68">
        <v>12582</v>
      </c>
    </row>
    <row r="27" spans="1:14">
      <c r="A27" s="81"/>
      <c r="B27" s="78"/>
      <c r="C27" s="79"/>
      <c r="D27" s="61" t="s">
        <v>286</v>
      </c>
      <c r="E27" s="68" t="s">
        <v>96</v>
      </c>
      <c r="F27" s="68">
        <v>137662</v>
      </c>
      <c r="G27" s="68">
        <v>5993</v>
      </c>
      <c r="H27" s="68">
        <v>17405</v>
      </c>
      <c r="I27" s="68">
        <v>115182</v>
      </c>
      <c r="J27" s="68">
        <v>4677</v>
      </c>
      <c r="K27" s="68">
        <v>12977</v>
      </c>
      <c r="L27" s="68">
        <v>115814</v>
      </c>
      <c r="M27" s="68">
        <v>4711</v>
      </c>
      <c r="N27" s="68">
        <v>10688</v>
      </c>
    </row>
    <row r="28" spans="1:14">
      <c r="A28" s="81"/>
      <c r="B28" s="78"/>
      <c r="C28" s="77" t="s">
        <v>97</v>
      </c>
      <c r="D28" s="58" t="s">
        <v>287</v>
      </c>
      <c r="E28" s="67" t="s">
        <v>98</v>
      </c>
      <c r="F28" s="67">
        <v>251177</v>
      </c>
      <c r="G28" s="67">
        <v>17122</v>
      </c>
      <c r="H28" s="67">
        <v>46494</v>
      </c>
      <c r="I28" s="67">
        <v>190173</v>
      </c>
      <c r="J28" s="67">
        <v>10576</v>
      </c>
      <c r="K28" s="67">
        <v>27467</v>
      </c>
      <c r="L28" s="67">
        <v>190692</v>
      </c>
      <c r="M28" s="67">
        <v>10623</v>
      </c>
      <c r="N28" s="67">
        <v>22673</v>
      </c>
    </row>
    <row r="29" spans="1:14">
      <c r="A29" s="81"/>
      <c r="B29" s="78"/>
      <c r="C29" s="78"/>
      <c r="D29" s="61" t="s">
        <v>287</v>
      </c>
      <c r="E29" s="68" t="s">
        <v>99</v>
      </c>
      <c r="F29" s="68">
        <v>76290</v>
      </c>
      <c r="G29" s="68">
        <v>3474</v>
      </c>
      <c r="H29" s="68">
        <v>8272</v>
      </c>
      <c r="I29" s="68">
        <v>68354</v>
      </c>
      <c r="J29" s="68">
        <v>3040</v>
      </c>
      <c r="K29" s="68">
        <v>6939</v>
      </c>
      <c r="L29" s="68">
        <v>69012</v>
      </c>
      <c r="M29" s="68">
        <v>3076</v>
      </c>
      <c r="N29" s="68">
        <v>5839</v>
      </c>
    </row>
    <row r="30" spans="1:14">
      <c r="A30" s="81"/>
      <c r="B30" s="78"/>
      <c r="C30" s="79"/>
      <c r="D30" s="61" t="s">
        <v>287</v>
      </c>
      <c r="E30" s="68" t="s">
        <v>100</v>
      </c>
      <c r="F30" s="68">
        <v>70400</v>
      </c>
      <c r="G30" s="68">
        <v>2712</v>
      </c>
      <c r="H30" s="68">
        <v>7328</v>
      </c>
      <c r="I30" s="68">
        <v>63821</v>
      </c>
      <c r="J30" s="68">
        <v>2411</v>
      </c>
      <c r="K30" s="68">
        <v>6232</v>
      </c>
      <c r="L30" s="68">
        <v>64335</v>
      </c>
      <c r="M30" s="68">
        <v>2434</v>
      </c>
      <c r="N30" s="68">
        <v>5172</v>
      </c>
    </row>
    <row r="31" spans="1:14">
      <c r="A31" s="81"/>
      <c r="B31" s="78"/>
      <c r="C31" s="77" t="s">
        <v>101</v>
      </c>
      <c r="D31" s="58" t="s">
        <v>288</v>
      </c>
      <c r="E31" s="67" t="s">
        <v>102</v>
      </c>
      <c r="F31" s="67">
        <v>200186</v>
      </c>
      <c r="G31" s="67">
        <v>6419</v>
      </c>
      <c r="H31" s="67">
        <v>29745</v>
      </c>
      <c r="I31" s="67">
        <v>159451</v>
      </c>
      <c r="J31" s="67">
        <v>4481</v>
      </c>
      <c r="K31" s="67">
        <v>19764</v>
      </c>
      <c r="L31" s="67">
        <v>161046</v>
      </c>
      <c r="M31" s="67">
        <v>4549</v>
      </c>
      <c r="N31" s="67">
        <v>16031</v>
      </c>
    </row>
    <row r="32" spans="1:14">
      <c r="A32" s="81"/>
      <c r="B32" s="78"/>
      <c r="C32" s="78"/>
      <c r="D32" s="61" t="s">
        <v>288</v>
      </c>
      <c r="E32" s="68" t="s">
        <v>103</v>
      </c>
      <c r="F32" s="68">
        <v>227732</v>
      </c>
      <c r="G32" s="68">
        <v>11642</v>
      </c>
      <c r="H32" s="68">
        <v>38031</v>
      </c>
      <c r="I32" s="68">
        <v>178302</v>
      </c>
      <c r="J32" s="68">
        <v>7746</v>
      </c>
      <c r="K32" s="68">
        <v>24144</v>
      </c>
      <c r="L32" s="68">
        <v>180489</v>
      </c>
      <c r="M32" s="68">
        <v>7897</v>
      </c>
      <c r="N32" s="68">
        <v>19967</v>
      </c>
    </row>
    <row r="33" spans="1:14">
      <c r="A33" s="81"/>
      <c r="B33" s="78"/>
      <c r="C33" s="79"/>
      <c r="D33" s="61" t="s">
        <v>288</v>
      </c>
      <c r="E33" s="68" t="s">
        <v>104</v>
      </c>
      <c r="F33" s="68">
        <v>287632</v>
      </c>
      <c r="G33" s="68">
        <v>25992</v>
      </c>
      <c r="H33" s="68">
        <v>61862</v>
      </c>
      <c r="I33" s="68">
        <v>208628</v>
      </c>
      <c r="J33" s="68">
        <v>14411</v>
      </c>
      <c r="K33" s="68">
        <v>32875</v>
      </c>
      <c r="L33" s="68">
        <v>208440</v>
      </c>
      <c r="M33" s="68">
        <v>14389</v>
      </c>
      <c r="N33" s="68">
        <v>27307</v>
      </c>
    </row>
    <row r="34" spans="1:14">
      <c r="A34" s="81"/>
      <c r="B34" s="78"/>
      <c r="C34" s="77" t="s">
        <v>105</v>
      </c>
      <c r="D34" s="58" t="s">
        <v>289</v>
      </c>
      <c r="E34" s="67" t="s">
        <v>106</v>
      </c>
      <c r="F34" s="67">
        <v>187437</v>
      </c>
      <c r="G34" s="67">
        <v>14488</v>
      </c>
      <c r="H34" s="67">
        <v>29837</v>
      </c>
      <c r="I34" s="67">
        <v>150363</v>
      </c>
      <c r="J34" s="67">
        <v>10318</v>
      </c>
      <c r="K34" s="67">
        <v>20433</v>
      </c>
      <c r="L34" s="67">
        <v>148302</v>
      </c>
      <c r="M34" s="67">
        <v>10111</v>
      </c>
      <c r="N34" s="67">
        <v>16942</v>
      </c>
    </row>
    <row r="35" spans="1:14">
      <c r="A35" s="81"/>
      <c r="B35" s="78"/>
      <c r="C35" s="78"/>
      <c r="D35" s="61" t="s">
        <v>289</v>
      </c>
      <c r="E35" s="68" t="s">
        <v>107</v>
      </c>
      <c r="F35" s="68">
        <v>130631</v>
      </c>
      <c r="G35" s="68">
        <v>7336</v>
      </c>
      <c r="H35" s="68">
        <v>16850</v>
      </c>
      <c r="I35" s="68">
        <v>110442</v>
      </c>
      <c r="J35" s="68">
        <v>5827</v>
      </c>
      <c r="K35" s="68">
        <v>12838</v>
      </c>
      <c r="L35" s="68">
        <v>109639</v>
      </c>
      <c r="M35" s="68">
        <v>5771</v>
      </c>
      <c r="N35" s="68">
        <v>10617</v>
      </c>
    </row>
    <row r="36" spans="1:14">
      <c r="A36" s="81"/>
      <c r="B36" s="78"/>
      <c r="C36" s="79"/>
      <c r="D36" s="61" t="s">
        <v>289</v>
      </c>
      <c r="E36" s="68" t="s">
        <v>108</v>
      </c>
      <c r="F36" s="68">
        <v>71632</v>
      </c>
      <c r="G36" s="68">
        <v>3338</v>
      </c>
      <c r="H36" s="68">
        <v>7712</v>
      </c>
      <c r="I36" s="68">
        <v>64691</v>
      </c>
      <c r="J36" s="68">
        <v>2953</v>
      </c>
      <c r="K36" s="68">
        <v>6544</v>
      </c>
      <c r="L36" s="68">
        <v>64517</v>
      </c>
      <c r="M36" s="68">
        <v>2944</v>
      </c>
      <c r="N36" s="68">
        <v>5444</v>
      </c>
    </row>
    <row r="37" spans="1:14">
      <c r="A37" s="81"/>
      <c r="B37" s="78"/>
      <c r="C37" s="77" t="s">
        <v>109</v>
      </c>
      <c r="D37" s="58" t="s">
        <v>290</v>
      </c>
      <c r="E37" s="67" t="s">
        <v>110</v>
      </c>
      <c r="F37" s="67">
        <v>16840</v>
      </c>
      <c r="G37" s="67">
        <v>602</v>
      </c>
      <c r="H37" s="67">
        <v>1519</v>
      </c>
      <c r="I37" s="67">
        <v>16850</v>
      </c>
      <c r="J37" s="67">
        <v>602</v>
      </c>
      <c r="K37" s="67">
        <v>1455</v>
      </c>
      <c r="L37" s="67">
        <v>16988</v>
      </c>
      <c r="M37" s="67">
        <v>608</v>
      </c>
      <c r="N37" s="67">
        <v>1214</v>
      </c>
    </row>
    <row r="38" spans="1:14">
      <c r="A38" s="81"/>
      <c r="B38" s="78"/>
      <c r="C38" s="78"/>
      <c r="D38" s="61" t="s">
        <v>290</v>
      </c>
      <c r="E38" s="68" t="s">
        <v>111</v>
      </c>
      <c r="F38" s="68">
        <v>18227</v>
      </c>
      <c r="G38" s="68">
        <v>639</v>
      </c>
      <c r="H38" s="68">
        <v>1645</v>
      </c>
      <c r="I38" s="68">
        <v>18059</v>
      </c>
      <c r="J38" s="68">
        <v>633</v>
      </c>
      <c r="K38" s="68">
        <v>1559</v>
      </c>
      <c r="L38" s="68">
        <v>18230</v>
      </c>
      <c r="M38" s="68">
        <v>640</v>
      </c>
      <c r="N38" s="68">
        <v>1300</v>
      </c>
    </row>
    <row r="39" spans="1:14">
      <c r="A39" s="81"/>
      <c r="B39" s="78"/>
      <c r="C39" s="78"/>
      <c r="D39" s="61" t="s">
        <v>290</v>
      </c>
      <c r="E39" s="68" t="s">
        <v>112</v>
      </c>
      <c r="F39" s="68">
        <v>15849</v>
      </c>
      <c r="G39" s="68">
        <v>636</v>
      </c>
      <c r="H39" s="68">
        <v>1455</v>
      </c>
      <c r="I39" s="68">
        <v>15948</v>
      </c>
      <c r="J39" s="68">
        <v>641</v>
      </c>
      <c r="K39" s="68">
        <v>1405</v>
      </c>
      <c r="L39" s="68">
        <v>16066</v>
      </c>
      <c r="M39" s="68">
        <v>645</v>
      </c>
      <c r="N39" s="68">
        <v>1183</v>
      </c>
    </row>
    <row r="40" spans="1:14">
      <c r="A40" s="81"/>
      <c r="B40" s="78"/>
      <c r="C40" s="79"/>
      <c r="D40" s="61" t="s">
        <v>290</v>
      </c>
      <c r="E40" s="68" t="s">
        <v>113</v>
      </c>
      <c r="F40" s="68">
        <v>15961</v>
      </c>
      <c r="G40" s="68">
        <v>657</v>
      </c>
      <c r="H40" s="68">
        <v>1473</v>
      </c>
      <c r="I40" s="68">
        <v>16060</v>
      </c>
      <c r="J40" s="68">
        <v>662</v>
      </c>
      <c r="K40" s="68">
        <v>1423</v>
      </c>
      <c r="L40" s="68">
        <v>16188</v>
      </c>
      <c r="M40" s="68">
        <v>667</v>
      </c>
      <c r="N40" s="68">
        <v>1202</v>
      </c>
    </row>
    <row r="41" spans="1:14">
      <c r="A41" s="81"/>
      <c r="B41" s="78"/>
      <c r="C41" s="77" t="s">
        <v>114</v>
      </c>
      <c r="D41" s="58" t="s">
        <v>291</v>
      </c>
      <c r="E41" s="67" t="s">
        <v>115</v>
      </c>
      <c r="F41" s="67">
        <v>186569</v>
      </c>
      <c r="G41" s="67">
        <v>11536</v>
      </c>
      <c r="H41" s="67">
        <v>28343</v>
      </c>
      <c r="I41" s="67">
        <v>149975</v>
      </c>
      <c r="J41" s="67">
        <v>8246</v>
      </c>
      <c r="K41" s="67">
        <v>19408</v>
      </c>
      <c r="L41" s="67">
        <v>144446</v>
      </c>
      <c r="M41" s="67">
        <v>7804</v>
      </c>
      <c r="N41" s="67">
        <v>15232</v>
      </c>
    </row>
    <row r="42" spans="1:14">
      <c r="A42" s="81"/>
      <c r="B42" s="78"/>
      <c r="C42" s="78"/>
      <c r="D42" s="61" t="s">
        <v>291</v>
      </c>
      <c r="E42" s="68" t="s">
        <v>116</v>
      </c>
      <c r="F42" s="68">
        <v>201962</v>
      </c>
      <c r="G42" s="68">
        <v>13529</v>
      </c>
      <c r="H42" s="68">
        <v>32430</v>
      </c>
      <c r="I42" s="68">
        <v>160947</v>
      </c>
      <c r="J42" s="68">
        <v>9440</v>
      </c>
      <c r="K42" s="68">
        <v>21685</v>
      </c>
      <c r="L42" s="68">
        <v>155652</v>
      </c>
      <c r="M42" s="68">
        <v>8976</v>
      </c>
      <c r="N42" s="68">
        <v>17142</v>
      </c>
    </row>
    <row r="43" spans="1:14">
      <c r="A43" s="81"/>
      <c r="B43" s="78"/>
      <c r="C43" s="79"/>
      <c r="D43" s="61" t="s">
        <v>291</v>
      </c>
      <c r="E43" s="68" t="s">
        <v>117</v>
      </c>
      <c r="F43" s="68">
        <v>169131</v>
      </c>
      <c r="G43" s="68">
        <v>4872</v>
      </c>
      <c r="H43" s="68">
        <v>22712</v>
      </c>
      <c r="I43" s="68">
        <v>136817</v>
      </c>
      <c r="J43" s="68">
        <v>3557</v>
      </c>
      <c r="K43" s="68">
        <v>15783</v>
      </c>
      <c r="L43" s="68">
        <v>131727</v>
      </c>
      <c r="M43" s="68">
        <v>3371</v>
      </c>
      <c r="N43" s="68">
        <v>11948</v>
      </c>
    </row>
    <row r="44" spans="1:14">
      <c r="A44" s="81"/>
      <c r="B44" s="78"/>
      <c r="C44" s="77" t="s">
        <v>118</v>
      </c>
      <c r="D44" s="58" t="s">
        <v>292</v>
      </c>
      <c r="E44" s="67" t="s">
        <v>119</v>
      </c>
      <c r="F44" s="67">
        <v>18183</v>
      </c>
      <c r="G44" s="67">
        <v>757</v>
      </c>
      <c r="H44" s="67">
        <v>1691</v>
      </c>
      <c r="I44" s="67">
        <v>17974</v>
      </c>
      <c r="J44" s="67">
        <v>748</v>
      </c>
      <c r="K44" s="67">
        <v>1603</v>
      </c>
      <c r="L44" s="67">
        <v>18162</v>
      </c>
      <c r="M44" s="67">
        <v>756</v>
      </c>
      <c r="N44" s="67">
        <v>1357</v>
      </c>
    </row>
    <row r="45" spans="1:14">
      <c r="A45" s="81"/>
      <c r="B45" s="78"/>
      <c r="C45" s="78"/>
      <c r="D45" s="61" t="s">
        <v>292</v>
      </c>
      <c r="E45" s="68" t="s">
        <v>120</v>
      </c>
      <c r="F45" s="68">
        <v>22029</v>
      </c>
      <c r="G45" s="68">
        <v>670</v>
      </c>
      <c r="H45" s="68">
        <v>1969</v>
      </c>
      <c r="I45" s="68">
        <v>21150</v>
      </c>
      <c r="J45" s="68">
        <v>642</v>
      </c>
      <c r="K45" s="68">
        <v>1801</v>
      </c>
      <c r="L45" s="68">
        <v>21284</v>
      </c>
      <c r="M45" s="68">
        <v>646</v>
      </c>
      <c r="N45" s="68">
        <v>1481</v>
      </c>
    </row>
    <row r="46" spans="1:14">
      <c r="A46" s="81"/>
      <c r="B46" s="78"/>
      <c r="C46" s="79"/>
      <c r="D46" s="57" t="s">
        <v>292</v>
      </c>
      <c r="E46" s="69" t="s">
        <v>121</v>
      </c>
      <c r="F46" s="69">
        <v>23769</v>
      </c>
      <c r="G46" s="69">
        <v>930</v>
      </c>
      <c r="H46" s="69">
        <v>2213</v>
      </c>
      <c r="I46" s="69">
        <v>22451</v>
      </c>
      <c r="J46" s="69">
        <v>875</v>
      </c>
      <c r="K46" s="69">
        <v>1996</v>
      </c>
      <c r="L46" s="69">
        <v>22468</v>
      </c>
      <c r="M46" s="69">
        <v>876</v>
      </c>
      <c r="N46" s="69">
        <v>1662</v>
      </c>
    </row>
    <row r="47" spans="1:14">
      <c r="A47" s="81"/>
      <c r="B47" s="78"/>
      <c r="C47" s="77" t="s">
        <v>122</v>
      </c>
      <c r="D47" s="58" t="s">
        <v>293</v>
      </c>
      <c r="E47" s="67" t="s">
        <v>123</v>
      </c>
      <c r="F47" s="67">
        <v>283923</v>
      </c>
      <c r="G47" s="67">
        <v>15400</v>
      </c>
      <c r="H47" s="67">
        <v>56826</v>
      </c>
      <c r="I47" s="67">
        <v>210176</v>
      </c>
      <c r="J47" s="67">
        <v>8873</v>
      </c>
      <c r="K47" s="67">
        <v>31208</v>
      </c>
      <c r="L47" s="67">
        <v>199273</v>
      </c>
      <c r="M47" s="67">
        <v>8115</v>
      </c>
      <c r="N47" s="67">
        <v>23007</v>
      </c>
    </row>
    <row r="48" spans="1:14">
      <c r="A48" s="81"/>
      <c r="B48" s="78"/>
      <c r="C48" s="78"/>
      <c r="D48" s="61" t="s">
        <v>293</v>
      </c>
      <c r="E48" s="68" t="s">
        <v>124</v>
      </c>
      <c r="F48" s="68">
        <v>290929</v>
      </c>
      <c r="G48" s="68">
        <v>18185</v>
      </c>
      <c r="H48" s="68">
        <v>60248</v>
      </c>
      <c r="I48" s="68">
        <v>214000</v>
      </c>
      <c r="J48" s="68">
        <v>10289</v>
      </c>
      <c r="K48" s="68">
        <v>32523</v>
      </c>
      <c r="L48" s="68">
        <v>203068</v>
      </c>
      <c r="M48" s="68">
        <v>9417</v>
      </c>
      <c r="N48" s="68">
        <v>24127</v>
      </c>
    </row>
    <row r="49" spans="1:14">
      <c r="A49" s="81"/>
      <c r="B49" s="78"/>
      <c r="C49" s="79"/>
      <c r="D49" s="57" t="s">
        <v>293</v>
      </c>
      <c r="E49" s="69" t="s">
        <v>125</v>
      </c>
      <c r="F49" s="69">
        <v>140913</v>
      </c>
      <c r="G49" s="69">
        <v>5075</v>
      </c>
      <c r="H49" s="69">
        <v>17644</v>
      </c>
      <c r="I49" s="69">
        <v>118517</v>
      </c>
      <c r="J49" s="69">
        <v>3981</v>
      </c>
      <c r="K49" s="69">
        <v>13199</v>
      </c>
      <c r="L49" s="69">
        <v>115105</v>
      </c>
      <c r="M49" s="69">
        <v>3826</v>
      </c>
      <c r="N49" s="69">
        <v>10254</v>
      </c>
    </row>
    <row r="50" spans="1:14">
      <c r="A50" s="81"/>
      <c r="B50" s="78"/>
      <c r="C50" s="77" t="s">
        <v>126</v>
      </c>
      <c r="D50" s="58" t="s">
        <v>294</v>
      </c>
      <c r="E50" s="67" t="s">
        <v>127</v>
      </c>
      <c r="F50" s="67">
        <v>643553</v>
      </c>
      <c r="G50" s="67">
        <v>179020</v>
      </c>
      <c r="H50" s="67">
        <v>526473</v>
      </c>
      <c r="I50" s="67">
        <v>326392</v>
      </c>
      <c r="J50" s="67">
        <v>26417</v>
      </c>
      <c r="K50" s="67">
        <v>74220</v>
      </c>
      <c r="L50" s="67">
        <v>309668</v>
      </c>
      <c r="M50" s="67">
        <v>23614</v>
      </c>
      <c r="N50" s="67">
        <v>54190</v>
      </c>
    </row>
    <row r="51" spans="1:14">
      <c r="A51" s="81"/>
      <c r="B51" s="78"/>
      <c r="C51" s="78"/>
      <c r="D51" s="61" t="s">
        <v>294</v>
      </c>
      <c r="E51" s="68" t="s">
        <v>128</v>
      </c>
      <c r="F51" s="68">
        <v>0</v>
      </c>
      <c r="G51" s="68">
        <v>0</v>
      </c>
      <c r="H51" s="68">
        <v>0</v>
      </c>
      <c r="I51" s="68">
        <v>719622</v>
      </c>
      <c r="J51" s="68">
        <v>251216</v>
      </c>
      <c r="K51" s="68">
        <v>767013</v>
      </c>
      <c r="L51" s="68">
        <v>603409</v>
      </c>
      <c r="M51" s="68">
        <v>129394</v>
      </c>
      <c r="N51" s="68">
        <v>320886</v>
      </c>
    </row>
    <row r="52" spans="1:14">
      <c r="A52" s="82"/>
      <c r="B52" s="78"/>
      <c r="C52" s="79"/>
      <c r="D52" s="57" t="s">
        <v>294</v>
      </c>
      <c r="E52" s="69" t="s">
        <v>129</v>
      </c>
      <c r="F52" s="69">
        <v>258547</v>
      </c>
      <c r="G52" s="69">
        <v>9298</v>
      </c>
      <c r="H52" s="69">
        <v>46567</v>
      </c>
      <c r="I52" s="69">
        <v>195654</v>
      </c>
      <c r="J52" s="69">
        <v>5699</v>
      </c>
      <c r="K52" s="69">
        <v>27156</v>
      </c>
      <c r="L52" s="69">
        <v>190980</v>
      </c>
      <c r="M52" s="69">
        <v>5479</v>
      </c>
      <c r="N52" s="69">
        <v>20813</v>
      </c>
    </row>
    <row r="53" spans="1:14" ht="14.4" customHeight="1">
      <c r="A53" s="80" t="s">
        <v>223</v>
      </c>
      <c r="B53" s="81" t="s">
        <v>224</v>
      </c>
      <c r="C53" s="80" t="s">
        <v>130</v>
      </c>
      <c r="D53" s="59" t="s">
        <v>295</v>
      </c>
      <c r="E53" s="67" t="s">
        <v>131</v>
      </c>
      <c r="F53" s="67">
        <v>21172</v>
      </c>
      <c r="G53" s="67">
        <v>697</v>
      </c>
      <c r="H53" s="67">
        <v>1907</v>
      </c>
      <c r="I53" s="67">
        <v>20530</v>
      </c>
      <c r="J53" s="67">
        <v>675</v>
      </c>
      <c r="K53" s="67">
        <v>1765</v>
      </c>
      <c r="L53" s="67">
        <v>20679</v>
      </c>
      <c r="M53" s="67">
        <v>680</v>
      </c>
      <c r="N53" s="67">
        <v>1461</v>
      </c>
    </row>
    <row r="54" spans="1:14">
      <c r="A54" s="81"/>
      <c r="B54" s="81"/>
      <c r="C54" s="81"/>
      <c r="D54" s="60" t="s">
        <v>295</v>
      </c>
      <c r="E54" s="68" t="s">
        <v>132</v>
      </c>
      <c r="F54" s="68">
        <v>22642</v>
      </c>
      <c r="G54" s="68">
        <v>788</v>
      </c>
      <c r="H54" s="68">
        <v>2063</v>
      </c>
      <c r="I54" s="68">
        <v>21644</v>
      </c>
      <c r="J54" s="68">
        <v>752</v>
      </c>
      <c r="K54" s="68">
        <v>1882</v>
      </c>
      <c r="L54" s="68">
        <v>21700</v>
      </c>
      <c r="M54" s="68">
        <v>754</v>
      </c>
      <c r="N54" s="68">
        <v>1556</v>
      </c>
    </row>
    <row r="55" spans="1:14">
      <c r="A55" s="81"/>
      <c r="B55" s="81"/>
      <c r="C55" s="81"/>
      <c r="D55" s="62" t="s">
        <v>296</v>
      </c>
      <c r="E55" s="68" t="s">
        <v>133</v>
      </c>
      <c r="F55" s="68">
        <v>146039</v>
      </c>
      <c r="G55" s="68">
        <v>3796</v>
      </c>
      <c r="H55" s="68">
        <v>18198</v>
      </c>
      <c r="I55" s="68">
        <v>120859</v>
      </c>
      <c r="J55" s="68">
        <v>2904</v>
      </c>
      <c r="K55" s="68">
        <v>13248</v>
      </c>
      <c r="L55" s="68">
        <v>118628</v>
      </c>
      <c r="M55" s="68">
        <v>2831</v>
      </c>
      <c r="N55" s="68">
        <v>10309</v>
      </c>
    </row>
    <row r="56" spans="1:14">
      <c r="A56" s="81"/>
      <c r="B56" s="81"/>
      <c r="C56" s="81"/>
      <c r="D56" s="62" t="s">
        <v>296</v>
      </c>
      <c r="E56" s="68" t="s">
        <v>134</v>
      </c>
      <c r="F56" s="68">
        <v>70635</v>
      </c>
      <c r="G56" s="68">
        <v>1676</v>
      </c>
      <c r="H56" s="68">
        <v>7038</v>
      </c>
      <c r="I56" s="68">
        <v>64046</v>
      </c>
      <c r="J56" s="68">
        <v>1491</v>
      </c>
      <c r="K56" s="68">
        <v>5960</v>
      </c>
      <c r="L56" s="68">
        <v>63621</v>
      </c>
      <c r="M56" s="68">
        <v>1479</v>
      </c>
      <c r="N56" s="68">
        <v>4740</v>
      </c>
    </row>
    <row r="57" spans="1:14">
      <c r="A57" s="81"/>
      <c r="B57" s="81"/>
      <c r="C57" s="81"/>
      <c r="D57" s="62" t="s">
        <v>296</v>
      </c>
      <c r="E57" s="68" t="s">
        <v>135</v>
      </c>
      <c r="F57" s="68">
        <v>310750</v>
      </c>
      <c r="G57" s="68">
        <v>13461</v>
      </c>
      <c r="H57" s="68">
        <v>67151</v>
      </c>
      <c r="I57" s="68">
        <v>220484</v>
      </c>
      <c r="J57" s="68">
        <v>7000</v>
      </c>
      <c r="K57" s="68">
        <v>33227</v>
      </c>
      <c r="L57" s="68">
        <v>212119</v>
      </c>
      <c r="M57" s="68">
        <v>6550</v>
      </c>
      <c r="N57" s="68">
        <v>24789</v>
      </c>
    </row>
    <row r="58" spans="1:14">
      <c r="A58" s="81"/>
      <c r="B58" s="81"/>
      <c r="C58" s="81"/>
      <c r="D58" s="62" t="s">
        <v>296</v>
      </c>
      <c r="E58" s="68" t="s">
        <v>136</v>
      </c>
      <c r="F58" s="68">
        <v>29539</v>
      </c>
      <c r="G58" s="68">
        <v>692</v>
      </c>
      <c r="H58" s="68">
        <v>2629</v>
      </c>
      <c r="I58" s="68">
        <v>27208</v>
      </c>
      <c r="J58" s="68">
        <v>633</v>
      </c>
      <c r="K58" s="68">
        <v>2292</v>
      </c>
      <c r="L58" s="68">
        <v>27144</v>
      </c>
      <c r="M58" s="68">
        <v>632</v>
      </c>
      <c r="N58" s="68">
        <v>1840</v>
      </c>
    </row>
    <row r="59" spans="1:14">
      <c r="A59" s="81"/>
      <c r="B59" s="81"/>
      <c r="C59" s="81"/>
      <c r="D59" s="62" t="s">
        <v>296</v>
      </c>
      <c r="E59" s="68" t="s">
        <v>137</v>
      </c>
      <c r="F59" s="68">
        <v>61807</v>
      </c>
      <c r="G59" s="68">
        <v>2314</v>
      </c>
      <c r="H59" s="68">
        <v>6270</v>
      </c>
      <c r="I59" s="68">
        <v>57234</v>
      </c>
      <c r="J59" s="68">
        <v>2114</v>
      </c>
      <c r="K59" s="68">
        <v>5479</v>
      </c>
      <c r="L59" s="68">
        <v>56751</v>
      </c>
      <c r="M59" s="68">
        <v>2093</v>
      </c>
      <c r="N59" s="68">
        <v>4459</v>
      </c>
    </row>
    <row r="60" spans="1:14">
      <c r="A60" s="82"/>
      <c r="B60" s="82"/>
      <c r="C60" s="82"/>
      <c r="D60" s="60" t="s">
        <v>296</v>
      </c>
      <c r="E60" s="69" t="s">
        <v>138</v>
      </c>
      <c r="F60" s="69">
        <v>31250</v>
      </c>
      <c r="G60" s="69">
        <v>1048</v>
      </c>
      <c r="H60" s="69">
        <v>2893</v>
      </c>
      <c r="I60" s="69">
        <v>28635</v>
      </c>
      <c r="J60" s="69">
        <v>953</v>
      </c>
      <c r="K60" s="69">
        <v>2516</v>
      </c>
      <c r="L60" s="69">
        <v>28553</v>
      </c>
      <c r="M60" s="69">
        <v>950</v>
      </c>
      <c r="N60" s="69">
        <v>2058</v>
      </c>
    </row>
    <row r="61" spans="1:14">
      <c r="A61" s="80" t="s">
        <v>225</v>
      </c>
      <c r="B61" s="80" t="s">
        <v>224</v>
      </c>
      <c r="C61" s="77" t="s">
        <v>139</v>
      </c>
      <c r="D61" s="58" t="s">
        <v>297</v>
      </c>
      <c r="E61" s="67" t="s">
        <v>140</v>
      </c>
      <c r="F61" s="67">
        <v>103596</v>
      </c>
      <c r="G61" s="67">
        <v>2307</v>
      </c>
      <c r="H61" s="67">
        <v>11306</v>
      </c>
      <c r="I61" s="67">
        <v>91855</v>
      </c>
      <c r="J61" s="67">
        <v>1974</v>
      </c>
      <c r="K61" s="67">
        <v>9205</v>
      </c>
      <c r="L61" s="67">
        <v>91738</v>
      </c>
      <c r="M61" s="67">
        <v>1971</v>
      </c>
      <c r="N61" s="67">
        <v>7331</v>
      </c>
    </row>
    <row r="62" spans="1:14">
      <c r="A62" s="81"/>
      <c r="B62" s="81"/>
      <c r="C62" s="78"/>
      <c r="D62" s="61" t="s">
        <v>297</v>
      </c>
      <c r="E62" s="68" t="s">
        <v>141</v>
      </c>
      <c r="F62" s="68">
        <v>66921</v>
      </c>
      <c r="G62" s="68">
        <v>1418</v>
      </c>
      <c r="H62" s="68">
        <v>6560</v>
      </c>
      <c r="I62" s="68">
        <v>61443</v>
      </c>
      <c r="J62" s="68">
        <v>1281</v>
      </c>
      <c r="K62" s="68">
        <v>5641</v>
      </c>
      <c r="L62" s="68">
        <v>61177</v>
      </c>
      <c r="M62" s="68">
        <v>1275</v>
      </c>
      <c r="N62" s="68">
        <v>4485</v>
      </c>
    </row>
    <row r="63" spans="1:14">
      <c r="A63" s="81"/>
      <c r="B63" s="81"/>
      <c r="C63" s="78"/>
      <c r="D63" s="61" t="s">
        <v>297</v>
      </c>
      <c r="E63" s="68" t="s">
        <v>142</v>
      </c>
      <c r="F63" s="68">
        <v>131493</v>
      </c>
      <c r="G63" s="68">
        <v>3523</v>
      </c>
      <c r="H63" s="68">
        <v>15711</v>
      </c>
      <c r="I63" s="68">
        <v>111483</v>
      </c>
      <c r="J63" s="68">
        <v>2808</v>
      </c>
      <c r="K63" s="68">
        <v>11919</v>
      </c>
      <c r="L63" s="68">
        <v>109436</v>
      </c>
      <c r="M63" s="68">
        <v>2739</v>
      </c>
      <c r="N63" s="68">
        <v>9302</v>
      </c>
    </row>
    <row r="64" spans="1:14">
      <c r="A64" s="81"/>
      <c r="B64" s="81"/>
      <c r="C64" s="78"/>
      <c r="D64" s="61" t="s">
        <v>297</v>
      </c>
      <c r="E64" s="68" t="s">
        <v>143</v>
      </c>
      <c r="F64" s="68">
        <v>174123</v>
      </c>
      <c r="G64" s="68">
        <v>4431</v>
      </c>
      <c r="H64" s="68">
        <v>23627</v>
      </c>
      <c r="I64" s="68">
        <v>141314</v>
      </c>
      <c r="J64" s="68">
        <v>3239</v>
      </c>
      <c r="K64" s="68">
        <v>16431</v>
      </c>
      <c r="L64" s="68">
        <v>136669</v>
      </c>
      <c r="M64" s="68">
        <v>3088</v>
      </c>
      <c r="N64" s="68">
        <v>12467</v>
      </c>
    </row>
    <row r="65" spans="1:14">
      <c r="A65" s="81"/>
      <c r="B65" s="81"/>
      <c r="C65" s="78"/>
      <c r="D65" s="61" t="s">
        <v>297</v>
      </c>
      <c r="E65" s="68" t="s">
        <v>144</v>
      </c>
      <c r="F65" s="68">
        <v>195652</v>
      </c>
      <c r="G65" s="68">
        <v>5452</v>
      </c>
      <c r="H65" s="68">
        <v>28494</v>
      </c>
      <c r="I65" s="68">
        <v>157299</v>
      </c>
      <c r="J65" s="68">
        <v>3872</v>
      </c>
      <c r="K65" s="68">
        <v>19253</v>
      </c>
      <c r="L65" s="68">
        <v>153084</v>
      </c>
      <c r="M65" s="68">
        <v>3719</v>
      </c>
      <c r="N65" s="68">
        <v>14724</v>
      </c>
    </row>
    <row r="66" spans="1:14">
      <c r="A66" s="81"/>
      <c r="B66" s="81"/>
      <c r="C66" s="78"/>
      <c r="D66" s="61" t="s">
        <v>297</v>
      </c>
      <c r="E66" s="68" t="s">
        <v>145</v>
      </c>
      <c r="F66" s="68">
        <v>292846</v>
      </c>
      <c r="G66" s="68">
        <v>10854</v>
      </c>
      <c r="H66" s="68">
        <v>59209</v>
      </c>
      <c r="I66" s="68">
        <v>213306</v>
      </c>
      <c r="J66" s="68">
        <v>6026</v>
      </c>
      <c r="K66" s="68">
        <v>31268</v>
      </c>
      <c r="L66" s="68">
        <v>205277</v>
      </c>
      <c r="M66" s="68">
        <v>5647</v>
      </c>
      <c r="N66" s="68">
        <v>23313</v>
      </c>
    </row>
    <row r="67" spans="1:14">
      <c r="A67" s="81"/>
      <c r="B67" s="81"/>
      <c r="C67" s="78"/>
      <c r="D67" s="61" t="s">
        <v>297</v>
      </c>
      <c r="E67" s="68" t="s">
        <v>146</v>
      </c>
      <c r="F67" s="68">
        <v>357838</v>
      </c>
      <c r="G67" s="68">
        <v>16539</v>
      </c>
      <c r="H67" s="68">
        <v>91250</v>
      </c>
      <c r="I67" s="68">
        <v>246636</v>
      </c>
      <c r="J67" s="68">
        <v>7703</v>
      </c>
      <c r="K67" s="68">
        <v>40419</v>
      </c>
      <c r="L67" s="68">
        <v>236239</v>
      </c>
      <c r="M67" s="68">
        <v>7123</v>
      </c>
      <c r="N67" s="68">
        <v>29729</v>
      </c>
    </row>
    <row r="68" spans="1:14">
      <c r="A68" s="81"/>
      <c r="B68" s="81"/>
      <c r="C68" s="78"/>
      <c r="D68" s="61" t="s">
        <v>297</v>
      </c>
      <c r="E68" s="68" t="s">
        <v>147</v>
      </c>
      <c r="F68" s="68">
        <v>470715</v>
      </c>
      <c r="G68" s="68">
        <v>31523</v>
      </c>
      <c r="H68" s="68">
        <v>183271</v>
      </c>
      <c r="I68" s="68">
        <v>288137</v>
      </c>
      <c r="J68" s="68">
        <v>9836</v>
      </c>
      <c r="K68" s="68">
        <v>54379</v>
      </c>
      <c r="L68" s="68">
        <v>274151</v>
      </c>
      <c r="M68" s="68">
        <v>8914</v>
      </c>
      <c r="N68" s="68">
        <v>39158</v>
      </c>
    </row>
    <row r="69" spans="1:14">
      <c r="A69" s="81"/>
      <c r="B69" s="81"/>
      <c r="C69" s="79"/>
      <c r="D69" s="57" t="s">
        <v>297</v>
      </c>
      <c r="E69" s="69" t="s">
        <v>148</v>
      </c>
      <c r="F69" s="69">
        <v>0</v>
      </c>
      <c r="G69" s="69">
        <v>0</v>
      </c>
      <c r="H69" s="69">
        <v>0</v>
      </c>
      <c r="I69" s="69">
        <v>490309</v>
      </c>
      <c r="J69" s="69">
        <v>35225</v>
      </c>
      <c r="K69" s="69">
        <v>195880</v>
      </c>
      <c r="L69" s="69">
        <v>448161</v>
      </c>
      <c r="M69" s="69">
        <v>27348</v>
      </c>
      <c r="N69" s="69">
        <v>120821</v>
      </c>
    </row>
    <row r="70" spans="1:14">
      <c r="A70" s="81"/>
      <c r="B70" s="81"/>
      <c r="C70" s="77" t="s">
        <v>149</v>
      </c>
      <c r="D70" s="58" t="s">
        <v>298</v>
      </c>
      <c r="E70" s="67" t="s">
        <v>150</v>
      </c>
      <c r="F70" s="67">
        <v>16038</v>
      </c>
      <c r="G70" s="67">
        <v>473</v>
      </c>
      <c r="H70" s="67">
        <v>1407</v>
      </c>
      <c r="I70" s="67">
        <v>16073</v>
      </c>
      <c r="J70" s="67">
        <v>474</v>
      </c>
      <c r="K70" s="67">
        <v>1347</v>
      </c>
      <c r="L70" s="67">
        <v>16209</v>
      </c>
      <c r="M70" s="67">
        <v>478</v>
      </c>
      <c r="N70" s="67">
        <v>1109</v>
      </c>
    </row>
    <row r="71" spans="1:14">
      <c r="A71" s="81"/>
      <c r="B71" s="81"/>
      <c r="C71" s="78"/>
      <c r="D71" s="61" t="s">
        <v>298</v>
      </c>
      <c r="E71" s="68" t="s">
        <v>151</v>
      </c>
      <c r="F71" s="68">
        <v>16399</v>
      </c>
      <c r="G71" s="68">
        <v>476</v>
      </c>
      <c r="H71" s="68">
        <v>1438</v>
      </c>
      <c r="I71" s="68">
        <v>16387</v>
      </c>
      <c r="J71" s="68">
        <v>476</v>
      </c>
      <c r="K71" s="68">
        <v>1372</v>
      </c>
      <c r="L71" s="68">
        <v>16507</v>
      </c>
      <c r="M71" s="68">
        <v>480</v>
      </c>
      <c r="N71" s="68">
        <v>1127</v>
      </c>
    </row>
    <row r="72" spans="1:14">
      <c r="A72" s="81"/>
      <c r="B72" s="81"/>
      <c r="C72" s="78"/>
      <c r="D72" s="61" t="s">
        <v>298</v>
      </c>
      <c r="E72" s="68" t="s">
        <v>152</v>
      </c>
      <c r="F72" s="68">
        <v>16725</v>
      </c>
      <c r="G72" s="68">
        <v>495</v>
      </c>
      <c r="H72" s="68">
        <v>1470</v>
      </c>
      <c r="I72" s="68">
        <v>16669</v>
      </c>
      <c r="J72" s="68">
        <v>493</v>
      </c>
      <c r="K72" s="68">
        <v>1400</v>
      </c>
      <c r="L72" s="68">
        <v>16865</v>
      </c>
      <c r="M72" s="68">
        <v>499</v>
      </c>
      <c r="N72" s="68">
        <v>1156</v>
      </c>
    </row>
    <row r="73" spans="1:14">
      <c r="A73" s="81"/>
      <c r="B73" s="81"/>
      <c r="C73" s="78"/>
      <c r="D73" s="61" t="s">
        <v>298</v>
      </c>
      <c r="E73" s="68" t="s">
        <v>153</v>
      </c>
      <c r="F73" s="68">
        <v>17730</v>
      </c>
      <c r="G73" s="68">
        <v>500</v>
      </c>
      <c r="H73" s="68">
        <v>1555</v>
      </c>
      <c r="I73" s="68">
        <v>17557</v>
      </c>
      <c r="J73" s="68">
        <v>495</v>
      </c>
      <c r="K73" s="68">
        <v>1469</v>
      </c>
      <c r="L73" s="68">
        <v>17766</v>
      </c>
      <c r="M73" s="68">
        <v>501</v>
      </c>
      <c r="N73" s="68">
        <v>1210</v>
      </c>
    </row>
    <row r="74" spans="1:14">
      <c r="A74" s="81"/>
      <c r="B74" s="81"/>
      <c r="C74" s="78"/>
      <c r="D74" s="61" t="s">
        <v>298</v>
      </c>
      <c r="E74" s="68" t="s">
        <v>154</v>
      </c>
      <c r="F74" s="68">
        <v>18529</v>
      </c>
      <c r="G74" s="68">
        <v>659</v>
      </c>
      <c r="H74" s="68">
        <v>1677</v>
      </c>
      <c r="I74" s="68">
        <v>18278</v>
      </c>
      <c r="J74" s="68">
        <v>649</v>
      </c>
      <c r="K74" s="68">
        <v>1582</v>
      </c>
      <c r="L74" s="68">
        <v>18450</v>
      </c>
      <c r="M74" s="68">
        <v>656</v>
      </c>
      <c r="N74" s="68">
        <v>1321</v>
      </c>
    </row>
    <row r="75" spans="1:14">
      <c r="A75" s="81"/>
      <c r="B75" s="81"/>
      <c r="C75" s="79"/>
      <c r="D75" s="57" t="s">
        <v>298</v>
      </c>
      <c r="E75" s="69" t="s">
        <v>155</v>
      </c>
      <c r="F75" s="69">
        <v>33928</v>
      </c>
      <c r="G75" s="69">
        <v>1193</v>
      </c>
      <c r="H75" s="69">
        <v>3182</v>
      </c>
      <c r="I75" s="69">
        <v>30954</v>
      </c>
      <c r="J75" s="69">
        <v>1080</v>
      </c>
      <c r="K75" s="69">
        <v>2754</v>
      </c>
      <c r="L75" s="69">
        <v>30729</v>
      </c>
      <c r="M75" s="69">
        <v>1071</v>
      </c>
      <c r="N75" s="69">
        <v>2249</v>
      </c>
    </row>
    <row r="76" spans="1:14">
      <c r="A76" s="81"/>
      <c r="B76" s="81"/>
      <c r="C76" s="77" t="s">
        <v>156</v>
      </c>
      <c r="D76" s="58" t="s">
        <v>299</v>
      </c>
      <c r="E76" s="67" t="s">
        <v>157</v>
      </c>
      <c r="F76" s="67">
        <v>16806</v>
      </c>
      <c r="G76" s="67">
        <v>503</v>
      </c>
      <c r="H76" s="67">
        <v>1480</v>
      </c>
      <c r="I76" s="67">
        <v>16746</v>
      </c>
      <c r="J76" s="67">
        <v>501</v>
      </c>
      <c r="K76" s="67">
        <v>1409</v>
      </c>
      <c r="L76" s="67">
        <v>16958</v>
      </c>
      <c r="M76" s="67">
        <v>508</v>
      </c>
      <c r="N76" s="67">
        <v>1166</v>
      </c>
    </row>
    <row r="77" spans="1:14">
      <c r="A77" s="81"/>
      <c r="B77" s="81"/>
      <c r="C77" s="78"/>
      <c r="D77" s="61" t="s">
        <v>299</v>
      </c>
      <c r="E77" s="68" t="s">
        <v>158</v>
      </c>
      <c r="F77" s="68">
        <v>16788</v>
      </c>
      <c r="G77" s="68">
        <v>486</v>
      </c>
      <c r="H77" s="68">
        <v>1473</v>
      </c>
      <c r="I77" s="68">
        <v>16725</v>
      </c>
      <c r="J77" s="68">
        <v>485</v>
      </c>
      <c r="K77" s="68">
        <v>1401</v>
      </c>
      <c r="L77" s="68">
        <v>16948</v>
      </c>
      <c r="M77" s="68">
        <v>491</v>
      </c>
      <c r="N77" s="68">
        <v>1158</v>
      </c>
    </row>
    <row r="78" spans="1:14">
      <c r="A78" s="82"/>
      <c r="B78" s="82"/>
      <c r="C78" s="79"/>
      <c r="D78" s="57" t="s">
        <v>299</v>
      </c>
      <c r="E78" s="69" t="s">
        <v>159</v>
      </c>
      <c r="F78" s="69">
        <v>17354</v>
      </c>
      <c r="G78" s="69">
        <v>553</v>
      </c>
      <c r="H78" s="69">
        <v>1542</v>
      </c>
      <c r="I78" s="69">
        <v>17229</v>
      </c>
      <c r="J78" s="69">
        <v>549</v>
      </c>
      <c r="K78" s="69">
        <v>1463</v>
      </c>
      <c r="L78" s="69">
        <v>17443</v>
      </c>
      <c r="M78" s="69">
        <v>556</v>
      </c>
      <c r="N78" s="69">
        <v>1215</v>
      </c>
    </row>
    <row r="79" spans="1:14">
      <c r="A79" s="80" t="s">
        <v>227</v>
      </c>
      <c r="B79" s="80" t="s">
        <v>226</v>
      </c>
      <c r="C79" s="77" t="s">
        <v>300</v>
      </c>
      <c r="D79" s="77" t="s">
        <v>160</v>
      </c>
      <c r="E79" s="67" t="s">
        <v>161</v>
      </c>
      <c r="F79" s="67">
        <v>14287</v>
      </c>
      <c r="G79" s="67">
        <v>462</v>
      </c>
      <c r="H79" s="67">
        <v>1262</v>
      </c>
      <c r="I79" s="67">
        <v>14513</v>
      </c>
      <c r="J79" s="67">
        <v>469</v>
      </c>
      <c r="K79" s="67">
        <v>1227</v>
      </c>
      <c r="L79" s="67">
        <v>14608</v>
      </c>
      <c r="M79" s="67">
        <v>472</v>
      </c>
      <c r="N79" s="67">
        <v>1015</v>
      </c>
    </row>
    <row r="80" spans="1:14">
      <c r="A80" s="81"/>
      <c r="B80" s="81"/>
      <c r="C80" s="78"/>
      <c r="D80" s="78"/>
      <c r="E80" s="68" t="s">
        <v>162</v>
      </c>
      <c r="F80" s="68">
        <v>15300</v>
      </c>
      <c r="G80" s="68">
        <v>547</v>
      </c>
      <c r="H80" s="68">
        <v>1375</v>
      </c>
      <c r="I80" s="68">
        <v>15379</v>
      </c>
      <c r="J80" s="68">
        <v>549</v>
      </c>
      <c r="K80" s="68">
        <v>1324</v>
      </c>
      <c r="L80" s="68">
        <v>15435</v>
      </c>
      <c r="M80" s="68">
        <v>552</v>
      </c>
      <c r="N80" s="68">
        <v>1099</v>
      </c>
    </row>
    <row r="81" spans="1:14">
      <c r="A81" s="81"/>
      <c r="B81" s="81"/>
      <c r="C81" s="78"/>
      <c r="D81" s="78"/>
      <c r="E81" s="68" t="s">
        <v>163</v>
      </c>
      <c r="F81" s="68">
        <v>18312</v>
      </c>
      <c r="G81" s="68">
        <v>271</v>
      </c>
      <c r="H81" s="68">
        <v>1547</v>
      </c>
      <c r="I81" s="68">
        <v>18099</v>
      </c>
      <c r="J81" s="68">
        <v>268</v>
      </c>
      <c r="K81" s="68">
        <v>1453</v>
      </c>
      <c r="L81" s="68">
        <v>18202</v>
      </c>
      <c r="M81" s="68">
        <v>270</v>
      </c>
      <c r="N81" s="68">
        <v>1162</v>
      </c>
    </row>
    <row r="82" spans="1:14">
      <c r="A82" s="81"/>
      <c r="B82" s="81"/>
      <c r="C82" s="78"/>
      <c r="D82" s="78"/>
      <c r="E82" s="68" t="s">
        <v>164</v>
      </c>
      <c r="F82" s="68">
        <v>20802</v>
      </c>
      <c r="G82" s="68">
        <v>339</v>
      </c>
      <c r="H82" s="68">
        <v>1775</v>
      </c>
      <c r="I82" s="68">
        <v>20234</v>
      </c>
      <c r="J82" s="68">
        <v>329</v>
      </c>
      <c r="K82" s="68">
        <v>1640</v>
      </c>
      <c r="L82" s="68">
        <v>20284</v>
      </c>
      <c r="M82" s="68">
        <v>330</v>
      </c>
      <c r="N82" s="68">
        <v>1309</v>
      </c>
    </row>
    <row r="83" spans="1:14">
      <c r="A83" s="81"/>
      <c r="B83" s="81"/>
      <c r="C83" s="78"/>
      <c r="D83" s="78"/>
      <c r="E83" s="68" t="s">
        <v>165</v>
      </c>
      <c r="F83" s="68">
        <v>22259</v>
      </c>
      <c r="G83" s="68">
        <v>350</v>
      </c>
      <c r="H83" s="68">
        <v>1904</v>
      </c>
      <c r="I83" s="68">
        <v>21403</v>
      </c>
      <c r="J83" s="68">
        <v>336</v>
      </c>
      <c r="K83" s="68">
        <v>1737</v>
      </c>
      <c r="L83" s="68">
        <v>21392</v>
      </c>
      <c r="M83" s="68">
        <v>336</v>
      </c>
      <c r="N83" s="68">
        <v>1382</v>
      </c>
    </row>
    <row r="84" spans="1:14">
      <c r="A84" s="81"/>
      <c r="B84" s="81"/>
      <c r="C84" s="78"/>
      <c r="D84" s="78"/>
      <c r="E84" s="68" t="s">
        <v>166</v>
      </c>
      <c r="F84" s="68">
        <v>24584</v>
      </c>
      <c r="G84" s="68">
        <v>401</v>
      </c>
      <c r="H84" s="68">
        <v>2119</v>
      </c>
      <c r="I84" s="68">
        <v>23261</v>
      </c>
      <c r="J84" s="68">
        <v>378</v>
      </c>
      <c r="K84" s="68">
        <v>1900</v>
      </c>
      <c r="L84" s="68">
        <v>23106</v>
      </c>
      <c r="M84" s="68">
        <v>375</v>
      </c>
      <c r="N84" s="68">
        <v>1502</v>
      </c>
    </row>
    <row r="85" spans="1:14">
      <c r="A85" s="81"/>
      <c r="B85" s="81"/>
      <c r="C85" s="78"/>
      <c r="D85" s="78"/>
      <c r="E85" s="68" t="s">
        <v>167</v>
      </c>
      <c r="F85" s="68">
        <v>18828</v>
      </c>
      <c r="G85" s="68">
        <v>324</v>
      </c>
      <c r="H85" s="68">
        <v>1601</v>
      </c>
      <c r="I85" s="68">
        <v>18551</v>
      </c>
      <c r="J85" s="68">
        <v>319</v>
      </c>
      <c r="K85" s="68">
        <v>1500</v>
      </c>
      <c r="L85" s="68">
        <v>18687</v>
      </c>
      <c r="M85" s="68">
        <v>321</v>
      </c>
      <c r="N85" s="68">
        <v>1205</v>
      </c>
    </row>
    <row r="86" spans="1:14">
      <c r="A86" s="81"/>
      <c r="B86" s="81"/>
      <c r="C86" s="78"/>
      <c r="D86" s="78"/>
      <c r="E86" s="68" t="s">
        <v>168</v>
      </c>
      <c r="F86" s="68">
        <v>20562</v>
      </c>
      <c r="G86" s="68">
        <v>701</v>
      </c>
      <c r="H86" s="68">
        <v>1858</v>
      </c>
      <c r="I86" s="68">
        <v>20026</v>
      </c>
      <c r="J86" s="68">
        <v>682</v>
      </c>
      <c r="K86" s="68">
        <v>1729</v>
      </c>
      <c r="L86" s="68">
        <v>20127</v>
      </c>
      <c r="M86" s="68">
        <v>686</v>
      </c>
      <c r="N86" s="68">
        <v>1431</v>
      </c>
    </row>
    <row r="87" spans="1:14">
      <c r="A87" s="81"/>
      <c r="B87" s="81"/>
      <c r="C87" s="78"/>
      <c r="D87" s="78"/>
      <c r="E87" s="68" t="s">
        <v>169</v>
      </c>
      <c r="F87" s="68">
        <v>23312</v>
      </c>
      <c r="G87" s="68">
        <v>378</v>
      </c>
      <c r="H87" s="68">
        <v>2002</v>
      </c>
      <c r="I87" s="68">
        <v>22197</v>
      </c>
      <c r="J87" s="68">
        <v>359</v>
      </c>
      <c r="K87" s="68">
        <v>1808</v>
      </c>
      <c r="L87" s="68">
        <v>22110</v>
      </c>
      <c r="M87" s="68">
        <v>358</v>
      </c>
      <c r="N87" s="68">
        <v>1433</v>
      </c>
    </row>
    <row r="88" spans="1:14">
      <c r="A88" s="81"/>
      <c r="B88" s="81"/>
      <c r="C88" s="79"/>
      <c r="D88" s="79"/>
      <c r="E88" s="69" t="s">
        <v>170</v>
      </c>
      <c r="F88" s="69">
        <v>15479</v>
      </c>
      <c r="G88" s="69">
        <v>512</v>
      </c>
      <c r="H88" s="69">
        <v>1376</v>
      </c>
      <c r="I88" s="69">
        <v>15533</v>
      </c>
      <c r="J88" s="69">
        <v>514</v>
      </c>
      <c r="K88" s="69">
        <v>1321</v>
      </c>
      <c r="L88" s="69">
        <v>15647</v>
      </c>
      <c r="M88" s="69">
        <v>518</v>
      </c>
      <c r="N88" s="69">
        <v>1095</v>
      </c>
    </row>
    <row r="89" spans="1:14">
      <c r="A89" s="81"/>
      <c r="B89" s="81"/>
      <c r="C89" s="77" t="s">
        <v>301</v>
      </c>
      <c r="D89" s="77" t="s">
        <v>171</v>
      </c>
      <c r="E89" s="67" t="s">
        <v>172</v>
      </c>
      <c r="F89" s="67">
        <v>64542</v>
      </c>
      <c r="G89" s="67">
        <v>792</v>
      </c>
      <c r="H89" s="67">
        <v>6185</v>
      </c>
      <c r="I89" s="67">
        <v>59799</v>
      </c>
      <c r="J89" s="67">
        <v>724</v>
      </c>
      <c r="K89" s="67">
        <v>5370</v>
      </c>
      <c r="L89" s="67">
        <v>59455</v>
      </c>
      <c r="M89" s="67">
        <v>719</v>
      </c>
      <c r="N89" s="67">
        <v>4219</v>
      </c>
    </row>
    <row r="90" spans="1:14">
      <c r="A90" s="81"/>
      <c r="B90" s="81"/>
      <c r="C90" s="78"/>
      <c r="D90" s="78"/>
      <c r="E90" s="68" t="s">
        <v>173</v>
      </c>
      <c r="F90" s="68">
        <v>35849</v>
      </c>
      <c r="G90" s="68">
        <v>482</v>
      </c>
      <c r="H90" s="68">
        <v>3171</v>
      </c>
      <c r="I90" s="68">
        <v>33213</v>
      </c>
      <c r="J90" s="68">
        <v>444</v>
      </c>
      <c r="K90" s="68">
        <v>2772</v>
      </c>
      <c r="L90" s="68">
        <v>33014</v>
      </c>
      <c r="M90" s="68">
        <v>441</v>
      </c>
      <c r="N90" s="68">
        <v>2183</v>
      </c>
    </row>
    <row r="91" spans="1:14">
      <c r="A91" s="81"/>
      <c r="B91" s="81"/>
      <c r="C91" s="78"/>
      <c r="D91" s="78"/>
      <c r="E91" s="68" t="s">
        <v>174</v>
      </c>
      <c r="F91" s="68">
        <v>25347</v>
      </c>
      <c r="G91" s="68">
        <v>408</v>
      </c>
      <c r="H91" s="68">
        <v>2189</v>
      </c>
      <c r="I91" s="68">
        <v>23870</v>
      </c>
      <c r="J91" s="68">
        <v>382</v>
      </c>
      <c r="K91" s="68">
        <v>1952</v>
      </c>
      <c r="L91" s="68">
        <v>23781</v>
      </c>
      <c r="M91" s="68">
        <v>381</v>
      </c>
      <c r="N91" s="68">
        <v>1548</v>
      </c>
    </row>
    <row r="92" spans="1:14">
      <c r="A92" s="81"/>
      <c r="B92" s="81"/>
      <c r="C92" s="78"/>
      <c r="D92" s="78"/>
      <c r="E92" s="68" t="s">
        <v>175</v>
      </c>
      <c r="F92" s="68">
        <v>149755</v>
      </c>
      <c r="G92" s="68">
        <v>1850</v>
      </c>
      <c r="H92" s="68">
        <v>18558</v>
      </c>
      <c r="I92" s="68">
        <v>125162</v>
      </c>
      <c r="J92" s="68">
        <v>1432</v>
      </c>
      <c r="K92" s="68">
        <v>13641</v>
      </c>
      <c r="L92" s="68">
        <v>121202</v>
      </c>
      <c r="M92" s="68">
        <v>1369</v>
      </c>
      <c r="N92" s="68">
        <v>10300</v>
      </c>
    </row>
    <row r="93" spans="1:14">
      <c r="A93" s="81"/>
      <c r="B93" s="81"/>
      <c r="C93" s="78"/>
      <c r="D93" s="78"/>
      <c r="E93" s="68" t="s">
        <v>176</v>
      </c>
      <c r="F93" s="68">
        <v>8749</v>
      </c>
      <c r="G93" s="68">
        <v>226</v>
      </c>
      <c r="H93" s="68">
        <v>743</v>
      </c>
      <c r="I93" s="68">
        <v>9746</v>
      </c>
      <c r="J93" s="68">
        <v>252</v>
      </c>
      <c r="K93" s="68">
        <v>792</v>
      </c>
      <c r="L93" s="68">
        <v>10048</v>
      </c>
      <c r="M93" s="68">
        <v>260</v>
      </c>
      <c r="N93" s="68">
        <v>663</v>
      </c>
    </row>
    <row r="94" spans="1:14">
      <c r="A94" s="81"/>
      <c r="B94" s="81"/>
      <c r="C94" s="78"/>
      <c r="D94" s="78"/>
      <c r="E94" s="68" t="s">
        <v>177</v>
      </c>
      <c r="F94" s="68">
        <v>13117</v>
      </c>
      <c r="G94" s="68">
        <v>252</v>
      </c>
      <c r="H94" s="68">
        <v>1104</v>
      </c>
      <c r="I94" s="68">
        <v>13522</v>
      </c>
      <c r="J94" s="68">
        <v>260</v>
      </c>
      <c r="K94" s="68">
        <v>1085</v>
      </c>
      <c r="L94" s="68">
        <v>13686</v>
      </c>
      <c r="M94" s="68">
        <v>263</v>
      </c>
      <c r="N94" s="68">
        <v>879</v>
      </c>
    </row>
    <row r="95" spans="1:14">
      <c r="A95" s="81"/>
      <c r="B95" s="81"/>
      <c r="C95" s="78"/>
      <c r="D95" s="78"/>
      <c r="E95" s="68" t="s">
        <v>178</v>
      </c>
      <c r="F95" s="68">
        <v>85683</v>
      </c>
      <c r="G95" s="68">
        <v>1024</v>
      </c>
      <c r="H95" s="68">
        <v>8732</v>
      </c>
      <c r="I95" s="68">
        <v>77432</v>
      </c>
      <c r="J95" s="68">
        <v>903</v>
      </c>
      <c r="K95" s="68">
        <v>7315</v>
      </c>
      <c r="L95" s="68">
        <v>76376</v>
      </c>
      <c r="M95" s="68">
        <v>888</v>
      </c>
      <c r="N95" s="68">
        <v>5684</v>
      </c>
    </row>
    <row r="96" spans="1:14">
      <c r="A96" s="81"/>
      <c r="B96" s="81"/>
      <c r="C96" s="78"/>
      <c r="D96" s="78"/>
      <c r="E96" s="68" t="s">
        <v>179</v>
      </c>
      <c r="F96" s="68">
        <v>87805</v>
      </c>
      <c r="G96" s="68">
        <v>1018</v>
      </c>
      <c r="H96" s="68">
        <v>9001</v>
      </c>
      <c r="I96" s="68">
        <v>79273</v>
      </c>
      <c r="J96" s="68">
        <v>896</v>
      </c>
      <c r="K96" s="68">
        <v>7526</v>
      </c>
      <c r="L96" s="68">
        <v>78550</v>
      </c>
      <c r="M96" s="68">
        <v>886</v>
      </c>
      <c r="N96" s="68">
        <v>5879</v>
      </c>
    </row>
    <row r="97" spans="1:14">
      <c r="A97" s="81"/>
      <c r="B97" s="81"/>
      <c r="C97" s="78"/>
      <c r="D97" s="78"/>
      <c r="E97" s="68" t="s">
        <v>180</v>
      </c>
      <c r="F97" s="68">
        <v>63987</v>
      </c>
      <c r="G97" s="68">
        <v>1364</v>
      </c>
      <c r="H97" s="68">
        <v>6223</v>
      </c>
      <c r="I97" s="68">
        <v>59309</v>
      </c>
      <c r="J97" s="68">
        <v>1247</v>
      </c>
      <c r="K97" s="68">
        <v>5415</v>
      </c>
      <c r="L97" s="68">
        <v>59105</v>
      </c>
      <c r="M97" s="68">
        <v>1242</v>
      </c>
      <c r="N97" s="68">
        <v>4311</v>
      </c>
    </row>
    <row r="98" spans="1:14">
      <c r="A98" s="81"/>
      <c r="B98" s="81"/>
      <c r="C98" s="78"/>
      <c r="D98" s="78"/>
      <c r="E98" s="68" t="s">
        <v>181</v>
      </c>
      <c r="F98" s="68">
        <v>153555</v>
      </c>
      <c r="G98" s="68">
        <v>4984</v>
      </c>
      <c r="H98" s="68">
        <v>19801</v>
      </c>
      <c r="I98" s="68">
        <v>127867</v>
      </c>
      <c r="J98" s="68">
        <v>3828</v>
      </c>
      <c r="K98" s="68">
        <v>14491</v>
      </c>
      <c r="L98" s="68">
        <v>123762</v>
      </c>
      <c r="M98" s="68">
        <v>3658</v>
      </c>
      <c r="N98" s="68">
        <v>11125</v>
      </c>
    </row>
    <row r="99" spans="1:14">
      <c r="A99" s="81"/>
      <c r="B99" s="81"/>
      <c r="C99" s="78"/>
      <c r="D99" s="78"/>
      <c r="E99" s="68" t="s">
        <v>182</v>
      </c>
      <c r="F99" s="68">
        <v>110505</v>
      </c>
      <c r="G99" s="68">
        <v>3202</v>
      </c>
      <c r="H99" s="68">
        <v>12476</v>
      </c>
      <c r="I99" s="68">
        <v>97567</v>
      </c>
      <c r="J99" s="68">
        <v>2718</v>
      </c>
      <c r="K99" s="68">
        <v>10090</v>
      </c>
      <c r="L99" s="68">
        <v>96692</v>
      </c>
      <c r="M99" s="68">
        <v>2686</v>
      </c>
      <c r="N99" s="68">
        <v>8019</v>
      </c>
    </row>
    <row r="100" spans="1:14">
      <c r="A100" s="82"/>
      <c r="B100" s="82"/>
      <c r="C100" s="79"/>
      <c r="D100" s="79"/>
      <c r="E100" s="69" t="s">
        <v>183</v>
      </c>
      <c r="F100" s="69">
        <v>47571</v>
      </c>
      <c r="G100" s="69">
        <v>974</v>
      </c>
      <c r="H100" s="69">
        <v>4411</v>
      </c>
      <c r="I100" s="69">
        <v>42409</v>
      </c>
      <c r="J100" s="69">
        <v>855</v>
      </c>
      <c r="K100" s="69">
        <v>3688</v>
      </c>
      <c r="L100" s="69">
        <v>41731</v>
      </c>
      <c r="M100" s="69">
        <v>840</v>
      </c>
      <c r="N100" s="69">
        <v>2896</v>
      </c>
    </row>
    <row r="101" spans="1:14">
      <c r="A101" s="80" t="s">
        <v>229</v>
      </c>
      <c r="B101" s="78" t="s">
        <v>228</v>
      </c>
      <c r="C101" s="78" t="s">
        <v>271</v>
      </c>
      <c r="D101" s="77" t="s">
        <v>302</v>
      </c>
      <c r="E101" s="67" t="s">
        <v>184</v>
      </c>
      <c r="F101" s="67">
        <v>19068</v>
      </c>
      <c r="G101" s="67">
        <v>846</v>
      </c>
      <c r="H101" s="67">
        <v>1799</v>
      </c>
      <c r="I101" s="67">
        <v>18712</v>
      </c>
      <c r="J101" s="67">
        <v>829</v>
      </c>
      <c r="K101" s="67">
        <v>1694</v>
      </c>
      <c r="L101" s="67">
        <v>19039</v>
      </c>
      <c r="M101" s="67">
        <v>844</v>
      </c>
      <c r="N101" s="67">
        <v>1454</v>
      </c>
    </row>
    <row r="102" spans="1:14">
      <c r="A102" s="81"/>
      <c r="B102" s="78"/>
      <c r="C102" s="78"/>
      <c r="D102" s="78"/>
      <c r="E102" s="68" t="s">
        <v>185</v>
      </c>
      <c r="F102" s="68">
        <v>16012</v>
      </c>
      <c r="G102" s="68">
        <v>683</v>
      </c>
      <c r="H102" s="68">
        <v>1488</v>
      </c>
      <c r="I102" s="68">
        <v>16020</v>
      </c>
      <c r="J102" s="68">
        <v>684</v>
      </c>
      <c r="K102" s="68">
        <v>1430</v>
      </c>
      <c r="L102" s="68">
        <v>16286</v>
      </c>
      <c r="M102" s="68">
        <v>696</v>
      </c>
      <c r="N102" s="68">
        <v>1222</v>
      </c>
    </row>
    <row r="103" spans="1:14">
      <c r="A103" s="81"/>
      <c r="B103" s="78"/>
      <c r="C103" s="78"/>
      <c r="D103" s="78"/>
      <c r="E103" s="68" t="s">
        <v>186</v>
      </c>
      <c r="F103" s="68">
        <v>17372</v>
      </c>
      <c r="G103" s="68">
        <v>814</v>
      </c>
      <c r="H103" s="68">
        <v>1654</v>
      </c>
      <c r="I103" s="68">
        <v>17235</v>
      </c>
      <c r="J103" s="68">
        <v>807</v>
      </c>
      <c r="K103" s="68">
        <v>1578</v>
      </c>
      <c r="L103" s="68">
        <v>17515</v>
      </c>
      <c r="M103" s="68">
        <v>821</v>
      </c>
      <c r="N103" s="68">
        <v>1360</v>
      </c>
    </row>
    <row r="104" spans="1:14">
      <c r="A104" s="81"/>
      <c r="B104" s="78"/>
      <c r="C104" s="78"/>
      <c r="D104" s="78"/>
      <c r="E104" s="68" t="s">
        <v>187</v>
      </c>
      <c r="F104" s="68">
        <v>17100</v>
      </c>
      <c r="G104" s="68">
        <v>933</v>
      </c>
      <c r="H104" s="68">
        <v>1696</v>
      </c>
      <c r="I104" s="68">
        <v>17003</v>
      </c>
      <c r="J104" s="68">
        <v>928</v>
      </c>
      <c r="K104" s="68">
        <v>1627</v>
      </c>
      <c r="L104" s="68">
        <v>17282</v>
      </c>
      <c r="M104" s="68">
        <v>944</v>
      </c>
      <c r="N104" s="68">
        <v>1426</v>
      </c>
    </row>
    <row r="105" spans="1:14">
      <c r="A105" s="82"/>
      <c r="B105" s="79"/>
      <c r="C105" s="79"/>
      <c r="D105" s="79"/>
      <c r="E105" s="69" t="s">
        <v>188</v>
      </c>
      <c r="F105" s="69">
        <v>15656</v>
      </c>
      <c r="G105" s="69">
        <v>809</v>
      </c>
      <c r="H105" s="69">
        <v>1524</v>
      </c>
      <c r="I105" s="69">
        <v>15676</v>
      </c>
      <c r="J105" s="69">
        <v>810</v>
      </c>
      <c r="K105" s="69">
        <v>1471</v>
      </c>
      <c r="L105" s="69">
        <v>15971</v>
      </c>
      <c r="M105" s="69">
        <v>826</v>
      </c>
      <c r="N105" s="69">
        <v>1286</v>
      </c>
    </row>
    <row r="106" spans="1:14" ht="14.4" customHeight="1">
      <c r="A106" s="80" t="s">
        <v>230</v>
      </c>
      <c r="B106" s="80" t="s">
        <v>224</v>
      </c>
      <c r="C106" s="80" t="s">
        <v>270</v>
      </c>
      <c r="D106" s="80" t="s">
        <v>303</v>
      </c>
      <c r="E106" s="67" t="s">
        <v>189</v>
      </c>
      <c r="F106" s="67">
        <v>17708</v>
      </c>
      <c r="G106" s="67">
        <v>1544</v>
      </c>
      <c r="H106" s="67">
        <v>2131</v>
      </c>
      <c r="I106" s="67">
        <v>17572</v>
      </c>
      <c r="J106" s="67">
        <v>1531</v>
      </c>
      <c r="K106" s="67">
        <v>2064</v>
      </c>
      <c r="L106" s="67">
        <v>17598</v>
      </c>
      <c r="M106" s="67">
        <v>1534</v>
      </c>
      <c r="N106" s="67">
        <v>1882</v>
      </c>
    </row>
    <row r="107" spans="1:14">
      <c r="A107" s="81"/>
      <c r="B107" s="81"/>
      <c r="C107" s="81"/>
      <c r="D107" s="81"/>
      <c r="E107" s="68" t="s">
        <v>190</v>
      </c>
      <c r="F107" s="68">
        <v>23431</v>
      </c>
      <c r="G107" s="68">
        <v>2147</v>
      </c>
      <c r="H107" s="68">
        <v>2917</v>
      </c>
      <c r="I107" s="68">
        <v>22221</v>
      </c>
      <c r="J107" s="68">
        <v>2029</v>
      </c>
      <c r="K107" s="68">
        <v>2694</v>
      </c>
      <c r="L107" s="68">
        <v>22059</v>
      </c>
      <c r="M107" s="68">
        <v>2014</v>
      </c>
      <c r="N107" s="68">
        <v>2443</v>
      </c>
    </row>
    <row r="108" spans="1:14">
      <c r="A108" s="81"/>
      <c r="B108" s="81"/>
      <c r="C108" s="81"/>
      <c r="D108" s="81"/>
      <c r="E108" s="68" t="s">
        <v>191</v>
      </c>
      <c r="F108" s="68">
        <v>19225</v>
      </c>
      <c r="G108" s="68">
        <v>1743</v>
      </c>
      <c r="H108" s="68">
        <v>2367</v>
      </c>
      <c r="I108" s="68">
        <v>18896</v>
      </c>
      <c r="J108" s="68">
        <v>1712</v>
      </c>
      <c r="K108" s="68">
        <v>2271</v>
      </c>
      <c r="L108" s="68">
        <v>18943</v>
      </c>
      <c r="M108" s="68">
        <v>1716</v>
      </c>
      <c r="N108" s="68">
        <v>2081</v>
      </c>
    </row>
    <row r="109" spans="1:14">
      <c r="A109" s="81"/>
      <c r="B109" s="81"/>
      <c r="C109" s="81"/>
      <c r="D109" s="81"/>
      <c r="E109" s="68" t="s">
        <v>192</v>
      </c>
      <c r="F109" s="68">
        <v>19788</v>
      </c>
      <c r="G109" s="68">
        <v>1735</v>
      </c>
      <c r="H109" s="68">
        <v>2395</v>
      </c>
      <c r="I109" s="68">
        <v>19376</v>
      </c>
      <c r="J109" s="68">
        <v>1697</v>
      </c>
      <c r="K109" s="68">
        <v>2287</v>
      </c>
      <c r="L109" s="68">
        <v>19392</v>
      </c>
      <c r="M109" s="68">
        <v>1698</v>
      </c>
      <c r="N109" s="68">
        <v>2083</v>
      </c>
    </row>
    <row r="110" spans="1:14">
      <c r="A110" s="81"/>
      <c r="B110" s="81"/>
      <c r="C110" s="81"/>
      <c r="D110" s="81"/>
      <c r="E110" s="68" t="s">
        <v>193</v>
      </c>
      <c r="F110" s="68">
        <v>19688</v>
      </c>
      <c r="G110" s="68">
        <v>1684</v>
      </c>
      <c r="H110" s="68">
        <v>2352</v>
      </c>
      <c r="I110" s="68">
        <v>19291</v>
      </c>
      <c r="J110" s="68">
        <v>1648</v>
      </c>
      <c r="K110" s="68">
        <v>2246</v>
      </c>
      <c r="L110" s="68">
        <v>19309</v>
      </c>
      <c r="M110" s="68">
        <v>1649</v>
      </c>
      <c r="N110" s="68">
        <v>2041</v>
      </c>
    </row>
    <row r="111" spans="1:14">
      <c r="A111" s="81"/>
      <c r="B111" s="81"/>
      <c r="C111" s="81"/>
      <c r="D111" s="81"/>
      <c r="E111" s="68" t="s">
        <v>194</v>
      </c>
      <c r="F111" s="68">
        <v>20144</v>
      </c>
      <c r="G111" s="68">
        <v>1723</v>
      </c>
      <c r="H111" s="68">
        <v>2408</v>
      </c>
      <c r="I111" s="68">
        <v>19667</v>
      </c>
      <c r="J111" s="68">
        <v>1680</v>
      </c>
      <c r="K111" s="68">
        <v>2291</v>
      </c>
      <c r="L111" s="68">
        <v>19696</v>
      </c>
      <c r="M111" s="68">
        <v>1683</v>
      </c>
      <c r="N111" s="68">
        <v>2083</v>
      </c>
    </row>
    <row r="112" spans="1:14">
      <c r="A112" s="82"/>
      <c r="B112" s="82"/>
      <c r="C112" s="82"/>
      <c r="D112" s="82"/>
      <c r="E112" s="69" t="s">
        <v>195</v>
      </c>
      <c r="F112" s="69">
        <v>16932</v>
      </c>
      <c r="G112" s="69">
        <v>1477</v>
      </c>
      <c r="H112" s="69">
        <v>2036</v>
      </c>
      <c r="I112" s="69">
        <v>16893</v>
      </c>
      <c r="J112" s="69">
        <v>1473</v>
      </c>
      <c r="K112" s="69">
        <v>1983</v>
      </c>
      <c r="L112" s="69">
        <v>16955</v>
      </c>
      <c r="M112" s="69">
        <v>1479</v>
      </c>
      <c r="N112" s="69">
        <v>1813</v>
      </c>
    </row>
    <row r="113" spans="1:14" ht="14.4" customHeight="1">
      <c r="A113" s="80" t="s">
        <v>232</v>
      </c>
      <c r="B113" s="71" t="s">
        <v>231</v>
      </c>
      <c r="C113" s="71" t="s">
        <v>304</v>
      </c>
      <c r="D113" s="71" t="s">
        <v>305</v>
      </c>
      <c r="E113" s="67" t="s">
        <v>196</v>
      </c>
      <c r="F113" s="67">
        <v>20102</v>
      </c>
      <c r="G113" s="67">
        <v>428</v>
      </c>
      <c r="H113" s="67">
        <v>1734</v>
      </c>
      <c r="I113" s="67">
        <v>19615</v>
      </c>
      <c r="J113" s="67">
        <v>417</v>
      </c>
      <c r="K113" s="67">
        <v>1609</v>
      </c>
      <c r="L113" s="67">
        <v>19806</v>
      </c>
      <c r="M113" s="67">
        <v>422</v>
      </c>
      <c r="N113" s="67">
        <v>1305</v>
      </c>
    </row>
    <row r="114" spans="1:14">
      <c r="A114" s="81"/>
      <c r="B114" s="72"/>
      <c r="C114" s="72"/>
      <c r="D114" s="72"/>
      <c r="E114" s="68" t="s">
        <v>197</v>
      </c>
      <c r="F114" s="68">
        <v>17505</v>
      </c>
      <c r="G114" s="68">
        <v>383</v>
      </c>
      <c r="H114" s="68">
        <v>1502</v>
      </c>
      <c r="I114" s="68">
        <v>17380</v>
      </c>
      <c r="J114" s="68">
        <v>380</v>
      </c>
      <c r="K114" s="68">
        <v>1420</v>
      </c>
      <c r="L114" s="68">
        <v>17551</v>
      </c>
      <c r="M114" s="68">
        <v>384</v>
      </c>
      <c r="N114" s="68">
        <v>1154</v>
      </c>
    </row>
    <row r="115" spans="1:14">
      <c r="A115" s="81"/>
      <c r="B115" s="72"/>
      <c r="C115" s="72"/>
      <c r="D115" s="72"/>
      <c r="E115" s="68" t="s">
        <v>198</v>
      </c>
      <c r="F115" s="68">
        <v>18042</v>
      </c>
      <c r="G115" s="68">
        <v>614</v>
      </c>
      <c r="H115" s="68">
        <v>1620</v>
      </c>
      <c r="I115" s="68">
        <v>17848</v>
      </c>
      <c r="J115" s="68">
        <v>607</v>
      </c>
      <c r="K115" s="68">
        <v>1532</v>
      </c>
      <c r="L115" s="68">
        <v>18053</v>
      </c>
      <c r="M115" s="68">
        <v>614</v>
      </c>
      <c r="N115" s="68">
        <v>1278</v>
      </c>
    </row>
    <row r="116" spans="1:14">
      <c r="A116" s="81"/>
      <c r="B116" s="72"/>
      <c r="C116" s="72"/>
      <c r="D116" s="72"/>
      <c r="E116" s="68" t="s">
        <v>199</v>
      </c>
      <c r="F116" s="68">
        <v>16423</v>
      </c>
      <c r="G116" s="68">
        <v>385</v>
      </c>
      <c r="H116" s="68">
        <v>1412</v>
      </c>
      <c r="I116" s="68">
        <v>16412</v>
      </c>
      <c r="J116" s="68">
        <v>385</v>
      </c>
      <c r="K116" s="68">
        <v>1345</v>
      </c>
      <c r="L116" s="68">
        <v>16562</v>
      </c>
      <c r="M116" s="68">
        <v>389</v>
      </c>
      <c r="N116" s="68">
        <v>1095</v>
      </c>
    </row>
    <row r="117" spans="1:14">
      <c r="A117" s="81"/>
      <c r="B117" s="72"/>
      <c r="C117" s="72"/>
      <c r="D117" s="72"/>
      <c r="E117" s="68" t="s">
        <v>200</v>
      </c>
      <c r="F117" s="68">
        <v>17381</v>
      </c>
      <c r="G117" s="68">
        <v>389</v>
      </c>
      <c r="H117" s="68">
        <v>1493</v>
      </c>
      <c r="I117" s="68">
        <v>17270</v>
      </c>
      <c r="J117" s="68">
        <v>386</v>
      </c>
      <c r="K117" s="68">
        <v>1413</v>
      </c>
      <c r="L117" s="68">
        <v>17455</v>
      </c>
      <c r="M117" s="68">
        <v>390</v>
      </c>
      <c r="N117" s="68">
        <v>1150</v>
      </c>
    </row>
    <row r="118" spans="1:14">
      <c r="A118" s="81"/>
      <c r="B118" s="72"/>
      <c r="C118" s="72"/>
      <c r="D118" s="72"/>
      <c r="E118" s="68" t="s">
        <v>201</v>
      </c>
      <c r="F118" s="68">
        <v>18374</v>
      </c>
      <c r="G118" s="68">
        <v>391</v>
      </c>
      <c r="H118" s="68">
        <v>1578</v>
      </c>
      <c r="I118" s="68">
        <v>18140</v>
      </c>
      <c r="J118" s="68">
        <v>386</v>
      </c>
      <c r="K118" s="68">
        <v>1483</v>
      </c>
      <c r="L118" s="68">
        <v>18365</v>
      </c>
      <c r="M118" s="68">
        <v>391</v>
      </c>
      <c r="N118" s="68">
        <v>1206</v>
      </c>
    </row>
    <row r="119" spans="1:14">
      <c r="A119" s="81"/>
      <c r="B119" s="72"/>
      <c r="C119" s="72"/>
      <c r="D119" s="72"/>
      <c r="E119" s="68" t="s">
        <v>202</v>
      </c>
      <c r="F119" s="68">
        <v>21075</v>
      </c>
      <c r="G119" s="68">
        <v>440</v>
      </c>
      <c r="H119" s="68">
        <v>1820</v>
      </c>
      <c r="I119" s="68">
        <v>20410</v>
      </c>
      <c r="J119" s="68">
        <v>425</v>
      </c>
      <c r="K119" s="68">
        <v>1676</v>
      </c>
      <c r="L119" s="68">
        <v>20608</v>
      </c>
      <c r="M119" s="68">
        <v>429</v>
      </c>
      <c r="N119" s="68">
        <v>1358</v>
      </c>
    </row>
    <row r="120" spans="1:14">
      <c r="A120" s="81"/>
      <c r="B120" s="72"/>
      <c r="C120" s="72"/>
      <c r="D120" s="72"/>
      <c r="E120" s="68" t="s">
        <v>203</v>
      </c>
      <c r="F120" s="68">
        <v>22385</v>
      </c>
      <c r="G120" s="68">
        <v>444</v>
      </c>
      <c r="H120" s="68">
        <v>1935</v>
      </c>
      <c r="I120" s="68">
        <v>21429</v>
      </c>
      <c r="J120" s="68">
        <v>424</v>
      </c>
      <c r="K120" s="68">
        <v>1759</v>
      </c>
      <c r="L120" s="68">
        <v>21542</v>
      </c>
      <c r="M120" s="68">
        <v>426</v>
      </c>
      <c r="N120" s="68">
        <v>1416</v>
      </c>
    </row>
    <row r="121" spans="1:14">
      <c r="A121" s="81"/>
      <c r="B121" s="72"/>
      <c r="C121" s="72"/>
      <c r="D121" s="72"/>
      <c r="E121" s="68" t="s">
        <v>204</v>
      </c>
      <c r="F121" s="68">
        <v>20189</v>
      </c>
      <c r="G121" s="68">
        <v>480</v>
      </c>
      <c r="H121" s="68">
        <v>1755</v>
      </c>
      <c r="I121" s="68">
        <v>19680</v>
      </c>
      <c r="J121" s="68">
        <v>468</v>
      </c>
      <c r="K121" s="68">
        <v>1628</v>
      </c>
      <c r="L121" s="68">
        <v>19897</v>
      </c>
      <c r="M121" s="68">
        <v>473</v>
      </c>
      <c r="N121" s="68">
        <v>1328</v>
      </c>
    </row>
    <row r="122" spans="1:14">
      <c r="A122" s="81"/>
      <c r="B122" s="72"/>
      <c r="C122" s="73"/>
      <c r="D122" s="73"/>
      <c r="E122" s="69" t="s">
        <v>205</v>
      </c>
      <c r="F122" s="69">
        <v>27738</v>
      </c>
      <c r="G122" s="69">
        <v>588</v>
      </c>
      <c r="H122" s="69">
        <v>2441</v>
      </c>
      <c r="I122" s="69">
        <v>25694</v>
      </c>
      <c r="J122" s="69">
        <v>542</v>
      </c>
      <c r="K122" s="69">
        <v>2141</v>
      </c>
      <c r="L122" s="69">
        <v>25660</v>
      </c>
      <c r="M122" s="69">
        <v>541</v>
      </c>
      <c r="N122" s="69">
        <v>1715</v>
      </c>
    </row>
    <row r="123" spans="1:14" ht="14.4" customHeight="1">
      <c r="A123" s="81"/>
      <c r="B123" s="72"/>
      <c r="C123" s="71" t="s">
        <v>306</v>
      </c>
      <c r="D123" s="71" t="s">
        <v>307</v>
      </c>
      <c r="E123" s="67" t="s">
        <v>206</v>
      </c>
      <c r="F123" s="67">
        <v>17213</v>
      </c>
      <c r="G123" s="67">
        <v>751</v>
      </c>
      <c r="H123" s="67">
        <v>1613</v>
      </c>
      <c r="I123" s="67">
        <v>17039</v>
      </c>
      <c r="J123" s="67">
        <v>743</v>
      </c>
      <c r="K123" s="67">
        <v>1533</v>
      </c>
      <c r="L123" s="67">
        <v>17637</v>
      </c>
      <c r="M123" s="67">
        <v>771</v>
      </c>
      <c r="N123" s="67">
        <v>1338</v>
      </c>
    </row>
    <row r="124" spans="1:14">
      <c r="A124" s="81"/>
      <c r="B124" s="72"/>
      <c r="C124" s="72"/>
      <c r="D124" s="72"/>
      <c r="E124" s="68" t="s">
        <v>207</v>
      </c>
      <c r="F124" s="68">
        <v>9186</v>
      </c>
      <c r="G124" s="68">
        <v>400</v>
      </c>
      <c r="H124" s="68">
        <v>845</v>
      </c>
      <c r="I124" s="68">
        <v>10094</v>
      </c>
      <c r="J124" s="68">
        <v>440</v>
      </c>
      <c r="K124" s="68">
        <v>895</v>
      </c>
      <c r="L124" s="68">
        <v>10555</v>
      </c>
      <c r="M124" s="68">
        <v>461</v>
      </c>
      <c r="N124" s="68">
        <v>790</v>
      </c>
    </row>
    <row r="125" spans="1:14">
      <c r="A125" s="81"/>
      <c r="B125" s="72"/>
      <c r="C125" s="72"/>
      <c r="D125" s="72"/>
      <c r="E125" s="68" t="s">
        <v>208</v>
      </c>
      <c r="F125" s="68">
        <v>9720</v>
      </c>
      <c r="G125" s="68">
        <v>371</v>
      </c>
      <c r="H125" s="68">
        <v>872</v>
      </c>
      <c r="I125" s="68">
        <v>10596</v>
      </c>
      <c r="J125" s="68">
        <v>405</v>
      </c>
      <c r="K125" s="68">
        <v>914</v>
      </c>
      <c r="L125" s="68">
        <v>11049</v>
      </c>
      <c r="M125" s="68">
        <v>423</v>
      </c>
      <c r="N125" s="68">
        <v>794</v>
      </c>
    </row>
    <row r="126" spans="1:14">
      <c r="A126" s="81"/>
      <c r="B126" s="72"/>
      <c r="C126" s="72"/>
      <c r="D126" s="72"/>
      <c r="E126" s="68" t="s">
        <v>209</v>
      </c>
      <c r="F126" s="68">
        <v>10031</v>
      </c>
      <c r="G126" s="68">
        <v>447</v>
      </c>
      <c r="H126" s="68">
        <v>930</v>
      </c>
      <c r="I126" s="68">
        <v>10907</v>
      </c>
      <c r="J126" s="68">
        <v>488</v>
      </c>
      <c r="K126" s="68">
        <v>974</v>
      </c>
      <c r="L126" s="68">
        <v>11234</v>
      </c>
      <c r="M126" s="68">
        <v>503</v>
      </c>
      <c r="N126" s="68">
        <v>849</v>
      </c>
    </row>
    <row r="127" spans="1:14">
      <c r="A127" s="81"/>
      <c r="B127" s="72"/>
      <c r="C127" s="72"/>
      <c r="D127" s="72"/>
      <c r="E127" s="68" t="s">
        <v>210</v>
      </c>
      <c r="F127" s="68">
        <v>18031</v>
      </c>
      <c r="G127" s="68">
        <v>705</v>
      </c>
      <c r="H127" s="68">
        <v>1656</v>
      </c>
      <c r="I127" s="68">
        <v>17743</v>
      </c>
      <c r="J127" s="68">
        <v>693</v>
      </c>
      <c r="K127" s="68">
        <v>1561</v>
      </c>
      <c r="L127" s="68">
        <v>18419</v>
      </c>
      <c r="M127" s="68">
        <v>721</v>
      </c>
      <c r="N127" s="68">
        <v>1352</v>
      </c>
    </row>
    <row r="128" spans="1:14">
      <c r="A128" s="81"/>
      <c r="B128" s="72"/>
      <c r="C128" s="72"/>
      <c r="D128" s="72"/>
      <c r="E128" s="68" t="s">
        <v>211</v>
      </c>
      <c r="F128" s="68">
        <v>8214</v>
      </c>
      <c r="G128" s="68">
        <v>377</v>
      </c>
      <c r="H128" s="68">
        <v>763</v>
      </c>
      <c r="I128" s="68">
        <v>9016</v>
      </c>
      <c r="J128" s="68">
        <v>414</v>
      </c>
      <c r="K128" s="68">
        <v>808</v>
      </c>
      <c r="L128" s="68">
        <v>9646</v>
      </c>
      <c r="M128" s="68">
        <v>444</v>
      </c>
      <c r="N128" s="68">
        <v>734</v>
      </c>
    </row>
    <row r="129" spans="1:14">
      <c r="A129" s="81"/>
      <c r="B129" s="72"/>
      <c r="C129" s="72"/>
      <c r="D129" s="72"/>
      <c r="E129" s="68" t="s">
        <v>212</v>
      </c>
      <c r="F129" s="68">
        <v>10207</v>
      </c>
      <c r="G129" s="68">
        <v>293</v>
      </c>
      <c r="H129" s="68">
        <v>880</v>
      </c>
      <c r="I129" s="68">
        <v>11030</v>
      </c>
      <c r="J129" s="68">
        <v>318</v>
      </c>
      <c r="K129" s="68">
        <v>910</v>
      </c>
      <c r="L129" s="68">
        <v>11359</v>
      </c>
      <c r="M129" s="68">
        <v>328</v>
      </c>
      <c r="N129" s="68">
        <v>765</v>
      </c>
    </row>
    <row r="130" spans="1:14">
      <c r="A130" s="81"/>
      <c r="B130" s="72"/>
      <c r="C130" s="72"/>
      <c r="D130" s="72"/>
      <c r="E130" s="68" t="s">
        <v>213</v>
      </c>
      <c r="F130" s="68">
        <v>7454</v>
      </c>
      <c r="G130" s="68">
        <v>233</v>
      </c>
      <c r="H130" s="68">
        <v>645</v>
      </c>
      <c r="I130" s="68">
        <v>8178</v>
      </c>
      <c r="J130" s="68">
        <v>256</v>
      </c>
      <c r="K130" s="68">
        <v>678</v>
      </c>
      <c r="L130" s="68">
        <v>8623</v>
      </c>
      <c r="M130" s="68">
        <v>271</v>
      </c>
      <c r="N130" s="68">
        <v>587</v>
      </c>
    </row>
    <row r="131" spans="1:14">
      <c r="A131" s="82"/>
      <c r="B131" s="73"/>
      <c r="C131" s="73"/>
      <c r="D131" s="73"/>
      <c r="E131" s="69" t="s">
        <v>214</v>
      </c>
      <c r="F131" s="69">
        <v>15626</v>
      </c>
      <c r="G131" s="69">
        <v>423</v>
      </c>
      <c r="H131" s="69">
        <v>1357</v>
      </c>
      <c r="I131" s="69">
        <v>15592</v>
      </c>
      <c r="J131" s="69">
        <v>422</v>
      </c>
      <c r="K131" s="69">
        <v>1293</v>
      </c>
      <c r="L131" s="69">
        <v>16189</v>
      </c>
      <c r="M131" s="69">
        <v>439</v>
      </c>
      <c r="N131" s="69">
        <v>1092</v>
      </c>
    </row>
    <row r="132" spans="1:14" ht="14.4" customHeight="1">
      <c r="A132" s="80" t="s">
        <v>282</v>
      </c>
      <c r="B132" s="72" t="s">
        <v>224</v>
      </c>
      <c r="C132" s="71" t="s">
        <v>233</v>
      </c>
      <c r="D132" s="74" t="s">
        <v>314</v>
      </c>
      <c r="E132" s="67" t="s">
        <v>215</v>
      </c>
      <c r="F132" s="67">
        <v>23356</v>
      </c>
      <c r="G132" s="67">
        <v>1047</v>
      </c>
      <c r="H132" s="67">
        <v>2229</v>
      </c>
      <c r="I132" s="67">
        <v>22178</v>
      </c>
      <c r="J132" s="67">
        <v>991</v>
      </c>
      <c r="K132" s="67">
        <v>2027</v>
      </c>
      <c r="L132" s="67">
        <v>22164</v>
      </c>
      <c r="M132" s="67">
        <v>990</v>
      </c>
      <c r="N132" s="67">
        <v>1707</v>
      </c>
    </row>
    <row r="133" spans="1:14">
      <c r="A133" s="81"/>
      <c r="B133" s="72"/>
      <c r="C133" s="72"/>
      <c r="D133" s="75"/>
      <c r="E133" s="68" t="s">
        <v>216</v>
      </c>
      <c r="F133" s="68">
        <v>20778</v>
      </c>
      <c r="G133" s="68">
        <v>611</v>
      </c>
      <c r="H133" s="68">
        <v>1843</v>
      </c>
      <c r="I133" s="68">
        <v>20180</v>
      </c>
      <c r="J133" s="68">
        <v>593</v>
      </c>
      <c r="K133" s="68">
        <v>1706</v>
      </c>
      <c r="L133" s="68">
        <v>20350</v>
      </c>
      <c r="M133" s="68">
        <v>598</v>
      </c>
      <c r="N133" s="68">
        <v>1404</v>
      </c>
    </row>
    <row r="134" spans="1:14">
      <c r="A134" s="81"/>
      <c r="B134" s="72"/>
      <c r="C134" s="72"/>
      <c r="D134" s="76"/>
      <c r="E134" s="69" t="s">
        <v>217</v>
      </c>
      <c r="F134" s="69">
        <v>22210</v>
      </c>
      <c r="G134" s="69">
        <v>616</v>
      </c>
      <c r="H134" s="69">
        <v>1965</v>
      </c>
      <c r="I134" s="69">
        <v>21324</v>
      </c>
      <c r="J134" s="69">
        <v>590</v>
      </c>
      <c r="K134" s="69">
        <v>1796</v>
      </c>
      <c r="L134" s="69">
        <v>21403</v>
      </c>
      <c r="M134" s="69">
        <v>592</v>
      </c>
      <c r="N134" s="69">
        <v>1465</v>
      </c>
    </row>
    <row r="135" spans="1:14">
      <c r="A135" s="81"/>
      <c r="B135" s="72"/>
      <c r="C135" s="72"/>
      <c r="D135" s="75" t="s">
        <v>315</v>
      </c>
      <c r="E135" s="68" t="s">
        <v>218</v>
      </c>
      <c r="F135" s="68">
        <v>22986</v>
      </c>
      <c r="G135" s="68">
        <v>1047</v>
      </c>
      <c r="H135" s="68">
        <v>2200</v>
      </c>
      <c r="I135" s="68">
        <v>21899</v>
      </c>
      <c r="J135" s="68">
        <v>994</v>
      </c>
      <c r="K135" s="68">
        <v>2008</v>
      </c>
      <c r="L135" s="68">
        <v>21909</v>
      </c>
      <c r="M135" s="68">
        <v>995</v>
      </c>
      <c r="N135" s="68">
        <v>1696</v>
      </c>
    </row>
    <row r="136" spans="1:14">
      <c r="A136" s="81"/>
      <c r="B136" s="72"/>
      <c r="C136" s="72"/>
      <c r="D136" s="75"/>
      <c r="E136" s="68" t="s">
        <v>219</v>
      </c>
      <c r="F136" s="68">
        <v>20632</v>
      </c>
      <c r="G136" s="68">
        <v>612</v>
      </c>
      <c r="H136" s="68">
        <v>1831</v>
      </c>
      <c r="I136" s="68">
        <v>20059</v>
      </c>
      <c r="J136" s="68">
        <v>594</v>
      </c>
      <c r="K136" s="68">
        <v>1697</v>
      </c>
      <c r="L136" s="68">
        <v>20222</v>
      </c>
      <c r="M136" s="68">
        <v>600</v>
      </c>
      <c r="N136" s="68">
        <v>1397</v>
      </c>
    </row>
    <row r="137" spans="1:14">
      <c r="A137" s="82"/>
      <c r="B137" s="73"/>
      <c r="C137" s="73"/>
      <c r="D137" s="76"/>
      <c r="E137" s="69" t="s">
        <v>220</v>
      </c>
      <c r="F137" s="69">
        <v>25973</v>
      </c>
      <c r="G137" s="69">
        <v>852</v>
      </c>
      <c r="H137" s="69">
        <v>2364</v>
      </c>
      <c r="I137" s="69">
        <v>24335</v>
      </c>
      <c r="J137" s="69">
        <v>795</v>
      </c>
      <c r="K137" s="69">
        <v>2108</v>
      </c>
      <c r="L137" s="69">
        <v>24238</v>
      </c>
      <c r="M137" s="69">
        <v>791</v>
      </c>
      <c r="N137" s="69">
        <v>1722</v>
      </c>
    </row>
    <row r="138" spans="1:14" ht="14.4" customHeight="1">
      <c r="A138" s="71" t="s">
        <v>278</v>
      </c>
      <c r="B138" s="71" t="s">
        <v>276</v>
      </c>
      <c r="C138" s="71" t="s">
        <v>279</v>
      </c>
      <c r="D138" s="71" t="s">
        <v>311</v>
      </c>
      <c r="E138" s="67" t="s">
        <v>254</v>
      </c>
      <c r="F138" s="67">
        <v>1096</v>
      </c>
      <c r="G138" s="67">
        <v>138</v>
      </c>
      <c r="H138" s="67">
        <v>163</v>
      </c>
      <c r="I138" s="67">
        <v>1234</v>
      </c>
      <c r="J138" s="67">
        <v>155</v>
      </c>
      <c r="K138" s="67">
        <v>181</v>
      </c>
      <c r="L138" s="67">
        <v>1307</v>
      </c>
      <c r="M138" s="67">
        <v>165</v>
      </c>
      <c r="N138" s="67">
        <v>182</v>
      </c>
    </row>
    <row r="139" spans="1:14">
      <c r="A139" s="72"/>
      <c r="B139" s="72"/>
      <c r="C139" s="72"/>
      <c r="D139" s="72"/>
      <c r="E139" s="68" t="s">
        <v>255</v>
      </c>
      <c r="F139" s="68">
        <v>1678</v>
      </c>
      <c r="G139" s="68">
        <v>215</v>
      </c>
      <c r="H139" s="68">
        <v>253</v>
      </c>
      <c r="I139" s="68">
        <v>1900</v>
      </c>
      <c r="J139" s="68">
        <v>243</v>
      </c>
      <c r="K139" s="68">
        <v>282</v>
      </c>
      <c r="L139" s="68">
        <v>2052</v>
      </c>
      <c r="M139" s="68">
        <v>263</v>
      </c>
      <c r="N139" s="68">
        <v>290</v>
      </c>
    </row>
    <row r="140" spans="1:14">
      <c r="A140" s="72"/>
      <c r="B140" s="72"/>
      <c r="C140" s="72"/>
      <c r="D140" s="72"/>
      <c r="E140" s="68" t="s">
        <v>256</v>
      </c>
      <c r="F140" s="68">
        <v>909</v>
      </c>
      <c r="G140" s="68">
        <v>119</v>
      </c>
      <c r="H140" s="68">
        <v>139</v>
      </c>
      <c r="I140" s="68">
        <v>1052</v>
      </c>
      <c r="J140" s="68">
        <v>137</v>
      </c>
      <c r="K140" s="68">
        <v>158</v>
      </c>
      <c r="L140" s="68">
        <v>1102</v>
      </c>
      <c r="M140" s="68">
        <v>144</v>
      </c>
      <c r="N140" s="68">
        <v>158</v>
      </c>
    </row>
    <row r="141" spans="1:14">
      <c r="A141" s="72"/>
      <c r="B141" s="72"/>
      <c r="C141" s="72"/>
      <c r="D141" s="72"/>
      <c r="E141" s="68" t="s">
        <v>257</v>
      </c>
      <c r="F141" s="68">
        <v>3048</v>
      </c>
      <c r="G141" s="68">
        <v>525</v>
      </c>
      <c r="H141" s="68">
        <v>578</v>
      </c>
      <c r="I141" s="68">
        <v>3701</v>
      </c>
      <c r="J141" s="68">
        <v>638</v>
      </c>
      <c r="K141" s="68">
        <v>697</v>
      </c>
      <c r="L141" s="68">
        <v>3908</v>
      </c>
      <c r="M141" s="68">
        <v>675</v>
      </c>
      <c r="N141" s="68">
        <v>714</v>
      </c>
    </row>
    <row r="142" spans="1:14">
      <c r="A142" s="72"/>
      <c r="B142" s="72"/>
      <c r="C142" s="72"/>
      <c r="D142" s="72"/>
      <c r="E142" s="68" t="s">
        <v>258</v>
      </c>
      <c r="F142" s="68">
        <v>393</v>
      </c>
      <c r="G142" s="68">
        <v>115</v>
      </c>
      <c r="H142" s="68">
        <v>119</v>
      </c>
      <c r="I142" s="68">
        <v>523</v>
      </c>
      <c r="J142" s="68">
        <v>153</v>
      </c>
      <c r="K142" s="68">
        <v>158</v>
      </c>
      <c r="L142" s="68">
        <v>548</v>
      </c>
      <c r="M142" s="68">
        <v>160</v>
      </c>
      <c r="N142" s="68">
        <v>163</v>
      </c>
    </row>
    <row r="143" spans="1:14">
      <c r="A143" s="72"/>
      <c r="B143" s="72"/>
      <c r="C143" s="72"/>
      <c r="D143" s="72"/>
      <c r="E143" s="68" t="s">
        <v>259</v>
      </c>
      <c r="F143" s="68">
        <v>3063</v>
      </c>
      <c r="G143" s="68">
        <v>1163</v>
      </c>
      <c r="H143" s="68">
        <v>1188</v>
      </c>
      <c r="I143" s="68">
        <v>3713</v>
      </c>
      <c r="J143" s="68">
        <v>1412</v>
      </c>
      <c r="K143" s="68">
        <v>1439</v>
      </c>
      <c r="L143" s="68">
        <v>3928</v>
      </c>
      <c r="M143" s="68">
        <v>1494</v>
      </c>
      <c r="N143" s="68">
        <v>1512</v>
      </c>
    </row>
    <row r="144" spans="1:14">
      <c r="A144" s="72"/>
      <c r="B144" s="72"/>
      <c r="C144" s="72"/>
      <c r="D144" s="72"/>
      <c r="E144" s="68" t="s">
        <v>260</v>
      </c>
      <c r="F144" s="68">
        <v>474</v>
      </c>
      <c r="G144" s="68">
        <v>51</v>
      </c>
      <c r="H144" s="68">
        <v>63</v>
      </c>
      <c r="I144" s="68">
        <v>618</v>
      </c>
      <c r="J144" s="68">
        <v>66</v>
      </c>
      <c r="K144" s="68">
        <v>81</v>
      </c>
      <c r="L144" s="68">
        <v>651</v>
      </c>
      <c r="M144" s="68">
        <v>70</v>
      </c>
      <c r="N144" s="68">
        <v>80</v>
      </c>
    </row>
    <row r="145" spans="1:14">
      <c r="A145" s="72"/>
      <c r="B145" s="72"/>
      <c r="C145" s="72"/>
      <c r="D145" s="72"/>
      <c r="E145" s="68" t="s">
        <v>261</v>
      </c>
      <c r="F145" s="68">
        <v>801</v>
      </c>
      <c r="G145" s="68">
        <v>379</v>
      </c>
      <c r="H145" s="68">
        <v>384</v>
      </c>
      <c r="I145" s="68">
        <v>956</v>
      </c>
      <c r="J145" s="68">
        <v>452</v>
      </c>
      <c r="K145" s="68">
        <v>458</v>
      </c>
      <c r="L145" s="68">
        <v>1003</v>
      </c>
      <c r="M145" s="68">
        <v>475</v>
      </c>
      <c r="N145" s="68">
        <v>478</v>
      </c>
    </row>
    <row r="146" spans="1:14">
      <c r="A146" s="72"/>
      <c r="B146" s="72"/>
      <c r="C146" s="73"/>
      <c r="D146" s="73"/>
      <c r="E146" s="69" t="s">
        <v>262</v>
      </c>
      <c r="F146" s="69">
        <v>999</v>
      </c>
      <c r="G146" s="69">
        <v>107</v>
      </c>
      <c r="H146" s="69">
        <v>133</v>
      </c>
      <c r="I146" s="69">
        <v>1132</v>
      </c>
      <c r="J146" s="69">
        <v>122</v>
      </c>
      <c r="K146" s="69">
        <v>148</v>
      </c>
      <c r="L146" s="69">
        <v>1200</v>
      </c>
      <c r="M146" s="69">
        <v>129</v>
      </c>
      <c r="N146" s="69">
        <v>147</v>
      </c>
    </row>
    <row r="147" spans="1:14" ht="14.4" customHeight="1">
      <c r="A147" s="72"/>
      <c r="B147" s="72"/>
      <c r="C147" s="71" t="s">
        <v>280</v>
      </c>
      <c r="D147" s="71" t="s">
        <v>312</v>
      </c>
      <c r="E147" s="67" t="s">
        <v>272</v>
      </c>
      <c r="F147" s="67">
        <v>7433</v>
      </c>
      <c r="G147" s="67">
        <v>639</v>
      </c>
      <c r="H147" s="67">
        <v>876</v>
      </c>
      <c r="I147" s="67">
        <v>8067</v>
      </c>
      <c r="J147" s="67">
        <v>694</v>
      </c>
      <c r="K147" s="67">
        <v>930</v>
      </c>
      <c r="L147" s="67">
        <v>8940</v>
      </c>
      <c r="M147" s="67">
        <v>771</v>
      </c>
      <c r="N147" s="67">
        <v>942</v>
      </c>
    </row>
    <row r="148" spans="1:14">
      <c r="A148" s="72"/>
      <c r="B148" s="72"/>
      <c r="C148" s="72"/>
      <c r="D148" s="72"/>
      <c r="E148" s="68" t="s">
        <v>273</v>
      </c>
      <c r="F148" s="68">
        <v>4092</v>
      </c>
      <c r="G148" s="68">
        <v>537</v>
      </c>
      <c r="H148" s="68">
        <v>629</v>
      </c>
      <c r="I148" s="68">
        <v>4754</v>
      </c>
      <c r="J148" s="68">
        <v>625</v>
      </c>
      <c r="K148" s="68">
        <v>722</v>
      </c>
      <c r="L148" s="68">
        <v>5265</v>
      </c>
      <c r="M148" s="68">
        <v>693</v>
      </c>
      <c r="N148" s="68">
        <v>762</v>
      </c>
    </row>
    <row r="149" spans="1:14">
      <c r="A149" s="72"/>
      <c r="B149" s="72"/>
      <c r="C149" s="72"/>
      <c r="D149" s="72"/>
      <c r="E149" s="68" t="s">
        <v>274</v>
      </c>
      <c r="F149" s="68">
        <v>6679</v>
      </c>
      <c r="G149" s="68">
        <v>557</v>
      </c>
      <c r="H149" s="68">
        <v>774</v>
      </c>
      <c r="I149" s="68">
        <v>7270</v>
      </c>
      <c r="J149" s="68">
        <v>607</v>
      </c>
      <c r="K149" s="68">
        <v>824</v>
      </c>
      <c r="L149" s="68">
        <v>8033</v>
      </c>
      <c r="M149" s="68">
        <v>672</v>
      </c>
      <c r="N149" s="68">
        <v>829</v>
      </c>
    </row>
    <row r="150" spans="1:14">
      <c r="A150" s="72"/>
      <c r="B150" s="72"/>
      <c r="C150" s="72"/>
      <c r="D150" s="72"/>
      <c r="E150" s="68" t="s">
        <v>275</v>
      </c>
      <c r="F150" s="68">
        <v>3854</v>
      </c>
      <c r="G150" s="68">
        <v>513</v>
      </c>
      <c r="H150" s="68">
        <v>598</v>
      </c>
      <c r="I150" s="68">
        <v>4470</v>
      </c>
      <c r="J150" s="68">
        <v>596</v>
      </c>
      <c r="K150" s="68">
        <v>686</v>
      </c>
      <c r="L150" s="68">
        <v>4983</v>
      </c>
      <c r="M150" s="68">
        <v>666</v>
      </c>
      <c r="N150" s="68">
        <v>729</v>
      </c>
    </row>
    <row r="151" spans="1:14">
      <c r="A151" s="72"/>
      <c r="B151" s="72"/>
      <c r="C151" s="72"/>
      <c r="D151" s="72"/>
      <c r="E151" s="68" t="s">
        <v>263</v>
      </c>
      <c r="F151" s="68">
        <v>7428</v>
      </c>
      <c r="G151" s="68">
        <v>569</v>
      </c>
      <c r="H151" s="68">
        <v>826</v>
      </c>
      <c r="I151" s="68">
        <v>8069</v>
      </c>
      <c r="J151" s="68">
        <v>619</v>
      </c>
      <c r="K151" s="68">
        <v>875</v>
      </c>
      <c r="L151" s="68">
        <v>9082</v>
      </c>
      <c r="M151" s="68">
        <v>699</v>
      </c>
      <c r="N151" s="68">
        <v>889</v>
      </c>
    </row>
    <row r="152" spans="1:14">
      <c r="A152" s="72"/>
      <c r="B152" s="72"/>
      <c r="C152" s="73"/>
      <c r="D152" s="73"/>
      <c r="E152" s="69" t="s">
        <v>264</v>
      </c>
      <c r="F152" s="69">
        <v>4291</v>
      </c>
      <c r="G152" s="69">
        <v>669</v>
      </c>
      <c r="H152" s="69">
        <v>752</v>
      </c>
      <c r="I152" s="69">
        <v>5001</v>
      </c>
      <c r="J152" s="69">
        <v>781</v>
      </c>
      <c r="K152" s="69">
        <v>869</v>
      </c>
      <c r="L152" s="69">
        <v>5531</v>
      </c>
      <c r="M152" s="69">
        <v>865</v>
      </c>
      <c r="N152" s="69">
        <v>926</v>
      </c>
    </row>
    <row r="153" spans="1:14" ht="14.4" customHeight="1">
      <c r="A153" s="72"/>
      <c r="B153" s="72"/>
      <c r="C153" s="71" t="s">
        <v>281</v>
      </c>
      <c r="D153" s="71" t="s">
        <v>313</v>
      </c>
      <c r="E153" s="67" t="s">
        <v>265</v>
      </c>
      <c r="F153" s="67">
        <v>11578</v>
      </c>
      <c r="G153" s="67">
        <v>656</v>
      </c>
      <c r="H153" s="67">
        <v>1150</v>
      </c>
      <c r="I153" s="67">
        <v>12072</v>
      </c>
      <c r="J153" s="67">
        <v>685</v>
      </c>
      <c r="K153" s="67">
        <v>1160</v>
      </c>
      <c r="L153" s="67">
        <v>13147</v>
      </c>
      <c r="M153" s="67">
        <v>748</v>
      </c>
      <c r="N153" s="67">
        <v>1099</v>
      </c>
    </row>
    <row r="154" spans="1:14">
      <c r="A154" s="72"/>
      <c r="B154" s="72"/>
      <c r="C154" s="72"/>
      <c r="D154" s="72"/>
      <c r="E154" s="68" t="s">
        <v>266</v>
      </c>
      <c r="F154" s="68">
        <v>10433</v>
      </c>
      <c r="G154" s="68">
        <v>715</v>
      </c>
      <c r="H154" s="68">
        <v>1110</v>
      </c>
      <c r="I154" s="68">
        <v>11120</v>
      </c>
      <c r="J154" s="68">
        <v>764</v>
      </c>
      <c r="K154" s="68">
        <v>1150</v>
      </c>
      <c r="L154" s="68">
        <v>12047</v>
      </c>
      <c r="M154" s="68">
        <v>829</v>
      </c>
      <c r="N154" s="68">
        <v>1108</v>
      </c>
    </row>
    <row r="155" spans="1:14">
      <c r="A155" s="72"/>
      <c r="B155" s="72"/>
      <c r="C155" s="72"/>
      <c r="D155" s="72"/>
      <c r="E155" s="68" t="s">
        <v>267</v>
      </c>
      <c r="F155" s="68">
        <v>9901</v>
      </c>
      <c r="G155" s="68">
        <v>808</v>
      </c>
      <c r="H155" s="68">
        <v>1140</v>
      </c>
      <c r="I155" s="68">
        <v>10684</v>
      </c>
      <c r="J155" s="68">
        <v>874</v>
      </c>
      <c r="K155" s="68">
        <v>1202</v>
      </c>
      <c r="L155" s="68">
        <v>11502</v>
      </c>
      <c r="M155" s="68">
        <v>943</v>
      </c>
      <c r="N155" s="68">
        <v>1175</v>
      </c>
    </row>
    <row r="156" spans="1:14">
      <c r="A156" s="72"/>
      <c r="B156" s="72"/>
      <c r="C156" s="72"/>
      <c r="D156" s="72"/>
      <c r="E156" s="68" t="s">
        <v>268</v>
      </c>
      <c r="F156" s="68">
        <v>9811</v>
      </c>
      <c r="G156" s="68">
        <v>862</v>
      </c>
      <c r="H156" s="68">
        <v>1174</v>
      </c>
      <c r="I156" s="68">
        <v>10581</v>
      </c>
      <c r="J156" s="68">
        <v>932</v>
      </c>
      <c r="K156" s="68">
        <v>1240</v>
      </c>
      <c r="L156" s="68">
        <v>11425</v>
      </c>
      <c r="M156" s="68">
        <v>1009</v>
      </c>
      <c r="N156" s="68">
        <v>1226</v>
      </c>
    </row>
    <row r="157" spans="1:14">
      <c r="A157" s="73"/>
      <c r="B157" s="73"/>
      <c r="C157" s="73"/>
      <c r="D157" s="73"/>
      <c r="E157" s="69" t="s">
        <v>269</v>
      </c>
      <c r="F157" s="69">
        <v>9349</v>
      </c>
      <c r="G157" s="69">
        <v>923</v>
      </c>
      <c r="H157" s="69">
        <v>1194</v>
      </c>
      <c r="I157" s="69">
        <v>10134</v>
      </c>
      <c r="J157" s="69">
        <v>1003</v>
      </c>
      <c r="K157" s="69">
        <v>1271</v>
      </c>
      <c r="L157" s="69">
        <v>11088</v>
      </c>
      <c r="M157" s="69">
        <v>1100</v>
      </c>
      <c r="N157" s="69">
        <v>1290</v>
      </c>
    </row>
    <row r="158" spans="1:14" ht="14.4" customHeight="1">
      <c r="A158" s="71" t="s">
        <v>368</v>
      </c>
      <c r="B158" s="74" t="s">
        <v>277</v>
      </c>
      <c r="C158" s="71" t="s">
        <v>369</v>
      </c>
      <c r="D158" s="74" t="s">
        <v>362</v>
      </c>
      <c r="E158" s="67" t="s">
        <v>406</v>
      </c>
      <c r="F158" s="67">
        <v>9361</v>
      </c>
      <c r="G158" s="67">
        <v>286</v>
      </c>
      <c r="H158" s="67">
        <v>811</v>
      </c>
      <c r="I158" s="67">
        <v>10247</v>
      </c>
      <c r="J158" s="67">
        <v>314</v>
      </c>
      <c r="K158" s="67">
        <v>851</v>
      </c>
      <c r="L158" s="67">
        <v>10843</v>
      </c>
      <c r="M158" s="67">
        <v>333</v>
      </c>
      <c r="N158" s="67">
        <v>738</v>
      </c>
    </row>
    <row r="159" spans="1:14">
      <c r="A159" s="72"/>
      <c r="B159" s="75"/>
      <c r="C159" s="72"/>
      <c r="D159" s="75"/>
      <c r="E159" s="68" t="s">
        <v>316</v>
      </c>
      <c r="F159" s="68">
        <v>9780</v>
      </c>
      <c r="G159" s="68">
        <v>306</v>
      </c>
      <c r="H159" s="68">
        <v>851</v>
      </c>
      <c r="I159" s="68">
        <v>10684</v>
      </c>
      <c r="J159" s="68">
        <v>335</v>
      </c>
      <c r="K159" s="68">
        <v>890</v>
      </c>
      <c r="L159" s="68">
        <v>11139</v>
      </c>
      <c r="M159" s="68">
        <v>350</v>
      </c>
      <c r="N159" s="68">
        <v>762</v>
      </c>
    </row>
    <row r="160" spans="1:14">
      <c r="A160" s="72"/>
      <c r="B160" s="75"/>
      <c r="C160" s="72"/>
      <c r="D160" s="75"/>
      <c r="E160" s="68" t="s">
        <v>317</v>
      </c>
      <c r="F160" s="68">
        <v>9829</v>
      </c>
      <c r="G160" s="68">
        <v>311</v>
      </c>
      <c r="H160" s="68">
        <v>856</v>
      </c>
      <c r="I160" s="68">
        <v>10739</v>
      </c>
      <c r="J160" s="68">
        <v>340</v>
      </c>
      <c r="K160" s="68">
        <v>897</v>
      </c>
      <c r="L160" s="68">
        <v>11168</v>
      </c>
      <c r="M160" s="68">
        <v>354</v>
      </c>
      <c r="N160" s="68">
        <v>766</v>
      </c>
    </row>
    <row r="161" spans="1:14">
      <c r="A161" s="72"/>
      <c r="B161" s="75"/>
      <c r="C161" s="72"/>
      <c r="D161" s="75"/>
      <c r="E161" s="68" t="s">
        <v>318</v>
      </c>
      <c r="F161" s="68">
        <v>9426</v>
      </c>
      <c r="G161" s="68">
        <v>304</v>
      </c>
      <c r="H161" s="68">
        <v>822</v>
      </c>
      <c r="I161" s="68">
        <v>10300</v>
      </c>
      <c r="J161" s="68">
        <v>333</v>
      </c>
      <c r="K161" s="68">
        <v>862</v>
      </c>
      <c r="L161" s="68">
        <v>10903</v>
      </c>
      <c r="M161" s="68">
        <v>353</v>
      </c>
      <c r="N161" s="68">
        <v>751</v>
      </c>
    </row>
    <row r="162" spans="1:14">
      <c r="A162" s="72"/>
      <c r="B162" s="75"/>
      <c r="C162" s="72"/>
      <c r="D162" s="75"/>
      <c r="E162" s="68" t="s">
        <v>319</v>
      </c>
      <c r="F162" s="68">
        <v>9331</v>
      </c>
      <c r="G162" s="68">
        <v>329</v>
      </c>
      <c r="H162" s="68">
        <v>825</v>
      </c>
      <c r="I162" s="68">
        <v>10223</v>
      </c>
      <c r="J162" s="68">
        <v>361</v>
      </c>
      <c r="K162" s="68">
        <v>867</v>
      </c>
      <c r="L162" s="68">
        <v>10814</v>
      </c>
      <c r="M162" s="68">
        <v>382</v>
      </c>
      <c r="N162" s="68">
        <v>760</v>
      </c>
    </row>
    <row r="163" spans="1:14">
      <c r="A163" s="72"/>
      <c r="B163" s="75"/>
      <c r="C163" s="72"/>
      <c r="D163" s="76"/>
      <c r="E163" s="69" t="s">
        <v>320</v>
      </c>
      <c r="F163" s="69">
        <v>9717</v>
      </c>
      <c r="G163" s="69">
        <v>339</v>
      </c>
      <c r="H163" s="69">
        <v>858</v>
      </c>
      <c r="I163" s="69">
        <v>10611</v>
      </c>
      <c r="J163" s="69">
        <v>371</v>
      </c>
      <c r="K163" s="69">
        <v>899</v>
      </c>
      <c r="L163" s="69">
        <v>11099</v>
      </c>
      <c r="M163" s="69">
        <v>388</v>
      </c>
      <c r="N163" s="69">
        <v>779</v>
      </c>
    </row>
    <row r="164" spans="1:14">
      <c r="A164" s="72"/>
      <c r="B164" s="75"/>
      <c r="C164" s="72"/>
      <c r="D164" s="74" t="s">
        <v>363</v>
      </c>
      <c r="E164" s="67" t="s">
        <v>321</v>
      </c>
      <c r="F164" s="67">
        <v>12991</v>
      </c>
      <c r="G164" s="67">
        <v>459</v>
      </c>
      <c r="H164" s="67">
        <v>1159</v>
      </c>
      <c r="I164" s="67">
        <v>13401</v>
      </c>
      <c r="J164" s="67">
        <v>475</v>
      </c>
      <c r="K164" s="67">
        <v>1146</v>
      </c>
      <c r="L164" s="67">
        <v>13831</v>
      </c>
      <c r="M164" s="67">
        <v>490</v>
      </c>
      <c r="N164" s="67">
        <v>979</v>
      </c>
    </row>
    <row r="165" spans="1:14">
      <c r="A165" s="72"/>
      <c r="B165" s="75"/>
      <c r="C165" s="72"/>
      <c r="D165" s="75"/>
      <c r="E165" s="68" t="s">
        <v>322</v>
      </c>
      <c r="F165" s="68">
        <v>13381</v>
      </c>
      <c r="G165" s="68">
        <v>417</v>
      </c>
      <c r="H165" s="68">
        <v>1173</v>
      </c>
      <c r="I165" s="68">
        <v>13737</v>
      </c>
      <c r="J165" s="68">
        <v>428</v>
      </c>
      <c r="K165" s="68">
        <v>1152</v>
      </c>
      <c r="L165" s="68">
        <v>14127</v>
      </c>
      <c r="M165" s="68">
        <v>441</v>
      </c>
      <c r="N165" s="68">
        <v>972</v>
      </c>
    </row>
    <row r="166" spans="1:14">
      <c r="A166" s="72"/>
      <c r="B166" s="75"/>
      <c r="C166" s="72"/>
      <c r="D166" s="75"/>
      <c r="E166" s="68" t="s">
        <v>323</v>
      </c>
      <c r="F166" s="68">
        <v>15864</v>
      </c>
      <c r="G166" s="68">
        <v>466</v>
      </c>
      <c r="H166" s="68">
        <v>1390</v>
      </c>
      <c r="I166" s="68">
        <v>15337</v>
      </c>
      <c r="J166" s="68">
        <v>450</v>
      </c>
      <c r="K166" s="68">
        <v>1281</v>
      </c>
      <c r="L166" s="68">
        <v>15840</v>
      </c>
      <c r="M166" s="68">
        <v>465</v>
      </c>
      <c r="N166" s="68">
        <v>1082</v>
      </c>
    </row>
    <row r="167" spans="1:14">
      <c r="A167" s="72"/>
      <c r="B167" s="75"/>
      <c r="C167" s="72"/>
      <c r="D167" s="75"/>
      <c r="E167" s="68" t="s">
        <v>324</v>
      </c>
      <c r="F167" s="68">
        <v>16419</v>
      </c>
      <c r="G167" s="68">
        <v>474</v>
      </c>
      <c r="H167" s="68">
        <v>1438</v>
      </c>
      <c r="I167" s="68">
        <v>15839</v>
      </c>
      <c r="J167" s="68">
        <v>457</v>
      </c>
      <c r="K167" s="68">
        <v>1322</v>
      </c>
      <c r="L167" s="68">
        <v>16368</v>
      </c>
      <c r="M167" s="68">
        <v>473</v>
      </c>
      <c r="N167" s="68">
        <v>1115</v>
      </c>
    </row>
    <row r="168" spans="1:14">
      <c r="A168" s="72"/>
      <c r="B168" s="75"/>
      <c r="C168" s="72"/>
      <c r="D168" s="75"/>
      <c r="E168" s="68" t="s">
        <v>325</v>
      </c>
      <c r="F168" s="68">
        <v>16328</v>
      </c>
      <c r="G168" s="68">
        <v>484</v>
      </c>
      <c r="H168" s="68">
        <v>1433</v>
      </c>
      <c r="I168" s="68">
        <v>15755</v>
      </c>
      <c r="J168" s="68">
        <v>466</v>
      </c>
      <c r="K168" s="68">
        <v>1319</v>
      </c>
      <c r="L168" s="68">
        <v>16291</v>
      </c>
      <c r="M168" s="68">
        <v>483</v>
      </c>
      <c r="N168" s="68">
        <v>1115</v>
      </c>
    </row>
    <row r="169" spans="1:14">
      <c r="A169" s="72"/>
      <c r="B169" s="75"/>
      <c r="C169" s="72"/>
      <c r="D169" s="75"/>
      <c r="E169" s="68" t="s">
        <v>326</v>
      </c>
      <c r="F169" s="68">
        <v>16905</v>
      </c>
      <c r="G169" s="68">
        <v>541</v>
      </c>
      <c r="H169" s="68">
        <v>1500</v>
      </c>
      <c r="I169" s="68">
        <v>16811</v>
      </c>
      <c r="J169" s="68">
        <v>538</v>
      </c>
      <c r="K169" s="68">
        <v>1426</v>
      </c>
      <c r="L169" s="68">
        <v>17389</v>
      </c>
      <c r="M169" s="68">
        <v>558</v>
      </c>
      <c r="N169" s="68">
        <v>1212</v>
      </c>
    </row>
    <row r="170" spans="1:14">
      <c r="A170" s="72"/>
      <c r="B170" s="75"/>
      <c r="C170" s="72"/>
      <c r="D170" s="75"/>
      <c r="E170" s="68" t="s">
        <v>327</v>
      </c>
      <c r="F170" s="68">
        <v>18640</v>
      </c>
      <c r="G170" s="68">
        <v>505</v>
      </c>
      <c r="H170" s="68">
        <v>1631</v>
      </c>
      <c r="I170" s="68">
        <v>18332</v>
      </c>
      <c r="J170" s="68">
        <v>496</v>
      </c>
      <c r="K170" s="68">
        <v>1529</v>
      </c>
      <c r="L170" s="68">
        <v>18986</v>
      </c>
      <c r="M170" s="68">
        <v>515</v>
      </c>
      <c r="N170" s="68">
        <v>1288</v>
      </c>
    </row>
    <row r="171" spans="1:14">
      <c r="A171" s="72"/>
      <c r="B171" s="76"/>
      <c r="C171" s="73"/>
      <c r="D171" s="76"/>
      <c r="E171" s="69" t="s">
        <v>328</v>
      </c>
      <c r="F171" s="69">
        <v>16744</v>
      </c>
      <c r="G171" s="69">
        <v>490</v>
      </c>
      <c r="H171" s="69">
        <v>1469</v>
      </c>
      <c r="I171" s="69">
        <v>16655</v>
      </c>
      <c r="J171" s="69">
        <v>488</v>
      </c>
      <c r="K171" s="69">
        <v>1396</v>
      </c>
      <c r="L171" s="69">
        <v>17244</v>
      </c>
      <c r="M171" s="69">
        <v>506</v>
      </c>
      <c r="N171" s="69">
        <v>1181</v>
      </c>
    </row>
    <row r="172" spans="1:14" ht="14.4" customHeight="1">
      <c r="A172" s="72"/>
      <c r="B172" s="72" t="s">
        <v>367</v>
      </c>
      <c r="C172" s="71" t="s">
        <v>370</v>
      </c>
      <c r="D172" s="74" t="s">
        <v>364</v>
      </c>
      <c r="E172" s="67" t="s">
        <v>329</v>
      </c>
      <c r="F172" s="67">
        <v>15184</v>
      </c>
      <c r="G172" s="67">
        <v>342</v>
      </c>
      <c r="H172" s="67">
        <v>1297</v>
      </c>
      <c r="I172" s="67">
        <v>15211</v>
      </c>
      <c r="J172" s="67">
        <v>343</v>
      </c>
      <c r="K172" s="67">
        <v>1238</v>
      </c>
      <c r="L172" s="67">
        <v>15829</v>
      </c>
      <c r="M172" s="67">
        <v>358</v>
      </c>
      <c r="N172" s="67">
        <v>1039</v>
      </c>
    </row>
    <row r="173" spans="1:14">
      <c r="A173" s="72"/>
      <c r="B173" s="72"/>
      <c r="C173" s="72"/>
      <c r="D173" s="75"/>
      <c r="E173" s="68" t="s">
        <v>330</v>
      </c>
      <c r="F173" s="68">
        <v>16481</v>
      </c>
      <c r="G173" s="68">
        <v>358</v>
      </c>
      <c r="H173" s="68">
        <v>1409</v>
      </c>
      <c r="I173" s="68">
        <v>16389</v>
      </c>
      <c r="J173" s="68">
        <v>356</v>
      </c>
      <c r="K173" s="68">
        <v>1334</v>
      </c>
      <c r="L173" s="68">
        <v>17087</v>
      </c>
      <c r="M173" s="68">
        <v>372</v>
      </c>
      <c r="N173" s="68">
        <v>1120</v>
      </c>
    </row>
    <row r="174" spans="1:14">
      <c r="A174" s="72"/>
      <c r="B174" s="72"/>
      <c r="C174" s="72"/>
      <c r="D174" s="75"/>
      <c r="E174" s="68" t="s">
        <v>331</v>
      </c>
      <c r="F174" s="68">
        <v>16055</v>
      </c>
      <c r="G174" s="68">
        <v>397</v>
      </c>
      <c r="H174" s="68">
        <v>1384</v>
      </c>
      <c r="I174" s="68">
        <v>16007</v>
      </c>
      <c r="J174" s="68">
        <v>396</v>
      </c>
      <c r="K174" s="68">
        <v>1316</v>
      </c>
      <c r="L174" s="68">
        <v>16665</v>
      </c>
      <c r="M174" s="68">
        <v>413</v>
      </c>
      <c r="N174" s="68">
        <v>1109</v>
      </c>
    </row>
    <row r="175" spans="1:14">
      <c r="A175" s="72"/>
      <c r="B175" s="72"/>
      <c r="C175" s="72"/>
      <c r="D175" s="75"/>
      <c r="E175" s="68" t="s">
        <v>332</v>
      </c>
      <c r="F175" s="68">
        <v>8488</v>
      </c>
      <c r="G175" s="68">
        <v>355</v>
      </c>
      <c r="H175" s="68">
        <v>773</v>
      </c>
      <c r="I175" s="68">
        <v>9329</v>
      </c>
      <c r="J175" s="68">
        <v>391</v>
      </c>
      <c r="K175" s="68">
        <v>817</v>
      </c>
      <c r="L175" s="68">
        <v>9976</v>
      </c>
      <c r="M175" s="68">
        <v>419</v>
      </c>
      <c r="N175" s="68">
        <v>736</v>
      </c>
    </row>
    <row r="176" spans="1:14">
      <c r="A176" s="72"/>
      <c r="B176" s="72"/>
      <c r="C176" s="72"/>
      <c r="D176" s="75"/>
      <c r="E176" s="68" t="s">
        <v>333</v>
      </c>
      <c r="F176" s="68">
        <v>15987</v>
      </c>
      <c r="G176" s="68">
        <v>330</v>
      </c>
      <c r="H176" s="68">
        <v>1361</v>
      </c>
      <c r="I176" s="68">
        <v>15940</v>
      </c>
      <c r="J176" s="68">
        <v>329</v>
      </c>
      <c r="K176" s="68">
        <v>1292</v>
      </c>
      <c r="L176" s="68">
        <v>16588</v>
      </c>
      <c r="M176" s="68">
        <v>343</v>
      </c>
      <c r="N176" s="68">
        <v>1080</v>
      </c>
    </row>
    <row r="177" spans="1:14">
      <c r="A177" s="72"/>
      <c r="B177" s="72"/>
      <c r="C177" s="72"/>
      <c r="D177" s="75"/>
      <c r="E177" s="68" t="s">
        <v>334</v>
      </c>
      <c r="F177" s="68">
        <v>15453</v>
      </c>
      <c r="G177" s="68">
        <v>453</v>
      </c>
      <c r="H177" s="68">
        <v>1352</v>
      </c>
      <c r="I177" s="68">
        <v>15449</v>
      </c>
      <c r="J177" s="68">
        <v>452</v>
      </c>
      <c r="K177" s="68">
        <v>1291</v>
      </c>
      <c r="L177" s="68">
        <v>16124</v>
      </c>
      <c r="M177" s="68">
        <v>473</v>
      </c>
      <c r="N177" s="68">
        <v>1101</v>
      </c>
    </row>
    <row r="178" spans="1:14">
      <c r="A178" s="72"/>
      <c r="B178" s="72"/>
      <c r="C178" s="72"/>
      <c r="D178" s="75"/>
      <c r="E178" s="68" t="s">
        <v>335</v>
      </c>
      <c r="F178" s="68">
        <v>16403</v>
      </c>
      <c r="G178" s="68">
        <v>344</v>
      </c>
      <c r="H178" s="68">
        <v>1399</v>
      </c>
      <c r="I178" s="68">
        <v>16323</v>
      </c>
      <c r="J178" s="68">
        <v>342</v>
      </c>
      <c r="K178" s="68">
        <v>1326</v>
      </c>
      <c r="L178" s="68">
        <v>17019</v>
      </c>
      <c r="M178" s="68">
        <v>358</v>
      </c>
      <c r="N178" s="68">
        <v>1111</v>
      </c>
    </row>
    <row r="179" spans="1:14">
      <c r="A179" s="72"/>
      <c r="B179" s="72"/>
      <c r="C179" s="72"/>
      <c r="D179" s="75"/>
      <c r="E179" s="68" t="s">
        <v>336</v>
      </c>
      <c r="F179" s="68">
        <v>15433</v>
      </c>
      <c r="G179" s="68">
        <v>198</v>
      </c>
      <c r="H179" s="68">
        <v>1287</v>
      </c>
      <c r="I179" s="68">
        <v>15443</v>
      </c>
      <c r="J179" s="68">
        <v>198</v>
      </c>
      <c r="K179" s="68">
        <v>1225</v>
      </c>
      <c r="L179" s="68">
        <v>16020</v>
      </c>
      <c r="M179" s="68">
        <v>206</v>
      </c>
      <c r="N179" s="68">
        <v>1009</v>
      </c>
    </row>
    <row r="180" spans="1:14">
      <c r="A180" s="72"/>
      <c r="B180" s="72"/>
      <c r="C180" s="72"/>
      <c r="D180" s="75"/>
      <c r="E180" s="68" t="s">
        <v>337</v>
      </c>
      <c r="F180" s="68">
        <v>14575</v>
      </c>
      <c r="G180" s="68">
        <v>154</v>
      </c>
      <c r="H180" s="68">
        <v>1208</v>
      </c>
      <c r="I180" s="68">
        <v>14738</v>
      </c>
      <c r="J180" s="68">
        <v>155</v>
      </c>
      <c r="K180" s="68">
        <v>1162</v>
      </c>
      <c r="L180" s="68">
        <v>15175</v>
      </c>
      <c r="M180" s="68">
        <v>160</v>
      </c>
      <c r="N180" s="68">
        <v>947</v>
      </c>
    </row>
    <row r="181" spans="1:14">
      <c r="A181" s="72"/>
      <c r="B181" s="72"/>
      <c r="C181" s="72"/>
      <c r="D181" s="75"/>
      <c r="E181" s="68" t="s">
        <v>338</v>
      </c>
      <c r="F181" s="68">
        <v>17463</v>
      </c>
      <c r="G181" s="68">
        <v>224</v>
      </c>
      <c r="H181" s="68">
        <v>1465</v>
      </c>
      <c r="I181" s="68">
        <v>17283</v>
      </c>
      <c r="J181" s="68">
        <v>222</v>
      </c>
      <c r="K181" s="68">
        <v>1377</v>
      </c>
      <c r="L181" s="68">
        <v>17922</v>
      </c>
      <c r="M181" s="68">
        <v>231</v>
      </c>
      <c r="N181" s="68">
        <v>1135</v>
      </c>
    </row>
    <row r="182" spans="1:14">
      <c r="A182" s="72"/>
      <c r="B182" s="72"/>
      <c r="C182" s="72"/>
      <c r="D182" s="75"/>
      <c r="E182" s="68" t="s">
        <v>339</v>
      </c>
      <c r="F182" s="68">
        <v>17418</v>
      </c>
      <c r="G182" s="68">
        <v>181</v>
      </c>
      <c r="H182" s="68">
        <v>1455</v>
      </c>
      <c r="I182" s="68">
        <v>17245</v>
      </c>
      <c r="J182" s="68">
        <v>179</v>
      </c>
      <c r="K182" s="68">
        <v>1368</v>
      </c>
      <c r="L182" s="68">
        <v>17882</v>
      </c>
      <c r="M182" s="68">
        <v>186</v>
      </c>
      <c r="N182" s="68">
        <v>1124</v>
      </c>
    </row>
    <row r="183" spans="1:14">
      <c r="A183" s="72"/>
      <c r="B183" s="72"/>
      <c r="C183" s="72"/>
      <c r="D183" s="76"/>
      <c r="E183" s="69" t="s">
        <v>340</v>
      </c>
      <c r="F183" s="69">
        <v>17009</v>
      </c>
      <c r="G183" s="69">
        <v>208</v>
      </c>
      <c r="H183" s="69">
        <v>1423</v>
      </c>
      <c r="I183" s="69">
        <v>16888</v>
      </c>
      <c r="J183" s="69">
        <v>206</v>
      </c>
      <c r="K183" s="69">
        <v>1343</v>
      </c>
      <c r="L183" s="69">
        <v>17495</v>
      </c>
      <c r="M183" s="69">
        <v>214</v>
      </c>
      <c r="N183" s="69">
        <v>1104</v>
      </c>
    </row>
    <row r="184" spans="1:14">
      <c r="A184" s="72"/>
      <c r="B184" s="72"/>
      <c r="C184" s="72"/>
      <c r="D184" s="74" t="s">
        <v>365</v>
      </c>
      <c r="E184" s="67" t="s">
        <v>341</v>
      </c>
      <c r="F184" s="67">
        <v>20005</v>
      </c>
      <c r="G184" s="67">
        <v>352</v>
      </c>
      <c r="H184" s="67">
        <v>1707</v>
      </c>
      <c r="I184" s="67">
        <v>19497</v>
      </c>
      <c r="J184" s="67">
        <v>343</v>
      </c>
      <c r="K184" s="67">
        <v>1581</v>
      </c>
      <c r="L184" s="67">
        <v>20106</v>
      </c>
      <c r="M184" s="67">
        <v>354</v>
      </c>
      <c r="N184" s="67">
        <v>1303</v>
      </c>
    </row>
    <row r="185" spans="1:14">
      <c r="A185" s="72"/>
      <c r="B185" s="72"/>
      <c r="C185" s="72"/>
      <c r="D185" s="75"/>
      <c r="E185" s="68" t="s">
        <v>342</v>
      </c>
      <c r="F185" s="68">
        <v>18385</v>
      </c>
      <c r="G185" s="68">
        <v>330</v>
      </c>
      <c r="H185" s="68">
        <v>1563</v>
      </c>
      <c r="I185" s="68">
        <v>18103</v>
      </c>
      <c r="J185" s="68">
        <v>325</v>
      </c>
      <c r="K185" s="68">
        <v>1464</v>
      </c>
      <c r="L185" s="68">
        <v>18721</v>
      </c>
      <c r="M185" s="68">
        <v>337</v>
      </c>
      <c r="N185" s="68">
        <v>1211</v>
      </c>
    </row>
    <row r="186" spans="1:14">
      <c r="A186" s="72"/>
      <c r="B186" s="72"/>
      <c r="C186" s="72"/>
      <c r="D186" s="75"/>
      <c r="E186" s="68" t="s">
        <v>343</v>
      </c>
      <c r="F186" s="68">
        <v>20447</v>
      </c>
      <c r="G186" s="68">
        <v>152</v>
      </c>
      <c r="H186" s="68">
        <v>1716</v>
      </c>
      <c r="I186" s="68">
        <v>19862</v>
      </c>
      <c r="J186" s="68">
        <v>148</v>
      </c>
      <c r="K186" s="68">
        <v>1580</v>
      </c>
      <c r="L186" s="68">
        <v>20480</v>
      </c>
      <c r="M186" s="68">
        <v>153</v>
      </c>
      <c r="N186" s="68">
        <v>1288</v>
      </c>
    </row>
    <row r="187" spans="1:14">
      <c r="A187" s="72"/>
      <c r="B187" s="72"/>
      <c r="C187" s="72"/>
      <c r="D187" s="75"/>
      <c r="E187" s="68" t="s">
        <v>344</v>
      </c>
      <c r="F187" s="68">
        <v>23041</v>
      </c>
      <c r="G187" s="68">
        <v>339</v>
      </c>
      <c r="H187" s="68">
        <v>1969</v>
      </c>
      <c r="I187" s="68">
        <v>21900</v>
      </c>
      <c r="J187" s="68">
        <v>321</v>
      </c>
      <c r="K187" s="68">
        <v>1774</v>
      </c>
      <c r="L187" s="68">
        <v>22398</v>
      </c>
      <c r="M187" s="68">
        <v>329</v>
      </c>
      <c r="N187" s="68">
        <v>1444</v>
      </c>
    </row>
    <row r="188" spans="1:14">
      <c r="A188" s="72"/>
      <c r="B188" s="72"/>
      <c r="C188" s="72"/>
      <c r="D188" s="75"/>
      <c r="E188" s="68" t="s">
        <v>345</v>
      </c>
      <c r="F188" s="68">
        <v>19676</v>
      </c>
      <c r="G188" s="68">
        <v>206</v>
      </c>
      <c r="H188" s="68">
        <v>1654</v>
      </c>
      <c r="I188" s="68">
        <v>19212</v>
      </c>
      <c r="J188" s="68">
        <v>201</v>
      </c>
      <c r="K188" s="68">
        <v>1533</v>
      </c>
      <c r="L188" s="68">
        <v>19873</v>
      </c>
      <c r="M188" s="68">
        <v>208</v>
      </c>
      <c r="N188" s="68">
        <v>1256</v>
      </c>
    </row>
    <row r="189" spans="1:14">
      <c r="A189" s="72"/>
      <c r="B189" s="72"/>
      <c r="C189" s="72"/>
      <c r="D189" s="75"/>
      <c r="E189" s="68" t="s">
        <v>346</v>
      </c>
      <c r="F189" s="68">
        <v>20064</v>
      </c>
      <c r="G189" s="68">
        <v>215</v>
      </c>
      <c r="H189" s="68">
        <v>1689</v>
      </c>
      <c r="I189" s="68">
        <v>19541</v>
      </c>
      <c r="J189" s="68">
        <v>209</v>
      </c>
      <c r="K189" s="68">
        <v>1561</v>
      </c>
      <c r="L189" s="68">
        <v>20200</v>
      </c>
      <c r="M189" s="68">
        <v>216</v>
      </c>
      <c r="N189" s="68">
        <v>1279</v>
      </c>
    </row>
    <row r="190" spans="1:14">
      <c r="A190" s="72"/>
      <c r="B190" s="72"/>
      <c r="C190" s="72"/>
      <c r="D190" s="75"/>
      <c r="E190" s="68" t="s">
        <v>347</v>
      </c>
      <c r="F190" s="68">
        <v>18198</v>
      </c>
      <c r="G190" s="68">
        <v>200</v>
      </c>
      <c r="H190" s="68">
        <v>1525</v>
      </c>
      <c r="I190" s="68">
        <v>17928</v>
      </c>
      <c r="J190" s="68">
        <v>197</v>
      </c>
      <c r="K190" s="68">
        <v>1426</v>
      </c>
      <c r="L190" s="68">
        <v>18594</v>
      </c>
      <c r="M190" s="68">
        <v>205</v>
      </c>
      <c r="N190" s="68">
        <v>1173</v>
      </c>
    </row>
    <row r="191" spans="1:14">
      <c r="A191" s="72"/>
      <c r="B191" s="72"/>
      <c r="C191" s="72"/>
      <c r="D191" s="76"/>
      <c r="E191" s="69" t="s">
        <v>348</v>
      </c>
      <c r="F191" s="69">
        <v>20317</v>
      </c>
      <c r="G191" s="69">
        <v>159</v>
      </c>
      <c r="H191" s="69">
        <v>1705</v>
      </c>
      <c r="I191" s="69">
        <v>19749</v>
      </c>
      <c r="J191" s="69">
        <v>154</v>
      </c>
      <c r="K191" s="69">
        <v>1572</v>
      </c>
      <c r="L191" s="69">
        <v>20418</v>
      </c>
      <c r="M191" s="69">
        <v>160</v>
      </c>
      <c r="N191" s="69">
        <v>1284</v>
      </c>
    </row>
    <row r="192" spans="1:14">
      <c r="A192" s="72"/>
      <c r="B192" s="72"/>
      <c r="C192" s="72"/>
      <c r="D192" s="74" t="s">
        <v>366</v>
      </c>
      <c r="E192" s="67" t="s">
        <v>349</v>
      </c>
      <c r="F192" s="67">
        <v>7275</v>
      </c>
      <c r="G192" s="67">
        <v>152</v>
      </c>
      <c r="H192" s="67">
        <v>606</v>
      </c>
      <c r="I192" s="67">
        <v>7954</v>
      </c>
      <c r="J192" s="67">
        <v>167</v>
      </c>
      <c r="K192" s="67">
        <v>632</v>
      </c>
      <c r="L192" s="67">
        <v>8459</v>
      </c>
      <c r="M192" s="67">
        <v>177</v>
      </c>
      <c r="N192" s="67">
        <v>541</v>
      </c>
    </row>
    <row r="193" spans="1:14">
      <c r="A193" s="72"/>
      <c r="B193" s="72"/>
      <c r="C193" s="72"/>
      <c r="D193" s="75"/>
      <c r="E193" s="68" t="s">
        <v>350</v>
      </c>
      <c r="F193" s="68">
        <v>5872</v>
      </c>
      <c r="G193" s="68">
        <v>115</v>
      </c>
      <c r="H193" s="68">
        <v>485</v>
      </c>
      <c r="I193" s="68">
        <v>6612</v>
      </c>
      <c r="J193" s="68">
        <v>129</v>
      </c>
      <c r="K193" s="68">
        <v>521</v>
      </c>
      <c r="L193" s="68">
        <v>7004</v>
      </c>
      <c r="M193" s="68">
        <v>137</v>
      </c>
      <c r="N193" s="68">
        <v>443</v>
      </c>
    </row>
    <row r="194" spans="1:14">
      <c r="A194" s="72"/>
      <c r="B194" s="72"/>
      <c r="C194" s="72"/>
      <c r="D194" s="75"/>
      <c r="E194" s="68" t="s">
        <v>351</v>
      </c>
      <c r="F194" s="68">
        <v>6628</v>
      </c>
      <c r="G194" s="68">
        <v>118</v>
      </c>
      <c r="H194" s="68">
        <v>546</v>
      </c>
      <c r="I194" s="68">
        <v>7273</v>
      </c>
      <c r="J194" s="68">
        <v>130</v>
      </c>
      <c r="K194" s="68">
        <v>571</v>
      </c>
      <c r="L194" s="68">
        <v>7691</v>
      </c>
      <c r="M194" s="68">
        <v>138</v>
      </c>
      <c r="N194" s="68">
        <v>483</v>
      </c>
    </row>
    <row r="195" spans="1:14">
      <c r="A195" s="72"/>
      <c r="B195" s="72"/>
      <c r="C195" s="72"/>
      <c r="D195" s="75"/>
      <c r="E195" s="68" t="s">
        <v>352</v>
      </c>
      <c r="F195" s="68">
        <v>23618</v>
      </c>
      <c r="G195" s="68">
        <v>404</v>
      </c>
      <c r="H195" s="68">
        <v>2032</v>
      </c>
      <c r="I195" s="68">
        <v>22357</v>
      </c>
      <c r="J195" s="68">
        <v>382</v>
      </c>
      <c r="K195" s="68">
        <v>1824</v>
      </c>
      <c r="L195" s="68">
        <v>22761</v>
      </c>
      <c r="M195" s="68">
        <v>389</v>
      </c>
      <c r="N195" s="68">
        <v>1482</v>
      </c>
    </row>
    <row r="196" spans="1:14">
      <c r="A196" s="72"/>
      <c r="B196" s="72"/>
      <c r="C196" s="72"/>
      <c r="D196" s="75"/>
      <c r="E196" s="68" t="s">
        <v>353</v>
      </c>
      <c r="F196" s="68">
        <v>32908</v>
      </c>
      <c r="G196" s="68">
        <v>470</v>
      </c>
      <c r="H196" s="68">
        <v>2887</v>
      </c>
      <c r="I196" s="68">
        <v>30066</v>
      </c>
      <c r="J196" s="68">
        <v>426</v>
      </c>
      <c r="K196" s="68">
        <v>2488</v>
      </c>
      <c r="L196" s="68">
        <v>30536</v>
      </c>
      <c r="M196" s="68">
        <v>433</v>
      </c>
      <c r="N196" s="68">
        <v>2008</v>
      </c>
    </row>
    <row r="197" spans="1:14">
      <c r="A197" s="72"/>
      <c r="B197" s="72"/>
      <c r="C197" s="72"/>
      <c r="D197" s="75"/>
      <c r="E197" s="68" t="s">
        <v>354</v>
      </c>
      <c r="F197" s="68">
        <v>32211</v>
      </c>
      <c r="G197" s="68">
        <v>752</v>
      </c>
      <c r="H197" s="68">
        <v>2882</v>
      </c>
      <c r="I197" s="68">
        <v>29515</v>
      </c>
      <c r="J197" s="68">
        <v>684</v>
      </c>
      <c r="K197" s="68">
        <v>2498</v>
      </c>
      <c r="L197" s="68">
        <v>29946</v>
      </c>
      <c r="M197" s="68">
        <v>694</v>
      </c>
      <c r="N197" s="68">
        <v>2041</v>
      </c>
    </row>
    <row r="198" spans="1:14">
      <c r="A198" s="72"/>
      <c r="B198" s="72"/>
      <c r="C198" s="72"/>
      <c r="D198" s="75"/>
      <c r="E198" s="68" t="s">
        <v>355</v>
      </c>
      <c r="F198" s="68">
        <v>30351</v>
      </c>
      <c r="G198" s="68">
        <v>588</v>
      </c>
      <c r="H198" s="68">
        <v>2674</v>
      </c>
      <c r="I198" s="68">
        <v>27958</v>
      </c>
      <c r="J198" s="68">
        <v>538</v>
      </c>
      <c r="K198" s="68">
        <v>2329</v>
      </c>
      <c r="L198" s="68">
        <v>28425</v>
      </c>
      <c r="M198" s="68">
        <v>548</v>
      </c>
      <c r="N198" s="68">
        <v>1895</v>
      </c>
    </row>
    <row r="199" spans="1:14">
      <c r="A199" s="72"/>
      <c r="B199" s="72"/>
      <c r="C199" s="72"/>
      <c r="D199" s="75"/>
      <c r="E199" s="68" t="s">
        <v>356</v>
      </c>
      <c r="F199" s="68">
        <v>20653</v>
      </c>
      <c r="G199" s="68">
        <v>360</v>
      </c>
      <c r="H199" s="68">
        <v>1765</v>
      </c>
      <c r="I199" s="68">
        <v>20040</v>
      </c>
      <c r="J199" s="68">
        <v>349</v>
      </c>
      <c r="K199" s="68">
        <v>1626</v>
      </c>
      <c r="L199" s="68">
        <v>20598</v>
      </c>
      <c r="M199" s="68">
        <v>359</v>
      </c>
      <c r="N199" s="68">
        <v>1336</v>
      </c>
    </row>
    <row r="200" spans="1:14">
      <c r="A200" s="72"/>
      <c r="B200" s="72"/>
      <c r="C200" s="72"/>
      <c r="D200" s="75"/>
      <c r="E200" s="68" t="s">
        <v>357</v>
      </c>
      <c r="F200" s="68">
        <v>14135</v>
      </c>
      <c r="G200" s="68">
        <v>349</v>
      </c>
      <c r="H200" s="68">
        <v>1212</v>
      </c>
      <c r="I200" s="68">
        <v>14339</v>
      </c>
      <c r="J200" s="68">
        <v>354</v>
      </c>
      <c r="K200" s="68">
        <v>1173</v>
      </c>
      <c r="L200" s="68">
        <v>14799</v>
      </c>
      <c r="M200" s="68">
        <v>366</v>
      </c>
      <c r="N200" s="68">
        <v>980</v>
      </c>
    </row>
    <row r="201" spans="1:14">
      <c r="A201" s="72"/>
      <c r="B201" s="72"/>
      <c r="C201" s="72"/>
      <c r="D201" s="75"/>
      <c r="E201" s="68" t="s">
        <v>358</v>
      </c>
      <c r="F201" s="68">
        <v>12533</v>
      </c>
      <c r="G201" s="68">
        <v>165</v>
      </c>
      <c r="H201" s="68">
        <v>1038</v>
      </c>
      <c r="I201" s="68">
        <v>13008</v>
      </c>
      <c r="J201" s="68">
        <v>171</v>
      </c>
      <c r="K201" s="68">
        <v>1025</v>
      </c>
      <c r="L201" s="68">
        <v>13394</v>
      </c>
      <c r="M201" s="68">
        <v>176</v>
      </c>
      <c r="N201" s="68">
        <v>839</v>
      </c>
    </row>
    <row r="202" spans="1:14">
      <c r="A202" s="72"/>
      <c r="B202" s="72"/>
      <c r="C202" s="72"/>
      <c r="D202" s="75"/>
      <c r="E202" s="68" t="s">
        <v>359</v>
      </c>
      <c r="F202" s="68">
        <v>20940</v>
      </c>
      <c r="G202" s="68">
        <v>408</v>
      </c>
      <c r="H202" s="68">
        <v>1800</v>
      </c>
      <c r="I202" s="68">
        <v>20277</v>
      </c>
      <c r="J202" s="68">
        <v>395</v>
      </c>
      <c r="K202" s="68">
        <v>1656</v>
      </c>
      <c r="L202" s="68">
        <v>20830</v>
      </c>
      <c r="M202" s="68">
        <v>406</v>
      </c>
      <c r="N202" s="68">
        <v>1364</v>
      </c>
    </row>
    <row r="203" spans="1:14">
      <c r="A203" s="73"/>
      <c r="B203" s="73"/>
      <c r="C203" s="73"/>
      <c r="D203" s="76"/>
      <c r="E203" s="69" t="s">
        <v>360</v>
      </c>
      <c r="F203" s="69">
        <v>20056</v>
      </c>
      <c r="G203" s="69">
        <v>374</v>
      </c>
      <c r="H203" s="69">
        <v>1716</v>
      </c>
      <c r="I203" s="69">
        <v>19543</v>
      </c>
      <c r="J203" s="69">
        <v>364</v>
      </c>
      <c r="K203" s="69">
        <v>1589</v>
      </c>
      <c r="L203" s="69">
        <v>20123</v>
      </c>
      <c r="M203" s="69">
        <v>375</v>
      </c>
      <c r="N203" s="69">
        <v>1310</v>
      </c>
    </row>
    <row r="204" spans="1:14" ht="14.4" customHeight="1">
      <c r="A204" s="71" t="s">
        <v>394</v>
      </c>
      <c r="B204" s="71" t="s">
        <v>393</v>
      </c>
      <c r="C204" s="71" t="s">
        <v>392</v>
      </c>
      <c r="D204" s="74" t="s">
        <v>395</v>
      </c>
      <c r="E204" s="67" t="s">
        <v>387</v>
      </c>
      <c r="F204" s="67">
        <v>3305</v>
      </c>
      <c r="G204" s="67">
        <v>378</v>
      </c>
      <c r="H204" s="67">
        <v>461</v>
      </c>
      <c r="I204" s="67">
        <v>3949</v>
      </c>
      <c r="J204" s="67">
        <v>452</v>
      </c>
      <c r="K204" s="67">
        <v>542</v>
      </c>
      <c r="L204" s="67">
        <v>4073</v>
      </c>
      <c r="M204" s="67">
        <v>467</v>
      </c>
      <c r="N204" s="67">
        <v>526</v>
      </c>
    </row>
    <row r="205" spans="1:14">
      <c r="A205" s="72"/>
      <c r="B205" s="72"/>
      <c r="C205" s="72"/>
      <c r="D205" s="75"/>
      <c r="E205" s="68" t="s">
        <v>371</v>
      </c>
      <c r="F205" s="68">
        <v>6151</v>
      </c>
      <c r="G205" s="68">
        <v>371</v>
      </c>
      <c r="H205" s="68">
        <v>618</v>
      </c>
      <c r="I205" s="68">
        <v>6907</v>
      </c>
      <c r="J205" s="68">
        <v>418</v>
      </c>
      <c r="K205" s="68">
        <v>673</v>
      </c>
      <c r="L205" s="68">
        <v>7099</v>
      </c>
      <c r="M205" s="68">
        <v>430</v>
      </c>
      <c r="N205" s="68">
        <v>606</v>
      </c>
    </row>
    <row r="206" spans="1:14">
      <c r="A206" s="72"/>
      <c r="B206" s="72"/>
      <c r="C206" s="73"/>
      <c r="D206" s="76"/>
      <c r="E206" s="69" t="s">
        <v>372</v>
      </c>
      <c r="F206" s="69">
        <v>8689</v>
      </c>
      <c r="G206" s="69">
        <v>285</v>
      </c>
      <c r="H206" s="69">
        <v>759</v>
      </c>
      <c r="I206" s="69">
        <v>9650</v>
      </c>
      <c r="J206" s="69">
        <v>317</v>
      </c>
      <c r="K206" s="69">
        <v>808</v>
      </c>
      <c r="L206" s="69">
        <v>9921</v>
      </c>
      <c r="M206" s="69">
        <v>326</v>
      </c>
      <c r="N206" s="69">
        <v>684</v>
      </c>
    </row>
    <row r="207" spans="1:14">
      <c r="A207" s="72"/>
      <c r="B207" s="72"/>
      <c r="C207" s="71" t="s">
        <v>392</v>
      </c>
      <c r="D207" s="74" t="s">
        <v>396</v>
      </c>
      <c r="E207" s="67" t="s">
        <v>373</v>
      </c>
      <c r="F207" s="67">
        <v>12148</v>
      </c>
      <c r="G207" s="67">
        <v>885</v>
      </c>
      <c r="H207" s="67">
        <v>1330</v>
      </c>
      <c r="I207" s="67">
        <v>12751</v>
      </c>
      <c r="J207" s="67">
        <v>931</v>
      </c>
      <c r="K207" s="67">
        <v>1360</v>
      </c>
      <c r="L207" s="67">
        <v>12854</v>
      </c>
      <c r="M207" s="67">
        <v>939</v>
      </c>
      <c r="N207" s="67">
        <v>1224</v>
      </c>
    </row>
    <row r="208" spans="1:14">
      <c r="A208" s="72"/>
      <c r="B208" s="72"/>
      <c r="C208" s="72"/>
      <c r="D208" s="75"/>
      <c r="E208" s="68" t="s">
        <v>374</v>
      </c>
      <c r="F208" s="68">
        <v>12405</v>
      </c>
      <c r="G208" s="68">
        <v>1935</v>
      </c>
      <c r="H208" s="68">
        <v>2184</v>
      </c>
      <c r="I208" s="68">
        <v>12955</v>
      </c>
      <c r="J208" s="68">
        <v>2023</v>
      </c>
      <c r="K208" s="68">
        <v>2260</v>
      </c>
      <c r="L208" s="68">
        <v>13030</v>
      </c>
      <c r="M208" s="68">
        <v>2036</v>
      </c>
      <c r="N208" s="68">
        <v>2186</v>
      </c>
    </row>
    <row r="209" spans="1:14">
      <c r="A209" s="72"/>
      <c r="B209" s="72"/>
      <c r="C209" s="72"/>
      <c r="D209" s="75"/>
      <c r="E209" s="68" t="s">
        <v>375</v>
      </c>
      <c r="F209" s="68">
        <v>12236</v>
      </c>
      <c r="G209" s="68">
        <v>487</v>
      </c>
      <c r="H209" s="68">
        <v>1112</v>
      </c>
      <c r="I209" s="68">
        <v>12821</v>
      </c>
      <c r="J209" s="68">
        <v>511</v>
      </c>
      <c r="K209" s="68">
        <v>1120</v>
      </c>
      <c r="L209" s="68">
        <v>12918</v>
      </c>
      <c r="M209" s="68">
        <v>515</v>
      </c>
      <c r="N209" s="68">
        <v>943</v>
      </c>
    </row>
    <row r="210" spans="1:14">
      <c r="A210" s="72"/>
      <c r="B210" s="72"/>
      <c r="C210" s="72"/>
      <c r="D210" s="75"/>
      <c r="E210" s="68" t="s">
        <v>388</v>
      </c>
      <c r="F210" s="68">
        <v>9329</v>
      </c>
      <c r="G210" s="68">
        <v>193</v>
      </c>
      <c r="H210" s="68">
        <v>781</v>
      </c>
      <c r="I210" s="68">
        <v>10217</v>
      </c>
      <c r="J210" s="68">
        <v>212</v>
      </c>
      <c r="K210" s="68">
        <v>816</v>
      </c>
      <c r="L210" s="68">
        <v>10432</v>
      </c>
      <c r="M210" s="68">
        <v>216</v>
      </c>
      <c r="N210" s="68">
        <v>670</v>
      </c>
    </row>
    <row r="211" spans="1:14">
      <c r="A211" s="72"/>
      <c r="B211" s="72"/>
      <c r="C211" s="73"/>
      <c r="D211" s="76"/>
      <c r="E211" s="69" t="s">
        <v>376</v>
      </c>
      <c r="F211" s="69">
        <v>12942</v>
      </c>
      <c r="G211" s="69">
        <v>484</v>
      </c>
      <c r="H211" s="69">
        <v>1165</v>
      </c>
      <c r="I211" s="69">
        <v>13385</v>
      </c>
      <c r="J211" s="69">
        <v>501</v>
      </c>
      <c r="K211" s="69">
        <v>1156</v>
      </c>
      <c r="L211" s="69">
        <v>13460</v>
      </c>
      <c r="M211" s="69">
        <v>504</v>
      </c>
      <c r="N211" s="69">
        <v>966</v>
      </c>
    </row>
    <row r="212" spans="1:14">
      <c r="A212" s="72"/>
      <c r="B212" s="72"/>
      <c r="C212" s="71" t="s">
        <v>391</v>
      </c>
      <c r="D212" s="74" t="s">
        <v>397</v>
      </c>
      <c r="E212" s="67" t="s">
        <v>381</v>
      </c>
      <c r="F212" s="67">
        <v>10946</v>
      </c>
      <c r="G212" s="67">
        <v>721</v>
      </c>
      <c r="H212" s="67">
        <v>1147</v>
      </c>
      <c r="I212" s="67">
        <v>11577</v>
      </c>
      <c r="J212" s="67">
        <v>764</v>
      </c>
      <c r="K212" s="67">
        <v>1178</v>
      </c>
      <c r="L212" s="67">
        <v>11770</v>
      </c>
      <c r="M212" s="67">
        <v>777</v>
      </c>
      <c r="N212" s="67">
        <v>1058</v>
      </c>
    </row>
    <row r="213" spans="1:14">
      <c r="A213" s="72"/>
      <c r="B213" s="72"/>
      <c r="C213" s="72"/>
      <c r="D213" s="75"/>
      <c r="E213" s="68" t="s">
        <v>382</v>
      </c>
      <c r="F213" s="68">
        <v>10608</v>
      </c>
      <c r="G213" s="68">
        <v>723</v>
      </c>
      <c r="H213" s="68">
        <v>1126</v>
      </c>
      <c r="I213" s="68">
        <v>11322</v>
      </c>
      <c r="J213" s="68">
        <v>773</v>
      </c>
      <c r="K213" s="68">
        <v>1169</v>
      </c>
      <c r="L213" s="68">
        <v>11500</v>
      </c>
      <c r="M213" s="68">
        <v>786</v>
      </c>
      <c r="N213" s="68">
        <v>1053</v>
      </c>
    </row>
    <row r="214" spans="1:14">
      <c r="A214" s="72"/>
      <c r="B214" s="72"/>
      <c r="C214" s="73"/>
      <c r="D214" s="76"/>
      <c r="E214" s="69" t="s">
        <v>383</v>
      </c>
      <c r="F214" s="69">
        <v>13402</v>
      </c>
      <c r="G214" s="69">
        <v>464</v>
      </c>
      <c r="H214" s="69">
        <v>1193</v>
      </c>
      <c r="I214" s="69">
        <v>13763</v>
      </c>
      <c r="J214" s="69">
        <v>478</v>
      </c>
      <c r="K214" s="69">
        <v>1174</v>
      </c>
      <c r="L214" s="69">
        <v>13890</v>
      </c>
      <c r="M214" s="69">
        <v>482</v>
      </c>
      <c r="N214" s="69">
        <v>979</v>
      </c>
    </row>
    <row r="215" spans="1:14">
      <c r="A215" s="72"/>
      <c r="B215" s="72"/>
      <c r="C215" s="71" t="s">
        <v>391</v>
      </c>
      <c r="D215" s="74" t="s">
        <v>398</v>
      </c>
      <c r="E215" s="67" t="s">
        <v>389</v>
      </c>
      <c r="F215" s="67">
        <v>9472</v>
      </c>
      <c r="G215" s="67">
        <v>1386</v>
      </c>
      <c r="H215" s="67">
        <v>1584</v>
      </c>
      <c r="I215" s="67">
        <v>10308</v>
      </c>
      <c r="J215" s="67">
        <v>1511</v>
      </c>
      <c r="K215" s="67">
        <v>1708</v>
      </c>
      <c r="L215" s="67">
        <v>10720</v>
      </c>
      <c r="M215" s="67">
        <v>1574</v>
      </c>
      <c r="N215" s="67">
        <v>1703</v>
      </c>
    </row>
    <row r="216" spans="1:14">
      <c r="A216" s="72"/>
      <c r="B216" s="72"/>
      <c r="C216" s="72"/>
      <c r="D216" s="75"/>
      <c r="E216" s="68" t="s">
        <v>377</v>
      </c>
      <c r="F216" s="68">
        <v>10480</v>
      </c>
      <c r="G216" s="68">
        <v>2678</v>
      </c>
      <c r="H216" s="68">
        <v>2811</v>
      </c>
      <c r="I216" s="68">
        <v>11228</v>
      </c>
      <c r="J216" s="68">
        <v>2875</v>
      </c>
      <c r="K216" s="68">
        <v>3004</v>
      </c>
      <c r="L216" s="68">
        <v>11431</v>
      </c>
      <c r="M216" s="68">
        <v>2929</v>
      </c>
      <c r="N216" s="68">
        <v>3011</v>
      </c>
    </row>
    <row r="217" spans="1:14">
      <c r="A217" s="72"/>
      <c r="B217" s="72"/>
      <c r="C217" s="72"/>
      <c r="D217" s="75"/>
      <c r="E217" s="68" t="s">
        <v>378</v>
      </c>
      <c r="F217" s="68">
        <v>12870</v>
      </c>
      <c r="G217" s="68">
        <v>603</v>
      </c>
      <c r="H217" s="68">
        <v>1214</v>
      </c>
      <c r="I217" s="68">
        <v>13293</v>
      </c>
      <c r="J217" s="68">
        <v>623</v>
      </c>
      <c r="K217" s="68">
        <v>1208</v>
      </c>
      <c r="L217" s="68">
        <v>13522</v>
      </c>
      <c r="M217" s="68">
        <v>635</v>
      </c>
      <c r="N217" s="68">
        <v>1044</v>
      </c>
    </row>
    <row r="218" spans="1:14">
      <c r="A218" s="72"/>
      <c r="B218" s="72"/>
      <c r="C218" s="72"/>
      <c r="D218" s="75"/>
      <c r="E218" s="68" t="s">
        <v>379</v>
      </c>
      <c r="F218" s="68">
        <v>14968</v>
      </c>
      <c r="G218" s="68">
        <v>635</v>
      </c>
      <c r="H218" s="68">
        <v>1387</v>
      </c>
      <c r="I218" s="68">
        <v>15096</v>
      </c>
      <c r="J218" s="68">
        <v>641</v>
      </c>
      <c r="K218" s="68">
        <v>1344</v>
      </c>
      <c r="L218" s="68">
        <v>15264</v>
      </c>
      <c r="M218" s="68">
        <v>649</v>
      </c>
      <c r="N218" s="68">
        <v>1142</v>
      </c>
    </row>
    <row r="219" spans="1:14">
      <c r="A219" s="72"/>
      <c r="B219" s="72"/>
      <c r="C219" s="73"/>
      <c r="D219" s="76"/>
      <c r="E219" s="69" t="s">
        <v>380</v>
      </c>
      <c r="F219" s="69">
        <v>11578</v>
      </c>
      <c r="G219" s="69">
        <v>1098</v>
      </c>
      <c r="H219" s="69">
        <v>1448</v>
      </c>
      <c r="I219" s="69">
        <v>12175</v>
      </c>
      <c r="J219" s="69">
        <v>1156</v>
      </c>
      <c r="K219" s="69">
        <v>1493</v>
      </c>
      <c r="L219" s="69">
        <v>12469</v>
      </c>
      <c r="M219" s="69">
        <v>1185</v>
      </c>
      <c r="N219" s="69">
        <v>1409</v>
      </c>
    </row>
    <row r="220" spans="1:14">
      <c r="A220" s="72"/>
      <c r="B220" s="72"/>
      <c r="C220" s="71" t="s">
        <v>390</v>
      </c>
      <c r="D220" s="74" t="s">
        <v>399</v>
      </c>
      <c r="E220" s="67" t="s">
        <v>384</v>
      </c>
      <c r="F220" s="67">
        <v>1299</v>
      </c>
      <c r="G220" s="67">
        <v>71</v>
      </c>
      <c r="H220" s="67">
        <v>125</v>
      </c>
      <c r="I220" s="67">
        <v>1465</v>
      </c>
      <c r="J220" s="67">
        <v>80</v>
      </c>
      <c r="K220" s="67">
        <v>136</v>
      </c>
      <c r="L220" s="67">
        <v>1496</v>
      </c>
      <c r="M220" s="67">
        <v>81</v>
      </c>
      <c r="N220" s="67">
        <v>120</v>
      </c>
    </row>
    <row r="221" spans="1:14">
      <c r="A221" s="72"/>
      <c r="B221" s="72"/>
      <c r="C221" s="72"/>
      <c r="D221" s="75"/>
      <c r="E221" s="68" t="s">
        <v>385</v>
      </c>
      <c r="F221" s="68">
        <v>1317</v>
      </c>
      <c r="G221" s="68">
        <v>42</v>
      </c>
      <c r="H221" s="68">
        <v>113</v>
      </c>
      <c r="I221" s="68">
        <v>1485</v>
      </c>
      <c r="J221" s="68">
        <v>48</v>
      </c>
      <c r="K221" s="68">
        <v>122</v>
      </c>
      <c r="L221" s="68">
        <v>1517</v>
      </c>
      <c r="M221" s="68">
        <v>49</v>
      </c>
      <c r="N221" s="68">
        <v>102</v>
      </c>
    </row>
    <row r="222" spans="1:14">
      <c r="A222" s="73"/>
      <c r="B222" s="73"/>
      <c r="C222" s="73"/>
      <c r="D222" s="76"/>
      <c r="E222" s="69" t="s">
        <v>386</v>
      </c>
      <c r="F222" s="69">
        <v>1676</v>
      </c>
      <c r="G222" s="69">
        <v>56</v>
      </c>
      <c r="H222" s="69">
        <v>144</v>
      </c>
      <c r="I222" s="69">
        <v>1889</v>
      </c>
      <c r="J222" s="69">
        <v>63</v>
      </c>
      <c r="K222" s="69">
        <v>156</v>
      </c>
      <c r="L222" s="69">
        <v>1945</v>
      </c>
      <c r="M222" s="69">
        <v>65</v>
      </c>
      <c r="N222" s="69">
        <v>133</v>
      </c>
    </row>
    <row r="223" spans="1:14" ht="15.6" customHeight="1">
      <c r="A223" s="71" t="s">
        <v>409</v>
      </c>
      <c r="B223" s="71" t="s">
        <v>411</v>
      </c>
      <c r="C223" s="71" t="s">
        <v>413</v>
      </c>
      <c r="D223" s="74" t="s">
        <v>414</v>
      </c>
      <c r="E223" s="67" t="s">
        <v>415</v>
      </c>
      <c r="F223" s="67">
        <v>50179</v>
      </c>
      <c r="G223" s="67">
        <v>1846</v>
      </c>
      <c r="H223" s="67">
        <v>4575</v>
      </c>
      <c r="I223" s="67">
        <v>44567</v>
      </c>
      <c r="J223" s="67">
        <v>1629</v>
      </c>
      <c r="K223" s="67">
        <v>3868</v>
      </c>
      <c r="L223" s="67">
        <v>49825</v>
      </c>
      <c r="M223" s="67">
        <v>1832</v>
      </c>
      <c r="N223" s="67">
        <v>3604</v>
      </c>
    </row>
    <row r="224" spans="1:14">
      <c r="A224" s="98"/>
      <c r="B224" s="98"/>
      <c r="C224" s="98"/>
      <c r="D224" s="100"/>
      <c r="E224" s="101" t="s">
        <v>416</v>
      </c>
      <c r="F224" s="101">
        <v>62397</v>
      </c>
      <c r="G224" s="101">
        <v>1218</v>
      </c>
      <c r="H224" s="101">
        <v>5415</v>
      </c>
      <c r="I224" s="101">
        <v>58449</v>
      </c>
      <c r="J224" s="101">
        <v>1136</v>
      </c>
      <c r="K224" s="101">
        <v>4808</v>
      </c>
      <c r="L224" s="101">
        <v>62887</v>
      </c>
      <c r="M224" s="101">
        <v>1228</v>
      </c>
      <c r="N224" s="101">
        <v>4159</v>
      </c>
    </row>
    <row r="225" spans="1:14">
      <c r="A225" s="98"/>
      <c r="B225" s="98"/>
      <c r="C225" s="98"/>
      <c r="D225" s="100"/>
      <c r="E225" s="101" t="s">
        <v>417</v>
      </c>
      <c r="F225" s="101">
        <v>38278</v>
      </c>
      <c r="G225" s="101">
        <v>1405</v>
      </c>
      <c r="H225" s="101">
        <v>3451</v>
      </c>
      <c r="I225" s="101">
        <v>35243</v>
      </c>
      <c r="J225" s="101">
        <v>1289</v>
      </c>
      <c r="K225" s="101">
        <v>3034</v>
      </c>
      <c r="L225" s="101">
        <v>38546</v>
      </c>
      <c r="M225" s="101">
        <v>1415</v>
      </c>
      <c r="N225" s="101">
        <v>2761</v>
      </c>
    </row>
    <row r="226" spans="1:14">
      <c r="A226" s="98"/>
      <c r="B226" s="98"/>
      <c r="C226" s="98"/>
      <c r="D226" s="100"/>
      <c r="E226" s="101" t="s">
        <v>418</v>
      </c>
      <c r="F226" s="101">
        <v>58032</v>
      </c>
      <c r="G226" s="101">
        <v>1199</v>
      </c>
      <c r="H226" s="101">
        <v>5029</v>
      </c>
      <c r="I226" s="101">
        <v>54249</v>
      </c>
      <c r="J226" s="101">
        <v>1116</v>
      </c>
      <c r="K226" s="101">
        <v>4458</v>
      </c>
      <c r="L226" s="101">
        <v>59185</v>
      </c>
      <c r="M226" s="101">
        <v>1224</v>
      </c>
      <c r="N226" s="101">
        <v>3921</v>
      </c>
    </row>
    <row r="227" spans="1:14">
      <c r="A227" s="73"/>
      <c r="B227" s="73"/>
      <c r="C227" s="73"/>
      <c r="D227" s="76"/>
      <c r="E227" s="69" t="s">
        <v>419</v>
      </c>
      <c r="F227" s="69">
        <v>49193</v>
      </c>
      <c r="G227" s="69">
        <v>1307</v>
      </c>
      <c r="H227" s="69">
        <v>4303</v>
      </c>
      <c r="I227" s="69">
        <v>43689</v>
      </c>
      <c r="J227" s="69">
        <v>1154</v>
      </c>
      <c r="K227" s="69">
        <v>3625</v>
      </c>
      <c r="L227" s="69">
        <v>48479</v>
      </c>
      <c r="M227" s="69">
        <v>1287</v>
      </c>
      <c r="N227" s="69">
        <v>3278</v>
      </c>
    </row>
  </sheetData>
  <mergeCells count="93">
    <mergeCell ref="A223:A227"/>
    <mergeCell ref="B223:B227"/>
    <mergeCell ref="C223:C227"/>
    <mergeCell ref="D223:D227"/>
    <mergeCell ref="E1:E2"/>
    <mergeCell ref="F1:H1"/>
    <mergeCell ref="I1:K1"/>
    <mergeCell ref="L1:N1"/>
    <mergeCell ref="B132:B137"/>
    <mergeCell ref="C132:C137"/>
    <mergeCell ref="B138:B157"/>
    <mergeCell ref="C138:C146"/>
    <mergeCell ref="B79:B100"/>
    <mergeCell ref="C79:C88"/>
    <mergeCell ref="C89:C100"/>
    <mergeCell ref="B3:B17"/>
    <mergeCell ref="C3:C17"/>
    <mergeCell ref="B18:B21"/>
    <mergeCell ref="C18:C21"/>
    <mergeCell ref="B22:B52"/>
    <mergeCell ref="C22:C24"/>
    <mergeCell ref="C25:C27"/>
    <mergeCell ref="C28:C30"/>
    <mergeCell ref="C31:C33"/>
    <mergeCell ref="C34:C36"/>
    <mergeCell ref="C37:C40"/>
    <mergeCell ref="C41:C43"/>
    <mergeCell ref="C44:C46"/>
    <mergeCell ref="C47:C49"/>
    <mergeCell ref="C53:C60"/>
    <mergeCell ref="B61:B78"/>
    <mergeCell ref="C61:C69"/>
    <mergeCell ref="C70:C75"/>
    <mergeCell ref="C76:C78"/>
    <mergeCell ref="C147:C152"/>
    <mergeCell ref="C153:C157"/>
    <mergeCell ref="B158:B171"/>
    <mergeCell ref="C158:C171"/>
    <mergeCell ref="B172:B203"/>
    <mergeCell ref="C172:C203"/>
    <mergeCell ref="B204:B222"/>
    <mergeCell ref="C204:C206"/>
    <mergeCell ref="C207:C211"/>
    <mergeCell ref="C212:C214"/>
    <mergeCell ref="C215:C219"/>
    <mergeCell ref="C220:C222"/>
    <mergeCell ref="D138:D146"/>
    <mergeCell ref="B1:B2"/>
    <mergeCell ref="C1:C2"/>
    <mergeCell ref="D1:D2"/>
    <mergeCell ref="D79:D88"/>
    <mergeCell ref="D89:D100"/>
    <mergeCell ref="D101:D105"/>
    <mergeCell ref="B101:B105"/>
    <mergeCell ref="C101:C105"/>
    <mergeCell ref="B106:B112"/>
    <mergeCell ref="C106:C112"/>
    <mergeCell ref="B113:B131"/>
    <mergeCell ref="C113:C122"/>
    <mergeCell ref="C123:C131"/>
    <mergeCell ref="C50:C52"/>
    <mergeCell ref="B53:B60"/>
    <mergeCell ref="D204:D206"/>
    <mergeCell ref="D207:D211"/>
    <mergeCell ref="D212:D214"/>
    <mergeCell ref="D215:D219"/>
    <mergeCell ref="D220:D222"/>
    <mergeCell ref="A61:A78"/>
    <mergeCell ref="A79:A100"/>
    <mergeCell ref="A101:A105"/>
    <mergeCell ref="A106:A112"/>
    <mergeCell ref="D192:D203"/>
    <mergeCell ref="D147:D152"/>
    <mergeCell ref="D153:D157"/>
    <mergeCell ref="D158:D163"/>
    <mergeCell ref="D164:D171"/>
    <mergeCell ref="D172:D183"/>
    <mergeCell ref="D184:D191"/>
    <mergeCell ref="D106:D112"/>
    <mergeCell ref="D113:D122"/>
    <mergeCell ref="D123:D131"/>
    <mergeCell ref="D132:D134"/>
    <mergeCell ref="D135:D137"/>
    <mergeCell ref="A1:A2"/>
    <mergeCell ref="A3:A17"/>
    <mergeCell ref="A18:A21"/>
    <mergeCell ref="A22:A52"/>
    <mergeCell ref="A53:A60"/>
    <mergeCell ref="A113:A131"/>
    <mergeCell ref="A132:A137"/>
    <mergeCell ref="A138:A157"/>
    <mergeCell ref="A158:A203"/>
    <mergeCell ref="A204:A22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workbookViewId="0">
      <selection activeCell="N40" sqref="N40"/>
    </sheetView>
  </sheetViews>
  <sheetFormatPr defaultColWidth="8.88671875" defaultRowHeight="13.8"/>
  <cols>
    <col min="1" max="1" width="10.88671875" style="3" customWidth="1"/>
    <col min="2" max="4" width="8.88671875" style="4"/>
    <col min="5" max="5" width="9.77734375" style="5" customWidth="1"/>
    <col min="6" max="6" width="11.88671875" style="5" customWidth="1"/>
    <col min="7" max="7" width="10.44140625" style="4" customWidth="1"/>
    <col min="8" max="8" width="9.21875" style="4" customWidth="1"/>
    <col min="9" max="9" width="13.6640625" style="6" customWidth="1"/>
    <col min="10" max="10" width="9.6640625" style="4" customWidth="1"/>
    <col min="11" max="11" width="9.44140625" style="4" customWidth="1"/>
    <col min="12" max="12" width="16.6640625" style="3" customWidth="1"/>
    <col min="13" max="13" width="19.109375" style="6" customWidth="1"/>
    <col min="14" max="14" width="7.44140625" style="4" customWidth="1"/>
    <col min="15" max="15" width="8.77734375" style="4" customWidth="1"/>
    <col min="16" max="16" width="10.44140625" style="7" customWidth="1"/>
    <col min="17" max="16384" width="8.88671875" style="3"/>
  </cols>
  <sheetData>
    <row r="1" spans="1:17" ht="19.95" customHeight="1">
      <c r="A1" s="96" t="s">
        <v>0</v>
      </c>
      <c r="B1" s="87" t="s">
        <v>13</v>
      </c>
      <c r="C1" s="88"/>
      <c r="D1" s="88"/>
      <c r="E1" s="88"/>
      <c r="F1" s="89"/>
      <c r="G1" s="90" t="s">
        <v>1</v>
      </c>
      <c r="H1" s="91"/>
      <c r="I1" s="91"/>
      <c r="J1" s="91"/>
      <c r="K1" s="91"/>
      <c r="L1" s="92"/>
      <c r="M1" s="93" t="s">
        <v>14</v>
      </c>
      <c r="N1" s="94"/>
      <c r="O1" s="94"/>
      <c r="P1" s="94"/>
      <c r="Q1" s="95"/>
    </row>
    <row r="2" spans="1:17" s="1" customFormat="1" ht="85.2" customHeight="1">
      <c r="A2" s="97"/>
      <c r="B2" s="8" t="s">
        <v>15</v>
      </c>
      <c r="C2" s="8" t="s">
        <v>16</v>
      </c>
      <c r="D2" s="8" t="s">
        <v>17</v>
      </c>
      <c r="E2" s="9" t="s">
        <v>18</v>
      </c>
      <c r="F2" s="10" t="s">
        <v>19</v>
      </c>
      <c r="G2" s="11" t="s">
        <v>2</v>
      </c>
      <c r="H2" s="11" t="s">
        <v>3</v>
      </c>
      <c r="I2" s="32" t="s">
        <v>20</v>
      </c>
      <c r="J2" s="11" t="s">
        <v>21</v>
      </c>
      <c r="K2" s="11" t="s">
        <v>4</v>
      </c>
      <c r="L2" s="33" t="s">
        <v>22</v>
      </c>
      <c r="M2" s="34" t="s">
        <v>5</v>
      </c>
      <c r="N2" s="8" t="s">
        <v>6</v>
      </c>
      <c r="O2" s="8" t="s">
        <v>7</v>
      </c>
      <c r="P2" s="35" t="s">
        <v>8</v>
      </c>
      <c r="Q2" s="49" t="s">
        <v>9</v>
      </c>
    </row>
    <row r="3" spans="1:17" ht="13.95" customHeight="1">
      <c r="A3" s="12" t="s">
        <v>23</v>
      </c>
      <c r="B3" s="13">
        <v>91.113</v>
      </c>
      <c r="C3" s="13">
        <v>2.3780000000000001</v>
      </c>
      <c r="D3" s="13">
        <v>5.992</v>
      </c>
      <c r="E3" s="14">
        <v>91</v>
      </c>
      <c r="F3" s="15">
        <v>6.1</v>
      </c>
      <c r="G3" s="13">
        <f>AVERAGE(B3:B7)</f>
        <v>84.750599999999991</v>
      </c>
      <c r="H3" s="13">
        <f>STDEV(B3:B7)</f>
        <v>25.809175331652916</v>
      </c>
      <c r="I3" s="36">
        <v>1</v>
      </c>
      <c r="J3" s="13">
        <v>1.5089999999999999</v>
      </c>
      <c r="K3" s="13">
        <f>J3*$H$3</f>
        <v>38.946045575464247</v>
      </c>
      <c r="L3" s="37">
        <f>ABS($G$3-B3)</f>
        <v>6.362400000000008</v>
      </c>
      <c r="M3" s="36">
        <v>5</v>
      </c>
      <c r="N3" s="13">
        <f>AVERAGE(B3:B7)</f>
        <v>84.750599999999991</v>
      </c>
      <c r="O3" s="13">
        <f>STDEV(B3:B7)</f>
        <v>25.809175331652916</v>
      </c>
      <c r="P3" s="38">
        <f>O3/N3</f>
        <v>0.304530886290515</v>
      </c>
      <c r="Q3" s="12" t="s">
        <v>11</v>
      </c>
    </row>
    <row r="4" spans="1:17">
      <c r="A4" s="16" t="s">
        <v>24</v>
      </c>
      <c r="B4" s="4">
        <v>108.253</v>
      </c>
      <c r="C4" s="4">
        <v>6.0469999999999997</v>
      </c>
      <c r="D4" s="4">
        <v>8.9239999999999995</v>
      </c>
      <c r="E4" s="5">
        <v>111.5</v>
      </c>
      <c r="F4" s="17">
        <v>9.3000000000000007</v>
      </c>
      <c r="L4" s="39">
        <f>ABS($G$3-B4)</f>
        <v>23.502400000000009</v>
      </c>
      <c r="Q4" s="16"/>
    </row>
    <row r="5" spans="1:17">
      <c r="A5" s="16" t="s">
        <v>25</v>
      </c>
      <c r="B5" s="4">
        <v>109.188</v>
      </c>
      <c r="C5" s="4">
        <v>2.121</v>
      </c>
      <c r="D5" s="4">
        <v>6.9530000000000003</v>
      </c>
      <c r="E5" s="5">
        <v>112.7</v>
      </c>
      <c r="F5" s="17">
        <v>7.3</v>
      </c>
      <c r="L5" s="39">
        <f>ABS($G$3-B5)</f>
        <v>24.437400000000011</v>
      </c>
      <c r="Q5" s="16"/>
    </row>
    <row r="6" spans="1:17">
      <c r="A6" s="16" t="s">
        <v>26</v>
      </c>
      <c r="B6" s="4">
        <v>57.773000000000003</v>
      </c>
      <c r="C6" s="4">
        <v>1.631</v>
      </c>
      <c r="D6" s="4">
        <v>3.8239999999999998</v>
      </c>
      <c r="E6" s="5">
        <v>56.1</v>
      </c>
      <c r="F6" s="17">
        <v>3.8</v>
      </c>
      <c r="L6" s="39">
        <f>ABS($G$3-B6)</f>
        <v>26.977599999999988</v>
      </c>
      <c r="Q6" s="16"/>
    </row>
    <row r="7" spans="1:17">
      <c r="A7" s="18" t="s">
        <v>27</v>
      </c>
      <c r="B7" s="19">
        <v>57.426000000000002</v>
      </c>
      <c r="C7" s="19">
        <v>1.1080000000000001</v>
      </c>
      <c r="D7" s="19">
        <v>3.6110000000000002</v>
      </c>
      <c r="E7" s="20">
        <v>55.8</v>
      </c>
      <c r="F7" s="21">
        <v>3.6</v>
      </c>
      <c r="G7" s="19"/>
      <c r="H7" s="19"/>
      <c r="I7" s="40"/>
      <c r="J7" s="19"/>
      <c r="K7" s="19"/>
      <c r="L7" s="41">
        <f>ABS($G$3-B7)</f>
        <v>27.32459999999999</v>
      </c>
      <c r="M7" s="40"/>
      <c r="N7" s="19"/>
      <c r="O7" s="19"/>
      <c r="P7" s="42"/>
      <c r="Q7" s="18"/>
    </row>
    <row r="8" spans="1:17" ht="13.95" customHeight="1">
      <c r="A8" s="12" t="s">
        <v>28</v>
      </c>
      <c r="B8" s="13">
        <v>65.790999999999997</v>
      </c>
      <c r="C8" s="13">
        <v>1.298</v>
      </c>
      <c r="D8" s="13">
        <v>4.1539999999999999</v>
      </c>
      <c r="E8" s="14">
        <v>65</v>
      </c>
      <c r="F8" s="15">
        <v>4.2</v>
      </c>
      <c r="G8" s="13">
        <f>AVERAGE(B8:B11)</f>
        <v>67.129000000000005</v>
      </c>
      <c r="H8" s="13">
        <f>STDEV(B8:B11)</f>
        <v>1.8155816331596484</v>
      </c>
      <c r="I8" s="36">
        <v>1</v>
      </c>
      <c r="J8" s="13">
        <v>1.383</v>
      </c>
      <c r="K8" s="13">
        <f>J8*H8</f>
        <v>2.5109493986597937</v>
      </c>
      <c r="L8" s="37">
        <f>ABS($G$8-B8)</f>
        <v>1.3380000000000081</v>
      </c>
      <c r="M8" s="36">
        <v>4</v>
      </c>
      <c r="N8" s="13">
        <f>AVERAGE(B8:B11)</f>
        <v>67.129000000000005</v>
      </c>
      <c r="O8" s="13">
        <f>STDEV(B8:B11)</f>
        <v>1.8155816331596484</v>
      </c>
      <c r="P8" s="38">
        <f>O8/N8</f>
        <v>2.704615938208E-2</v>
      </c>
      <c r="Q8" s="12" t="s">
        <v>29</v>
      </c>
    </row>
    <row r="9" spans="1:17">
      <c r="A9" s="16" t="s">
        <v>30</v>
      </c>
      <c r="B9" s="4">
        <v>65.343000000000004</v>
      </c>
      <c r="C9" s="4">
        <v>1.667</v>
      </c>
      <c r="D9" s="4">
        <v>4.2590000000000003</v>
      </c>
      <c r="E9" s="5">
        <v>64.400000000000006</v>
      </c>
      <c r="F9" s="17">
        <v>4.3</v>
      </c>
      <c r="L9" s="39">
        <f>ABS($G$8-B9)</f>
        <v>1.7860000000000014</v>
      </c>
      <c r="Q9" s="16"/>
    </row>
    <row r="10" spans="1:17">
      <c r="A10" s="16" t="s">
        <v>31</v>
      </c>
      <c r="B10" s="4">
        <v>68.569999999999993</v>
      </c>
      <c r="C10" s="4">
        <v>1.736</v>
      </c>
      <c r="D10" s="4">
        <v>4.4669999999999996</v>
      </c>
      <c r="E10" s="5">
        <v>67.7</v>
      </c>
      <c r="F10" s="17">
        <v>4.5</v>
      </c>
      <c r="L10" s="39">
        <f>ABS($G$8-B10)</f>
        <v>1.4409999999999883</v>
      </c>
      <c r="Q10" s="16"/>
    </row>
    <row r="11" spans="1:17">
      <c r="A11" s="18" t="s">
        <v>32</v>
      </c>
      <c r="B11" s="19">
        <v>68.811999999999998</v>
      </c>
      <c r="C11" s="19">
        <v>1.399</v>
      </c>
      <c r="D11" s="19">
        <v>4.3609999999999998</v>
      </c>
      <c r="E11" s="20">
        <v>68</v>
      </c>
      <c r="F11" s="21">
        <v>4.4000000000000004</v>
      </c>
      <c r="G11" s="19"/>
      <c r="H11" s="19"/>
      <c r="I11" s="40"/>
      <c r="J11" s="19"/>
      <c r="K11" s="19"/>
      <c r="L11" s="41">
        <f>ABS($G$8-B11)</f>
        <v>1.6829999999999927</v>
      </c>
      <c r="M11" s="40"/>
      <c r="N11" s="19"/>
      <c r="O11" s="19"/>
      <c r="P11" s="42"/>
      <c r="Q11" s="18"/>
    </row>
    <row r="12" spans="1:17">
      <c r="A12" s="12" t="s">
        <v>33</v>
      </c>
      <c r="B12" s="13">
        <v>44.466000000000001</v>
      </c>
      <c r="C12" s="13">
        <v>2.2240000000000002</v>
      </c>
      <c r="D12" s="13">
        <v>3.4620000000000002</v>
      </c>
      <c r="E12" s="14">
        <v>45.1</v>
      </c>
      <c r="F12" s="15">
        <v>3.5</v>
      </c>
      <c r="G12" s="13">
        <f>AVERAGE(B12:B16)</f>
        <v>47.243000000000002</v>
      </c>
      <c r="H12" s="13">
        <f>STDEV(B12:B16)</f>
        <v>5.4917793109337394</v>
      </c>
      <c r="I12" s="36">
        <v>1</v>
      </c>
      <c r="J12" s="13">
        <v>1.5089999999999999</v>
      </c>
      <c r="K12" s="13">
        <f>J12*$H$12</f>
        <v>8.2870949801990115</v>
      </c>
      <c r="L12" s="37">
        <f>ABS($G$12-B12)</f>
        <v>2.777000000000001</v>
      </c>
      <c r="M12" s="36">
        <v>5</v>
      </c>
      <c r="N12" s="13">
        <f>AVERAGE(B12:B16)</f>
        <v>47.243000000000002</v>
      </c>
      <c r="O12" s="13">
        <f>STDEV(B12:B16)</f>
        <v>5.4917793109337394</v>
      </c>
      <c r="P12" s="38">
        <f>O12/N12</f>
        <v>0.11624535509882393</v>
      </c>
      <c r="Q12" s="12" t="s">
        <v>10</v>
      </c>
    </row>
    <row r="13" spans="1:17">
      <c r="A13" s="16" t="s">
        <v>34</v>
      </c>
      <c r="B13" s="4">
        <v>50.103999999999999</v>
      </c>
      <c r="C13" s="4">
        <v>0.754</v>
      </c>
      <c r="D13" s="4">
        <v>3.0870000000000002</v>
      </c>
      <c r="E13" s="5">
        <v>49.5</v>
      </c>
      <c r="F13" s="17">
        <v>3.1</v>
      </c>
      <c r="L13" s="39">
        <f>ABS($G$12-B13)</f>
        <v>2.8609999999999971</v>
      </c>
      <c r="Q13" s="16"/>
    </row>
    <row r="14" spans="1:17">
      <c r="A14" s="16" t="s">
        <v>35</v>
      </c>
      <c r="B14" s="4">
        <v>41.27</v>
      </c>
      <c r="C14" s="4">
        <v>1.117</v>
      </c>
      <c r="D14" s="4">
        <v>2.702</v>
      </c>
      <c r="E14" s="5">
        <v>41.6</v>
      </c>
      <c r="F14" s="17">
        <v>2.8</v>
      </c>
      <c r="L14" s="39">
        <f>ABS($G$12-B14)</f>
        <v>5.972999999999999</v>
      </c>
      <c r="Q14" s="16"/>
    </row>
    <row r="15" spans="1:17">
      <c r="A15" s="16" t="s">
        <v>36</v>
      </c>
      <c r="B15" s="4">
        <v>55.273000000000003</v>
      </c>
      <c r="C15" s="4">
        <v>1.4019999999999999</v>
      </c>
      <c r="D15" s="4">
        <v>3.5920000000000001</v>
      </c>
      <c r="E15" s="5">
        <v>53.3</v>
      </c>
      <c r="F15" s="17">
        <v>3.5</v>
      </c>
      <c r="L15" s="39">
        <f>ABS($G$12-B15)</f>
        <v>8.0300000000000011</v>
      </c>
      <c r="Q15" s="16"/>
    </row>
    <row r="16" spans="1:17">
      <c r="A16" s="18" t="s">
        <v>37</v>
      </c>
      <c r="B16" s="19">
        <v>45.101999999999997</v>
      </c>
      <c r="C16" s="19">
        <v>1.1419999999999999</v>
      </c>
      <c r="D16" s="19">
        <v>2.923</v>
      </c>
      <c r="E16" s="20">
        <v>45.7</v>
      </c>
      <c r="F16" s="21">
        <v>3</v>
      </c>
      <c r="G16" s="19"/>
      <c r="H16" s="19"/>
      <c r="I16" s="40"/>
      <c r="J16" s="19"/>
      <c r="K16" s="19"/>
      <c r="L16" s="41">
        <f>ABS($G$12-B16)</f>
        <v>2.1410000000000053</v>
      </c>
      <c r="M16" s="40"/>
      <c r="N16" s="19"/>
      <c r="O16" s="19"/>
      <c r="P16" s="42"/>
      <c r="Q16" s="18"/>
    </row>
    <row r="17" spans="1:17" ht="13.95" customHeight="1">
      <c r="A17" s="12" t="s">
        <v>38</v>
      </c>
      <c r="B17" s="13">
        <v>35.127000000000002</v>
      </c>
      <c r="C17" s="13">
        <v>0.94499999999999995</v>
      </c>
      <c r="D17" s="13">
        <v>2.2949999999999999</v>
      </c>
      <c r="E17" s="14">
        <v>34.700000000000003</v>
      </c>
      <c r="F17" s="15">
        <v>2.2999999999999998</v>
      </c>
      <c r="G17" s="13">
        <f>AVERAGE(B17:B25)</f>
        <v>64.062111111111108</v>
      </c>
      <c r="H17" s="13">
        <f>STDEV(B17:B25)</f>
        <v>24.713134192390719</v>
      </c>
      <c r="I17" s="36">
        <v>1</v>
      </c>
      <c r="J17" s="13">
        <v>1.8240000000000001</v>
      </c>
      <c r="K17" s="13">
        <f>J17*H17</f>
        <v>45.076756766920674</v>
      </c>
      <c r="L17" s="37">
        <f t="shared" ref="L17:L25" si="0">ABS($G$17-B17)</f>
        <v>28.935111111111105</v>
      </c>
      <c r="M17" s="36">
        <v>9</v>
      </c>
      <c r="N17" s="13">
        <f>AVERAGE(B17:B25)</f>
        <v>64.062111111111108</v>
      </c>
      <c r="O17" s="13">
        <f>STDEV(B17:B25)</f>
        <v>24.713134192390719</v>
      </c>
      <c r="P17" s="38">
        <f>O17/N17</f>
        <v>0.38576833894105628</v>
      </c>
      <c r="Q17" s="12" t="s">
        <v>11</v>
      </c>
    </row>
    <row r="18" spans="1:17">
      <c r="A18" s="16" t="s">
        <v>39</v>
      </c>
      <c r="B18" s="4">
        <v>91.088999999999999</v>
      </c>
      <c r="C18" s="4">
        <v>2.387</v>
      </c>
      <c r="D18" s="4">
        <v>5.9939999999999998</v>
      </c>
      <c r="E18" s="5">
        <v>92.6</v>
      </c>
      <c r="F18" s="17">
        <v>6.2</v>
      </c>
      <c r="L18" s="39">
        <f t="shared" si="0"/>
        <v>27.026888888888891</v>
      </c>
      <c r="Q18" s="16"/>
    </row>
    <row r="19" spans="1:17">
      <c r="A19" s="16" t="s">
        <v>40</v>
      </c>
      <c r="B19" s="4">
        <v>24.413</v>
      </c>
      <c r="C19" s="4">
        <v>0.63600000000000001</v>
      </c>
      <c r="D19" s="4">
        <v>1.583</v>
      </c>
      <c r="E19" s="5">
        <v>23.8</v>
      </c>
      <c r="F19" s="17">
        <v>1.6</v>
      </c>
      <c r="L19" s="39">
        <f t="shared" si="0"/>
        <v>39.649111111111111</v>
      </c>
      <c r="Q19" s="16"/>
    </row>
    <row r="20" spans="1:17" ht="13.95" customHeight="1">
      <c r="A20" s="16" t="s">
        <v>41</v>
      </c>
      <c r="B20" s="4">
        <v>66.763999999999996</v>
      </c>
      <c r="C20" s="4">
        <v>1.714</v>
      </c>
      <c r="D20" s="4">
        <v>4.3570000000000002</v>
      </c>
      <c r="E20" s="5">
        <v>68.8</v>
      </c>
      <c r="F20" s="17">
        <v>4.5999999999999996</v>
      </c>
      <c r="L20" s="39">
        <f t="shared" si="0"/>
        <v>2.7018888888888881</v>
      </c>
      <c r="Q20" s="16"/>
    </row>
    <row r="21" spans="1:17">
      <c r="A21" s="16" t="s">
        <v>42</v>
      </c>
      <c r="B21" s="4">
        <v>82.444999999999993</v>
      </c>
      <c r="C21" s="4">
        <v>1.6180000000000001</v>
      </c>
      <c r="D21" s="4">
        <v>5.2229999999999999</v>
      </c>
      <c r="E21" s="5">
        <v>84.5</v>
      </c>
      <c r="F21" s="17">
        <v>5.4</v>
      </c>
      <c r="L21" s="39">
        <f t="shared" si="0"/>
        <v>18.382888888888886</v>
      </c>
      <c r="Q21" s="16"/>
    </row>
    <row r="22" spans="1:17">
      <c r="A22" s="16" t="s">
        <v>43</v>
      </c>
      <c r="B22" s="4">
        <v>95.977999999999994</v>
      </c>
      <c r="C22" s="4">
        <v>1.915</v>
      </c>
      <c r="D22" s="4">
        <v>6.109</v>
      </c>
      <c r="E22" s="5">
        <v>99.8</v>
      </c>
      <c r="F22" s="17">
        <v>6.4</v>
      </c>
      <c r="L22" s="39">
        <f t="shared" si="0"/>
        <v>31.915888888888887</v>
      </c>
      <c r="Q22" s="16"/>
    </row>
    <row r="23" spans="1:17">
      <c r="A23" s="16" t="s">
        <v>44</v>
      </c>
      <c r="B23" s="4">
        <v>52.134</v>
      </c>
      <c r="C23" s="4">
        <v>0.72599999999999998</v>
      </c>
      <c r="D23" s="4">
        <v>3.2</v>
      </c>
      <c r="E23" s="5">
        <v>53</v>
      </c>
      <c r="F23" s="17">
        <v>3.3</v>
      </c>
      <c r="L23" s="39">
        <f t="shared" si="0"/>
        <v>11.928111111111107</v>
      </c>
      <c r="Q23" s="16"/>
    </row>
    <row r="24" spans="1:17">
      <c r="A24" s="16" t="s">
        <v>45</v>
      </c>
      <c r="B24" s="4">
        <v>53.351999999999997</v>
      </c>
      <c r="C24" s="4">
        <v>0.67600000000000005</v>
      </c>
      <c r="D24" s="4">
        <v>3.2610000000000001</v>
      </c>
      <c r="E24" s="5">
        <v>53.9</v>
      </c>
      <c r="F24" s="17">
        <v>3.3</v>
      </c>
      <c r="L24" s="39">
        <f t="shared" si="0"/>
        <v>10.710111111111111</v>
      </c>
      <c r="Q24" s="16"/>
    </row>
    <row r="25" spans="1:17">
      <c r="A25" s="18" t="s">
        <v>46</v>
      </c>
      <c r="B25" s="19">
        <v>75.257000000000005</v>
      </c>
      <c r="C25" s="19">
        <v>1.413</v>
      </c>
      <c r="D25" s="19">
        <v>4.74</v>
      </c>
      <c r="E25" s="20">
        <v>77.099999999999994</v>
      </c>
      <c r="F25" s="21">
        <v>4.9000000000000004</v>
      </c>
      <c r="G25" s="19"/>
      <c r="H25" s="19"/>
      <c r="I25" s="40"/>
      <c r="J25" s="19"/>
      <c r="K25" s="19"/>
      <c r="L25" s="41">
        <f t="shared" si="0"/>
        <v>11.194888888888897</v>
      </c>
      <c r="M25" s="40"/>
      <c r="N25" s="19"/>
      <c r="O25" s="19"/>
      <c r="P25" s="42"/>
      <c r="Q25" s="18"/>
    </row>
    <row r="26" spans="1:17" ht="13.95" customHeight="1">
      <c r="A26" s="12" t="s">
        <v>47</v>
      </c>
      <c r="B26" s="13">
        <v>41.116</v>
      </c>
      <c r="C26" s="13">
        <v>0.78200000000000003</v>
      </c>
      <c r="D26" s="13">
        <v>2.573</v>
      </c>
      <c r="E26" s="14">
        <v>44.4</v>
      </c>
      <c r="F26" s="15">
        <v>2.8</v>
      </c>
      <c r="G26" s="13">
        <f>AVERAGE(B26:B30)</f>
        <v>27.756799999999998</v>
      </c>
      <c r="H26" s="13">
        <f>STDEV(B26:B30)</f>
        <v>19.909992533901168</v>
      </c>
      <c r="I26" s="36">
        <v>1</v>
      </c>
      <c r="J26" s="13">
        <v>1.5089999999999999</v>
      </c>
      <c r="K26" s="13">
        <f>$H$26*J26</f>
        <v>30.04417873365686</v>
      </c>
      <c r="L26" s="37">
        <f>ABS($G$26-B26)</f>
        <v>13.359200000000001</v>
      </c>
      <c r="M26" s="36">
        <v>5</v>
      </c>
      <c r="N26" s="13">
        <f>AVERAGE(B26:B30)</f>
        <v>27.756799999999998</v>
      </c>
      <c r="O26" s="13">
        <f>STDEV(B26:B30)</f>
        <v>19.909992533901168</v>
      </c>
      <c r="P26" s="38">
        <f>O26/N26</f>
        <v>0.71730143726586526</v>
      </c>
      <c r="Q26" s="12" t="s">
        <v>11</v>
      </c>
    </row>
    <row r="27" spans="1:17">
      <c r="A27" s="16" t="s">
        <v>48</v>
      </c>
      <c r="B27" s="4">
        <v>7.7629999999999999</v>
      </c>
      <c r="C27" s="4">
        <v>1.9339999999999999</v>
      </c>
      <c r="D27" s="4">
        <v>1.988</v>
      </c>
      <c r="E27" s="5">
        <v>6.6</v>
      </c>
      <c r="F27" s="17">
        <v>1.7</v>
      </c>
      <c r="L27" s="39">
        <f>ABS($G$26-B27)</f>
        <v>19.9938</v>
      </c>
      <c r="Q27" s="16"/>
    </row>
    <row r="28" spans="1:17">
      <c r="A28" s="16" t="s">
        <v>49</v>
      </c>
      <c r="B28" s="4">
        <v>32.783999999999999</v>
      </c>
      <c r="C28" s="4">
        <v>1.1040000000000001</v>
      </c>
      <c r="D28" s="4">
        <v>2.2410000000000001</v>
      </c>
      <c r="E28" s="5">
        <v>34.5</v>
      </c>
      <c r="F28" s="17">
        <v>2.4</v>
      </c>
      <c r="L28" s="39">
        <f>ABS($G$26-B28)</f>
        <v>5.0272000000000006</v>
      </c>
      <c r="Q28" s="16"/>
    </row>
    <row r="29" spans="1:17">
      <c r="A29" s="16" t="s">
        <v>50</v>
      </c>
      <c r="B29" s="4">
        <v>50.706000000000003</v>
      </c>
      <c r="C29" s="4">
        <v>0.73299999999999998</v>
      </c>
      <c r="D29" s="4">
        <v>3.117</v>
      </c>
      <c r="E29" s="5">
        <v>53.6</v>
      </c>
      <c r="F29" s="17">
        <v>3.3</v>
      </c>
      <c r="L29" s="39">
        <f>ABS($G$26-B29)</f>
        <v>22.949200000000005</v>
      </c>
      <c r="Q29" s="16"/>
    </row>
    <row r="30" spans="1:17">
      <c r="A30" s="18" t="s">
        <v>51</v>
      </c>
      <c r="B30" s="19">
        <v>6.415</v>
      </c>
      <c r="C30" s="19">
        <v>0.27700000000000002</v>
      </c>
      <c r="D30" s="19">
        <v>0.47</v>
      </c>
      <c r="E30" s="20">
        <v>5.2</v>
      </c>
      <c r="F30" s="21">
        <v>0.4</v>
      </c>
      <c r="G30" s="19"/>
      <c r="H30" s="19"/>
      <c r="I30" s="40"/>
      <c r="J30" s="19"/>
      <c r="K30" s="19"/>
      <c r="L30" s="41">
        <f>ABS($G$26-B30)</f>
        <v>21.341799999999999</v>
      </c>
      <c r="M30" s="40"/>
      <c r="N30" s="19"/>
      <c r="O30" s="19"/>
      <c r="P30" s="42"/>
      <c r="Q30" s="18"/>
    </row>
    <row r="31" spans="1:17">
      <c r="A31" s="12" t="s">
        <v>52</v>
      </c>
      <c r="B31" s="13">
        <v>40.746000000000002</v>
      </c>
      <c r="C31" s="13">
        <v>1.6060000000000001</v>
      </c>
      <c r="D31" s="13">
        <v>2.9119999999999999</v>
      </c>
      <c r="E31" s="14">
        <v>38.200000000000003</v>
      </c>
      <c r="F31" s="15">
        <v>2.8</v>
      </c>
      <c r="G31" s="13">
        <f>AVERAGE(B31:B36)</f>
        <v>26.97066666666667</v>
      </c>
      <c r="H31" s="13">
        <f>STDEV(B31:B36)</f>
        <v>26.561133143498726</v>
      </c>
      <c r="I31" s="36">
        <v>1</v>
      </c>
      <c r="J31" s="13">
        <v>1.61</v>
      </c>
      <c r="K31" s="13">
        <f>J31*$H$31</f>
        <v>42.763424361032953</v>
      </c>
      <c r="L31" s="37">
        <f t="shared" ref="L31:L36" si="1">ABS($G$31-B31)</f>
        <v>13.775333333333332</v>
      </c>
      <c r="M31" s="36">
        <v>5</v>
      </c>
      <c r="N31" s="13">
        <f>AVERAGE(B31:B35)</f>
        <v>17.504200000000004</v>
      </c>
      <c r="O31" s="13">
        <f>STDEV(B31:B35)</f>
        <v>14.483173295241619</v>
      </c>
      <c r="P31" s="38">
        <f>O31/N31</f>
        <v>0.82741132386750693</v>
      </c>
      <c r="Q31" s="12" t="s">
        <v>11</v>
      </c>
    </row>
    <row r="32" spans="1:17">
      <c r="A32" s="16" t="s">
        <v>53</v>
      </c>
      <c r="B32" s="4">
        <v>5.3010000000000002</v>
      </c>
      <c r="C32" s="4">
        <v>0.373</v>
      </c>
      <c r="D32" s="4">
        <v>0.48699999999999999</v>
      </c>
      <c r="E32" s="5">
        <v>4.2</v>
      </c>
      <c r="F32" s="17">
        <v>0.4</v>
      </c>
      <c r="I32" s="6">
        <v>2</v>
      </c>
      <c r="J32" s="4">
        <v>1.2290000000000001</v>
      </c>
      <c r="K32" s="4">
        <f>J32*$H$31</f>
        <v>32.643632633359935</v>
      </c>
      <c r="L32" s="39">
        <f t="shared" si="1"/>
        <v>21.669666666666672</v>
      </c>
      <c r="Q32" s="16"/>
    </row>
    <row r="33" spans="1:17">
      <c r="A33" s="16" t="s">
        <v>54</v>
      </c>
      <c r="B33" s="4">
        <v>17.666</v>
      </c>
      <c r="C33" s="4">
        <v>0.66700000000000004</v>
      </c>
      <c r="D33" s="4">
        <v>1.2410000000000001</v>
      </c>
      <c r="E33" s="5">
        <v>17</v>
      </c>
      <c r="F33" s="17">
        <v>1.2</v>
      </c>
      <c r="L33" s="39">
        <f t="shared" si="1"/>
        <v>9.3046666666666695</v>
      </c>
      <c r="Q33" s="16"/>
    </row>
    <row r="34" spans="1:17">
      <c r="A34" s="16" t="s">
        <v>55</v>
      </c>
      <c r="B34" s="4">
        <v>5.3010000000000002</v>
      </c>
      <c r="C34" s="4">
        <v>0.28000000000000003</v>
      </c>
      <c r="D34" s="4">
        <v>0.42</v>
      </c>
      <c r="E34" s="5">
        <v>4.2</v>
      </c>
      <c r="F34" s="17">
        <v>0.3</v>
      </c>
      <c r="L34" s="39">
        <f t="shared" si="1"/>
        <v>21.669666666666672</v>
      </c>
      <c r="Q34" s="16"/>
    </row>
    <row r="35" spans="1:17">
      <c r="A35" s="16" t="s">
        <v>56</v>
      </c>
      <c r="B35" s="4">
        <v>18.507000000000001</v>
      </c>
      <c r="C35" s="4">
        <v>0.56399999999999995</v>
      </c>
      <c r="D35" s="4">
        <v>1.2330000000000001</v>
      </c>
      <c r="E35" s="5">
        <v>18</v>
      </c>
      <c r="F35" s="17">
        <v>1.2</v>
      </c>
      <c r="L35" s="39">
        <f t="shared" si="1"/>
        <v>8.4636666666666684</v>
      </c>
      <c r="Q35" s="16"/>
    </row>
    <row r="36" spans="1:17" s="2" customFormat="1" ht="14.4">
      <c r="A36" s="22" t="s">
        <v>57</v>
      </c>
      <c r="B36" s="23">
        <v>74.302999999999997</v>
      </c>
      <c r="C36" s="23">
        <v>3.2549999999999999</v>
      </c>
      <c r="D36" s="23">
        <v>5.5270000000000001</v>
      </c>
      <c r="E36" s="24">
        <v>77.2</v>
      </c>
      <c r="F36" s="25">
        <v>5.8</v>
      </c>
      <c r="G36" s="19"/>
      <c r="H36" s="19"/>
      <c r="I36" s="40"/>
      <c r="J36" s="19"/>
      <c r="K36" s="19"/>
      <c r="L36" s="43">
        <f t="shared" si="1"/>
        <v>47.332333333333324</v>
      </c>
      <c r="M36" s="40"/>
      <c r="N36" s="19"/>
      <c r="O36" s="19"/>
      <c r="P36" s="42"/>
      <c r="Q36" s="18"/>
    </row>
    <row r="37" spans="1:17">
      <c r="A37" s="12" t="s">
        <v>58</v>
      </c>
      <c r="B37" s="13">
        <v>68.116</v>
      </c>
      <c r="C37" s="13">
        <v>1.3859999999999999</v>
      </c>
      <c r="D37" s="13">
        <v>4.3170000000000002</v>
      </c>
      <c r="E37" s="14">
        <v>76.3</v>
      </c>
      <c r="F37" s="15">
        <v>4.9000000000000004</v>
      </c>
      <c r="G37" s="13">
        <f>AVERAGE(B37:B39)</f>
        <v>50.488333333333337</v>
      </c>
      <c r="H37" s="13">
        <f>STDEV(B37:B39)</f>
        <v>15.333819300270006</v>
      </c>
      <c r="I37" s="36">
        <v>1</v>
      </c>
      <c r="J37" s="13">
        <v>1.196</v>
      </c>
      <c r="K37" s="13">
        <f>J37*H37</f>
        <v>18.339247883122926</v>
      </c>
      <c r="L37" s="44">
        <f>ABS($G$37-B37)</f>
        <v>17.627666666666663</v>
      </c>
      <c r="M37" s="36">
        <v>3</v>
      </c>
      <c r="N37" s="13">
        <f>AVERAGE(B37:B39)</f>
        <v>50.488333333333337</v>
      </c>
      <c r="O37" s="13">
        <f>STDEV(B37:B39)</f>
        <v>15.333819300270006</v>
      </c>
      <c r="P37" s="38">
        <f>O37/N37</f>
        <v>0.30371015020506398</v>
      </c>
      <c r="Q37" s="12" t="s">
        <v>11</v>
      </c>
    </row>
    <row r="38" spans="1:17">
      <c r="A38" s="16" t="s">
        <v>59</v>
      </c>
      <c r="B38" s="4">
        <v>40.234000000000002</v>
      </c>
      <c r="C38" s="4">
        <v>2.2130000000000001</v>
      </c>
      <c r="D38" s="4">
        <v>3.2629999999999999</v>
      </c>
      <c r="E38" s="5">
        <v>45</v>
      </c>
      <c r="F38" s="17">
        <v>3.7</v>
      </c>
      <c r="L38" s="45">
        <f t="shared" ref="L38:L39" si="2">ABS($G$37-B38)</f>
        <v>10.254333333333335</v>
      </c>
      <c r="Q38" s="16"/>
    </row>
    <row r="39" spans="1:17">
      <c r="A39" s="18" t="s">
        <v>60</v>
      </c>
      <c r="B39" s="19">
        <v>43.115000000000002</v>
      </c>
      <c r="C39" s="19">
        <v>1.2330000000000001</v>
      </c>
      <c r="D39" s="19">
        <v>2.8519999999999999</v>
      </c>
      <c r="E39" s="20">
        <v>49.2</v>
      </c>
      <c r="F39" s="21">
        <v>3.3</v>
      </c>
      <c r="G39" s="19"/>
      <c r="H39" s="19"/>
      <c r="I39" s="40"/>
      <c r="J39" s="19"/>
      <c r="K39" s="19"/>
      <c r="L39" s="46">
        <f t="shared" si="2"/>
        <v>7.3733333333333348</v>
      </c>
      <c r="M39" s="40"/>
      <c r="N39" s="19"/>
      <c r="O39" s="19"/>
      <c r="P39" s="42"/>
      <c r="Q39" s="18"/>
    </row>
    <row r="40" spans="1:17" ht="14.4">
      <c r="A40" s="12" t="s">
        <v>61</v>
      </c>
      <c r="B40" s="26">
        <v>14.551</v>
      </c>
      <c r="C40" s="26">
        <v>0.56799999999999995</v>
      </c>
      <c r="D40" s="26">
        <v>1.032</v>
      </c>
      <c r="E40" s="27">
        <v>13</v>
      </c>
      <c r="F40" s="28">
        <v>0.9</v>
      </c>
      <c r="G40" s="13">
        <f>AVERAGE(B40:B46)</f>
        <v>34.574714285714286</v>
      </c>
      <c r="H40" s="13">
        <f>STDEV(B40:B46)</f>
        <v>12.315098710042699</v>
      </c>
      <c r="I40" s="36">
        <v>1</v>
      </c>
      <c r="J40" s="13">
        <v>1.5089999999999999</v>
      </c>
      <c r="K40" s="13">
        <f>J40*H40</f>
        <v>18.583483953454433</v>
      </c>
      <c r="L40" s="47">
        <f>ABS($G$40-B40)</f>
        <v>20.023714285714284</v>
      </c>
      <c r="M40" s="36">
        <v>5</v>
      </c>
      <c r="N40" s="13">
        <f>AVERAGE(B41:B43,B45:B46)</f>
        <v>35.076599999999999</v>
      </c>
      <c r="O40" s="13">
        <f>STDEV(B41:B43,B45:B46)</f>
        <v>7.0889201081687725</v>
      </c>
      <c r="P40" s="38">
        <f>O40/N40</f>
        <v>0.20209826802394681</v>
      </c>
      <c r="Q40" s="12" t="s">
        <v>11</v>
      </c>
    </row>
    <row r="41" spans="1:17">
      <c r="A41" s="16" t="s">
        <v>62</v>
      </c>
      <c r="B41" s="4">
        <v>23.905999999999999</v>
      </c>
      <c r="C41" s="4">
        <v>0.60399999999999998</v>
      </c>
      <c r="D41" s="4">
        <v>1.542</v>
      </c>
      <c r="E41" s="5">
        <v>23.3</v>
      </c>
      <c r="F41" s="17">
        <v>1.5</v>
      </c>
      <c r="I41" s="6">
        <v>2</v>
      </c>
      <c r="J41" s="4">
        <v>1.3819999999999999</v>
      </c>
      <c r="K41" s="4">
        <f>J41*H40</f>
        <v>17.019466417279009</v>
      </c>
      <c r="L41" s="39">
        <f t="shared" ref="L41:L46" si="3">ABS($G$40-B41)</f>
        <v>10.668714285714287</v>
      </c>
      <c r="Q41" s="16"/>
    </row>
    <row r="42" spans="1:17">
      <c r="A42" s="16" t="s">
        <v>63</v>
      </c>
      <c r="B42" s="4">
        <v>32.430999999999997</v>
      </c>
      <c r="C42" s="4">
        <v>1.0609999999999999</v>
      </c>
      <c r="D42" s="4">
        <v>2.2010000000000001</v>
      </c>
      <c r="E42" s="5">
        <v>31.4</v>
      </c>
      <c r="F42" s="17">
        <v>2.2000000000000002</v>
      </c>
      <c r="I42" s="6">
        <v>3</v>
      </c>
      <c r="J42" s="4">
        <v>1.1870000000000001</v>
      </c>
      <c r="K42" s="4">
        <f>J42*H40</f>
        <v>14.618022168820685</v>
      </c>
      <c r="L42" s="39">
        <f t="shared" si="3"/>
        <v>2.1437142857142888</v>
      </c>
      <c r="Q42" s="16"/>
    </row>
    <row r="43" spans="1:17">
      <c r="A43" s="16" t="s">
        <v>64</v>
      </c>
      <c r="B43" s="4">
        <v>37.917999999999999</v>
      </c>
      <c r="C43" s="4">
        <v>0.79500000000000004</v>
      </c>
      <c r="D43" s="4">
        <v>2.3940000000000001</v>
      </c>
      <c r="E43" s="5">
        <v>37.4</v>
      </c>
      <c r="F43" s="17">
        <v>2.4</v>
      </c>
      <c r="L43" s="39">
        <f t="shared" si="3"/>
        <v>3.3432857142857131</v>
      </c>
      <c r="Q43" s="16"/>
    </row>
    <row r="44" spans="1:17" ht="14.4">
      <c r="A44" s="16" t="s">
        <v>65</v>
      </c>
      <c r="B44" s="29">
        <v>52.088999999999999</v>
      </c>
      <c r="C44" s="29">
        <v>1.3979999999999999</v>
      </c>
      <c r="D44" s="29">
        <v>3.4129999999999998</v>
      </c>
      <c r="E44" s="30">
        <v>51</v>
      </c>
      <c r="F44" s="31">
        <v>3.4</v>
      </c>
      <c r="L44" s="48">
        <f t="shared" si="3"/>
        <v>17.514285714285712</v>
      </c>
      <c r="Q44" s="16"/>
    </row>
    <row r="45" spans="1:17">
      <c r="A45" s="16" t="s">
        <v>66</v>
      </c>
      <c r="B45" s="4">
        <v>41.247</v>
      </c>
      <c r="C45" s="4">
        <v>0.84499999999999997</v>
      </c>
      <c r="D45" s="4">
        <v>2.6</v>
      </c>
      <c r="E45" s="5">
        <v>41.6</v>
      </c>
      <c r="F45" s="17">
        <v>2.7</v>
      </c>
      <c r="L45" s="39">
        <f t="shared" si="3"/>
        <v>6.6722857142857137</v>
      </c>
      <c r="Q45" s="16"/>
    </row>
    <row r="46" spans="1:17">
      <c r="A46" s="18" t="s">
        <v>67</v>
      </c>
      <c r="B46" s="19">
        <v>39.881</v>
      </c>
      <c r="C46" s="19">
        <v>1.2190000000000001</v>
      </c>
      <c r="D46" s="19">
        <v>2.6709999999999998</v>
      </c>
      <c r="E46" s="20">
        <v>39.799999999999997</v>
      </c>
      <c r="F46" s="21">
        <v>2.7</v>
      </c>
      <c r="G46" s="19"/>
      <c r="H46" s="19"/>
      <c r="I46" s="40"/>
      <c r="J46" s="19"/>
      <c r="K46" s="19"/>
      <c r="L46" s="41">
        <f t="shared" si="3"/>
        <v>5.3062857142857141</v>
      </c>
      <c r="M46" s="40"/>
      <c r="N46" s="19"/>
      <c r="O46" s="19"/>
      <c r="P46" s="42"/>
      <c r="Q46" s="18"/>
    </row>
    <row r="47" spans="1:17">
      <c r="A47" s="3" t="s">
        <v>12</v>
      </c>
    </row>
  </sheetData>
  <mergeCells count="4">
    <mergeCell ref="B1:F1"/>
    <mergeCell ref="G1:L1"/>
    <mergeCell ref="M1:Q1"/>
    <mergeCell ref="A1:A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10Be date</vt:lpstr>
      <vt:lpstr>10Be data analysis</vt:lpstr>
      <vt:lpstr>Meriaux et al. (2004)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86188</cp:lastModifiedBy>
  <dcterms:created xsi:type="dcterms:W3CDTF">2006-09-16T00:00:00Z</dcterms:created>
  <dcterms:modified xsi:type="dcterms:W3CDTF">2023-03-24T13:13:01Z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DDE48B338A9548F79EDF789D94F23515</vt:lpwstr>
  </property>
  <property fmtid="{D5CDD505-2E9C-101B-9397-08002B2CF9AE}" pid="3" name="KSOProductBuildVer">
    <vt:lpwstr>2052-11.1.0.11365</vt:lpwstr>
  </property>
</Properties>
</file>