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TMHM works\Snake parasites\Encyclometra manuscript\"/>
    </mc:Choice>
  </mc:AlternateContent>
  <xr:revisionPtr revIDLastSave="0" documentId="13_ncr:1_{59896B83-1746-4E42-8D5C-4F92D729CCE8}" xr6:coauthVersionLast="47" xr6:coauthVersionMax="47" xr10:uidLastSave="{00000000-0000-0000-0000-000000000000}"/>
  <bookViews>
    <workbookView xWindow="-120" yWindow="-120" windowWidth="29040" windowHeight="15720" xr2:uid="{705D87CB-242B-4A98-80C4-DE814F1DF8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5" i="1" l="1"/>
  <c r="R35" i="1"/>
  <c r="N35" i="1"/>
  <c r="M35" i="1"/>
  <c r="K35" i="1"/>
  <c r="J35" i="1"/>
  <c r="H35" i="1"/>
  <c r="G35" i="1"/>
  <c r="F35" i="1"/>
  <c r="E35" i="1"/>
  <c r="D35" i="1"/>
  <c r="C35" i="1"/>
  <c r="S34" i="1"/>
  <c r="R34" i="1"/>
  <c r="N34" i="1"/>
  <c r="M34" i="1"/>
  <c r="K34" i="1"/>
  <c r="J34" i="1"/>
  <c r="H34" i="1"/>
  <c r="G34" i="1"/>
  <c r="F34" i="1"/>
  <c r="E34" i="1"/>
  <c r="D34" i="1"/>
  <c r="C34" i="1"/>
  <c r="S33" i="1"/>
  <c r="R33" i="1"/>
  <c r="N33" i="1"/>
  <c r="M33" i="1"/>
  <c r="K33" i="1"/>
  <c r="J33" i="1"/>
  <c r="H33" i="1"/>
  <c r="G33" i="1"/>
  <c r="F33" i="1"/>
  <c r="E33" i="1"/>
  <c r="D33" i="1"/>
  <c r="C33" i="1"/>
  <c r="O32" i="1"/>
  <c r="L32" i="1"/>
  <c r="I32" i="1"/>
  <c r="O31" i="1"/>
  <c r="L31" i="1"/>
  <c r="I31" i="1"/>
  <c r="O30" i="1"/>
  <c r="L30" i="1"/>
  <c r="I30" i="1"/>
  <c r="O29" i="1"/>
  <c r="L29" i="1"/>
  <c r="I29" i="1"/>
  <c r="O28" i="1"/>
  <c r="L28" i="1"/>
  <c r="I28" i="1"/>
  <c r="O27" i="1"/>
  <c r="L27" i="1"/>
  <c r="I27" i="1"/>
  <c r="O26" i="1"/>
  <c r="L26" i="1"/>
  <c r="I26" i="1"/>
  <c r="O25" i="1"/>
  <c r="L25" i="1"/>
  <c r="I25" i="1"/>
  <c r="O24" i="1"/>
  <c r="L24" i="1"/>
  <c r="I24" i="1"/>
  <c r="O23" i="1"/>
  <c r="L23" i="1"/>
  <c r="I23" i="1"/>
  <c r="O22" i="1"/>
  <c r="L22" i="1"/>
  <c r="I22" i="1"/>
  <c r="O21" i="1"/>
  <c r="L21" i="1"/>
  <c r="I21" i="1"/>
  <c r="O20" i="1"/>
  <c r="L20" i="1"/>
  <c r="I20" i="1"/>
  <c r="O19" i="1"/>
  <c r="L19" i="1"/>
  <c r="I19" i="1"/>
  <c r="O18" i="1"/>
  <c r="L18" i="1"/>
  <c r="I18" i="1"/>
  <c r="O17" i="1"/>
  <c r="L17" i="1"/>
  <c r="I17" i="1"/>
  <c r="O16" i="1"/>
  <c r="L16" i="1"/>
  <c r="I16" i="1"/>
  <c r="O15" i="1"/>
  <c r="L15" i="1"/>
  <c r="I15" i="1"/>
  <c r="O14" i="1"/>
  <c r="L14" i="1"/>
  <c r="I14" i="1"/>
  <c r="O13" i="1"/>
  <c r="L13" i="1"/>
  <c r="I13" i="1"/>
  <c r="O12" i="1"/>
  <c r="L12" i="1"/>
  <c r="I12" i="1"/>
  <c r="O11" i="1"/>
  <c r="L11" i="1"/>
  <c r="I11" i="1"/>
  <c r="O10" i="1"/>
  <c r="L10" i="1"/>
  <c r="I10" i="1"/>
  <c r="O9" i="1"/>
  <c r="L9" i="1"/>
  <c r="I9" i="1"/>
  <c r="O8" i="1"/>
  <c r="L8" i="1"/>
  <c r="I8" i="1"/>
  <c r="O7" i="1"/>
  <c r="L7" i="1"/>
  <c r="I7" i="1"/>
  <c r="I6" i="1"/>
  <c r="O5" i="1"/>
  <c r="L5" i="1"/>
  <c r="I5" i="1"/>
  <c r="O4" i="1"/>
  <c r="L4" i="1"/>
  <c r="I4" i="1"/>
  <c r="O3" i="1"/>
  <c r="L3" i="1"/>
  <c r="I3" i="1"/>
  <c r="I33" i="1" l="1"/>
  <c r="L35" i="1"/>
  <c r="I34" i="1"/>
  <c r="L33" i="1"/>
  <c r="O33" i="1"/>
  <c r="L34" i="1"/>
  <c r="O35" i="1"/>
  <c r="O34" i="1"/>
  <c r="I35" i="1"/>
</calcChain>
</file>

<file path=xl/sharedStrings.xml><?xml version="1.0" encoding="utf-8"?>
<sst xmlns="http://schemas.openxmlformats.org/spreadsheetml/2006/main" count="147" uniqueCount="28">
  <si>
    <t>Number</t>
  </si>
  <si>
    <t>Location</t>
  </si>
  <si>
    <t>Body length</t>
  </si>
  <si>
    <t>Body width</t>
  </si>
  <si>
    <t>Oral sucker (length)</t>
  </si>
  <si>
    <t>Oral sucker (width)</t>
  </si>
  <si>
    <t>Ventral sucker (length)</t>
  </si>
  <si>
    <t>Ventral sucker (width)</t>
  </si>
  <si>
    <t>Ratio vs:os</t>
  </si>
  <si>
    <t>Testes 1 (length)</t>
  </si>
  <si>
    <t>Testes 2 (length)</t>
  </si>
  <si>
    <t>Testes (length)</t>
  </si>
  <si>
    <t>Testes 1 (width)</t>
  </si>
  <si>
    <t>Testes 2 (width)</t>
  </si>
  <si>
    <t>Testes (width)</t>
  </si>
  <si>
    <t>Testes position</t>
  </si>
  <si>
    <t>Caeca</t>
  </si>
  <si>
    <t>Egg (length)</t>
  </si>
  <si>
    <t>Egg (width)</t>
  </si>
  <si>
    <t>Thailand</t>
  </si>
  <si>
    <t>Diagnonal</t>
  </si>
  <si>
    <t>Symmetric</t>
  </si>
  <si>
    <t>NA</t>
  </si>
  <si>
    <t>Cambodia</t>
  </si>
  <si>
    <t>Mean</t>
  </si>
  <si>
    <t>Minimum</t>
  </si>
  <si>
    <t>Maximum</t>
  </si>
  <si>
    <r>
      <rPr>
        <b/>
        <sz val="11"/>
        <color theme="1"/>
        <rFont val="Calibri"/>
        <family val="2"/>
        <scheme val="minor"/>
      </rPr>
      <t>Supplementary table S2.</t>
    </r>
    <r>
      <rPr>
        <sz val="11"/>
        <color theme="1"/>
        <rFont val="Calibri"/>
        <family val="2"/>
        <scheme val="minor"/>
      </rPr>
      <t xml:space="preserve"> Morphological measurements (in 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 xml:space="preserve">m) of </t>
    </r>
    <r>
      <rPr>
        <i/>
        <sz val="11"/>
        <color theme="1"/>
        <rFont val="Calibri"/>
        <family val="2"/>
        <scheme val="minor"/>
      </rPr>
      <t>Encyclometra</t>
    </r>
    <r>
      <rPr>
        <sz val="11"/>
        <color theme="1"/>
        <rFont val="Calibri"/>
        <family val="2"/>
        <scheme val="minor"/>
      </rPr>
      <t xml:space="preserve"> in this study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</si>
</sst>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58D8C-DC44-4CDF-80C2-EC2DA01D5D3C}">
  <dimension ref="A1:S35"/>
  <sheetViews>
    <sheetView tabSelected="1" workbookViewId="0">
      <selection activeCell="E5" sqref="E5"/>
    </sheetView>
  </sheetViews>
  <sheetFormatPr defaultRowHeight="15" x14ac:dyDescent="0.25"/>
  <cols>
    <col min="1" max="4" width="15.7109375" customWidth="1"/>
    <col min="5" max="5" width="19" customWidth="1"/>
    <col min="6" max="6" width="20.5703125" customWidth="1"/>
    <col min="7" max="7" width="21.28515625" customWidth="1"/>
    <col min="8" max="8" width="20.140625" customWidth="1"/>
    <col min="9" max="15" width="15.7109375" customWidth="1"/>
    <col min="16" max="17" width="15.7109375" style="3" customWidth="1"/>
    <col min="18" max="19" width="15.7109375" customWidth="1"/>
  </cols>
  <sheetData>
    <row r="1" spans="1:19" x14ac:dyDescent="0.25">
      <c r="A1" t="s">
        <v>27</v>
      </c>
    </row>
    <row r="2" spans="1:19" s="3" customForma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</row>
    <row r="3" spans="1:19" x14ac:dyDescent="0.25">
      <c r="A3">
        <v>1</v>
      </c>
      <c r="B3" s="3" t="s">
        <v>19</v>
      </c>
      <c r="C3">
        <v>1123.114</v>
      </c>
      <c r="D3">
        <v>464.51400000000001</v>
      </c>
      <c r="E3">
        <v>188.506</v>
      </c>
      <c r="F3">
        <v>164.619</v>
      </c>
      <c r="G3">
        <v>176.15</v>
      </c>
      <c r="H3">
        <v>175.09399999999999</v>
      </c>
      <c r="I3">
        <f t="shared" ref="I3:I32" si="0">(H3/F3)</f>
        <v>1.0636317800496904</v>
      </c>
      <c r="J3">
        <v>100.414</v>
      </c>
      <c r="K3">
        <v>88.710999999999999</v>
      </c>
      <c r="L3">
        <f>((J3+K3)/2)</f>
        <v>94.5625</v>
      </c>
      <c r="M3">
        <v>65.286000000000001</v>
      </c>
      <c r="N3">
        <v>60.624000000000002</v>
      </c>
      <c r="O3">
        <f>((M3+N3)/2)</f>
        <v>62.954999999999998</v>
      </c>
      <c r="P3" s="3" t="s">
        <v>20</v>
      </c>
      <c r="Q3" s="3" t="s">
        <v>21</v>
      </c>
      <c r="R3">
        <v>72.662999999999997</v>
      </c>
      <c r="S3">
        <v>35.173999999999999</v>
      </c>
    </row>
    <row r="4" spans="1:19" x14ac:dyDescent="0.25">
      <c r="A4">
        <v>2</v>
      </c>
      <c r="B4" s="3" t="s">
        <v>19</v>
      </c>
      <c r="C4">
        <v>1350.2280000000001</v>
      </c>
      <c r="D4">
        <v>579.79</v>
      </c>
      <c r="E4">
        <v>220.19499999999999</v>
      </c>
      <c r="F4">
        <v>188.02600000000001</v>
      </c>
      <c r="G4">
        <v>190.827</v>
      </c>
      <c r="H4">
        <v>201.22399999999999</v>
      </c>
      <c r="I4">
        <f t="shared" si="0"/>
        <v>1.0701924201972066</v>
      </c>
      <c r="J4">
        <v>87.671000000000006</v>
      </c>
      <c r="K4">
        <v>77.924000000000007</v>
      </c>
      <c r="L4">
        <f t="shared" ref="L4:L32" si="1">((J4+K4)/2)</f>
        <v>82.797500000000014</v>
      </c>
      <c r="M4">
        <v>84.474999999999994</v>
      </c>
      <c r="N4">
        <v>87.927000000000007</v>
      </c>
      <c r="O4">
        <f t="shared" ref="O4:O32" si="2">((M4+N4)/2)</f>
        <v>86.200999999999993</v>
      </c>
      <c r="P4" s="3" t="s">
        <v>20</v>
      </c>
      <c r="Q4" s="3" t="s">
        <v>21</v>
      </c>
      <c r="R4" s="4" t="s">
        <v>22</v>
      </c>
      <c r="S4" s="4" t="s">
        <v>22</v>
      </c>
    </row>
    <row r="5" spans="1:19" x14ac:dyDescent="0.25">
      <c r="A5">
        <v>3</v>
      </c>
      <c r="B5" s="3" t="s">
        <v>19</v>
      </c>
      <c r="C5">
        <v>1010.7569999999999</v>
      </c>
      <c r="D5">
        <v>760.29300000000001</v>
      </c>
      <c r="E5">
        <v>225.36600000000001</v>
      </c>
      <c r="F5">
        <v>247.107</v>
      </c>
      <c r="G5">
        <v>223.12200000000001</v>
      </c>
      <c r="H5">
        <v>260.44900000000001</v>
      </c>
      <c r="I5">
        <f t="shared" si="0"/>
        <v>1.0539928047364098</v>
      </c>
      <c r="J5">
        <v>71.718999999999994</v>
      </c>
      <c r="K5">
        <v>70.611000000000004</v>
      </c>
      <c r="L5">
        <f t="shared" si="1"/>
        <v>71.164999999999992</v>
      </c>
      <c r="M5">
        <v>40.631</v>
      </c>
      <c r="N5">
        <v>43.281999999999996</v>
      </c>
      <c r="O5">
        <f t="shared" si="2"/>
        <v>41.956499999999998</v>
      </c>
      <c r="P5" s="3" t="s">
        <v>20</v>
      </c>
      <c r="Q5" s="3" t="s">
        <v>21</v>
      </c>
      <c r="R5">
        <v>72.394000000000005</v>
      </c>
      <c r="S5">
        <v>38.470999999999997</v>
      </c>
    </row>
    <row r="6" spans="1:19" x14ac:dyDescent="0.25">
      <c r="A6">
        <v>4</v>
      </c>
      <c r="B6" s="3" t="s">
        <v>19</v>
      </c>
      <c r="C6">
        <v>986.25099999999998</v>
      </c>
      <c r="D6">
        <v>461.68700000000001</v>
      </c>
      <c r="E6">
        <v>135.184</v>
      </c>
      <c r="F6">
        <v>155.886</v>
      </c>
      <c r="G6">
        <v>161.80099999999999</v>
      </c>
      <c r="H6">
        <v>173.304</v>
      </c>
      <c r="I6">
        <f t="shared" si="0"/>
        <v>1.1117354990185135</v>
      </c>
      <c r="J6">
        <v>78.962999999999994</v>
      </c>
      <c r="K6" s="4" t="s">
        <v>22</v>
      </c>
      <c r="L6" s="4" t="s">
        <v>22</v>
      </c>
      <c r="M6" s="4">
        <v>67.375</v>
      </c>
      <c r="N6" s="4" t="s">
        <v>22</v>
      </c>
      <c r="O6" s="4" t="s">
        <v>22</v>
      </c>
      <c r="P6" s="3" t="s">
        <v>20</v>
      </c>
      <c r="Q6" s="3" t="s">
        <v>22</v>
      </c>
      <c r="R6">
        <v>71.453000000000003</v>
      </c>
      <c r="S6">
        <v>34.805999999999997</v>
      </c>
    </row>
    <row r="7" spans="1:19" x14ac:dyDescent="0.25">
      <c r="A7">
        <v>5</v>
      </c>
      <c r="B7" s="3" t="s">
        <v>19</v>
      </c>
      <c r="C7">
        <v>1170.7950000000001</v>
      </c>
      <c r="D7">
        <v>631.18600000000004</v>
      </c>
      <c r="E7">
        <v>230.21</v>
      </c>
      <c r="F7">
        <v>226.34399999999999</v>
      </c>
      <c r="G7">
        <v>207.51300000000001</v>
      </c>
      <c r="H7">
        <v>261.94499999999999</v>
      </c>
      <c r="I7">
        <f t="shared" si="0"/>
        <v>1.1572871381613827</v>
      </c>
      <c r="J7">
        <v>121.282</v>
      </c>
      <c r="K7">
        <v>122.414</v>
      </c>
      <c r="L7">
        <f t="shared" si="1"/>
        <v>121.848</v>
      </c>
      <c r="M7">
        <v>120.151</v>
      </c>
      <c r="N7">
        <v>96.120999999999995</v>
      </c>
      <c r="O7">
        <f t="shared" si="2"/>
        <v>108.136</v>
      </c>
      <c r="P7" s="3" t="s">
        <v>20</v>
      </c>
      <c r="Q7" s="3" t="s">
        <v>21</v>
      </c>
      <c r="R7">
        <v>73.070999999999998</v>
      </c>
      <c r="S7">
        <v>42.101999999999997</v>
      </c>
    </row>
    <row r="8" spans="1:19" x14ac:dyDescent="0.25">
      <c r="A8">
        <v>6</v>
      </c>
      <c r="B8" s="3" t="s">
        <v>19</v>
      </c>
      <c r="C8">
        <v>1126.646</v>
      </c>
      <c r="D8">
        <v>296.12900000000002</v>
      </c>
      <c r="E8">
        <v>204.316</v>
      </c>
      <c r="F8">
        <v>190.27099999999999</v>
      </c>
      <c r="G8">
        <v>229.84700000000001</v>
      </c>
      <c r="H8">
        <v>228.001</v>
      </c>
      <c r="I8">
        <f t="shared" si="0"/>
        <v>1.1982961144893338</v>
      </c>
      <c r="J8">
        <v>98.162999999999997</v>
      </c>
      <c r="K8">
        <v>103.58499999999999</v>
      </c>
      <c r="L8">
        <f t="shared" si="1"/>
        <v>100.874</v>
      </c>
      <c r="M8">
        <v>87.578000000000003</v>
      </c>
      <c r="N8">
        <v>87.64</v>
      </c>
      <c r="O8">
        <f t="shared" si="2"/>
        <v>87.609000000000009</v>
      </c>
      <c r="P8" s="3" t="s">
        <v>20</v>
      </c>
      <c r="Q8" s="3" t="s">
        <v>21</v>
      </c>
      <c r="R8">
        <v>71.960999999999999</v>
      </c>
      <c r="S8">
        <v>42.689</v>
      </c>
    </row>
    <row r="9" spans="1:19" x14ac:dyDescent="0.25">
      <c r="A9">
        <v>7</v>
      </c>
      <c r="B9" s="3" t="s">
        <v>19</v>
      </c>
      <c r="C9">
        <v>1262.5219999999999</v>
      </c>
      <c r="D9">
        <v>281.38499999999999</v>
      </c>
      <c r="E9">
        <v>187.93700000000001</v>
      </c>
      <c r="F9">
        <v>188.37799999999999</v>
      </c>
      <c r="G9">
        <v>238.637</v>
      </c>
      <c r="H9">
        <v>211.251</v>
      </c>
      <c r="I9">
        <f t="shared" si="0"/>
        <v>1.1214207603860324</v>
      </c>
      <c r="J9">
        <v>55.377000000000002</v>
      </c>
      <c r="K9">
        <v>62.771999999999998</v>
      </c>
      <c r="L9">
        <f t="shared" si="1"/>
        <v>59.0745</v>
      </c>
      <c r="M9">
        <v>66.37</v>
      </c>
      <c r="N9">
        <v>57.222000000000001</v>
      </c>
      <c r="O9">
        <f t="shared" si="2"/>
        <v>61.796000000000006</v>
      </c>
      <c r="P9" s="3" t="s">
        <v>20</v>
      </c>
      <c r="Q9" s="3" t="s">
        <v>21</v>
      </c>
      <c r="R9" s="4" t="s">
        <v>22</v>
      </c>
      <c r="S9" s="4" t="s">
        <v>22</v>
      </c>
    </row>
    <row r="10" spans="1:19" x14ac:dyDescent="0.25">
      <c r="A10">
        <v>8</v>
      </c>
      <c r="B10" s="3" t="s">
        <v>19</v>
      </c>
      <c r="C10">
        <v>1034.22</v>
      </c>
      <c r="D10">
        <v>610.93299999999999</v>
      </c>
      <c r="E10">
        <v>194.44900000000001</v>
      </c>
      <c r="F10">
        <v>168.38900000000001</v>
      </c>
      <c r="G10">
        <v>189.053</v>
      </c>
      <c r="H10">
        <v>178.041</v>
      </c>
      <c r="I10">
        <f t="shared" si="0"/>
        <v>1.0573196586475362</v>
      </c>
      <c r="J10">
        <v>114.5</v>
      </c>
      <c r="K10">
        <v>103.866</v>
      </c>
      <c r="L10">
        <f t="shared" si="1"/>
        <v>109.18299999999999</v>
      </c>
      <c r="M10">
        <v>88.171000000000006</v>
      </c>
      <c r="N10">
        <v>97.259</v>
      </c>
      <c r="O10">
        <f t="shared" si="2"/>
        <v>92.715000000000003</v>
      </c>
      <c r="P10" s="3" t="s">
        <v>20</v>
      </c>
      <c r="Q10" s="3" t="s">
        <v>22</v>
      </c>
      <c r="R10" s="4" t="s">
        <v>22</v>
      </c>
      <c r="S10" s="4" t="s">
        <v>22</v>
      </c>
    </row>
    <row r="11" spans="1:19" x14ac:dyDescent="0.25">
      <c r="A11">
        <v>9</v>
      </c>
      <c r="B11" s="3" t="s">
        <v>19</v>
      </c>
      <c r="C11">
        <v>1571.723</v>
      </c>
      <c r="D11">
        <v>689.87800000000004</v>
      </c>
      <c r="E11">
        <v>225.01300000000001</v>
      </c>
      <c r="F11">
        <v>214.34100000000001</v>
      </c>
      <c r="G11">
        <v>243.45099999999999</v>
      </c>
      <c r="H11">
        <v>253.89500000000001</v>
      </c>
      <c r="I11">
        <f t="shared" si="0"/>
        <v>1.1845377226009024</v>
      </c>
      <c r="J11">
        <v>97.754000000000005</v>
      </c>
      <c r="K11">
        <v>109.029</v>
      </c>
      <c r="L11">
        <f t="shared" si="1"/>
        <v>103.39150000000001</v>
      </c>
      <c r="M11">
        <v>138.363</v>
      </c>
      <c r="N11">
        <v>111.95</v>
      </c>
      <c r="O11">
        <f t="shared" si="2"/>
        <v>125.15649999999999</v>
      </c>
      <c r="P11" s="3" t="s">
        <v>20</v>
      </c>
      <c r="Q11" s="3" t="s">
        <v>22</v>
      </c>
      <c r="R11">
        <v>64.087000000000003</v>
      </c>
      <c r="S11">
        <v>43.716000000000001</v>
      </c>
    </row>
    <row r="12" spans="1:19" x14ac:dyDescent="0.25">
      <c r="A12">
        <v>10</v>
      </c>
      <c r="B12" s="3" t="s">
        <v>19</v>
      </c>
      <c r="C12">
        <v>1761.0360000000001</v>
      </c>
      <c r="D12">
        <v>595.07500000000005</v>
      </c>
      <c r="E12">
        <v>242.52600000000001</v>
      </c>
      <c r="F12">
        <v>224.70500000000001</v>
      </c>
      <c r="G12">
        <v>239.274</v>
      </c>
      <c r="H12">
        <v>215.816</v>
      </c>
      <c r="I12">
        <f t="shared" si="0"/>
        <v>0.96044146770209826</v>
      </c>
      <c r="J12">
        <v>128.52199999999999</v>
      </c>
      <c r="K12">
        <v>111.23099999999999</v>
      </c>
      <c r="L12">
        <f t="shared" si="1"/>
        <v>119.87649999999999</v>
      </c>
      <c r="M12">
        <v>99.899000000000001</v>
      </c>
      <c r="N12">
        <v>103.977</v>
      </c>
      <c r="O12">
        <f t="shared" si="2"/>
        <v>101.938</v>
      </c>
      <c r="P12" s="3" t="s">
        <v>20</v>
      </c>
      <c r="Q12" s="3" t="s">
        <v>22</v>
      </c>
      <c r="R12">
        <v>78.497</v>
      </c>
      <c r="S12">
        <v>41.38</v>
      </c>
    </row>
    <row r="13" spans="1:19" x14ac:dyDescent="0.25">
      <c r="A13">
        <v>11</v>
      </c>
      <c r="B13" s="3" t="s">
        <v>19</v>
      </c>
      <c r="C13">
        <v>1183.0889999999999</v>
      </c>
      <c r="D13">
        <v>470.24599999999998</v>
      </c>
      <c r="E13">
        <v>190.542</v>
      </c>
      <c r="F13">
        <v>169.066</v>
      </c>
      <c r="G13">
        <v>156.04300000000001</v>
      </c>
      <c r="H13">
        <v>171.63800000000001</v>
      </c>
      <c r="I13">
        <f t="shared" si="0"/>
        <v>1.0152129937420888</v>
      </c>
      <c r="J13">
        <v>84.135999999999996</v>
      </c>
      <c r="K13">
        <v>84.216999999999999</v>
      </c>
      <c r="L13">
        <f t="shared" si="1"/>
        <v>84.176500000000004</v>
      </c>
      <c r="M13">
        <v>86.58</v>
      </c>
      <c r="N13">
        <v>68.415999999999997</v>
      </c>
      <c r="O13">
        <f t="shared" si="2"/>
        <v>77.49799999999999</v>
      </c>
      <c r="P13" s="3" t="s">
        <v>20</v>
      </c>
      <c r="Q13" s="3" t="s">
        <v>21</v>
      </c>
      <c r="R13" s="4" t="s">
        <v>22</v>
      </c>
      <c r="S13" s="4" t="s">
        <v>22</v>
      </c>
    </row>
    <row r="14" spans="1:19" x14ac:dyDescent="0.25">
      <c r="A14">
        <v>12</v>
      </c>
      <c r="B14" s="3" t="s">
        <v>19</v>
      </c>
      <c r="C14">
        <v>871.62699999999995</v>
      </c>
      <c r="D14">
        <v>348.48500000000001</v>
      </c>
      <c r="E14">
        <v>161.744</v>
      </c>
      <c r="F14">
        <v>156.006</v>
      </c>
      <c r="G14">
        <v>156.80199999999999</v>
      </c>
      <c r="H14">
        <v>146.62700000000001</v>
      </c>
      <c r="I14">
        <f t="shared" si="0"/>
        <v>0.93988051741599687</v>
      </c>
      <c r="J14">
        <v>55.109000000000002</v>
      </c>
      <c r="K14">
        <v>57.658999999999999</v>
      </c>
      <c r="L14">
        <f t="shared" si="1"/>
        <v>56.384</v>
      </c>
      <c r="M14">
        <v>86.856999999999999</v>
      </c>
      <c r="N14">
        <v>73.03</v>
      </c>
      <c r="O14">
        <f t="shared" si="2"/>
        <v>79.9435</v>
      </c>
      <c r="P14" s="3" t="s">
        <v>20</v>
      </c>
      <c r="Q14" s="3" t="s">
        <v>22</v>
      </c>
      <c r="R14" s="4" t="s">
        <v>22</v>
      </c>
      <c r="S14" s="4" t="s">
        <v>22</v>
      </c>
    </row>
    <row r="15" spans="1:19" x14ac:dyDescent="0.25">
      <c r="A15">
        <v>13</v>
      </c>
      <c r="B15" s="3" t="s">
        <v>19</v>
      </c>
      <c r="C15">
        <v>871.83100000000002</v>
      </c>
      <c r="D15">
        <v>401.35599999999999</v>
      </c>
      <c r="E15">
        <v>139.434</v>
      </c>
      <c r="F15">
        <v>163.01</v>
      </c>
      <c r="G15">
        <v>171.63800000000001</v>
      </c>
      <c r="H15">
        <v>155.328</v>
      </c>
      <c r="I15">
        <f t="shared" si="0"/>
        <v>0.95287405680633097</v>
      </c>
      <c r="J15">
        <v>80.387</v>
      </c>
      <c r="K15">
        <v>50.055</v>
      </c>
      <c r="L15">
        <f t="shared" si="1"/>
        <v>65.221000000000004</v>
      </c>
      <c r="M15">
        <v>67.263999999999996</v>
      </c>
      <c r="N15">
        <v>62.738999999999997</v>
      </c>
      <c r="O15">
        <f t="shared" si="2"/>
        <v>65.001499999999993</v>
      </c>
      <c r="P15" s="3" t="s">
        <v>20</v>
      </c>
      <c r="Q15" s="3" t="s">
        <v>21</v>
      </c>
      <c r="R15" s="4" t="s">
        <v>22</v>
      </c>
      <c r="S15" s="4" t="s">
        <v>22</v>
      </c>
    </row>
    <row r="16" spans="1:19" x14ac:dyDescent="0.25">
      <c r="A16">
        <v>14</v>
      </c>
      <c r="B16" s="3" t="s">
        <v>19</v>
      </c>
      <c r="C16">
        <v>1302.0899999999999</v>
      </c>
      <c r="D16">
        <v>596.77200000000005</v>
      </c>
      <c r="E16">
        <v>191.30099999999999</v>
      </c>
      <c r="F16">
        <v>235.63200000000001</v>
      </c>
      <c r="G16">
        <v>209.364</v>
      </c>
      <c r="H16">
        <v>232.149</v>
      </c>
      <c r="I16">
        <f t="shared" si="0"/>
        <v>0.98521847626807901</v>
      </c>
      <c r="J16">
        <v>88.840999999999994</v>
      </c>
      <c r="K16">
        <v>96.070999999999998</v>
      </c>
      <c r="L16">
        <f t="shared" si="1"/>
        <v>92.455999999999989</v>
      </c>
      <c r="M16">
        <v>77.188000000000002</v>
      </c>
      <c r="N16">
        <v>78.885000000000005</v>
      </c>
      <c r="O16">
        <f t="shared" si="2"/>
        <v>78.036500000000004</v>
      </c>
      <c r="P16" s="3" t="s">
        <v>20</v>
      </c>
      <c r="Q16" s="3" t="s">
        <v>21</v>
      </c>
      <c r="R16">
        <v>70.418999999999997</v>
      </c>
      <c r="S16">
        <v>41.686</v>
      </c>
    </row>
    <row r="17" spans="1:19" x14ac:dyDescent="0.25">
      <c r="A17">
        <v>15</v>
      </c>
      <c r="B17" s="3" t="s">
        <v>19</v>
      </c>
      <c r="C17">
        <v>784.41800000000001</v>
      </c>
      <c r="D17">
        <v>328.392</v>
      </c>
      <c r="E17">
        <v>145.48599999999999</v>
      </c>
      <c r="F17">
        <v>141.66399999999999</v>
      </c>
      <c r="G17">
        <v>147.68199999999999</v>
      </c>
      <c r="H17">
        <v>134.33799999999999</v>
      </c>
      <c r="I17">
        <f t="shared" si="0"/>
        <v>0.9482860853851367</v>
      </c>
      <c r="J17">
        <v>66.697000000000003</v>
      </c>
      <c r="K17">
        <v>71.353999999999999</v>
      </c>
      <c r="L17">
        <f t="shared" si="1"/>
        <v>69.025499999999994</v>
      </c>
      <c r="M17">
        <v>71.66</v>
      </c>
      <c r="N17">
        <v>63.124000000000002</v>
      </c>
      <c r="O17">
        <f t="shared" si="2"/>
        <v>67.391999999999996</v>
      </c>
      <c r="P17" s="3" t="s">
        <v>20</v>
      </c>
      <c r="Q17" s="3" t="s">
        <v>21</v>
      </c>
      <c r="R17" s="4" t="s">
        <v>22</v>
      </c>
      <c r="S17" s="4" t="s">
        <v>22</v>
      </c>
    </row>
    <row r="18" spans="1:19" x14ac:dyDescent="0.25">
      <c r="A18">
        <v>16</v>
      </c>
      <c r="B18" s="3" t="s">
        <v>19</v>
      </c>
      <c r="C18">
        <v>771.05200000000002</v>
      </c>
      <c r="D18">
        <v>267.92899999999997</v>
      </c>
      <c r="E18">
        <v>139.13900000000001</v>
      </c>
      <c r="F18">
        <v>131.49199999999999</v>
      </c>
      <c r="G18">
        <v>124.139</v>
      </c>
      <c r="H18">
        <v>122.09399999999999</v>
      </c>
      <c r="I18">
        <f t="shared" si="0"/>
        <v>0.92852797128342413</v>
      </c>
      <c r="J18">
        <v>86.918999999999997</v>
      </c>
      <c r="K18">
        <v>68.92</v>
      </c>
      <c r="L18">
        <f t="shared" si="1"/>
        <v>77.919499999999999</v>
      </c>
      <c r="M18">
        <v>58.65</v>
      </c>
      <c r="N18">
        <v>65.427000000000007</v>
      </c>
      <c r="O18">
        <f t="shared" si="2"/>
        <v>62.038499999999999</v>
      </c>
      <c r="P18" s="3" t="s">
        <v>20</v>
      </c>
      <c r="Q18" s="3" t="s">
        <v>22</v>
      </c>
      <c r="R18" s="4" t="s">
        <v>22</v>
      </c>
      <c r="S18" s="4" t="s">
        <v>22</v>
      </c>
    </row>
    <row r="19" spans="1:19" x14ac:dyDescent="0.25">
      <c r="A19">
        <v>17</v>
      </c>
      <c r="B19" s="3" t="s">
        <v>19</v>
      </c>
      <c r="C19">
        <v>846.03399999999999</v>
      </c>
      <c r="D19">
        <v>269.76299999999998</v>
      </c>
      <c r="E19">
        <v>120.33799999999999</v>
      </c>
      <c r="F19">
        <v>109.626</v>
      </c>
      <c r="G19">
        <v>151.846</v>
      </c>
      <c r="H19">
        <v>146.63900000000001</v>
      </c>
      <c r="I19">
        <f t="shared" si="0"/>
        <v>1.3376297593636546</v>
      </c>
      <c r="J19">
        <v>72.578999999999994</v>
      </c>
      <c r="K19">
        <v>73.027000000000001</v>
      </c>
      <c r="L19">
        <f t="shared" si="1"/>
        <v>72.802999999999997</v>
      </c>
      <c r="M19">
        <v>75.632000000000005</v>
      </c>
      <c r="N19">
        <v>78.582999999999998</v>
      </c>
      <c r="O19">
        <f t="shared" si="2"/>
        <v>77.107500000000002</v>
      </c>
      <c r="P19" s="3" t="s">
        <v>20</v>
      </c>
      <c r="Q19" s="3" t="s">
        <v>21</v>
      </c>
      <c r="R19" s="4" t="s">
        <v>22</v>
      </c>
      <c r="S19" s="4" t="s">
        <v>22</v>
      </c>
    </row>
    <row r="20" spans="1:19" x14ac:dyDescent="0.25">
      <c r="A20">
        <v>18</v>
      </c>
      <c r="B20" s="3" t="s">
        <v>19</v>
      </c>
      <c r="C20">
        <v>982.54200000000003</v>
      </c>
      <c r="D20">
        <v>364.07499999999999</v>
      </c>
      <c r="E20">
        <v>147.54</v>
      </c>
      <c r="F20">
        <v>166.50299999999999</v>
      </c>
      <c r="G20">
        <v>160.92599999999999</v>
      </c>
      <c r="H20">
        <v>146.91200000000001</v>
      </c>
      <c r="I20">
        <f t="shared" si="0"/>
        <v>0.88233845636414976</v>
      </c>
      <c r="J20">
        <v>100.61</v>
      </c>
      <c r="K20">
        <v>78.653000000000006</v>
      </c>
      <c r="L20">
        <f t="shared" si="1"/>
        <v>89.631500000000003</v>
      </c>
      <c r="M20">
        <v>87.018000000000001</v>
      </c>
      <c r="N20">
        <v>91.79</v>
      </c>
      <c r="O20">
        <f t="shared" si="2"/>
        <v>89.403999999999996</v>
      </c>
      <c r="P20" s="3" t="s">
        <v>20</v>
      </c>
      <c r="Q20" s="3" t="s">
        <v>21</v>
      </c>
      <c r="R20" s="4" t="s">
        <v>22</v>
      </c>
      <c r="S20" s="4" t="s">
        <v>22</v>
      </c>
    </row>
    <row r="21" spans="1:19" x14ac:dyDescent="0.25">
      <c r="A21">
        <v>19</v>
      </c>
      <c r="B21" s="3" t="s">
        <v>23</v>
      </c>
      <c r="C21">
        <v>2496.4630000000002</v>
      </c>
      <c r="D21">
        <v>705.63199999999995</v>
      </c>
      <c r="E21">
        <v>249.34</v>
      </c>
      <c r="F21">
        <v>225.01300000000001</v>
      </c>
      <c r="G21">
        <v>204.476</v>
      </c>
      <c r="H21">
        <v>229.60400000000001</v>
      </c>
      <c r="I21">
        <f t="shared" si="0"/>
        <v>1.0204032655890993</v>
      </c>
      <c r="J21">
        <v>213.72900000000001</v>
      </c>
      <c r="K21">
        <v>171.50700000000001</v>
      </c>
      <c r="L21">
        <f t="shared" si="1"/>
        <v>192.61799999999999</v>
      </c>
      <c r="M21">
        <v>159.637</v>
      </c>
      <c r="N21">
        <v>153.267</v>
      </c>
      <c r="O21">
        <f t="shared" si="2"/>
        <v>156.452</v>
      </c>
      <c r="P21" s="3" t="s">
        <v>20</v>
      </c>
      <c r="Q21" s="3" t="s">
        <v>21</v>
      </c>
      <c r="R21">
        <v>75.727000000000004</v>
      </c>
      <c r="S21">
        <v>39.978999999999999</v>
      </c>
    </row>
    <row r="22" spans="1:19" x14ac:dyDescent="0.25">
      <c r="A22">
        <v>20</v>
      </c>
      <c r="B22" s="3" t="s">
        <v>23</v>
      </c>
      <c r="C22">
        <v>2783.9520000000002</v>
      </c>
      <c r="D22">
        <v>829.86800000000005</v>
      </c>
      <c r="E22">
        <v>263.36700000000002</v>
      </c>
      <c r="F22">
        <v>257.553</v>
      </c>
      <c r="G22">
        <v>316.67</v>
      </c>
      <c r="H22">
        <v>260.822</v>
      </c>
      <c r="I22">
        <f t="shared" si="0"/>
        <v>1.012692533187344</v>
      </c>
      <c r="J22">
        <v>204.74100000000001</v>
      </c>
      <c r="K22">
        <v>165.512</v>
      </c>
      <c r="L22">
        <f t="shared" si="1"/>
        <v>185.12650000000002</v>
      </c>
      <c r="M22">
        <v>161.92699999999999</v>
      </c>
      <c r="N22">
        <v>178.86</v>
      </c>
      <c r="O22">
        <f t="shared" si="2"/>
        <v>170.39350000000002</v>
      </c>
      <c r="P22" s="3" t="s">
        <v>20</v>
      </c>
      <c r="Q22" s="3" t="s">
        <v>21</v>
      </c>
      <c r="R22">
        <v>73.296999999999997</v>
      </c>
      <c r="S22">
        <v>32.655000000000001</v>
      </c>
    </row>
    <row r="23" spans="1:19" x14ac:dyDescent="0.25">
      <c r="A23">
        <v>21</v>
      </c>
      <c r="B23" s="3" t="s">
        <v>23</v>
      </c>
      <c r="C23">
        <v>2996.3339999999998</v>
      </c>
      <c r="D23">
        <v>926.48</v>
      </c>
      <c r="E23">
        <v>246.678</v>
      </c>
      <c r="F23">
        <v>243.93899999999999</v>
      </c>
      <c r="G23">
        <v>304.37400000000002</v>
      </c>
      <c r="H23">
        <v>297.11200000000002</v>
      </c>
      <c r="I23">
        <f t="shared" si="0"/>
        <v>1.2179766253038671</v>
      </c>
      <c r="J23">
        <v>99.236999999999995</v>
      </c>
      <c r="K23">
        <v>102.125</v>
      </c>
      <c r="L23">
        <f t="shared" si="1"/>
        <v>100.681</v>
      </c>
      <c r="M23">
        <v>74.478999999999999</v>
      </c>
      <c r="N23">
        <v>80.518000000000001</v>
      </c>
      <c r="O23">
        <f t="shared" si="2"/>
        <v>77.498500000000007</v>
      </c>
      <c r="P23" s="3" t="s">
        <v>20</v>
      </c>
      <c r="Q23" s="3" t="s">
        <v>21</v>
      </c>
      <c r="R23">
        <v>76.864999999999995</v>
      </c>
      <c r="S23">
        <v>42.127000000000002</v>
      </c>
    </row>
    <row r="24" spans="1:19" x14ac:dyDescent="0.25">
      <c r="A24">
        <v>22</v>
      </c>
      <c r="B24" s="3" t="s">
        <v>19</v>
      </c>
      <c r="C24">
        <v>1459.2809999999999</v>
      </c>
      <c r="D24">
        <v>323.39</v>
      </c>
      <c r="E24">
        <v>197.87700000000001</v>
      </c>
      <c r="F24">
        <v>147.04599999999999</v>
      </c>
      <c r="G24">
        <v>206.89699999999999</v>
      </c>
      <c r="H24">
        <v>196.22900000000001</v>
      </c>
      <c r="I24">
        <f t="shared" si="0"/>
        <v>1.3344735660949636</v>
      </c>
      <c r="J24">
        <v>90.688000000000002</v>
      </c>
      <c r="K24">
        <v>110.55800000000001</v>
      </c>
      <c r="L24">
        <f t="shared" si="1"/>
        <v>100.623</v>
      </c>
      <c r="M24">
        <v>96.466999999999999</v>
      </c>
      <c r="N24">
        <v>65.161000000000001</v>
      </c>
      <c r="O24">
        <f t="shared" si="2"/>
        <v>80.813999999999993</v>
      </c>
      <c r="P24" s="3" t="s">
        <v>20</v>
      </c>
      <c r="Q24" s="3" t="s">
        <v>21</v>
      </c>
      <c r="R24" s="4" t="s">
        <v>22</v>
      </c>
      <c r="S24" s="4" t="s">
        <v>22</v>
      </c>
    </row>
    <row r="25" spans="1:19" x14ac:dyDescent="0.25">
      <c r="A25">
        <v>23</v>
      </c>
      <c r="B25" s="3" t="s">
        <v>19</v>
      </c>
      <c r="C25">
        <v>1242.934</v>
      </c>
      <c r="D25">
        <v>465.11799999999999</v>
      </c>
      <c r="E25">
        <v>182.23500000000001</v>
      </c>
      <c r="F25">
        <v>177.65600000000001</v>
      </c>
      <c r="G25">
        <v>169.691</v>
      </c>
      <c r="H25">
        <v>162.756</v>
      </c>
      <c r="I25">
        <f t="shared" si="0"/>
        <v>0.91613004908362228</v>
      </c>
      <c r="J25">
        <v>85.1</v>
      </c>
      <c r="K25">
        <v>85.790999999999997</v>
      </c>
      <c r="L25">
        <f t="shared" si="1"/>
        <v>85.445499999999996</v>
      </c>
      <c r="M25">
        <v>100.495</v>
      </c>
      <c r="N25">
        <v>71.94</v>
      </c>
      <c r="O25">
        <f t="shared" si="2"/>
        <v>86.217500000000001</v>
      </c>
      <c r="P25" s="3" t="s">
        <v>20</v>
      </c>
      <c r="Q25" s="3" t="s">
        <v>22</v>
      </c>
      <c r="R25">
        <v>74.760000000000005</v>
      </c>
      <c r="S25">
        <v>40.33</v>
      </c>
    </row>
    <row r="26" spans="1:19" x14ac:dyDescent="0.25">
      <c r="A26">
        <v>24</v>
      </c>
      <c r="B26" s="3" t="s">
        <v>19</v>
      </c>
      <c r="C26">
        <v>1729.0119999999999</v>
      </c>
      <c r="D26">
        <v>640.73900000000003</v>
      </c>
      <c r="E26">
        <v>240.577</v>
      </c>
      <c r="F26">
        <v>206.607</v>
      </c>
      <c r="G26">
        <v>203.035</v>
      </c>
      <c r="H26">
        <v>240.09</v>
      </c>
      <c r="I26">
        <f t="shared" si="0"/>
        <v>1.1620613047960622</v>
      </c>
      <c r="J26">
        <v>121.226</v>
      </c>
      <c r="K26">
        <v>117.319</v>
      </c>
      <c r="L26">
        <f t="shared" si="1"/>
        <v>119.27250000000001</v>
      </c>
      <c r="M26">
        <v>96.664000000000001</v>
      </c>
      <c r="N26">
        <v>93.781000000000006</v>
      </c>
      <c r="O26">
        <f t="shared" si="2"/>
        <v>95.222499999999997</v>
      </c>
      <c r="P26" s="3" t="s">
        <v>20</v>
      </c>
      <c r="Q26" s="3" t="s">
        <v>22</v>
      </c>
      <c r="R26">
        <v>72.227000000000004</v>
      </c>
      <c r="S26">
        <v>44.487000000000002</v>
      </c>
    </row>
    <row r="27" spans="1:19" x14ac:dyDescent="0.25">
      <c r="A27">
        <v>25</v>
      </c>
      <c r="B27" s="3" t="s">
        <v>19</v>
      </c>
      <c r="C27">
        <v>1173.806</v>
      </c>
      <c r="D27">
        <v>532.18799999999999</v>
      </c>
      <c r="E27">
        <v>197.57499999999999</v>
      </c>
      <c r="F27">
        <v>173.59</v>
      </c>
      <c r="G27">
        <v>208.15</v>
      </c>
      <c r="H27">
        <v>199.797</v>
      </c>
      <c r="I27">
        <f t="shared" si="0"/>
        <v>1.1509706780344489</v>
      </c>
      <c r="J27">
        <v>91.605000000000004</v>
      </c>
      <c r="K27">
        <v>81.177000000000007</v>
      </c>
      <c r="L27">
        <f t="shared" si="1"/>
        <v>86.391000000000005</v>
      </c>
      <c r="M27">
        <v>85.53</v>
      </c>
      <c r="N27">
        <v>66.031000000000006</v>
      </c>
      <c r="O27">
        <f t="shared" si="2"/>
        <v>75.780500000000004</v>
      </c>
      <c r="P27" s="3" t="s">
        <v>20</v>
      </c>
      <c r="Q27" s="3" t="s">
        <v>21</v>
      </c>
      <c r="R27">
        <v>74.900999999999996</v>
      </c>
      <c r="S27">
        <v>34.250999999999998</v>
      </c>
    </row>
    <row r="28" spans="1:19" x14ac:dyDescent="0.25">
      <c r="A28">
        <v>26</v>
      </c>
      <c r="B28" s="3" t="s">
        <v>19</v>
      </c>
      <c r="C28">
        <v>1329.462</v>
      </c>
      <c r="D28">
        <v>473.73399999999998</v>
      </c>
      <c r="E28">
        <v>190.91200000000001</v>
      </c>
      <c r="F28">
        <v>187.88499999999999</v>
      </c>
      <c r="G28">
        <v>209.89599999999999</v>
      </c>
      <c r="H28">
        <v>202.221</v>
      </c>
      <c r="I28">
        <f t="shared" si="0"/>
        <v>1.0763019932405462</v>
      </c>
      <c r="J28">
        <v>78.799000000000007</v>
      </c>
      <c r="K28">
        <v>69.393000000000001</v>
      </c>
      <c r="L28">
        <f t="shared" si="1"/>
        <v>74.096000000000004</v>
      </c>
      <c r="M28">
        <v>86.611000000000004</v>
      </c>
      <c r="N28">
        <v>99.653999999999996</v>
      </c>
      <c r="O28">
        <f t="shared" si="2"/>
        <v>93.132499999999993</v>
      </c>
      <c r="P28" s="3" t="s">
        <v>20</v>
      </c>
      <c r="Q28" s="3" t="s">
        <v>22</v>
      </c>
      <c r="R28" s="4" t="s">
        <v>22</v>
      </c>
      <c r="S28" s="4" t="s">
        <v>22</v>
      </c>
    </row>
    <row r="29" spans="1:19" x14ac:dyDescent="0.25">
      <c r="A29">
        <v>27</v>
      </c>
      <c r="B29" s="3" t="s">
        <v>19</v>
      </c>
      <c r="C29">
        <v>1466.759</v>
      </c>
      <c r="D29">
        <v>492.2</v>
      </c>
      <c r="E29">
        <v>168.88499999999999</v>
      </c>
      <c r="F29">
        <v>185.626</v>
      </c>
      <c r="G29">
        <v>171.131</v>
      </c>
      <c r="H29">
        <v>211.46600000000001</v>
      </c>
      <c r="I29">
        <f t="shared" si="0"/>
        <v>1.1392046372814153</v>
      </c>
      <c r="J29">
        <v>98.253</v>
      </c>
      <c r="K29">
        <v>113.259</v>
      </c>
      <c r="L29">
        <f t="shared" si="1"/>
        <v>105.756</v>
      </c>
      <c r="M29">
        <v>85.283000000000001</v>
      </c>
      <c r="N29">
        <v>93.730999999999995</v>
      </c>
      <c r="O29">
        <f t="shared" si="2"/>
        <v>89.507000000000005</v>
      </c>
      <c r="P29" s="3" t="s">
        <v>20</v>
      </c>
      <c r="Q29" s="3" t="s">
        <v>21</v>
      </c>
      <c r="R29">
        <v>60.021000000000001</v>
      </c>
      <c r="S29">
        <v>39.603999999999999</v>
      </c>
    </row>
    <row r="30" spans="1:19" x14ac:dyDescent="0.25">
      <c r="A30">
        <v>28</v>
      </c>
      <c r="B30" s="3" t="s">
        <v>19</v>
      </c>
      <c r="C30">
        <v>1282.8330000000001</v>
      </c>
      <c r="D30">
        <v>534.77200000000005</v>
      </c>
      <c r="E30">
        <v>182.69300000000001</v>
      </c>
      <c r="F30">
        <v>186.422</v>
      </c>
      <c r="G30">
        <v>199.13300000000001</v>
      </c>
      <c r="H30">
        <v>186.59299999999999</v>
      </c>
      <c r="I30">
        <f t="shared" si="0"/>
        <v>1.00091727371233</v>
      </c>
      <c r="J30">
        <v>106.845</v>
      </c>
      <c r="K30">
        <v>117.816</v>
      </c>
      <c r="L30">
        <f t="shared" si="1"/>
        <v>112.3305</v>
      </c>
      <c r="M30">
        <v>123.673</v>
      </c>
      <c r="N30">
        <v>71.816999999999993</v>
      </c>
      <c r="O30">
        <f t="shared" si="2"/>
        <v>97.745000000000005</v>
      </c>
      <c r="P30" s="3" t="s">
        <v>20</v>
      </c>
      <c r="Q30" s="3" t="s">
        <v>21</v>
      </c>
      <c r="R30">
        <v>74.569999999999993</v>
      </c>
      <c r="S30">
        <v>43.966000000000001</v>
      </c>
    </row>
    <row r="31" spans="1:19" x14ac:dyDescent="0.25">
      <c r="A31">
        <v>29</v>
      </c>
      <c r="B31" s="3" t="s">
        <v>19</v>
      </c>
      <c r="C31">
        <v>1384.8889999999999</v>
      </c>
      <c r="D31">
        <v>561.42600000000004</v>
      </c>
      <c r="E31">
        <v>197.93199999999999</v>
      </c>
      <c r="F31">
        <v>188.96600000000001</v>
      </c>
      <c r="G31">
        <v>207.33</v>
      </c>
      <c r="H31">
        <v>211.90899999999999</v>
      </c>
      <c r="I31">
        <f t="shared" si="0"/>
        <v>1.1214133759512293</v>
      </c>
      <c r="J31">
        <v>88.504000000000005</v>
      </c>
      <c r="K31">
        <v>131.11699999999999</v>
      </c>
      <c r="L31">
        <f t="shared" si="1"/>
        <v>109.81049999999999</v>
      </c>
      <c r="M31">
        <v>117.55</v>
      </c>
      <c r="N31">
        <v>107.72499999999999</v>
      </c>
      <c r="O31">
        <f t="shared" si="2"/>
        <v>112.63749999999999</v>
      </c>
      <c r="P31" s="3" t="s">
        <v>20</v>
      </c>
      <c r="Q31" s="3" t="s">
        <v>21</v>
      </c>
      <c r="R31">
        <v>70.054000000000002</v>
      </c>
      <c r="S31">
        <v>39.945</v>
      </c>
    </row>
    <row r="32" spans="1:19" x14ac:dyDescent="0.25">
      <c r="A32">
        <v>30</v>
      </c>
      <c r="B32" s="3" t="s">
        <v>19</v>
      </c>
      <c r="C32">
        <v>990.13</v>
      </c>
      <c r="D32">
        <v>397.59199999999998</v>
      </c>
      <c r="E32">
        <v>158.92500000000001</v>
      </c>
      <c r="F32">
        <v>148.75</v>
      </c>
      <c r="G32">
        <v>181.05</v>
      </c>
      <c r="H32">
        <v>167.154</v>
      </c>
      <c r="I32">
        <f t="shared" si="0"/>
        <v>1.1237243697478991</v>
      </c>
      <c r="J32">
        <v>78.582999999999998</v>
      </c>
      <c r="K32">
        <v>86.289000000000001</v>
      </c>
      <c r="L32">
        <f t="shared" si="1"/>
        <v>82.436000000000007</v>
      </c>
      <c r="M32">
        <v>80.462999999999994</v>
      </c>
      <c r="N32">
        <v>82.489000000000004</v>
      </c>
      <c r="O32">
        <f t="shared" si="2"/>
        <v>81.475999999999999</v>
      </c>
      <c r="P32" s="3" t="s">
        <v>20</v>
      </c>
      <c r="Q32" s="3" t="s">
        <v>21</v>
      </c>
      <c r="R32">
        <v>69.611999999999995</v>
      </c>
      <c r="S32">
        <v>41.847999999999999</v>
      </c>
    </row>
    <row r="33" spans="1:19" x14ac:dyDescent="0.25">
      <c r="A33" s="1" t="s">
        <v>24</v>
      </c>
      <c r="C33">
        <f>AVERAGE(C3:C32)</f>
        <v>1344.8609999999999</v>
      </c>
      <c r="D33">
        <f t="shared" ref="D33:H33" si="3">AVERAGE(D3:D32)</f>
        <v>510.03423333333336</v>
      </c>
      <c r="E33">
        <f t="shared" si="3"/>
        <v>192.20740000000004</v>
      </c>
      <c r="F33">
        <f t="shared" si="3"/>
        <v>185.67060000000001</v>
      </c>
      <c r="G33">
        <f t="shared" si="3"/>
        <v>198.66493333333332</v>
      </c>
      <c r="H33">
        <f t="shared" si="3"/>
        <v>199.34993333333333</v>
      </c>
      <c r="I33">
        <f>AVERAGE(I3:I32)</f>
        <v>1.0748364451546928</v>
      </c>
      <c r="J33">
        <f>AVERAGE(J3:J32)</f>
        <v>98.231766666666644</v>
      </c>
      <c r="K33">
        <f t="shared" ref="K33:O33" si="4">AVERAGE(K3:K32)</f>
        <v>95.929724137931046</v>
      </c>
      <c r="L33">
        <f t="shared" si="4"/>
        <v>97.412965517241361</v>
      </c>
      <c r="M33">
        <f t="shared" si="4"/>
        <v>91.264233333333365</v>
      </c>
      <c r="N33">
        <f t="shared" si="4"/>
        <v>85.964482758620704</v>
      </c>
      <c r="O33">
        <f t="shared" si="4"/>
        <v>89.026241379310349</v>
      </c>
      <c r="P33" s="3" t="s">
        <v>22</v>
      </c>
      <c r="Q33" s="3" t="s">
        <v>22</v>
      </c>
      <c r="R33">
        <f>AVERAGE(R3:R32)</f>
        <v>72.032166666666683</v>
      </c>
      <c r="S33">
        <f>AVERAGE(S3:S32)</f>
        <v>39.956444444444443</v>
      </c>
    </row>
    <row r="34" spans="1:19" x14ac:dyDescent="0.25">
      <c r="A34" s="1" t="s">
        <v>25</v>
      </c>
      <c r="C34">
        <f>MIN(C3:C32)</f>
        <v>771.05200000000002</v>
      </c>
      <c r="D34">
        <f t="shared" ref="D34:O34" si="5">MIN(D3:D32)</f>
        <v>267.92899999999997</v>
      </c>
      <c r="E34">
        <f t="shared" si="5"/>
        <v>120.33799999999999</v>
      </c>
      <c r="F34">
        <f t="shared" si="5"/>
        <v>109.626</v>
      </c>
      <c r="G34">
        <f t="shared" si="5"/>
        <v>124.139</v>
      </c>
      <c r="H34">
        <f t="shared" si="5"/>
        <v>122.09399999999999</v>
      </c>
      <c r="I34">
        <f t="shared" si="5"/>
        <v>0.88233845636414976</v>
      </c>
      <c r="J34">
        <f t="shared" si="5"/>
        <v>55.109000000000002</v>
      </c>
      <c r="K34">
        <f t="shared" si="5"/>
        <v>50.055</v>
      </c>
      <c r="L34">
        <f t="shared" si="5"/>
        <v>56.384</v>
      </c>
      <c r="M34">
        <f t="shared" si="5"/>
        <v>40.631</v>
      </c>
      <c r="N34">
        <f t="shared" si="5"/>
        <v>43.281999999999996</v>
      </c>
      <c r="O34">
        <f t="shared" si="5"/>
        <v>41.956499999999998</v>
      </c>
      <c r="P34" s="3" t="s">
        <v>22</v>
      </c>
      <c r="Q34" s="3" t="s">
        <v>22</v>
      </c>
      <c r="R34">
        <f>MIN(R3:R32)</f>
        <v>60.021000000000001</v>
      </c>
      <c r="S34">
        <f>MIN(S3:S32)</f>
        <v>32.655000000000001</v>
      </c>
    </row>
    <row r="35" spans="1:19" x14ac:dyDescent="0.25">
      <c r="A35" s="1" t="s">
        <v>26</v>
      </c>
      <c r="C35">
        <f>MAX(C3:C32)</f>
        <v>2996.3339999999998</v>
      </c>
      <c r="D35">
        <f t="shared" ref="D35:O35" si="6">MAX(D3:D32)</f>
        <v>926.48</v>
      </c>
      <c r="E35">
        <f t="shared" si="6"/>
        <v>263.36700000000002</v>
      </c>
      <c r="F35">
        <f t="shared" si="6"/>
        <v>257.553</v>
      </c>
      <c r="G35">
        <f t="shared" si="6"/>
        <v>316.67</v>
      </c>
      <c r="H35">
        <f t="shared" si="6"/>
        <v>297.11200000000002</v>
      </c>
      <c r="I35">
        <f t="shared" si="6"/>
        <v>1.3376297593636546</v>
      </c>
      <c r="J35">
        <f t="shared" si="6"/>
        <v>213.72900000000001</v>
      </c>
      <c r="K35">
        <f t="shared" si="6"/>
        <v>171.50700000000001</v>
      </c>
      <c r="L35">
        <f t="shared" si="6"/>
        <v>192.61799999999999</v>
      </c>
      <c r="M35">
        <f>MAX(M3:M32)</f>
        <v>161.92699999999999</v>
      </c>
      <c r="N35">
        <f t="shared" si="6"/>
        <v>178.86</v>
      </c>
      <c r="O35">
        <f t="shared" si="6"/>
        <v>170.39350000000002</v>
      </c>
      <c r="P35" s="3" t="s">
        <v>22</v>
      </c>
      <c r="Q35" s="3" t="s">
        <v>22</v>
      </c>
      <c r="R35">
        <f>MAX(R3:R32)</f>
        <v>78.497</v>
      </c>
      <c r="S35">
        <f>MAX(S3:S32)</f>
        <v>44.487000000000002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Vachira C.</cp:lastModifiedBy>
  <dcterms:created xsi:type="dcterms:W3CDTF">2023-08-14T04:19:22Z</dcterms:created>
  <dcterms:modified xsi:type="dcterms:W3CDTF">2023-09-19T03:41:04Z</dcterms:modified>
</cp:coreProperties>
</file>