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杂货铺\2024杂七杂八\吴师兄改稿子\20240708-GM-revised 2 - MYC修改后稿件\20240708-GM-revised 2 - MYC修改后稿件\"/>
    </mc:Choice>
  </mc:AlternateContent>
  <xr:revisionPtr revIDLastSave="0" documentId="13_ncr:1_{0A129DE7-6472-43C7-82C2-4C80B49E330C}" xr6:coauthVersionLast="47" xr6:coauthVersionMax="47" xr10:uidLastSave="{00000000-0000-0000-0000-000000000000}"/>
  <bookViews>
    <workbookView xWindow="38280" yWindow="-90" windowWidth="29040" windowHeight="15840" xr2:uid="{108DAEA5-5286-42F4-A71E-50A49936B09D}"/>
  </bookViews>
  <sheets>
    <sheet name="Geochemistry and Isotope"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5" i="1" l="1"/>
  <c r="I65" i="1"/>
  <c r="H65" i="1"/>
  <c r="G65" i="1"/>
  <c r="F65" i="1"/>
  <c r="E65" i="1"/>
  <c r="D65" i="1"/>
  <c r="C65" i="1"/>
  <c r="B65" i="1"/>
  <c r="J64" i="1"/>
  <c r="I64" i="1"/>
  <c r="H64" i="1"/>
  <c r="G64" i="1"/>
  <c r="F64" i="1"/>
  <c r="E64" i="1"/>
  <c r="D64" i="1"/>
  <c r="C64" i="1"/>
  <c r="B64" i="1"/>
  <c r="J63" i="1"/>
  <c r="I63" i="1"/>
  <c r="H63" i="1"/>
  <c r="G63" i="1"/>
  <c r="F63" i="1"/>
  <c r="E63" i="1"/>
  <c r="D63" i="1"/>
  <c r="C63" i="1"/>
  <c r="B63" i="1"/>
  <c r="J62" i="1"/>
  <c r="I62" i="1"/>
  <c r="H62" i="1"/>
  <c r="G62" i="1"/>
  <c r="F62" i="1"/>
  <c r="E62" i="1"/>
  <c r="D62" i="1"/>
  <c r="C62" i="1"/>
  <c r="B62" i="1"/>
  <c r="J61" i="1"/>
  <c r="I61" i="1"/>
  <c r="H61" i="1"/>
  <c r="G61" i="1"/>
  <c r="F61" i="1"/>
  <c r="E61" i="1"/>
  <c r="D61" i="1"/>
  <c r="C61" i="1"/>
  <c r="B61" i="1"/>
  <c r="J59" i="1"/>
  <c r="I59" i="1"/>
  <c r="H59" i="1"/>
  <c r="G59" i="1"/>
  <c r="F59" i="1"/>
  <c r="E59" i="1"/>
  <c r="D59" i="1"/>
  <c r="C59" i="1"/>
  <c r="B59" i="1"/>
  <c r="J58" i="1"/>
  <c r="J60" i="1" s="1"/>
  <c r="I58" i="1"/>
  <c r="I60" i="1" s="1"/>
  <c r="H58" i="1"/>
  <c r="H60" i="1" s="1"/>
  <c r="G58" i="1"/>
  <c r="G60" i="1" s="1"/>
  <c r="F58" i="1"/>
  <c r="F60" i="1" s="1"/>
  <c r="E58" i="1"/>
  <c r="E60" i="1" s="1"/>
  <c r="D58" i="1"/>
  <c r="D60" i="1" s="1"/>
  <c r="C58" i="1"/>
  <c r="C60" i="1" s="1"/>
  <c r="B58" i="1"/>
  <c r="B60" i="1" s="1"/>
  <c r="J57" i="1"/>
  <c r="I57" i="1"/>
  <c r="H57" i="1"/>
  <c r="G57" i="1"/>
  <c r="F57" i="1"/>
  <c r="E57" i="1"/>
  <c r="D57" i="1"/>
  <c r="C57" i="1"/>
  <c r="B57" i="1"/>
  <c r="J21" i="1"/>
  <c r="I21" i="1"/>
  <c r="H21" i="1"/>
  <c r="G21" i="1"/>
  <c r="F21" i="1"/>
  <c r="E21" i="1"/>
  <c r="D21" i="1"/>
  <c r="C21" i="1"/>
  <c r="B21" i="1"/>
  <c r="J20" i="1"/>
  <c r="I20" i="1"/>
  <c r="H20" i="1"/>
  <c r="G20" i="1"/>
  <c r="F20" i="1"/>
  <c r="E20" i="1"/>
  <c r="D20" i="1"/>
  <c r="C20" i="1"/>
  <c r="B20" i="1"/>
  <c r="I19" i="1"/>
  <c r="H19" i="1"/>
  <c r="G19" i="1"/>
  <c r="D19" i="1"/>
  <c r="J18" i="1"/>
  <c r="I18" i="1"/>
  <c r="H18" i="1"/>
  <c r="G18" i="1"/>
  <c r="F18" i="1"/>
  <c r="E18" i="1"/>
  <c r="D18" i="1"/>
  <c r="C18" i="1"/>
  <c r="B18" i="1"/>
  <c r="J17" i="1"/>
  <c r="J19" i="1" s="1"/>
  <c r="I17" i="1"/>
  <c r="H17" i="1"/>
  <c r="G17" i="1"/>
  <c r="F17" i="1"/>
  <c r="F19" i="1" s="1"/>
  <c r="E17" i="1"/>
  <c r="E19" i="1" s="1"/>
  <c r="D17" i="1"/>
  <c r="C17" i="1"/>
  <c r="C19" i="1" s="1"/>
  <c r="B17" i="1"/>
  <c r="B19" i="1" s="1"/>
  <c r="J16" i="1"/>
  <c r="I16" i="1"/>
  <c r="H16" i="1"/>
  <c r="G16" i="1"/>
  <c r="D16" i="1"/>
  <c r="C16" i="1"/>
  <c r="B16" i="1"/>
</calcChain>
</file>

<file path=xl/sharedStrings.xml><?xml version="1.0" encoding="utf-8"?>
<sst xmlns="http://schemas.openxmlformats.org/spreadsheetml/2006/main" count="103" uniqueCount="94">
  <si>
    <t>Lithology</t>
  </si>
  <si>
    <t>Leucogranite</t>
  </si>
  <si>
    <t>Plagioclase schist</t>
  </si>
  <si>
    <t>Quartz schist</t>
  </si>
  <si>
    <t>Amphibolite</t>
  </si>
  <si>
    <t>Sample</t>
  </si>
  <si>
    <t>HLT01-2</t>
  </si>
  <si>
    <t>HLT01-3</t>
  </si>
  <si>
    <t>HLT02-2</t>
  </si>
  <si>
    <t>HLT02-3</t>
  </si>
  <si>
    <t>HLT02-4</t>
  </si>
  <si>
    <t>HLT04-3</t>
  </si>
  <si>
    <t>HLT04-4</t>
  </si>
  <si>
    <t>HLT03-3</t>
  </si>
  <si>
    <t>HLT03-4</t>
  </si>
  <si>
    <t>Major-Element (wt.%)</t>
  </si>
  <si>
    <t>MnO</t>
  </si>
  <si>
    <t>MgO</t>
  </si>
  <si>
    <t>CaO</t>
  </si>
  <si>
    <t>LOI</t>
  </si>
  <si>
    <t>TOTAL</t>
  </si>
  <si>
    <t>σ</t>
  </si>
  <si>
    <t>A/CNK</t>
  </si>
  <si>
    <t>A/NK</t>
  </si>
  <si>
    <t>Trace-Element (ppm)</t>
  </si>
  <si>
    <t>Li</t>
  </si>
  <si>
    <t>Be</t>
  </si>
  <si>
    <t>Sc</t>
  </si>
  <si>
    <t>V</t>
  </si>
  <si>
    <t>Cr</t>
  </si>
  <si>
    <t>Co</t>
  </si>
  <si>
    <t>Ni</t>
  </si>
  <si>
    <t>Ga</t>
  </si>
  <si>
    <t>Rb</t>
  </si>
  <si>
    <t>Sr</t>
  </si>
  <si>
    <t>Zr</t>
  </si>
  <si>
    <t>Hf</t>
  </si>
  <si>
    <t>Nb</t>
  </si>
  <si>
    <t>Ta</t>
  </si>
  <si>
    <t>Cs</t>
  </si>
  <si>
    <t>Ba</t>
  </si>
  <si>
    <t>Th</t>
  </si>
  <si>
    <t>U</t>
  </si>
  <si>
    <t>Pb</t>
  </si>
  <si>
    <t>La</t>
  </si>
  <si>
    <t>Ce</t>
  </si>
  <si>
    <t>Pr</t>
  </si>
  <si>
    <t>Nd</t>
  </si>
  <si>
    <t>Sm</t>
  </si>
  <si>
    <t>Eu</t>
  </si>
  <si>
    <t>Gd</t>
  </si>
  <si>
    <t>Tb</t>
  </si>
  <si>
    <t>Dy</t>
  </si>
  <si>
    <t>Ho</t>
  </si>
  <si>
    <t>Er</t>
  </si>
  <si>
    <t>Tm</t>
  </si>
  <si>
    <t>Yb</t>
  </si>
  <si>
    <t>Lu</t>
  </si>
  <si>
    <t>Y</t>
  </si>
  <si>
    <t>ΣREE</t>
  </si>
  <si>
    <t>LREE</t>
  </si>
  <si>
    <t>HREE</t>
  </si>
  <si>
    <t>LREE/HREE</t>
  </si>
  <si>
    <t>Eu/Eu*</t>
  </si>
  <si>
    <t>Ce/Ce*</t>
  </si>
  <si>
    <t>Sr-Nd isotope</t>
  </si>
  <si>
    <t>εNd(t)</t>
  </si>
  <si>
    <t>Pb isotope</t>
  </si>
  <si>
    <r>
      <t>Supplemental Table.</t>
    </r>
    <r>
      <rPr>
        <sz val="9"/>
        <color theme="1"/>
        <rFont val="宋体"/>
        <family val="3"/>
        <charset val="134"/>
      </rPr>
      <t xml:space="preserve"> </t>
    </r>
    <r>
      <rPr>
        <sz val="9"/>
        <color theme="1"/>
        <rFont val="Times New Roman"/>
        <family val="1"/>
      </rPr>
      <t>DR1. Whole-rock</t>
    </r>
    <r>
      <rPr>
        <sz val="9"/>
        <color theme="1"/>
        <rFont val="宋体"/>
        <family val="3"/>
        <charset val="134"/>
      </rPr>
      <t xml:space="preserve"> </t>
    </r>
    <r>
      <rPr>
        <sz val="9"/>
        <color theme="1"/>
        <rFont val="Times New Roman"/>
        <family val="1"/>
      </rPr>
      <t>geochemical and Sr-Nd-Pb</t>
    </r>
    <r>
      <rPr>
        <sz val="9"/>
        <color rgb="FF000000"/>
        <rFont val="Times New Roman"/>
        <family val="1"/>
      </rPr>
      <t xml:space="preserve"> isotopic compositions of</t>
    </r>
    <r>
      <rPr>
        <sz val="9"/>
        <color rgb="FF000000"/>
        <rFont val="宋体"/>
        <family val="3"/>
        <charset val="134"/>
      </rPr>
      <t xml:space="preserve"> </t>
    </r>
    <r>
      <rPr>
        <sz val="9"/>
        <color rgb="FF000000"/>
        <rFont val="Times New Roman"/>
        <family val="1"/>
      </rPr>
      <t>metamorphic rocks in the</t>
    </r>
    <r>
      <rPr>
        <sz val="9"/>
        <color rgb="FF000000"/>
        <rFont val="宋体"/>
        <family val="3"/>
        <charset val="134"/>
      </rPr>
      <t xml:space="preserve"> </t>
    </r>
    <r>
      <rPr>
        <sz val="9"/>
        <color rgb="FF000000"/>
        <rFont val="Times New Roman"/>
        <family val="1"/>
      </rPr>
      <t>Hongliutan area.</t>
    </r>
    <phoneticPr fontId="1" type="noConversion"/>
  </si>
  <si>
    <r>
      <t>SiO</t>
    </r>
    <r>
      <rPr>
        <vertAlign val="subscript"/>
        <sz val="9"/>
        <color rgb="FF000000"/>
        <rFont val="Times New Roman"/>
        <family val="1"/>
      </rPr>
      <t>2</t>
    </r>
  </si>
  <si>
    <r>
      <t>TiO</t>
    </r>
    <r>
      <rPr>
        <vertAlign val="subscript"/>
        <sz val="9"/>
        <color rgb="FF000000"/>
        <rFont val="Times New Roman"/>
        <family val="1"/>
      </rPr>
      <t>2</t>
    </r>
  </si>
  <si>
    <r>
      <t>Al</t>
    </r>
    <r>
      <rPr>
        <vertAlign val="subscript"/>
        <sz val="9"/>
        <color rgb="FF000000"/>
        <rFont val="Times New Roman"/>
        <family val="1"/>
      </rPr>
      <t>2</t>
    </r>
    <r>
      <rPr>
        <sz val="9"/>
        <color rgb="FF000000"/>
        <rFont val="Times New Roman"/>
        <family val="1"/>
      </rPr>
      <t>O</t>
    </r>
    <r>
      <rPr>
        <vertAlign val="subscript"/>
        <sz val="9"/>
        <color rgb="FF000000"/>
        <rFont val="Times New Roman"/>
        <family val="1"/>
      </rPr>
      <t>3</t>
    </r>
  </si>
  <si>
    <r>
      <t>TFe</t>
    </r>
    <r>
      <rPr>
        <vertAlign val="subscript"/>
        <sz val="9"/>
        <color rgb="FF000000"/>
        <rFont val="Times New Roman"/>
        <family val="1"/>
      </rPr>
      <t>2</t>
    </r>
    <r>
      <rPr>
        <sz val="9"/>
        <color rgb="FF000000"/>
        <rFont val="Times New Roman"/>
        <family val="1"/>
      </rPr>
      <t>O</t>
    </r>
    <r>
      <rPr>
        <vertAlign val="subscript"/>
        <sz val="9"/>
        <color rgb="FF000000"/>
        <rFont val="Times New Roman"/>
        <family val="1"/>
      </rPr>
      <t>3</t>
    </r>
  </si>
  <si>
    <r>
      <t>Na</t>
    </r>
    <r>
      <rPr>
        <vertAlign val="subscript"/>
        <sz val="9"/>
        <color rgb="FF000000"/>
        <rFont val="Times New Roman"/>
        <family val="1"/>
      </rPr>
      <t>2</t>
    </r>
    <r>
      <rPr>
        <sz val="9"/>
        <color rgb="FF000000"/>
        <rFont val="Times New Roman"/>
        <family val="1"/>
      </rPr>
      <t>O</t>
    </r>
  </si>
  <si>
    <r>
      <t>K</t>
    </r>
    <r>
      <rPr>
        <vertAlign val="subscript"/>
        <sz val="9"/>
        <color rgb="FF000000"/>
        <rFont val="Times New Roman"/>
        <family val="1"/>
      </rPr>
      <t>2</t>
    </r>
    <r>
      <rPr>
        <sz val="9"/>
        <color rgb="FF000000"/>
        <rFont val="Times New Roman"/>
        <family val="1"/>
      </rPr>
      <t>O</t>
    </r>
  </si>
  <si>
    <r>
      <t>P</t>
    </r>
    <r>
      <rPr>
        <vertAlign val="subscript"/>
        <sz val="9"/>
        <color theme="1"/>
        <rFont val="Times New Roman"/>
        <family val="1"/>
      </rPr>
      <t>2</t>
    </r>
    <r>
      <rPr>
        <sz val="9"/>
        <color theme="1"/>
        <rFont val="Times New Roman"/>
        <family val="1"/>
      </rPr>
      <t>O</t>
    </r>
    <r>
      <rPr>
        <vertAlign val="subscript"/>
        <sz val="9"/>
        <color theme="1"/>
        <rFont val="Times New Roman"/>
        <family val="1"/>
      </rPr>
      <t>5</t>
    </r>
  </si>
  <si>
    <r>
      <t>Na</t>
    </r>
    <r>
      <rPr>
        <vertAlign val="subscript"/>
        <sz val="9"/>
        <color rgb="FF000000"/>
        <rFont val="Times New Roman"/>
        <family val="1"/>
      </rPr>
      <t>2</t>
    </r>
    <r>
      <rPr>
        <sz val="9"/>
        <color rgb="FF000000"/>
        <rFont val="Times New Roman"/>
        <family val="1"/>
      </rPr>
      <t>O+K</t>
    </r>
    <r>
      <rPr>
        <vertAlign val="subscript"/>
        <sz val="9"/>
        <color rgb="FF000000"/>
        <rFont val="Times New Roman"/>
        <family val="1"/>
      </rPr>
      <t>2</t>
    </r>
    <r>
      <rPr>
        <sz val="9"/>
        <color rgb="FF000000"/>
        <rFont val="Times New Roman"/>
        <family val="1"/>
      </rPr>
      <t>O</t>
    </r>
  </si>
  <si>
    <r>
      <t>K</t>
    </r>
    <r>
      <rPr>
        <vertAlign val="subscript"/>
        <sz val="9"/>
        <color rgb="FF000000"/>
        <rFont val="Times New Roman"/>
        <family val="1"/>
      </rPr>
      <t>2</t>
    </r>
    <r>
      <rPr>
        <sz val="9"/>
        <color rgb="FF000000"/>
        <rFont val="Times New Roman"/>
        <family val="1"/>
      </rPr>
      <t>O/Na</t>
    </r>
    <r>
      <rPr>
        <vertAlign val="subscript"/>
        <sz val="9"/>
        <color rgb="FF000000"/>
        <rFont val="Times New Roman"/>
        <family val="1"/>
      </rPr>
      <t>2</t>
    </r>
    <r>
      <rPr>
        <sz val="9"/>
        <color rgb="FF000000"/>
        <rFont val="Times New Roman"/>
        <family val="1"/>
      </rPr>
      <t>O</t>
    </r>
  </si>
  <si>
    <r>
      <t>(La/Yb)</t>
    </r>
    <r>
      <rPr>
        <vertAlign val="subscript"/>
        <sz val="9"/>
        <color rgb="FF000000"/>
        <rFont val="Times New Roman"/>
        <family val="1"/>
      </rPr>
      <t>N</t>
    </r>
  </si>
  <si>
    <r>
      <t>(La/Sm)</t>
    </r>
    <r>
      <rPr>
        <vertAlign val="subscript"/>
        <sz val="9"/>
        <color rgb="FF000000"/>
        <rFont val="Times New Roman"/>
        <family val="1"/>
      </rPr>
      <t>N</t>
    </r>
  </si>
  <si>
    <r>
      <t>(Gd/Yb)</t>
    </r>
    <r>
      <rPr>
        <vertAlign val="subscript"/>
        <sz val="9"/>
        <color rgb="FF000000"/>
        <rFont val="Times New Roman"/>
        <family val="1"/>
      </rPr>
      <t>N</t>
    </r>
  </si>
  <si>
    <r>
      <t>87</t>
    </r>
    <r>
      <rPr>
        <sz val="9"/>
        <color rgb="FF000000"/>
        <rFont val="Times New Roman"/>
        <family val="1"/>
      </rPr>
      <t>Rb/</t>
    </r>
    <r>
      <rPr>
        <vertAlign val="superscript"/>
        <sz val="9"/>
        <color rgb="FF000000"/>
        <rFont val="Times New Roman"/>
        <family val="1"/>
      </rPr>
      <t>86</t>
    </r>
    <r>
      <rPr>
        <sz val="9"/>
        <color rgb="FF000000"/>
        <rFont val="Times New Roman"/>
        <family val="1"/>
      </rPr>
      <t>Sr</t>
    </r>
  </si>
  <si>
    <r>
      <t>87</t>
    </r>
    <r>
      <rPr>
        <sz val="9"/>
        <color rgb="FF000000"/>
        <rFont val="Times New Roman"/>
        <family val="1"/>
      </rPr>
      <t>Sr/</t>
    </r>
    <r>
      <rPr>
        <vertAlign val="superscript"/>
        <sz val="9"/>
        <color rgb="FF000000"/>
        <rFont val="Times New Roman"/>
        <family val="1"/>
      </rPr>
      <t>86</t>
    </r>
    <r>
      <rPr>
        <sz val="9"/>
        <color rgb="FF000000"/>
        <rFont val="Times New Roman"/>
        <family val="1"/>
      </rPr>
      <t>Sr</t>
    </r>
  </si>
  <si>
    <r>
      <t>Error (2</t>
    </r>
    <r>
      <rPr>
        <sz val="9"/>
        <color rgb="FF333333"/>
        <rFont val="Times New Roman"/>
        <family val="1"/>
      </rPr>
      <t>σ</t>
    </r>
    <r>
      <rPr>
        <sz val="9"/>
        <color rgb="FF000000"/>
        <rFont val="Times New Roman"/>
        <family val="1"/>
      </rPr>
      <t>)</t>
    </r>
  </si>
  <si>
    <r>
      <t>147</t>
    </r>
    <r>
      <rPr>
        <sz val="9"/>
        <color rgb="FF000000"/>
        <rFont val="Times New Roman"/>
        <family val="1"/>
      </rPr>
      <t>Sm/</t>
    </r>
    <r>
      <rPr>
        <vertAlign val="superscript"/>
        <sz val="9"/>
        <color rgb="FF000000"/>
        <rFont val="Times New Roman"/>
        <family val="1"/>
      </rPr>
      <t>144</t>
    </r>
    <r>
      <rPr>
        <sz val="9"/>
        <color rgb="FF000000"/>
        <rFont val="Times New Roman"/>
        <family val="1"/>
      </rPr>
      <t>Nd</t>
    </r>
  </si>
  <si>
    <r>
      <t>143</t>
    </r>
    <r>
      <rPr>
        <sz val="9"/>
        <color rgb="FF000000"/>
        <rFont val="Times New Roman"/>
        <family val="1"/>
      </rPr>
      <t>Nd/</t>
    </r>
    <r>
      <rPr>
        <vertAlign val="superscript"/>
        <sz val="9"/>
        <color rgb="FF000000"/>
        <rFont val="Times New Roman"/>
        <family val="1"/>
      </rPr>
      <t>144</t>
    </r>
    <r>
      <rPr>
        <sz val="9"/>
        <color rgb="FF000000"/>
        <rFont val="Times New Roman"/>
        <family val="1"/>
      </rPr>
      <t>Nd</t>
    </r>
  </si>
  <si>
    <r>
      <t>(</t>
    </r>
    <r>
      <rPr>
        <vertAlign val="superscript"/>
        <sz val="9"/>
        <color rgb="FF000000"/>
        <rFont val="Times New Roman"/>
        <family val="1"/>
      </rPr>
      <t>87</t>
    </r>
    <r>
      <rPr>
        <sz val="9"/>
        <color rgb="FF000000"/>
        <rFont val="Times New Roman"/>
        <family val="1"/>
      </rPr>
      <t>Sr/</t>
    </r>
    <r>
      <rPr>
        <vertAlign val="superscript"/>
        <sz val="9"/>
        <color rgb="FF000000"/>
        <rFont val="Times New Roman"/>
        <family val="1"/>
      </rPr>
      <t>86</t>
    </r>
    <r>
      <rPr>
        <sz val="9"/>
        <color rgb="FF000000"/>
        <rFont val="Times New Roman"/>
        <family val="1"/>
      </rPr>
      <t>Sr)</t>
    </r>
    <r>
      <rPr>
        <vertAlign val="subscript"/>
        <sz val="9"/>
        <color rgb="FF000000"/>
        <rFont val="Times New Roman"/>
        <family val="1"/>
      </rPr>
      <t>ⅰ</t>
    </r>
  </si>
  <si>
    <r>
      <t>T</t>
    </r>
    <r>
      <rPr>
        <vertAlign val="subscript"/>
        <sz val="9"/>
        <color rgb="FF000000"/>
        <rFont val="Times New Roman"/>
        <family val="1"/>
      </rPr>
      <t>DM</t>
    </r>
  </si>
  <si>
    <r>
      <t>T</t>
    </r>
    <r>
      <rPr>
        <vertAlign val="subscript"/>
        <sz val="9"/>
        <color rgb="FF000000"/>
        <rFont val="Times New Roman"/>
        <family val="1"/>
      </rPr>
      <t>2DM</t>
    </r>
  </si>
  <si>
    <r>
      <t>(</t>
    </r>
    <r>
      <rPr>
        <vertAlign val="superscript"/>
        <sz val="9"/>
        <color rgb="FF000000"/>
        <rFont val="Times New Roman"/>
        <family val="1"/>
      </rPr>
      <t>143</t>
    </r>
    <r>
      <rPr>
        <sz val="9"/>
        <color rgb="FF000000"/>
        <rFont val="Times New Roman"/>
        <family val="1"/>
      </rPr>
      <t>Nd/</t>
    </r>
    <r>
      <rPr>
        <vertAlign val="superscript"/>
        <sz val="9"/>
        <color rgb="FF000000"/>
        <rFont val="Times New Roman"/>
        <family val="1"/>
      </rPr>
      <t>144</t>
    </r>
    <r>
      <rPr>
        <sz val="9"/>
        <color rgb="FF000000"/>
        <rFont val="Times New Roman"/>
        <family val="1"/>
      </rPr>
      <t>Nd)</t>
    </r>
    <r>
      <rPr>
        <vertAlign val="subscript"/>
        <sz val="9"/>
        <color rgb="FF000000"/>
        <rFont val="Times New Roman"/>
        <family val="1"/>
      </rPr>
      <t>ⅰ</t>
    </r>
  </si>
  <si>
    <r>
      <t>208</t>
    </r>
    <r>
      <rPr>
        <sz val="9"/>
        <color rgb="FF000000"/>
        <rFont val="Times New Roman"/>
        <family val="1"/>
      </rPr>
      <t>Pb/</t>
    </r>
    <r>
      <rPr>
        <vertAlign val="superscript"/>
        <sz val="9"/>
        <color rgb="FF000000"/>
        <rFont val="Times New Roman"/>
        <family val="1"/>
      </rPr>
      <t>204</t>
    </r>
    <r>
      <rPr>
        <sz val="9"/>
        <color rgb="FF000000"/>
        <rFont val="Times New Roman"/>
        <family val="1"/>
      </rPr>
      <t>Pb</t>
    </r>
  </si>
  <si>
    <r>
      <t>207</t>
    </r>
    <r>
      <rPr>
        <sz val="9"/>
        <color rgb="FF000000"/>
        <rFont val="Times New Roman"/>
        <family val="1"/>
      </rPr>
      <t>Pb/</t>
    </r>
    <r>
      <rPr>
        <vertAlign val="superscript"/>
        <sz val="9"/>
        <color rgb="FF000000"/>
        <rFont val="Times New Roman"/>
        <family val="1"/>
      </rPr>
      <t>204</t>
    </r>
    <r>
      <rPr>
        <sz val="9"/>
        <color rgb="FF000000"/>
        <rFont val="Times New Roman"/>
        <family val="1"/>
      </rPr>
      <t>Pb</t>
    </r>
  </si>
  <si>
    <r>
      <t>206</t>
    </r>
    <r>
      <rPr>
        <sz val="9"/>
        <color rgb="FF000000"/>
        <rFont val="Times New Roman"/>
        <family val="1"/>
      </rPr>
      <t>Pb/</t>
    </r>
    <r>
      <rPr>
        <vertAlign val="superscript"/>
        <sz val="9"/>
        <color rgb="FF000000"/>
        <rFont val="Times New Roman"/>
        <family val="1"/>
      </rPr>
      <t>204</t>
    </r>
    <r>
      <rPr>
        <sz val="9"/>
        <color rgb="FF000000"/>
        <rFont val="Times New Roman"/>
        <family val="1"/>
      </rPr>
      <t>Pb</t>
    </r>
  </si>
  <si>
    <r>
      <t>Note: 
Mg</t>
    </r>
    <r>
      <rPr>
        <vertAlign val="superscript"/>
        <sz val="9"/>
        <color theme="1"/>
        <rFont val="Times New Roman"/>
        <family val="1"/>
      </rPr>
      <t>#</t>
    </r>
    <r>
      <rPr>
        <sz val="9"/>
        <color theme="1"/>
        <rFont val="Times New Roman"/>
        <family val="1"/>
      </rPr>
      <t xml:space="preserve"> = Mg</t>
    </r>
    <r>
      <rPr>
        <vertAlign val="superscript"/>
        <sz val="9"/>
        <color theme="1"/>
        <rFont val="Times New Roman"/>
        <family val="1"/>
      </rPr>
      <t>2+</t>
    </r>
    <r>
      <rPr>
        <sz val="9"/>
        <color theme="1"/>
        <rFont val="Times New Roman"/>
        <family val="1"/>
      </rPr>
      <t>/(Mg</t>
    </r>
    <r>
      <rPr>
        <vertAlign val="superscript"/>
        <sz val="9"/>
        <color theme="1"/>
        <rFont val="Times New Roman"/>
        <family val="1"/>
      </rPr>
      <t>2+</t>
    </r>
    <r>
      <rPr>
        <sz val="9"/>
        <color theme="1"/>
        <rFont val="Times New Roman"/>
        <family val="1"/>
      </rPr>
      <t>+Fe</t>
    </r>
    <r>
      <rPr>
        <vertAlign val="superscript"/>
        <sz val="9"/>
        <color theme="1"/>
        <rFont val="Times New Roman"/>
        <family val="1"/>
      </rPr>
      <t>2+</t>
    </r>
    <r>
      <rPr>
        <sz val="9"/>
        <color theme="1"/>
        <rFont val="Times New Roman"/>
        <family val="1"/>
      </rPr>
      <t>) (mol%); 
A/CNK = Al</t>
    </r>
    <r>
      <rPr>
        <vertAlign val="subscript"/>
        <sz val="9"/>
        <color theme="1"/>
        <rFont val="Times New Roman"/>
        <family val="1"/>
      </rPr>
      <t>2</t>
    </r>
    <r>
      <rPr>
        <sz val="9"/>
        <color theme="1"/>
        <rFont val="Times New Roman"/>
        <family val="1"/>
      </rPr>
      <t>O</t>
    </r>
    <r>
      <rPr>
        <vertAlign val="subscript"/>
        <sz val="9"/>
        <color theme="1"/>
        <rFont val="Times New Roman"/>
        <family val="1"/>
      </rPr>
      <t>3</t>
    </r>
    <r>
      <rPr>
        <sz val="9"/>
        <color theme="1"/>
        <rFont val="Times New Roman"/>
        <family val="1"/>
      </rPr>
      <t>/(CaO+Na</t>
    </r>
    <r>
      <rPr>
        <vertAlign val="subscript"/>
        <sz val="9"/>
        <color theme="1"/>
        <rFont val="Times New Roman"/>
        <family val="1"/>
      </rPr>
      <t>2</t>
    </r>
    <r>
      <rPr>
        <sz val="9"/>
        <color theme="1"/>
        <rFont val="Times New Roman"/>
        <family val="1"/>
      </rPr>
      <t>O+K</t>
    </r>
    <r>
      <rPr>
        <vertAlign val="subscript"/>
        <sz val="9"/>
        <color theme="1"/>
        <rFont val="Times New Roman"/>
        <family val="1"/>
      </rPr>
      <t>2</t>
    </r>
    <r>
      <rPr>
        <sz val="9"/>
        <color theme="1"/>
        <rFont val="Times New Roman"/>
        <family val="1"/>
      </rPr>
      <t>O) (mol%); 
A/NK = Al</t>
    </r>
    <r>
      <rPr>
        <vertAlign val="subscript"/>
        <sz val="9"/>
        <color theme="1"/>
        <rFont val="Times New Roman"/>
        <family val="1"/>
      </rPr>
      <t>2</t>
    </r>
    <r>
      <rPr>
        <sz val="9"/>
        <color theme="1"/>
        <rFont val="Times New Roman"/>
        <family val="1"/>
      </rPr>
      <t>O</t>
    </r>
    <r>
      <rPr>
        <vertAlign val="subscript"/>
        <sz val="9"/>
        <color theme="1"/>
        <rFont val="Times New Roman"/>
        <family val="1"/>
      </rPr>
      <t>3</t>
    </r>
    <r>
      <rPr>
        <sz val="9"/>
        <color theme="1"/>
        <rFont val="Times New Roman"/>
        <family val="1"/>
      </rPr>
      <t>/(Na</t>
    </r>
    <r>
      <rPr>
        <vertAlign val="subscript"/>
        <sz val="9"/>
        <color theme="1"/>
        <rFont val="Times New Roman"/>
        <family val="1"/>
      </rPr>
      <t>2</t>
    </r>
    <r>
      <rPr>
        <sz val="9"/>
        <color theme="1"/>
        <rFont val="Times New Roman"/>
        <family val="1"/>
      </rPr>
      <t>O+K</t>
    </r>
    <r>
      <rPr>
        <vertAlign val="subscript"/>
        <sz val="9"/>
        <color theme="1"/>
        <rFont val="Times New Roman"/>
        <family val="1"/>
      </rPr>
      <t>2</t>
    </r>
    <r>
      <rPr>
        <sz val="9"/>
        <color theme="1"/>
        <rFont val="Times New Roman"/>
        <family val="1"/>
      </rPr>
      <t xml:space="preserve">O) (mol%)
GSR-1 is used to monitor the preparation process and instrument status in this experiment. 
Major element data for whole-rock samples were obtained by X-Ray Fluorescence (XRF) spectrometry on fused glass discs using a PANalytical AXIOS Minerals instrument at the Rock-Mineral Preparation and Analysis Lab, the Institute of Geology and Geophysics, Chinese Academy of Sciences (IGGCAS). The PANalytical AXIOS Minerals equipped with a Rh anode X-ray tube and 4 kW excitation power is a sequential instrument with a single goniometer based measuring channel covering the complete elemental measurement range from F to U in the concentration range from 1.0 ppm to % level, determined in vacuum media. Glass discs for WD-XRF analysis were prepared by fusion of 0.5 g of the standard sample with 5.0 g of lithium tetraborate: metaborate (2:1) (Lithium borates 67-33, Claisse, Canada), using Pt-Au crucibles and moulds employing fusion equipment supplied with gas burners (Fluxy, Claisse, Canada). A Claisse M4 Fluxer is a three position fluxer, specially developed for automatic ignition and flame watching system for increased safety and backfire control. Loss on ignition was measured as weight loss of the samples after 1 hour baking at a constant temperature of 1000 °C in a muffle furnace. The spectrometer was calibrated after measuring intensities in the following fifty international reference materials: GBW03102, GBW03102, GBW03113, GBW03116, GBW03134, GBW07101, GBW07102, GBW07103, GBW07104, GBW07105, GBW07106, GBW07107, GBW07108, GBW07109, GBW07110, GBW07111, GBW07112, GBW07113, GBW07114, GBW07212, GBW07309, GBW07310, GBW07311, GBW07312, GBW07401, GBW07402, GBW07403, GBW07404, GBW07405, GBW07406, GBW07407, GBW07408 (IGGE, China); AGV-2, BCR-2, BIR-1a, BHVO-2, DNC-1a, DTS-2B (USGS, USA); JGB-2a, JP-1, JH-1a, JG-2, JB-2 (GSJ, Japan); AN-G, BE-N, DN-R, Mica-Fe, PM-S, WS-E (GIT-IWG, Groupe International de Travail-International Working Group); UB-N (ANRT, Paris); The criteria to select these samples were the required interval of concentration. Source/reference for the certified values were taken from </t>
    </r>
    <r>
      <rPr>
        <sz val="9"/>
        <color rgb="FF1D41D5"/>
        <rFont val="Times New Roman"/>
        <family val="1"/>
      </rPr>
      <t>Govindaraju (1994)</t>
    </r>
    <r>
      <rPr>
        <sz val="9"/>
        <color theme="1"/>
        <rFont val="Times New Roman"/>
        <family val="1"/>
      </rPr>
      <t>. GSR-1, GSR-2, and GSR-3 are used to monitor the preparation process and instrument status. Precision is defined as the degree of agreement between replicate measurements of the same quantity. That is, it is the repeatability of a result. The precision may be expressed as the standard deviation about the mean value. The detection limit used in XRF analysis can be defined as the lower limit of detection (LOD) (3σ) which is assumed to be the concentration equivalent to three standard counting errors of a set of measurements of the background intensity. The limit of quantitation (LOQ), is defined as the concentration level above which quantitative (LOQ=10σ) (</t>
    </r>
    <r>
      <rPr>
        <sz val="9"/>
        <color rgb="FF1D41D5"/>
        <rFont val="Times New Roman"/>
        <family val="1"/>
      </rPr>
      <t>Analytical Methods Committee, 1987; Krishna et al., 2016</t>
    </r>
    <r>
      <rPr>
        <sz val="9"/>
        <color theme="1"/>
        <rFont val="Times New Roman"/>
        <family val="1"/>
      </rPr>
      <t xml:space="preserve">). 
REE and trace element concentrations were determined by inductively coupled plasma mass spectrometry (ICP-MS) using a PQ2 Turbo system at the Mineralization Chronology Lab, IGGCAS. Uncertainties based on repeated analyses of internal standards (GSR-1, GSR-2 and GSR-3) are ± 5 % for elements present at &gt; 1 ppm and ± 5 %-10 % for elements present less than 1 ppm. Accuracy is estimated to be better than 5% in the reported values. The detection limit of trace elements based on ICP-MS analyses are summarized as follows (ppb): </t>
    </r>
    <r>
      <rPr>
        <vertAlign val="superscript"/>
        <sz val="9"/>
        <color theme="1"/>
        <rFont val="Times New Roman"/>
        <family val="1"/>
      </rPr>
      <t>7</t>
    </r>
    <r>
      <rPr>
        <sz val="9"/>
        <color theme="1"/>
        <rFont val="Times New Roman"/>
        <family val="1"/>
      </rPr>
      <t xml:space="preserve">Li: 0.002; </t>
    </r>
    <r>
      <rPr>
        <vertAlign val="superscript"/>
        <sz val="9"/>
        <color theme="1"/>
        <rFont val="Times New Roman"/>
        <family val="1"/>
      </rPr>
      <t>9</t>
    </r>
    <r>
      <rPr>
        <sz val="9"/>
        <color theme="1"/>
        <rFont val="Times New Roman"/>
        <family val="1"/>
      </rPr>
      <t xml:space="preserve">Be: 0.011; </t>
    </r>
    <r>
      <rPr>
        <vertAlign val="superscript"/>
        <sz val="9"/>
        <color theme="1"/>
        <rFont val="Times New Roman"/>
        <family val="1"/>
      </rPr>
      <t>45</t>
    </r>
    <r>
      <rPr>
        <sz val="9"/>
        <color theme="1"/>
        <rFont val="Times New Roman"/>
        <family val="1"/>
      </rPr>
      <t xml:space="preserve">Sc: 0.003; </t>
    </r>
    <r>
      <rPr>
        <vertAlign val="superscript"/>
        <sz val="9"/>
        <color theme="1"/>
        <rFont val="Times New Roman"/>
        <family val="1"/>
      </rPr>
      <t>51</t>
    </r>
    <r>
      <rPr>
        <sz val="9"/>
        <color theme="1"/>
        <rFont val="Times New Roman"/>
        <family val="1"/>
      </rPr>
      <t xml:space="preserve">V: 0.004; </t>
    </r>
    <r>
      <rPr>
        <vertAlign val="superscript"/>
        <sz val="9"/>
        <color theme="1"/>
        <rFont val="Times New Roman"/>
        <family val="1"/>
      </rPr>
      <t>52</t>
    </r>
    <r>
      <rPr>
        <sz val="9"/>
        <color theme="1"/>
        <rFont val="Times New Roman"/>
        <family val="1"/>
      </rPr>
      <t xml:space="preserve">Cr: 0.043; </t>
    </r>
    <r>
      <rPr>
        <vertAlign val="superscript"/>
        <sz val="9"/>
        <color theme="1"/>
        <rFont val="Times New Roman"/>
        <family val="1"/>
      </rPr>
      <t>59</t>
    </r>
    <r>
      <rPr>
        <sz val="9"/>
        <color theme="1"/>
        <rFont val="Times New Roman"/>
        <family val="1"/>
      </rPr>
      <t xml:space="preserve">Co: 0.050; </t>
    </r>
    <r>
      <rPr>
        <vertAlign val="superscript"/>
        <sz val="9"/>
        <color theme="1"/>
        <rFont val="Times New Roman"/>
        <family val="1"/>
      </rPr>
      <t>60</t>
    </r>
    <r>
      <rPr>
        <sz val="9"/>
        <color theme="1"/>
        <rFont val="Times New Roman"/>
        <family val="1"/>
      </rPr>
      <t xml:space="preserve">Ni: 0.088; </t>
    </r>
    <r>
      <rPr>
        <vertAlign val="superscript"/>
        <sz val="9"/>
        <color theme="1"/>
        <rFont val="Times New Roman"/>
        <family val="1"/>
      </rPr>
      <t>63</t>
    </r>
    <r>
      <rPr>
        <sz val="9"/>
        <color theme="1"/>
        <rFont val="Times New Roman"/>
        <family val="1"/>
      </rPr>
      <t xml:space="preserve">Cu: 0.033; </t>
    </r>
    <r>
      <rPr>
        <vertAlign val="superscript"/>
        <sz val="9"/>
        <color theme="1"/>
        <rFont val="Times New Roman"/>
        <family val="1"/>
      </rPr>
      <t>66</t>
    </r>
    <r>
      <rPr>
        <sz val="9"/>
        <color theme="1"/>
        <rFont val="Times New Roman"/>
        <family val="1"/>
      </rPr>
      <t xml:space="preserve">Zn: 0.015; </t>
    </r>
    <r>
      <rPr>
        <vertAlign val="superscript"/>
        <sz val="9"/>
        <color theme="1"/>
        <rFont val="Times New Roman"/>
        <family val="1"/>
      </rPr>
      <t>85</t>
    </r>
    <r>
      <rPr>
        <sz val="9"/>
        <color theme="1"/>
        <rFont val="Times New Roman"/>
        <family val="1"/>
      </rPr>
      <t xml:space="preserve">Rb: 0.068; </t>
    </r>
    <r>
      <rPr>
        <vertAlign val="superscript"/>
        <sz val="9"/>
        <color theme="1"/>
        <rFont val="Times New Roman"/>
        <family val="1"/>
      </rPr>
      <t>88</t>
    </r>
    <r>
      <rPr>
        <sz val="9"/>
        <color theme="1"/>
        <rFont val="Times New Roman"/>
        <family val="1"/>
      </rPr>
      <t xml:space="preserve">Sr: 0.048; </t>
    </r>
    <r>
      <rPr>
        <vertAlign val="superscript"/>
        <sz val="9"/>
        <color theme="1"/>
        <rFont val="Times New Roman"/>
        <family val="1"/>
      </rPr>
      <t>89</t>
    </r>
    <r>
      <rPr>
        <sz val="9"/>
        <color theme="1"/>
        <rFont val="Times New Roman"/>
        <family val="1"/>
      </rPr>
      <t xml:space="preserve">Y: 0.051; </t>
    </r>
    <r>
      <rPr>
        <vertAlign val="superscript"/>
        <sz val="9"/>
        <color theme="1"/>
        <rFont val="Times New Roman"/>
        <family val="1"/>
      </rPr>
      <t>90</t>
    </r>
    <r>
      <rPr>
        <sz val="9"/>
        <color theme="1"/>
        <rFont val="Times New Roman"/>
        <family val="1"/>
      </rPr>
      <t xml:space="preserve">Zr: 0.004; </t>
    </r>
    <r>
      <rPr>
        <vertAlign val="superscript"/>
        <sz val="9"/>
        <color theme="1"/>
        <rFont val="Times New Roman"/>
        <family val="1"/>
      </rPr>
      <t>93</t>
    </r>
    <r>
      <rPr>
        <sz val="9"/>
        <color theme="1"/>
        <rFont val="Times New Roman"/>
        <family val="1"/>
      </rPr>
      <t xml:space="preserve">Nb: 0.007; </t>
    </r>
    <r>
      <rPr>
        <vertAlign val="superscript"/>
        <sz val="9"/>
        <color theme="1"/>
        <rFont val="Times New Roman"/>
        <family val="1"/>
      </rPr>
      <t>133</t>
    </r>
    <r>
      <rPr>
        <sz val="9"/>
        <color theme="1"/>
        <rFont val="Times New Roman"/>
        <family val="1"/>
      </rPr>
      <t xml:space="preserve">Cs: 0.003; </t>
    </r>
    <r>
      <rPr>
        <vertAlign val="superscript"/>
        <sz val="9"/>
        <color theme="1"/>
        <rFont val="Times New Roman"/>
        <family val="1"/>
      </rPr>
      <t>138</t>
    </r>
    <r>
      <rPr>
        <sz val="9"/>
        <color theme="1"/>
        <rFont val="Times New Roman"/>
        <family val="1"/>
      </rPr>
      <t xml:space="preserve">Ba: 0.256; </t>
    </r>
    <r>
      <rPr>
        <vertAlign val="superscript"/>
        <sz val="9"/>
        <color theme="1"/>
        <rFont val="Times New Roman"/>
        <family val="1"/>
      </rPr>
      <t>139</t>
    </r>
    <r>
      <rPr>
        <sz val="9"/>
        <color theme="1"/>
        <rFont val="Times New Roman"/>
        <family val="1"/>
      </rPr>
      <t xml:space="preserve">La: 0.003; </t>
    </r>
    <r>
      <rPr>
        <vertAlign val="superscript"/>
        <sz val="9"/>
        <color theme="1"/>
        <rFont val="Times New Roman"/>
        <family val="1"/>
      </rPr>
      <t>140</t>
    </r>
    <r>
      <rPr>
        <sz val="9"/>
        <color theme="1"/>
        <rFont val="Times New Roman"/>
        <family val="1"/>
      </rPr>
      <t xml:space="preserve">Ce: 0.008; </t>
    </r>
    <r>
      <rPr>
        <vertAlign val="superscript"/>
        <sz val="9"/>
        <color theme="1"/>
        <rFont val="Times New Roman"/>
        <family val="1"/>
      </rPr>
      <t>141</t>
    </r>
    <r>
      <rPr>
        <sz val="9"/>
        <color theme="1"/>
        <rFont val="Times New Roman"/>
        <family val="1"/>
      </rPr>
      <t xml:space="preserve">Pr: 0.014; </t>
    </r>
    <r>
      <rPr>
        <vertAlign val="superscript"/>
        <sz val="9"/>
        <color theme="1"/>
        <rFont val="Times New Roman"/>
        <family val="1"/>
      </rPr>
      <t>143</t>
    </r>
    <r>
      <rPr>
        <sz val="9"/>
        <color theme="1"/>
        <rFont val="Times New Roman"/>
        <family val="1"/>
      </rPr>
      <t xml:space="preserve">Nd: 0.020; </t>
    </r>
    <r>
      <rPr>
        <vertAlign val="superscript"/>
        <sz val="9"/>
        <color theme="1"/>
        <rFont val="Times New Roman"/>
        <family val="1"/>
      </rPr>
      <t>147</t>
    </r>
    <r>
      <rPr>
        <sz val="9"/>
        <color theme="1"/>
        <rFont val="Times New Roman"/>
        <family val="1"/>
      </rPr>
      <t xml:space="preserve">Sm: 0.020; </t>
    </r>
    <r>
      <rPr>
        <vertAlign val="superscript"/>
        <sz val="9"/>
        <color theme="1"/>
        <rFont val="Times New Roman"/>
        <family val="1"/>
      </rPr>
      <t>153</t>
    </r>
    <r>
      <rPr>
        <sz val="9"/>
        <color theme="1"/>
        <rFont val="Times New Roman"/>
        <family val="1"/>
      </rPr>
      <t xml:space="preserve">Eu: 0.019; </t>
    </r>
    <r>
      <rPr>
        <vertAlign val="superscript"/>
        <sz val="9"/>
        <color theme="1"/>
        <rFont val="Times New Roman"/>
        <family val="1"/>
      </rPr>
      <t>157</t>
    </r>
    <r>
      <rPr>
        <sz val="9"/>
        <color theme="1"/>
        <rFont val="Times New Roman"/>
        <family val="1"/>
      </rPr>
      <t xml:space="preserve">Gd: 0.022; </t>
    </r>
    <r>
      <rPr>
        <vertAlign val="superscript"/>
        <sz val="9"/>
        <color theme="1"/>
        <rFont val="Times New Roman"/>
        <family val="1"/>
      </rPr>
      <t>159</t>
    </r>
    <r>
      <rPr>
        <sz val="9"/>
        <color theme="1"/>
        <rFont val="Times New Roman"/>
        <family val="1"/>
      </rPr>
      <t xml:space="preserve">Tb: 0.025; </t>
    </r>
    <r>
      <rPr>
        <vertAlign val="superscript"/>
        <sz val="9"/>
        <color theme="1"/>
        <rFont val="Times New Roman"/>
        <family val="1"/>
      </rPr>
      <t>163</t>
    </r>
    <r>
      <rPr>
        <sz val="9"/>
        <color theme="1"/>
        <rFont val="Times New Roman"/>
        <family val="1"/>
      </rPr>
      <t xml:space="preserve">Dy: 0.011; </t>
    </r>
    <r>
      <rPr>
        <vertAlign val="superscript"/>
        <sz val="9"/>
        <color theme="1"/>
        <rFont val="Times New Roman"/>
        <family val="1"/>
      </rPr>
      <t>165</t>
    </r>
    <r>
      <rPr>
        <sz val="9"/>
        <color theme="1"/>
        <rFont val="Times New Roman"/>
        <family val="1"/>
      </rPr>
      <t xml:space="preserve">Ho: 0.010; </t>
    </r>
    <r>
      <rPr>
        <vertAlign val="superscript"/>
        <sz val="9"/>
        <color theme="1"/>
        <rFont val="Times New Roman"/>
        <family val="1"/>
      </rPr>
      <t>166</t>
    </r>
    <r>
      <rPr>
        <sz val="9"/>
        <color theme="1"/>
        <rFont val="Times New Roman"/>
        <family val="1"/>
      </rPr>
      <t xml:space="preserve">Er: 0.004; </t>
    </r>
    <r>
      <rPr>
        <vertAlign val="superscript"/>
        <sz val="9"/>
        <color theme="1"/>
        <rFont val="Times New Roman"/>
        <family val="1"/>
      </rPr>
      <t>169</t>
    </r>
    <r>
      <rPr>
        <sz val="9"/>
        <color theme="1"/>
        <rFont val="Times New Roman"/>
        <family val="1"/>
      </rPr>
      <t xml:space="preserve">Tm: 0.006; </t>
    </r>
    <r>
      <rPr>
        <vertAlign val="superscript"/>
        <sz val="9"/>
        <color theme="1"/>
        <rFont val="Times New Roman"/>
        <family val="1"/>
      </rPr>
      <t>172</t>
    </r>
    <r>
      <rPr>
        <sz val="9"/>
        <color theme="1"/>
        <rFont val="Times New Roman"/>
        <family val="1"/>
      </rPr>
      <t xml:space="preserve">Yb: 0.023; </t>
    </r>
    <r>
      <rPr>
        <vertAlign val="superscript"/>
        <sz val="9"/>
        <color theme="1"/>
        <rFont val="Times New Roman"/>
        <family val="1"/>
      </rPr>
      <t>175</t>
    </r>
    <r>
      <rPr>
        <sz val="9"/>
        <color theme="1"/>
        <rFont val="Times New Roman"/>
        <family val="1"/>
      </rPr>
      <t xml:space="preserve">Lu: 0.018; </t>
    </r>
    <r>
      <rPr>
        <vertAlign val="superscript"/>
        <sz val="9"/>
        <color theme="1"/>
        <rFont val="Times New Roman"/>
        <family val="1"/>
      </rPr>
      <t>178</t>
    </r>
    <r>
      <rPr>
        <sz val="9"/>
        <color theme="1"/>
        <rFont val="Times New Roman"/>
        <family val="1"/>
      </rPr>
      <t xml:space="preserve">Hf: 0.004; </t>
    </r>
    <r>
      <rPr>
        <vertAlign val="superscript"/>
        <sz val="9"/>
        <color theme="1"/>
        <rFont val="Times New Roman"/>
        <family val="1"/>
      </rPr>
      <t>181</t>
    </r>
    <r>
      <rPr>
        <sz val="9"/>
        <color theme="1"/>
        <rFont val="Times New Roman"/>
        <family val="1"/>
      </rPr>
      <t xml:space="preserve">Ta: 0.006; </t>
    </r>
    <r>
      <rPr>
        <vertAlign val="superscript"/>
        <sz val="9"/>
        <color theme="1"/>
        <rFont val="Times New Roman"/>
        <family val="1"/>
      </rPr>
      <t>205</t>
    </r>
    <r>
      <rPr>
        <sz val="9"/>
        <color theme="1"/>
        <rFont val="Times New Roman"/>
        <family val="1"/>
      </rPr>
      <t xml:space="preserve">Tl: 0.001; </t>
    </r>
    <r>
      <rPr>
        <vertAlign val="superscript"/>
        <sz val="9"/>
        <color theme="1"/>
        <rFont val="Times New Roman"/>
        <family val="1"/>
      </rPr>
      <t>208</t>
    </r>
    <r>
      <rPr>
        <sz val="9"/>
        <color theme="1"/>
        <rFont val="Times New Roman"/>
        <family val="1"/>
      </rPr>
      <t xml:space="preserve">Pb: 0.067; </t>
    </r>
    <r>
      <rPr>
        <vertAlign val="superscript"/>
        <sz val="9"/>
        <color theme="1"/>
        <rFont val="Times New Roman"/>
        <family val="1"/>
      </rPr>
      <t>232</t>
    </r>
    <r>
      <rPr>
        <sz val="9"/>
        <color theme="1"/>
        <rFont val="Times New Roman"/>
        <family val="1"/>
      </rPr>
      <t xml:space="preserve">Th: 0.002; and </t>
    </r>
    <r>
      <rPr>
        <vertAlign val="superscript"/>
        <sz val="9"/>
        <color theme="1"/>
        <rFont val="Times New Roman"/>
        <family val="1"/>
      </rPr>
      <t>238</t>
    </r>
    <r>
      <rPr>
        <sz val="9"/>
        <color theme="1"/>
        <rFont val="Times New Roman"/>
        <family val="1"/>
      </rPr>
      <t xml:space="preserve">U: 0.016.
Reference:
Analytical Methods Committee. 1987. Recommendations for the definition, estimation and use of the detection limit, The Analyst, 112: 199-204.
Govindaraju, K., 1994. Compilation of Working Values and Sample Description for 383 Geostandards. Geostandards Newsletter, 18: 1-158.
Krishna, A.K., Khanna, T.C., Mohan, K.R., 2016. Rapid quantitative determination of major and trace elements in silicate rocks and soils employing fused glass discs using wavelength dispersive X-ray fluorescence spectrometry, Spectrochimica Acta Part B: Atomic Spectroscopy, 122: 165-171.
The Rb-Sr and Sm-Nd isotopic analysis followed procedures similar to those described by </t>
    </r>
    <r>
      <rPr>
        <sz val="9"/>
        <color rgb="FF1D41D5"/>
        <rFont val="Times New Roman"/>
        <family val="1"/>
      </rPr>
      <t>Li et al (2015, 2016)</t>
    </r>
    <r>
      <rPr>
        <sz val="9"/>
        <color theme="1"/>
        <rFont val="Times New Roman"/>
        <family val="1"/>
      </rPr>
      <t xml:space="preserve">. Whole rock powders for Sr and Nd isotopic analyses were dissolved in Savillex Teﬂon screw-top capsule after being spiked with the mixed </t>
    </r>
    <r>
      <rPr>
        <vertAlign val="superscript"/>
        <sz val="9"/>
        <color theme="1"/>
        <rFont val="Times New Roman"/>
        <family val="1"/>
      </rPr>
      <t>87</t>
    </r>
    <r>
      <rPr>
        <sz val="9"/>
        <color theme="1"/>
        <rFont val="Times New Roman"/>
        <family val="1"/>
      </rPr>
      <t>Rb-</t>
    </r>
    <r>
      <rPr>
        <vertAlign val="superscript"/>
        <sz val="9"/>
        <color theme="1"/>
        <rFont val="Times New Roman"/>
        <family val="1"/>
      </rPr>
      <t>84</t>
    </r>
    <r>
      <rPr>
        <sz val="9"/>
        <color theme="1"/>
        <rFont val="Times New Roman"/>
        <family val="1"/>
      </rPr>
      <t xml:space="preserve">Sr and </t>
    </r>
    <r>
      <rPr>
        <vertAlign val="superscript"/>
        <sz val="9"/>
        <color theme="1"/>
        <rFont val="Times New Roman"/>
        <family val="1"/>
      </rPr>
      <t>149</t>
    </r>
    <r>
      <rPr>
        <sz val="9"/>
        <color theme="1"/>
        <rFont val="Times New Roman"/>
        <family val="1"/>
      </rPr>
      <t>Sm-</t>
    </r>
    <r>
      <rPr>
        <vertAlign val="superscript"/>
        <sz val="9"/>
        <color theme="1"/>
        <rFont val="Times New Roman"/>
        <family val="1"/>
      </rPr>
      <t>150</t>
    </r>
    <r>
      <rPr>
        <sz val="9"/>
        <color theme="1"/>
        <rFont val="Times New Roman"/>
        <family val="1"/>
      </rPr>
      <t>Nd tracers prior to HF + HNO</t>
    </r>
    <r>
      <rPr>
        <vertAlign val="subscript"/>
        <sz val="9"/>
        <color theme="1"/>
        <rFont val="Times New Roman"/>
        <family val="1"/>
      </rPr>
      <t>3</t>
    </r>
    <r>
      <rPr>
        <sz val="9"/>
        <color theme="1"/>
        <rFont val="Times New Roman"/>
        <family val="1"/>
      </rPr>
      <t xml:space="preserve"> + HClO</t>
    </r>
    <r>
      <rPr>
        <vertAlign val="subscript"/>
        <sz val="9"/>
        <color theme="1"/>
        <rFont val="Times New Roman"/>
        <family val="1"/>
      </rPr>
      <t>4</t>
    </r>
    <r>
      <rPr>
        <sz val="9"/>
        <color theme="1"/>
        <rFont val="Times New Roman"/>
        <family val="1"/>
      </rPr>
      <t xml:space="preserve"> dissolution. Rb, Sr, Sm and Nd were separated using the classical two-step ion exchange chromatographic method and measured using a Thermo Fisher Scientific Triton Plus multi-collector thermal ionization mass spectrometer at IGGCAS. The whole procedure blank was lower than 250 pg for Rb-Sr and 100 pg for Sm-Nd. The isotopic ratios were corrected for mass fractionation by normalizing to </t>
    </r>
    <r>
      <rPr>
        <vertAlign val="superscript"/>
        <sz val="9"/>
        <color theme="1"/>
        <rFont val="Times New Roman"/>
        <family val="1"/>
      </rPr>
      <t>88</t>
    </r>
    <r>
      <rPr>
        <sz val="9"/>
        <color theme="1"/>
        <rFont val="Times New Roman"/>
        <family val="1"/>
      </rPr>
      <t>Sr/</t>
    </r>
    <r>
      <rPr>
        <vertAlign val="superscript"/>
        <sz val="9"/>
        <color theme="1"/>
        <rFont val="Times New Roman"/>
        <family val="1"/>
      </rPr>
      <t>86</t>
    </r>
    <r>
      <rPr>
        <sz val="9"/>
        <color theme="1"/>
        <rFont val="Times New Roman"/>
        <family val="1"/>
      </rPr>
      <t xml:space="preserve">Sr=8.375209 and </t>
    </r>
    <r>
      <rPr>
        <vertAlign val="superscript"/>
        <sz val="9"/>
        <color theme="1"/>
        <rFont val="Times New Roman"/>
        <family val="1"/>
      </rPr>
      <t>146</t>
    </r>
    <r>
      <rPr>
        <sz val="9"/>
        <color theme="1"/>
        <rFont val="Times New Roman"/>
        <family val="1"/>
      </rPr>
      <t>Nd/</t>
    </r>
    <r>
      <rPr>
        <vertAlign val="superscript"/>
        <sz val="9"/>
        <color theme="1"/>
        <rFont val="Times New Roman"/>
        <family val="1"/>
      </rPr>
      <t>144</t>
    </r>
    <r>
      <rPr>
        <sz val="9"/>
        <color theme="1"/>
        <rFont val="Times New Roman"/>
        <family val="1"/>
      </rPr>
      <t xml:space="preserve">Nd = 0.7219, respectively. The international standard samples, NBS-987 and JNdi-1, were employed to evaluate instrument stability during the period of data collection. The measured values for the NBS-987 Sr standard and JNdi-1 Nd standard were </t>
    </r>
    <r>
      <rPr>
        <vertAlign val="superscript"/>
        <sz val="9"/>
        <color theme="1"/>
        <rFont val="Times New Roman"/>
        <family val="1"/>
      </rPr>
      <t>87</t>
    </r>
    <r>
      <rPr>
        <sz val="9"/>
        <color theme="1"/>
        <rFont val="Times New Roman"/>
        <family val="1"/>
      </rPr>
      <t>Sr/</t>
    </r>
    <r>
      <rPr>
        <vertAlign val="superscript"/>
        <sz val="9"/>
        <color theme="1"/>
        <rFont val="Times New Roman"/>
        <family val="1"/>
      </rPr>
      <t>86</t>
    </r>
    <r>
      <rPr>
        <sz val="9"/>
        <color theme="1"/>
        <rFont val="Times New Roman"/>
        <family val="1"/>
      </rPr>
      <t xml:space="preserve">Sr =0.710265 ± 0.000014 (n=4, 2σ) and </t>
    </r>
    <r>
      <rPr>
        <vertAlign val="superscript"/>
        <sz val="9"/>
        <color theme="1"/>
        <rFont val="Times New Roman"/>
        <family val="1"/>
      </rPr>
      <t>143</t>
    </r>
    <r>
      <rPr>
        <sz val="9"/>
        <color theme="1"/>
        <rFont val="Times New Roman"/>
        <family val="1"/>
      </rPr>
      <t>Nd/</t>
    </r>
    <r>
      <rPr>
        <vertAlign val="superscript"/>
        <sz val="9"/>
        <color theme="1"/>
        <rFont val="Times New Roman"/>
        <family val="1"/>
      </rPr>
      <t>144</t>
    </r>
    <r>
      <rPr>
        <sz val="9"/>
        <color theme="1"/>
        <rFont val="Times New Roman"/>
        <family val="1"/>
      </rPr>
      <t xml:space="preserve">Nd = 0.512110 ± 0.000009 (n=4, 2σ), respectively. USGS reference material BCR-2 was measured to monitor the accuracy of the analytical procedures, with the following results: </t>
    </r>
    <r>
      <rPr>
        <vertAlign val="superscript"/>
        <sz val="9"/>
        <color theme="1"/>
        <rFont val="Times New Roman"/>
        <family val="1"/>
      </rPr>
      <t>87</t>
    </r>
    <r>
      <rPr>
        <sz val="9"/>
        <color theme="1"/>
        <rFont val="Times New Roman"/>
        <family val="1"/>
      </rPr>
      <t>Sr/</t>
    </r>
    <r>
      <rPr>
        <vertAlign val="superscript"/>
        <sz val="9"/>
        <color theme="1"/>
        <rFont val="Times New Roman"/>
        <family val="1"/>
      </rPr>
      <t>86</t>
    </r>
    <r>
      <rPr>
        <sz val="9"/>
        <color theme="1"/>
        <rFont val="Times New Roman"/>
        <family val="1"/>
      </rPr>
      <t xml:space="preserve">Sr = 0.705006 ±0.000012 and </t>
    </r>
    <r>
      <rPr>
        <vertAlign val="superscript"/>
        <sz val="9"/>
        <color theme="1"/>
        <rFont val="Times New Roman"/>
        <family val="1"/>
      </rPr>
      <t>143</t>
    </r>
    <r>
      <rPr>
        <sz val="9"/>
        <color theme="1"/>
        <rFont val="Times New Roman"/>
        <family val="1"/>
      </rPr>
      <t>Nd/</t>
    </r>
    <r>
      <rPr>
        <vertAlign val="superscript"/>
        <sz val="9"/>
        <color theme="1"/>
        <rFont val="Times New Roman"/>
        <family val="1"/>
      </rPr>
      <t>144</t>
    </r>
    <r>
      <rPr>
        <sz val="9"/>
        <color theme="1"/>
        <rFont val="Times New Roman"/>
        <family val="1"/>
      </rPr>
      <t xml:space="preserve">Nd = 0.512629 ±0.000010. The </t>
    </r>
    <r>
      <rPr>
        <vertAlign val="superscript"/>
        <sz val="9"/>
        <color theme="1"/>
        <rFont val="Times New Roman"/>
        <family val="1"/>
      </rPr>
      <t>87</t>
    </r>
    <r>
      <rPr>
        <sz val="9"/>
        <color theme="1"/>
        <rFont val="Times New Roman"/>
        <family val="1"/>
      </rPr>
      <t>Sr/</t>
    </r>
    <r>
      <rPr>
        <vertAlign val="superscript"/>
        <sz val="9"/>
        <color theme="1"/>
        <rFont val="Times New Roman"/>
        <family val="1"/>
      </rPr>
      <t>86</t>
    </r>
    <r>
      <rPr>
        <sz val="9"/>
        <color theme="1"/>
        <rFont val="Times New Roman"/>
        <family val="1"/>
      </rPr>
      <t xml:space="preserve">Sr and </t>
    </r>
    <r>
      <rPr>
        <vertAlign val="superscript"/>
        <sz val="9"/>
        <color theme="1"/>
        <rFont val="Times New Roman"/>
        <family val="1"/>
      </rPr>
      <t>143</t>
    </r>
    <r>
      <rPr>
        <sz val="9"/>
        <color theme="1"/>
        <rFont val="Times New Roman"/>
        <family val="1"/>
      </rPr>
      <t>Nd/</t>
    </r>
    <r>
      <rPr>
        <vertAlign val="superscript"/>
        <sz val="9"/>
        <color theme="1"/>
        <rFont val="Times New Roman"/>
        <family val="1"/>
      </rPr>
      <t>144</t>
    </r>
    <r>
      <rPr>
        <sz val="9"/>
        <color theme="1"/>
        <rFont val="Times New Roman"/>
        <family val="1"/>
      </rPr>
      <t xml:space="preserve">Nd data of BCR-2 show good agreement with previously published data by TIMS technique </t>
    </r>
    <r>
      <rPr>
        <sz val="9"/>
        <color rgb="FF1D41D5"/>
        <rFont val="Times New Roman"/>
        <family val="1"/>
      </rPr>
      <t>(Li et al.,2015, 2016)</t>
    </r>
    <r>
      <rPr>
        <sz val="9"/>
        <color theme="1"/>
        <rFont val="Times New Roman"/>
        <family val="1"/>
      </rPr>
      <t>.
About 100-120 mg rock powder was completely decomposed with a mixture of HF-HNO</t>
    </r>
    <r>
      <rPr>
        <vertAlign val="subscript"/>
        <sz val="9"/>
        <color theme="1"/>
        <rFont val="Times New Roman"/>
        <family val="1"/>
      </rPr>
      <t>3</t>
    </r>
    <r>
      <rPr>
        <sz val="9"/>
        <color theme="1"/>
        <rFont val="Times New Roman"/>
        <family val="1"/>
      </rPr>
      <t xml:space="preserve"> in Savillex Teﬂon screw-cap beaker at 160ºC for seven days. Pb fraction with high purity was separated from rock matrix using HBr-HCl elution procedure on Teflon columns containing ~0.15 ml anion resin (AG1-X8, 100-200 mesh). Whole chemical procedural blank of Pb was approximately 200 pg. Pb fraction with high purity was re-dissloved using a mixture solution of silica gel and H</t>
    </r>
    <r>
      <rPr>
        <vertAlign val="subscript"/>
        <sz val="9"/>
        <color theme="1"/>
        <rFont val="Times New Roman"/>
        <family val="1"/>
      </rPr>
      <t>3</t>
    </r>
    <r>
      <rPr>
        <sz val="9"/>
        <color theme="1"/>
        <rFont val="Times New Roman"/>
        <family val="1"/>
      </rPr>
      <t>PO</t>
    </r>
    <r>
      <rPr>
        <vertAlign val="subscript"/>
        <sz val="9"/>
        <color theme="1"/>
        <rFont val="Times New Roman"/>
        <family val="1"/>
      </rPr>
      <t>4</t>
    </r>
    <r>
      <rPr>
        <sz val="9"/>
        <color theme="1"/>
        <rFont val="Times New Roman"/>
        <family val="1"/>
      </rPr>
      <t xml:space="preserve"> and loaded onto a single-Re filament. Pb isotopic ratio determinations were performed on a Thermofisher Triton Plus multi-collector thermal ionization mass spectrometer at the IGGCAS. International standard NIST 981 was used to monitor instrument stability during the period of data collection and correct mass fractionation</t>
    </r>
    <r>
      <rPr>
        <sz val="9"/>
        <color rgb="FF1D41D5"/>
        <rFont val="宋体"/>
        <family val="3"/>
        <charset val="134"/>
      </rPr>
      <t>(</t>
    </r>
    <r>
      <rPr>
        <sz val="9"/>
        <color rgb="FF1D41D5"/>
        <rFont val="Times New Roman"/>
        <family val="1"/>
      </rPr>
      <t>Li et al., 2015, 2016)</t>
    </r>
    <r>
      <rPr>
        <sz val="9"/>
        <color theme="1"/>
        <rFont val="Times New Roman"/>
        <family val="1"/>
      </rPr>
      <t xml:space="preserve">. Measured Pb isotopic ratios were corrected for instrumental mass fractionation of 1.2 ‰ per atomic mass unit by reference to repeated analyses of the NIST 981 Pb standard. Repeated analyses of NBS-981 gave a value of </t>
    </r>
    <r>
      <rPr>
        <vertAlign val="superscript"/>
        <sz val="9"/>
        <color theme="1"/>
        <rFont val="Times New Roman"/>
        <family val="1"/>
      </rPr>
      <t>207</t>
    </r>
    <r>
      <rPr>
        <sz val="9"/>
        <color theme="1"/>
        <rFont val="Times New Roman"/>
        <family val="1"/>
      </rPr>
      <t>Pb/</t>
    </r>
    <r>
      <rPr>
        <vertAlign val="superscript"/>
        <sz val="9"/>
        <color theme="1"/>
        <rFont val="Times New Roman"/>
        <family val="1"/>
      </rPr>
      <t>206</t>
    </r>
    <r>
      <rPr>
        <sz val="9"/>
        <color theme="1"/>
        <rFont val="Times New Roman"/>
        <family val="1"/>
      </rPr>
      <t>Pb = 0.91405 ± 0.00040 (2σ).
Reference:
Li, C.F., Wang, X.C., Guo, J.H., Chu, Z.Y., Feng, L.J., 2016. Rapid  separation scheme of  Sr, Nd, Pb and Hf from a single rock digest using a tandem chromatography column prior to isotope ratio measurements by mass spectrometry. Journal of Analytical Atomic Spectrometry, 31: 1150-1159.
Li, C.F., Chu, Z.Y., Guo, J.H., Li, Y.L., Yang, Y.H., Li, X.H., 2015. A rapid single column separation scheme for highprecision Sr-Nd-Pb isotopic analysis in geological samples using thermal ionization mass spectrometry. Analytical Methods, 7: 4793-4802.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</si>
</sst>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0_ "/>
    <numFmt numFmtId="178" formatCode="0_ "/>
    <numFmt numFmtId="179" formatCode="0.000000_ "/>
    <numFmt numFmtId="180" formatCode="0.000000_);[Red]\(0.000000\)"/>
    <numFmt numFmtId="181" formatCode="0.0000_ "/>
  </numFmts>
  <fonts count="15" x14ac:knownFonts="1">
    <font>
      <sz val="9"/>
      <color theme="1"/>
      <name val="Times New Roman"/>
      <family val="2"/>
      <charset val="134"/>
    </font>
    <font>
      <sz val="9"/>
      <name val="Times New Roman"/>
      <family val="2"/>
      <charset val="134"/>
    </font>
    <font>
      <sz val="10"/>
      <color theme="1"/>
      <name val="Times New Roman"/>
      <family val="2"/>
      <charset val="134"/>
    </font>
    <font>
      <sz val="9"/>
      <color rgb="FF000000"/>
      <name val="Times New Roman"/>
      <family val="1"/>
    </font>
    <font>
      <sz val="9"/>
      <color theme="1"/>
      <name val="宋体"/>
      <family val="3"/>
      <charset val="134"/>
    </font>
    <font>
      <sz val="9"/>
      <color theme="1"/>
      <name val="Times New Roman"/>
      <family val="1"/>
    </font>
    <font>
      <sz val="9"/>
      <color rgb="FF000000"/>
      <name val="宋体"/>
      <family val="3"/>
      <charset val="134"/>
    </font>
    <font>
      <vertAlign val="subscript"/>
      <sz val="9"/>
      <color rgb="FF000000"/>
      <name val="Times New Roman"/>
      <family val="1"/>
    </font>
    <font>
      <vertAlign val="subscript"/>
      <sz val="9"/>
      <color theme="1"/>
      <name val="Times New Roman"/>
      <family val="1"/>
    </font>
    <font>
      <sz val="9"/>
      <name val="Times New Roman"/>
      <family val="1"/>
    </font>
    <font>
      <vertAlign val="superscript"/>
      <sz val="9"/>
      <color rgb="FF000000"/>
      <name val="Times New Roman"/>
      <family val="1"/>
    </font>
    <font>
      <sz val="9"/>
      <color rgb="FF333333"/>
      <name val="Times New Roman"/>
      <family val="1"/>
    </font>
    <font>
      <vertAlign val="superscript"/>
      <sz val="9"/>
      <color theme="1"/>
      <name val="Times New Roman"/>
      <family val="1"/>
    </font>
    <font>
      <sz val="9"/>
      <color rgb="FF1D41D5"/>
      <name val="Times New Roman"/>
      <family val="1"/>
    </font>
    <font>
      <sz val="9"/>
      <color rgb="FF1D41D5"/>
      <name val="宋体"/>
      <family val="3"/>
      <charset val="134"/>
    </font>
  </fonts>
  <fills count="2">
    <fill>
      <patternFill patternType="none"/>
    </fill>
    <fill>
      <patternFill patternType="gray125"/>
    </fill>
  </fills>
  <borders count="5">
    <border>
      <left/>
      <right/>
      <top/>
      <bottom/>
      <diagonal/>
    </border>
    <border>
      <left/>
      <right/>
      <top style="medium">
        <color auto="1"/>
      </top>
      <bottom style="medium">
        <color auto="1"/>
      </bottom>
      <diagonal/>
    </border>
    <border>
      <left/>
      <right/>
      <top/>
      <bottom style="medium">
        <color auto="1"/>
      </bottom>
      <diagonal/>
    </border>
    <border>
      <left/>
      <right style="thin">
        <color indexed="64"/>
      </right>
      <top style="medium">
        <color auto="1"/>
      </top>
      <bottom style="medium">
        <color auto="1"/>
      </bottom>
      <diagonal/>
    </border>
    <border>
      <left/>
      <right/>
      <top style="medium">
        <color auto="1"/>
      </top>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2" xfId="0" applyFont="1" applyBorder="1" applyAlignment="1">
      <alignment horizontal="center" vertical="center"/>
    </xf>
    <xf numFmtId="176" fontId="5" fillId="0" borderId="4" xfId="0" applyNumberFormat="1" applyFont="1" applyBorder="1" applyAlignment="1">
      <alignment horizontal="center" vertical="center"/>
    </xf>
    <xf numFmtId="176" fontId="5" fillId="0" borderId="0" xfId="0" applyNumberFormat="1" applyFont="1" applyAlignment="1">
      <alignment horizontal="center" vertical="center"/>
    </xf>
    <xf numFmtId="177" fontId="5" fillId="0" borderId="0" xfId="0" applyNumberFormat="1" applyFont="1" applyAlignment="1">
      <alignment horizontal="center" vertical="center"/>
    </xf>
    <xf numFmtId="178" fontId="5" fillId="0" borderId="0" xfId="0" applyNumberFormat="1" applyFont="1" applyAlignment="1">
      <alignment horizontal="center" vertical="center"/>
    </xf>
    <xf numFmtId="0" fontId="3" fillId="0" borderId="4" xfId="0" applyFont="1" applyBorder="1" applyAlignment="1">
      <alignment horizontal="center" vertical="center"/>
    </xf>
    <xf numFmtId="177" fontId="9" fillId="0" borderId="0" xfId="0" applyNumberFormat="1" applyFont="1" applyAlignment="1">
      <alignment horizontal="center" vertical="center"/>
    </xf>
    <xf numFmtId="176" fontId="9" fillId="0" borderId="0" xfId="0" applyNumberFormat="1" applyFont="1" applyAlignment="1">
      <alignment horizontal="center" vertical="center"/>
    </xf>
    <xf numFmtId="178" fontId="9" fillId="0" borderId="0" xfId="0" applyNumberFormat="1" applyFont="1" applyAlignment="1">
      <alignment horizontal="center" vertical="center"/>
    </xf>
    <xf numFmtId="177" fontId="9" fillId="0" borderId="2" xfId="0" applyNumberFormat="1" applyFont="1" applyBorder="1" applyAlignment="1">
      <alignment horizontal="center" vertical="center"/>
    </xf>
    <xf numFmtId="0" fontId="3" fillId="0" borderId="1" xfId="0" applyFont="1" applyBorder="1">
      <alignment vertical="center"/>
    </xf>
    <xf numFmtId="0" fontId="0" fillId="0" borderId="2" xfId="0" applyBorder="1">
      <alignment vertical="center"/>
    </xf>
    <xf numFmtId="0" fontId="10" fillId="0" borderId="4" xfId="0" applyFont="1" applyBorder="1" applyAlignment="1">
      <alignment horizontal="center" vertical="center"/>
    </xf>
    <xf numFmtId="179" fontId="9" fillId="0" borderId="0" xfId="0" applyNumberFormat="1" applyFont="1" applyAlignment="1">
      <alignment horizontal="center"/>
    </xf>
    <xf numFmtId="179" fontId="0" fillId="0" borderId="0" xfId="0" applyNumberFormat="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xf>
    <xf numFmtId="0" fontId="0" fillId="0" borderId="0" xfId="0" applyAlignment="1">
      <alignment horizontal="center" vertical="center"/>
    </xf>
    <xf numFmtId="180" fontId="9" fillId="0" borderId="0" xfId="0" applyNumberFormat="1" applyFont="1" applyAlignment="1">
      <alignment horizontal="center"/>
    </xf>
    <xf numFmtId="180" fontId="0" fillId="0" borderId="0" xfId="0" applyNumberFormat="1" applyAlignment="1">
      <alignment horizontal="center" vertical="center"/>
    </xf>
    <xf numFmtId="179" fontId="9" fillId="0" borderId="0" xfId="0" applyNumberFormat="1" applyFont="1" applyAlignment="1">
      <alignment horizontal="center" vertical="center"/>
    </xf>
    <xf numFmtId="176" fontId="3" fillId="0" borderId="0" xfId="0" applyNumberFormat="1" applyFont="1" applyAlignment="1">
      <alignment horizontal="center" vertical="center"/>
    </xf>
    <xf numFmtId="178" fontId="3" fillId="0" borderId="0" xfId="0" applyNumberFormat="1" applyFont="1" applyAlignment="1">
      <alignment horizontal="center" vertical="center"/>
    </xf>
    <xf numFmtId="178" fontId="0" fillId="0" borderId="0" xfId="0" applyNumberFormat="1" applyAlignment="1">
      <alignment horizontal="center" vertical="center"/>
    </xf>
    <xf numFmtId="178" fontId="0" fillId="0" borderId="0" xfId="0" applyNumberFormat="1">
      <alignment vertical="center"/>
    </xf>
    <xf numFmtId="179" fontId="3" fillId="0" borderId="2" xfId="0" applyNumberFormat="1" applyFont="1" applyBorder="1" applyAlignment="1">
      <alignment horizontal="center" vertical="center"/>
    </xf>
    <xf numFmtId="0" fontId="0" fillId="0" borderId="2" xfId="0" applyBorder="1" applyAlignment="1">
      <alignment horizontal="center" vertical="center"/>
    </xf>
    <xf numFmtId="0" fontId="3" fillId="0" borderId="2" xfId="0" applyFont="1" applyBorder="1">
      <alignment vertical="center"/>
    </xf>
    <xf numFmtId="181" fontId="5" fillId="0" borderId="0" xfId="0" applyNumberFormat="1" applyFont="1" applyAlignment="1">
      <alignment horizontal="center" vertical="center"/>
    </xf>
    <xf numFmtId="181" fontId="0" fillId="0" borderId="0" xfId="0" applyNumberFormat="1" applyAlignment="1">
      <alignment horizontal="center" vertical="center"/>
    </xf>
    <xf numFmtId="181" fontId="5" fillId="0" borderId="2" xfId="0" applyNumberFormat="1" applyFont="1" applyBorder="1" applyAlignment="1">
      <alignment horizontal="center" vertical="center"/>
    </xf>
    <xf numFmtId="181" fontId="0" fillId="0" borderId="2" xfId="0" applyNumberFormat="1" applyBorder="1" applyAlignment="1">
      <alignment horizontal="center"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5" fillId="0" borderId="0" xfId="0" applyFont="1" applyAlignment="1">
      <alignment horizontal="left" vertical="top"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46941-FEE3-46F1-9ED2-D621E469AED5}">
  <sheetPr>
    <pageSetUpPr fitToPage="1"/>
  </sheetPr>
  <dimension ref="A1:N145"/>
  <sheetViews>
    <sheetView tabSelected="1" zoomScale="115" zoomScaleNormal="115" workbookViewId="0">
      <selection activeCell="N9" sqref="N9"/>
    </sheetView>
  </sheetViews>
  <sheetFormatPr defaultRowHeight="12" x14ac:dyDescent="0.25"/>
  <cols>
    <col min="1" max="1" width="15" bestFit="1" customWidth="1"/>
    <col min="2" max="3" width="13.5703125" bestFit="1" customWidth="1"/>
    <col min="4" max="6" width="18" bestFit="1" customWidth="1"/>
    <col min="7" max="8" width="13.85546875" bestFit="1" customWidth="1"/>
    <col min="9" max="10" width="12.42578125" bestFit="1" customWidth="1"/>
  </cols>
  <sheetData>
    <row r="1" spans="1:10" ht="12.6" thickBot="1" x14ac:dyDescent="0.3">
      <c r="A1" s="38" t="s">
        <v>68</v>
      </c>
      <c r="B1" s="38"/>
      <c r="C1" s="38"/>
      <c r="D1" s="38"/>
      <c r="E1" s="38"/>
      <c r="F1" s="38"/>
      <c r="G1" s="38"/>
      <c r="H1" s="38"/>
      <c r="I1" s="38"/>
      <c r="J1" s="38"/>
    </row>
    <row r="2" spans="1:10" ht="12.6" thickBot="1" x14ac:dyDescent="0.3">
      <c r="A2" s="2" t="s">
        <v>0</v>
      </c>
      <c r="B2" s="2" t="s">
        <v>1</v>
      </c>
      <c r="C2" s="2" t="s">
        <v>1</v>
      </c>
      <c r="D2" s="3" t="s">
        <v>2</v>
      </c>
      <c r="E2" s="4" t="s">
        <v>2</v>
      </c>
      <c r="F2" s="4" t="s">
        <v>2</v>
      </c>
      <c r="G2" s="4" t="s">
        <v>3</v>
      </c>
      <c r="H2" s="4" t="s">
        <v>3</v>
      </c>
      <c r="I2" s="4" t="s">
        <v>4</v>
      </c>
      <c r="J2" s="4" t="s">
        <v>4</v>
      </c>
    </row>
    <row r="3" spans="1:10" ht="12.6" thickBot="1" x14ac:dyDescent="0.3">
      <c r="A3" s="5" t="s">
        <v>5</v>
      </c>
      <c r="B3" s="2" t="s">
        <v>6</v>
      </c>
      <c r="C3" s="5" t="s">
        <v>7</v>
      </c>
      <c r="D3" s="5" t="s">
        <v>8</v>
      </c>
      <c r="E3" s="5" t="s">
        <v>9</v>
      </c>
      <c r="F3" s="6" t="s">
        <v>10</v>
      </c>
      <c r="G3" s="5" t="s">
        <v>11</v>
      </c>
      <c r="H3" s="5" t="s">
        <v>12</v>
      </c>
      <c r="I3" s="5" t="s">
        <v>13</v>
      </c>
      <c r="J3" s="5" t="s">
        <v>14</v>
      </c>
    </row>
    <row r="4" spans="1:10" ht="12.6" thickBot="1" x14ac:dyDescent="0.3">
      <c r="A4" s="39" t="s">
        <v>15</v>
      </c>
      <c r="B4" s="38"/>
      <c r="C4" s="38"/>
      <c r="D4" s="38"/>
      <c r="E4" s="38"/>
      <c r="F4" s="38"/>
      <c r="G4" s="38"/>
      <c r="H4" s="38"/>
      <c r="I4" s="38"/>
      <c r="J4" s="38"/>
    </row>
    <row r="5" spans="1:10" ht="13.2" x14ac:dyDescent="0.25">
      <c r="A5" s="5" t="s">
        <v>69</v>
      </c>
      <c r="B5" s="7">
        <v>79.92</v>
      </c>
      <c r="C5" s="8">
        <v>80.23</v>
      </c>
      <c r="D5" s="8">
        <v>60.11</v>
      </c>
      <c r="E5" s="8">
        <v>57.72</v>
      </c>
      <c r="F5" s="8">
        <v>58.25</v>
      </c>
      <c r="G5" s="8">
        <v>70.34</v>
      </c>
      <c r="H5" s="8">
        <v>71.77</v>
      </c>
      <c r="I5" s="8">
        <v>51.04</v>
      </c>
      <c r="J5" s="8">
        <v>53.13</v>
      </c>
    </row>
    <row r="6" spans="1:10" ht="13.2" x14ac:dyDescent="0.25">
      <c r="A6" s="5" t="s">
        <v>70</v>
      </c>
      <c r="B6" s="9">
        <v>0.13</v>
      </c>
      <c r="C6" s="9">
        <v>0.14000000000000001</v>
      </c>
      <c r="D6" s="9">
        <v>0.76</v>
      </c>
      <c r="E6" s="9">
        <v>0.82</v>
      </c>
      <c r="F6" s="9">
        <v>0.8</v>
      </c>
      <c r="G6" s="9">
        <v>1.33</v>
      </c>
      <c r="H6" s="9">
        <v>1.04</v>
      </c>
      <c r="I6" s="9">
        <v>1.1200000000000001</v>
      </c>
      <c r="J6" s="9">
        <v>1.1399999999999999</v>
      </c>
    </row>
    <row r="7" spans="1:10" ht="13.2" x14ac:dyDescent="0.25">
      <c r="A7" s="5" t="s">
        <v>71</v>
      </c>
      <c r="B7" s="8">
        <v>12.54</v>
      </c>
      <c r="C7" s="8">
        <v>12.55</v>
      </c>
      <c r="D7" s="8">
        <v>17.61</v>
      </c>
      <c r="E7" s="8">
        <v>18.7</v>
      </c>
      <c r="F7" s="8">
        <v>18.93</v>
      </c>
      <c r="G7" s="8">
        <v>11.62</v>
      </c>
      <c r="H7" s="8">
        <v>12.16</v>
      </c>
      <c r="I7" s="8">
        <v>17.61</v>
      </c>
      <c r="J7" s="8">
        <v>17.66</v>
      </c>
    </row>
    <row r="8" spans="1:10" ht="13.2" x14ac:dyDescent="0.25">
      <c r="A8" s="5" t="s">
        <v>72</v>
      </c>
      <c r="B8" s="9">
        <v>0.41</v>
      </c>
      <c r="C8" s="9">
        <v>0.42</v>
      </c>
      <c r="D8" s="9">
        <v>7.28</v>
      </c>
      <c r="E8" s="9">
        <v>7.65</v>
      </c>
      <c r="F8" s="9">
        <v>5.52</v>
      </c>
      <c r="G8" s="9">
        <v>6.7</v>
      </c>
      <c r="H8" s="9">
        <v>5.1100000000000003</v>
      </c>
      <c r="I8" s="9">
        <v>10.91</v>
      </c>
      <c r="J8" s="9">
        <v>10.36</v>
      </c>
    </row>
    <row r="9" spans="1:10" x14ac:dyDescent="0.25">
      <c r="A9" s="5" t="s">
        <v>16</v>
      </c>
      <c r="B9" s="9">
        <v>0.01</v>
      </c>
      <c r="C9" s="9">
        <v>0</v>
      </c>
      <c r="D9" s="9">
        <v>0.05</v>
      </c>
      <c r="E9" s="9">
        <v>0.09</v>
      </c>
      <c r="F9" s="9">
        <v>0.02</v>
      </c>
      <c r="G9" s="9">
        <v>0.15</v>
      </c>
      <c r="H9" s="9">
        <v>0.06</v>
      </c>
      <c r="I9" s="9">
        <v>0.11</v>
      </c>
      <c r="J9" s="9">
        <v>0.13</v>
      </c>
    </row>
    <row r="10" spans="1:10" x14ac:dyDescent="0.25">
      <c r="A10" s="5" t="s">
        <v>17</v>
      </c>
      <c r="B10" s="9">
        <v>0.21</v>
      </c>
      <c r="C10" s="9">
        <v>0.22</v>
      </c>
      <c r="D10" s="9">
        <v>4.09</v>
      </c>
      <c r="E10" s="9">
        <v>4.12</v>
      </c>
      <c r="F10" s="9">
        <v>4.47</v>
      </c>
      <c r="G10" s="9">
        <v>2.79</v>
      </c>
      <c r="H10" s="9">
        <v>2.61</v>
      </c>
      <c r="I10" s="9">
        <v>5.83</v>
      </c>
      <c r="J10" s="9">
        <v>5.16</v>
      </c>
    </row>
    <row r="11" spans="1:10" x14ac:dyDescent="0.25">
      <c r="A11" s="5" t="s">
        <v>18</v>
      </c>
      <c r="B11" s="9">
        <v>0.18</v>
      </c>
      <c r="C11" s="9">
        <v>0.17</v>
      </c>
      <c r="D11" s="9">
        <v>1.57</v>
      </c>
      <c r="E11" s="9">
        <v>1.48</v>
      </c>
      <c r="F11" s="9">
        <v>2.16</v>
      </c>
      <c r="G11" s="9">
        <v>1.96</v>
      </c>
      <c r="H11" s="9">
        <v>2.06</v>
      </c>
      <c r="I11" s="9">
        <v>6.49</v>
      </c>
      <c r="J11" s="9">
        <v>7.56</v>
      </c>
    </row>
    <row r="12" spans="1:10" ht="13.2" x14ac:dyDescent="0.25">
      <c r="A12" s="5" t="s">
        <v>73</v>
      </c>
      <c r="B12" s="9">
        <v>5.73</v>
      </c>
      <c r="C12" s="9">
        <v>5.45</v>
      </c>
      <c r="D12" s="9">
        <v>2.64</v>
      </c>
      <c r="E12" s="9">
        <v>1.84</v>
      </c>
      <c r="F12" s="9">
        <v>4.8899999999999997</v>
      </c>
      <c r="G12" s="9">
        <v>2.48</v>
      </c>
      <c r="H12" s="9">
        <v>3.03</v>
      </c>
      <c r="I12" s="9">
        <v>3.25</v>
      </c>
      <c r="J12" s="9">
        <v>3.51</v>
      </c>
    </row>
    <row r="13" spans="1:10" ht="13.2" x14ac:dyDescent="0.25">
      <c r="A13" s="5" t="s">
        <v>74</v>
      </c>
      <c r="B13" s="9">
        <v>0.8</v>
      </c>
      <c r="C13" s="9">
        <v>0.93</v>
      </c>
      <c r="D13" s="9">
        <v>3.43</v>
      </c>
      <c r="E13" s="9">
        <v>4.6500000000000004</v>
      </c>
      <c r="F13" s="9">
        <v>3.02</v>
      </c>
      <c r="G13" s="9">
        <v>1.75</v>
      </c>
      <c r="H13" s="9">
        <v>1.67</v>
      </c>
      <c r="I13" s="9">
        <v>1.72</v>
      </c>
      <c r="J13" s="9">
        <v>0.45</v>
      </c>
    </row>
    <row r="14" spans="1:10" ht="13.2" x14ac:dyDescent="0.25">
      <c r="A14" s="5" t="s">
        <v>75</v>
      </c>
      <c r="B14" s="9">
        <v>0.02</v>
      </c>
      <c r="C14" s="9">
        <v>0.02</v>
      </c>
      <c r="D14" s="9">
        <v>0.18</v>
      </c>
      <c r="E14" s="9">
        <v>0.18</v>
      </c>
      <c r="F14" s="9">
        <v>0.17</v>
      </c>
      <c r="G14" s="9">
        <v>0.33</v>
      </c>
      <c r="H14" s="9">
        <v>0.3</v>
      </c>
      <c r="I14" s="9">
        <v>0.26</v>
      </c>
      <c r="J14" s="9">
        <v>0.28000000000000003</v>
      </c>
    </row>
    <row r="15" spans="1:10" x14ac:dyDescent="0.25">
      <c r="A15" s="5" t="s">
        <v>19</v>
      </c>
      <c r="B15" s="9">
        <v>0.49970017989196502</v>
      </c>
      <c r="C15" s="9">
        <v>0.49970017989214299</v>
      </c>
      <c r="D15" s="9">
        <v>1.83852917665865</v>
      </c>
      <c r="E15" s="9">
        <v>2.16</v>
      </c>
      <c r="F15" s="9">
        <v>1.1599999999999999</v>
      </c>
      <c r="G15" s="9">
        <v>0.47980807676923898</v>
      </c>
      <c r="H15" s="9">
        <v>0.51999999999985402</v>
      </c>
      <c r="I15" s="9">
        <v>1.25899280575548</v>
      </c>
      <c r="J15" s="9">
        <v>0.85931254996015904</v>
      </c>
    </row>
    <row r="16" spans="1:10" x14ac:dyDescent="0.25">
      <c r="A16" s="5" t="s">
        <v>20</v>
      </c>
      <c r="B16" s="10">
        <f>SUM(B5:B15)</f>
        <v>100.44970017989196</v>
      </c>
      <c r="C16" s="10">
        <f>SUM(C5:C15)</f>
        <v>100.62970017989215</v>
      </c>
      <c r="D16" s="8">
        <f>SUM(D5:D15)</f>
        <v>99.558529176658652</v>
      </c>
      <c r="E16" s="8">
        <v>99.41</v>
      </c>
      <c r="F16" s="8">
        <v>99.39</v>
      </c>
      <c r="G16" s="8">
        <f>SUM(G5:G15)</f>
        <v>99.929808076769262</v>
      </c>
      <c r="H16" s="10">
        <f>SUM(H5:H15)</f>
        <v>100.32999999999986</v>
      </c>
      <c r="I16" s="8">
        <f>SUM(I5:I15)</f>
        <v>99.598992805755472</v>
      </c>
      <c r="J16" s="10">
        <f>SUM(J5:J15)</f>
        <v>100.23931254996018</v>
      </c>
    </row>
    <row r="17" spans="1:14" ht="13.2" x14ac:dyDescent="0.25">
      <c r="A17" s="5" t="s">
        <v>76</v>
      </c>
      <c r="B17" s="9">
        <f t="shared" ref="B17:J17" si="0">B12+B13</f>
        <v>6.53</v>
      </c>
      <c r="C17" s="9">
        <f t="shared" si="0"/>
        <v>6.38</v>
      </c>
      <c r="D17" s="9">
        <f t="shared" si="0"/>
        <v>6.07</v>
      </c>
      <c r="E17" s="9">
        <f t="shared" si="0"/>
        <v>6.49</v>
      </c>
      <c r="F17" s="9">
        <f t="shared" si="0"/>
        <v>7.91</v>
      </c>
      <c r="G17" s="9">
        <f t="shared" si="0"/>
        <v>4.2300000000000004</v>
      </c>
      <c r="H17" s="9">
        <f t="shared" si="0"/>
        <v>4.6999999999999993</v>
      </c>
      <c r="I17" s="9">
        <f t="shared" si="0"/>
        <v>4.97</v>
      </c>
      <c r="J17" s="9">
        <f t="shared" si="0"/>
        <v>3.96</v>
      </c>
    </row>
    <row r="18" spans="1:14" ht="13.2" x14ac:dyDescent="0.25">
      <c r="A18" s="5" t="s">
        <v>77</v>
      </c>
      <c r="B18" s="9">
        <f t="shared" ref="B18:J18" si="1">B13/B12</f>
        <v>0.13961605584642234</v>
      </c>
      <c r="C18" s="9">
        <f t="shared" si="1"/>
        <v>0.17064220183486239</v>
      </c>
      <c r="D18" s="9">
        <f t="shared" si="1"/>
        <v>1.2992424242424243</v>
      </c>
      <c r="E18" s="9">
        <f t="shared" si="1"/>
        <v>2.5271739130434785</v>
      </c>
      <c r="F18" s="9">
        <f t="shared" si="1"/>
        <v>0.6175869120654397</v>
      </c>
      <c r="G18" s="9">
        <f t="shared" si="1"/>
        <v>0.70564516129032262</v>
      </c>
      <c r="H18" s="9">
        <f t="shared" si="1"/>
        <v>0.55115511551155116</v>
      </c>
      <c r="I18" s="9">
        <f t="shared" si="1"/>
        <v>0.52923076923076917</v>
      </c>
      <c r="J18" s="9">
        <f t="shared" si="1"/>
        <v>0.12820512820512822</v>
      </c>
    </row>
    <row r="19" spans="1:14" ht="13.2" x14ac:dyDescent="0.25">
      <c r="A19" s="5" t="s">
        <v>21</v>
      </c>
      <c r="B19" s="9">
        <f t="shared" ref="B19:J19" si="2">(B17^2)/(B5-43)</f>
        <v>1.154953954496208</v>
      </c>
      <c r="C19" s="9">
        <f t="shared" si="2"/>
        <v>1.0933225893096963</v>
      </c>
      <c r="D19" s="9">
        <f t="shared" si="2"/>
        <v>2.1534132086499125</v>
      </c>
      <c r="E19" s="9">
        <f t="shared" si="2"/>
        <v>2.861419836956522</v>
      </c>
      <c r="F19" s="9">
        <f t="shared" si="2"/>
        <v>4.1028262295081968</v>
      </c>
      <c r="G19" s="9">
        <f t="shared" si="2"/>
        <v>0.65445866861741042</v>
      </c>
      <c r="H19" s="9">
        <f t="shared" si="2"/>
        <v>0.76781369482099393</v>
      </c>
      <c r="I19" s="9">
        <f t="shared" si="2"/>
        <v>3.0722512437810945</v>
      </c>
      <c r="J19" s="9">
        <f t="shared" si="2"/>
        <v>1.5480355380059225</v>
      </c>
      <c r="N19" s="1"/>
    </row>
    <row r="20" spans="1:14" x14ac:dyDescent="0.25">
      <c r="A20" s="5" t="s">
        <v>22</v>
      </c>
      <c r="B20" s="9">
        <f t="shared" ref="B20:J20" si="3">B7/(B11+B12+B13)</f>
        <v>1.8688524590163933</v>
      </c>
      <c r="C20" s="9">
        <f t="shared" si="3"/>
        <v>1.9160305343511452</v>
      </c>
      <c r="D20" s="9">
        <f t="shared" si="3"/>
        <v>2.3049738219895284</v>
      </c>
      <c r="E20" s="9">
        <f t="shared" si="3"/>
        <v>2.3462986198243412</v>
      </c>
      <c r="F20" s="9">
        <f t="shared" si="3"/>
        <v>1.8798411122144985</v>
      </c>
      <c r="G20" s="9">
        <f t="shared" si="3"/>
        <v>1.877221324717286</v>
      </c>
      <c r="H20" s="9">
        <f t="shared" si="3"/>
        <v>1.7988165680473374</v>
      </c>
      <c r="I20" s="9">
        <f t="shared" si="3"/>
        <v>1.5366492146596857</v>
      </c>
      <c r="J20" s="9">
        <f t="shared" si="3"/>
        <v>1.5329861111111112</v>
      </c>
    </row>
    <row r="21" spans="1:14" ht="12.6" thickBot="1" x14ac:dyDescent="0.3">
      <c r="A21" s="6" t="s">
        <v>23</v>
      </c>
      <c r="B21" s="9">
        <f t="shared" ref="B21:J21" si="4">B7/(B12+B13)</f>
        <v>1.9203675344563551</v>
      </c>
      <c r="C21" s="9">
        <f t="shared" si="4"/>
        <v>1.9670846394984327</v>
      </c>
      <c r="D21" s="9">
        <f t="shared" si="4"/>
        <v>2.901153212520593</v>
      </c>
      <c r="E21" s="9">
        <f t="shared" si="4"/>
        <v>2.8813559322033897</v>
      </c>
      <c r="F21" s="9">
        <f t="shared" si="4"/>
        <v>2.3931731984829328</v>
      </c>
      <c r="G21" s="9">
        <f t="shared" si="4"/>
        <v>2.747044917257683</v>
      </c>
      <c r="H21" s="9">
        <f t="shared" si="4"/>
        <v>2.5872340425531921</v>
      </c>
      <c r="I21" s="9">
        <f t="shared" si="4"/>
        <v>3.5432595573440646</v>
      </c>
      <c r="J21" s="9">
        <f t="shared" si="4"/>
        <v>4.4595959595959593</v>
      </c>
    </row>
    <row r="22" spans="1:14" ht="12.6" thickBot="1" x14ac:dyDescent="0.3">
      <c r="A22" s="39" t="s">
        <v>24</v>
      </c>
      <c r="B22" s="38"/>
      <c r="C22" s="38"/>
      <c r="D22" s="38"/>
      <c r="E22" s="38"/>
      <c r="F22" s="38"/>
      <c r="G22" s="38"/>
      <c r="H22" s="38"/>
      <c r="I22" s="38"/>
      <c r="J22" s="38"/>
    </row>
    <row r="23" spans="1:14" x14ac:dyDescent="0.25">
      <c r="A23" s="11" t="s">
        <v>25</v>
      </c>
      <c r="B23" s="12">
        <v>7.2320000000000002</v>
      </c>
      <c r="C23" s="12">
        <v>2.8340000000000001</v>
      </c>
      <c r="D23" s="13">
        <v>17.779</v>
      </c>
      <c r="E23" s="13">
        <v>14.337999999999999</v>
      </c>
      <c r="F23" s="13">
        <v>25.88</v>
      </c>
      <c r="G23" s="13">
        <v>12.026999999999999</v>
      </c>
      <c r="H23" s="13">
        <v>10.596</v>
      </c>
      <c r="I23" s="13">
        <v>10.46</v>
      </c>
      <c r="J23" s="13">
        <v>6.7469999999999999</v>
      </c>
    </row>
    <row r="24" spans="1:14" x14ac:dyDescent="0.25">
      <c r="A24" s="5" t="s">
        <v>26</v>
      </c>
      <c r="B24" s="12">
        <v>1.873</v>
      </c>
      <c r="C24" s="12">
        <v>2.12</v>
      </c>
      <c r="D24" s="12">
        <v>2.7040000000000002</v>
      </c>
      <c r="E24" s="12">
        <v>2.1440000000000001</v>
      </c>
      <c r="F24" s="12">
        <v>3.0190000000000001</v>
      </c>
      <c r="G24" s="12">
        <v>2.0840000000000001</v>
      </c>
      <c r="H24" s="12">
        <v>2.0590000000000002</v>
      </c>
      <c r="I24" s="12">
        <v>3.9460000000000002</v>
      </c>
      <c r="J24" s="12">
        <v>4.2320000000000002</v>
      </c>
    </row>
    <row r="25" spans="1:14" x14ac:dyDescent="0.25">
      <c r="A25" s="5" t="s">
        <v>27</v>
      </c>
      <c r="B25" s="12">
        <v>4.2649999999999997</v>
      </c>
      <c r="C25" s="12">
        <v>4.0170000000000003</v>
      </c>
      <c r="D25" s="13">
        <v>15.423999999999999</v>
      </c>
      <c r="E25" s="13">
        <v>15.260999999999999</v>
      </c>
      <c r="F25" s="13">
        <v>17.382999999999999</v>
      </c>
      <c r="G25" s="13">
        <v>17.218</v>
      </c>
      <c r="H25" s="13">
        <v>14.747</v>
      </c>
      <c r="I25" s="13">
        <v>52.287999999999997</v>
      </c>
      <c r="J25" s="13">
        <v>45.652000000000001</v>
      </c>
    </row>
    <row r="26" spans="1:14" x14ac:dyDescent="0.25">
      <c r="A26" s="5" t="s">
        <v>28</v>
      </c>
      <c r="B26" s="12">
        <v>5.4550000000000001</v>
      </c>
      <c r="C26" s="12">
        <v>6.2869999999999999</v>
      </c>
      <c r="D26" s="14">
        <v>136.01400000000001</v>
      </c>
      <c r="E26" s="14">
        <v>127.29600000000001</v>
      </c>
      <c r="F26" s="14">
        <v>149.71199999999999</v>
      </c>
      <c r="G26" s="14">
        <v>135.73699999999999</v>
      </c>
      <c r="H26" s="14">
        <v>104.342</v>
      </c>
      <c r="I26" s="14">
        <v>275.13299999999998</v>
      </c>
      <c r="J26" s="14">
        <v>274.02800000000002</v>
      </c>
    </row>
    <row r="27" spans="1:14" x14ac:dyDescent="0.25">
      <c r="A27" s="5" t="s">
        <v>29</v>
      </c>
      <c r="B27" s="12">
        <v>1.8859999999999999</v>
      </c>
      <c r="C27" s="12">
        <v>2.9350000000000001</v>
      </c>
      <c r="D27" s="14">
        <v>104.342</v>
      </c>
      <c r="E27" s="14">
        <v>117.098</v>
      </c>
      <c r="F27" s="14">
        <v>108.75700000000001</v>
      </c>
      <c r="G27" s="14">
        <v>126.157</v>
      </c>
      <c r="H27" s="14">
        <v>103.411</v>
      </c>
      <c r="I27" s="12">
        <v>74.12</v>
      </c>
      <c r="J27" s="13">
        <v>60.131</v>
      </c>
    </row>
    <row r="28" spans="1:14" x14ac:dyDescent="0.25">
      <c r="A28" s="5" t="s">
        <v>30</v>
      </c>
      <c r="B28" s="12">
        <v>0.26</v>
      </c>
      <c r="C28" s="12">
        <v>9.8000000000000004E-2</v>
      </c>
      <c r="D28" s="12">
        <v>19.920999999999999</v>
      </c>
      <c r="E28" s="12">
        <v>22.04</v>
      </c>
      <c r="F28" s="12">
        <v>14.371</v>
      </c>
      <c r="G28" s="13">
        <v>13.372999999999999</v>
      </c>
      <c r="H28" s="13">
        <v>12.472</v>
      </c>
      <c r="I28" s="13">
        <v>24.344000000000001</v>
      </c>
      <c r="J28" s="13">
        <v>21.616</v>
      </c>
    </row>
    <row r="29" spans="1:14" x14ac:dyDescent="0.25">
      <c r="A29" s="5" t="s">
        <v>31</v>
      </c>
      <c r="B29" s="13">
        <v>44.811</v>
      </c>
      <c r="C29" s="13">
        <v>15.025</v>
      </c>
      <c r="D29" s="13">
        <v>80.972999999999999</v>
      </c>
      <c r="E29" s="14">
        <v>107.66800000000001</v>
      </c>
      <c r="F29" s="13">
        <v>77.322000000000003</v>
      </c>
      <c r="G29" s="13">
        <v>44.182000000000002</v>
      </c>
      <c r="H29" s="13">
        <v>95.950999999999993</v>
      </c>
      <c r="I29" s="13">
        <v>63.98</v>
      </c>
      <c r="J29" s="13">
        <v>53.341999999999999</v>
      </c>
    </row>
    <row r="30" spans="1:14" x14ac:dyDescent="0.25">
      <c r="A30" s="5" t="s">
        <v>32</v>
      </c>
      <c r="B30" s="13">
        <v>15.696</v>
      </c>
      <c r="C30" s="13">
        <v>15.625999999999999</v>
      </c>
      <c r="D30" s="13">
        <v>23.849</v>
      </c>
      <c r="E30" s="13">
        <v>28.908999999999999</v>
      </c>
      <c r="F30" s="13">
        <v>24.338999999999999</v>
      </c>
      <c r="G30" s="13">
        <v>17.335000000000001</v>
      </c>
      <c r="H30" s="13">
        <v>16.721</v>
      </c>
      <c r="I30" s="13">
        <v>24.748999999999999</v>
      </c>
      <c r="J30" s="13">
        <v>23.561</v>
      </c>
    </row>
    <row r="31" spans="1:14" x14ac:dyDescent="0.25">
      <c r="A31" s="5" t="s">
        <v>33</v>
      </c>
      <c r="B31" s="13">
        <v>32.212000000000003</v>
      </c>
      <c r="C31" s="13">
        <v>41.534999999999997</v>
      </c>
      <c r="D31" s="13">
        <v>84.647000000000006</v>
      </c>
      <c r="E31" s="14">
        <v>103.554</v>
      </c>
      <c r="F31" s="13">
        <v>86.364999999999995</v>
      </c>
      <c r="G31" s="13">
        <v>73.644999999999996</v>
      </c>
      <c r="H31" s="13">
        <v>69.513000000000005</v>
      </c>
      <c r="I31" s="13">
        <v>60.697000000000003</v>
      </c>
      <c r="J31" s="13">
        <v>10.917</v>
      </c>
    </row>
    <row r="32" spans="1:14" x14ac:dyDescent="0.25">
      <c r="A32" s="5" t="s">
        <v>34</v>
      </c>
      <c r="B32" s="13">
        <v>44.738999999999997</v>
      </c>
      <c r="C32" s="13">
        <v>46.652000000000001</v>
      </c>
      <c r="D32" s="14">
        <v>171.53800000000001</v>
      </c>
      <c r="E32" s="14">
        <v>124.892</v>
      </c>
      <c r="F32" s="14">
        <v>329.423</v>
      </c>
      <c r="G32" s="14">
        <v>179.39699999999999</v>
      </c>
      <c r="H32" s="14">
        <v>215.744</v>
      </c>
      <c r="I32" s="14">
        <v>183.49199999999999</v>
      </c>
      <c r="J32" s="14">
        <v>197.00800000000001</v>
      </c>
    </row>
    <row r="33" spans="1:10" x14ac:dyDescent="0.25">
      <c r="A33" s="5" t="s">
        <v>35</v>
      </c>
      <c r="B33" s="14">
        <v>125.709</v>
      </c>
      <c r="C33" s="14">
        <v>130.38399999999999</v>
      </c>
      <c r="D33" s="14">
        <v>159.72</v>
      </c>
      <c r="E33" s="14">
        <v>152.511</v>
      </c>
      <c r="F33" s="14">
        <v>154.505</v>
      </c>
      <c r="G33" s="14">
        <v>937.77099999999996</v>
      </c>
      <c r="H33" s="14">
        <v>672.40599999999995</v>
      </c>
      <c r="I33" s="14">
        <v>120.63200000000001</v>
      </c>
      <c r="J33" s="14">
        <v>128.113</v>
      </c>
    </row>
    <row r="34" spans="1:10" x14ac:dyDescent="0.25">
      <c r="A34" s="5" t="s">
        <v>36</v>
      </c>
      <c r="B34" s="12">
        <v>4.875</v>
      </c>
      <c r="C34" s="12">
        <v>4.57</v>
      </c>
      <c r="D34" s="12">
        <v>4.3959999999999999</v>
      </c>
      <c r="E34" s="12">
        <v>4.258</v>
      </c>
      <c r="F34" s="12">
        <v>4.4279999999999999</v>
      </c>
      <c r="G34" s="13">
        <v>26.225999999999999</v>
      </c>
      <c r="H34" s="13">
        <v>18.981999999999999</v>
      </c>
      <c r="I34" s="12">
        <v>3.081</v>
      </c>
      <c r="J34" s="12">
        <v>3.2170000000000001</v>
      </c>
    </row>
    <row r="35" spans="1:10" x14ac:dyDescent="0.25">
      <c r="A35" s="5" t="s">
        <v>37</v>
      </c>
      <c r="B35" s="13">
        <v>11.313000000000001</v>
      </c>
      <c r="C35" s="13">
        <v>13.497999999999999</v>
      </c>
      <c r="D35" s="13">
        <v>15.332000000000001</v>
      </c>
      <c r="E35" s="13">
        <v>16.315999999999999</v>
      </c>
      <c r="F35" s="13">
        <v>20.058</v>
      </c>
      <c r="G35" s="13">
        <v>23.239000000000001</v>
      </c>
      <c r="H35" s="13">
        <v>18.946000000000002</v>
      </c>
      <c r="I35" s="13">
        <v>17.22</v>
      </c>
      <c r="J35" s="13">
        <v>26.962</v>
      </c>
    </row>
    <row r="36" spans="1:10" x14ac:dyDescent="0.25">
      <c r="A36" s="5" t="s">
        <v>38</v>
      </c>
      <c r="B36" s="12">
        <v>1.462</v>
      </c>
      <c r="C36" s="12">
        <v>1.5189999999999999</v>
      </c>
      <c r="D36" s="12">
        <v>1.159</v>
      </c>
      <c r="E36" s="12">
        <v>1.1100000000000001</v>
      </c>
      <c r="F36" s="12">
        <v>1.1100000000000001</v>
      </c>
      <c r="G36" s="12">
        <v>2.1030000000000002</v>
      </c>
      <c r="H36" s="12">
        <v>1.657</v>
      </c>
      <c r="I36" s="12">
        <v>1.0569999999999999</v>
      </c>
      <c r="J36" s="12">
        <v>1.6910000000000001</v>
      </c>
    </row>
    <row r="37" spans="1:10" x14ac:dyDescent="0.25">
      <c r="A37" s="5" t="s">
        <v>39</v>
      </c>
      <c r="B37" s="12">
        <v>0.29499999999999998</v>
      </c>
      <c r="C37" s="12">
        <v>0.312</v>
      </c>
      <c r="D37" s="12">
        <v>5.5179999999999998</v>
      </c>
      <c r="E37" s="12">
        <v>5.4950000000000001</v>
      </c>
      <c r="F37" s="12">
        <v>5.3040000000000003</v>
      </c>
      <c r="G37" s="12">
        <v>4.03</v>
      </c>
      <c r="H37" s="12">
        <v>3.8580000000000001</v>
      </c>
      <c r="I37" s="12">
        <v>3.2639999999999998</v>
      </c>
      <c r="J37" s="12">
        <v>0.55000000000000004</v>
      </c>
    </row>
    <row r="38" spans="1:10" x14ac:dyDescent="0.25">
      <c r="A38" s="5" t="s">
        <v>40</v>
      </c>
      <c r="B38" s="13">
        <v>16.722999999999999</v>
      </c>
      <c r="C38" s="13">
        <v>17.291</v>
      </c>
      <c r="D38" s="14">
        <v>491.63299999999998</v>
      </c>
      <c r="E38" s="14">
        <v>1174.82</v>
      </c>
      <c r="F38" s="14">
        <v>502.71499999999997</v>
      </c>
      <c r="G38" s="14">
        <v>300.471</v>
      </c>
      <c r="H38" s="14">
        <v>299.26</v>
      </c>
      <c r="I38" s="14">
        <v>246.523</v>
      </c>
      <c r="J38" s="13">
        <v>52.088999999999999</v>
      </c>
    </row>
    <row r="39" spans="1:10" x14ac:dyDescent="0.25">
      <c r="A39" s="5" t="s">
        <v>41</v>
      </c>
      <c r="B39" s="13">
        <v>27.771000000000001</v>
      </c>
      <c r="C39" s="13">
        <v>28.012</v>
      </c>
      <c r="D39" s="13">
        <v>14.648</v>
      </c>
      <c r="E39" s="13">
        <v>15.055999999999999</v>
      </c>
      <c r="F39" s="13">
        <v>16.199000000000002</v>
      </c>
      <c r="G39" s="13">
        <v>48.805999999999997</v>
      </c>
      <c r="H39" s="13">
        <v>39.231000000000002</v>
      </c>
      <c r="I39" s="12">
        <v>3.544</v>
      </c>
      <c r="J39" s="12">
        <v>3.6070000000000002</v>
      </c>
    </row>
    <row r="40" spans="1:10" x14ac:dyDescent="0.25">
      <c r="A40" s="5" t="s">
        <v>42</v>
      </c>
      <c r="B40" s="12">
        <v>2.1440000000000001</v>
      </c>
      <c r="C40" s="12">
        <v>1.976</v>
      </c>
      <c r="D40" s="12">
        <v>1.724</v>
      </c>
      <c r="E40" s="12">
        <v>1.675</v>
      </c>
      <c r="F40" s="12">
        <v>2.1970000000000001</v>
      </c>
      <c r="G40" s="12">
        <v>6.0129999999999999</v>
      </c>
      <c r="H40" s="12">
        <v>4.5529999999999999</v>
      </c>
      <c r="I40" s="12">
        <v>1.4870000000000001</v>
      </c>
      <c r="J40" s="12">
        <v>1.3680000000000001</v>
      </c>
    </row>
    <row r="41" spans="1:10" x14ac:dyDescent="0.25">
      <c r="A41" s="5" t="s">
        <v>43</v>
      </c>
      <c r="B41" s="12">
        <v>5.0810000000000004</v>
      </c>
      <c r="C41" s="13">
        <v>13.053000000000001</v>
      </c>
      <c r="D41" s="13">
        <v>10.733000000000001</v>
      </c>
      <c r="E41" s="13">
        <v>22.085999999999999</v>
      </c>
      <c r="F41" s="13">
        <v>11.429</v>
      </c>
      <c r="G41" s="13">
        <v>9.9359999999999999</v>
      </c>
      <c r="H41" s="13">
        <v>18.257999999999999</v>
      </c>
      <c r="I41" s="13">
        <v>11.454000000000001</v>
      </c>
      <c r="J41" s="13">
        <v>17.596</v>
      </c>
    </row>
    <row r="42" spans="1:10" x14ac:dyDescent="0.25">
      <c r="A42" s="5" t="s">
        <v>44</v>
      </c>
      <c r="B42" s="13">
        <v>33.826000000000001</v>
      </c>
      <c r="C42" s="13">
        <v>32.08</v>
      </c>
      <c r="D42" s="13">
        <v>36.572000000000003</v>
      </c>
      <c r="E42" s="13">
        <v>43.526000000000003</v>
      </c>
      <c r="F42" s="13">
        <v>42.991999999999997</v>
      </c>
      <c r="G42" s="13">
        <v>86.314999999999998</v>
      </c>
      <c r="H42" s="13">
        <v>71.605000000000004</v>
      </c>
      <c r="I42" s="13">
        <v>26.852</v>
      </c>
      <c r="J42" s="13">
        <v>25.803999999999998</v>
      </c>
    </row>
    <row r="43" spans="1:10" x14ac:dyDescent="0.25">
      <c r="A43" s="5" t="s">
        <v>45</v>
      </c>
      <c r="B43" s="13">
        <v>60.718000000000004</v>
      </c>
      <c r="C43" s="13">
        <v>62.024000000000001</v>
      </c>
      <c r="D43" s="13">
        <v>71.899000000000001</v>
      </c>
      <c r="E43" s="13">
        <v>78.887</v>
      </c>
      <c r="F43" s="13">
        <v>82.820999999999998</v>
      </c>
      <c r="G43" s="14">
        <v>176.19800000000001</v>
      </c>
      <c r="H43" s="14">
        <v>142.393</v>
      </c>
      <c r="I43" s="13">
        <v>48.923000000000002</v>
      </c>
      <c r="J43" s="13">
        <v>48.213000000000001</v>
      </c>
    </row>
    <row r="44" spans="1:10" x14ac:dyDescent="0.25">
      <c r="A44" s="5" t="s">
        <v>46</v>
      </c>
      <c r="B44" s="12">
        <v>7.5789999999999997</v>
      </c>
      <c r="C44" s="12">
        <v>7.3559999999999999</v>
      </c>
      <c r="D44" s="12">
        <v>8.5589999999999993</v>
      </c>
      <c r="E44" s="12">
        <v>9.6780000000000008</v>
      </c>
      <c r="F44" s="12">
        <v>9.94</v>
      </c>
      <c r="G44" s="13">
        <v>20.11</v>
      </c>
      <c r="H44" s="12">
        <v>16.597999999999999</v>
      </c>
      <c r="I44" s="12">
        <v>6.1589999999999998</v>
      </c>
      <c r="J44" s="12">
        <v>5.95</v>
      </c>
    </row>
    <row r="45" spans="1:10" x14ac:dyDescent="0.25">
      <c r="A45" s="5" t="s">
        <v>47</v>
      </c>
      <c r="B45" s="13">
        <v>27.588000000000001</v>
      </c>
      <c r="C45" s="13">
        <v>26.747</v>
      </c>
      <c r="D45" s="13">
        <v>33.094000000000001</v>
      </c>
      <c r="E45" s="13">
        <v>35.267000000000003</v>
      </c>
      <c r="F45" s="13">
        <v>38.936</v>
      </c>
      <c r="G45" s="13">
        <v>73.531000000000006</v>
      </c>
      <c r="H45" s="13">
        <v>60.182000000000002</v>
      </c>
      <c r="I45" s="13">
        <v>23.201000000000001</v>
      </c>
      <c r="J45" s="13">
        <v>22.646000000000001</v>
      </c>
    </row>
    <row r="46" spans="1:10" x14ac:dyDescent="0.25">
      <c r="A46" s="5" t="s">
        <v>48</v>
      </c>
      <c r="B46" s="12">
        <v>5.4930000000000003</v>
      </c>
      <c r="C46" s="12">
        <v>5.476</v>
      </c>
      <c r="D46" s="12">
        <v>6.3609999999999998</v>
      </c>
      <c r="E46" s="12">
        <v>6.681</v>
      </c>
      <c r="F46" s="12">
        <v>7.327</v>
      </c>
      <c r="G46" s="13">
        <v>12.971</v>
      </c>
      <c r="H46" s="12">
        <v>10.708</v>
      </c>
      <c r="I46" s="12">
        <v>4.7939999999999996</v>
      </c>
      <c r="J46" s="12">
        <v>4.7549999999999999</v>
      </c>
    </row>
    <row r="47" spans="1:10" x14ac:dyDescent="0.25">
      <c r="A47" s="5" t="s">
        <v>49</v>
      </c>
      <c r="B47" s="12">
        <v>0.13</v>
      </c>
      <c r="C47" s="12">
        <v>0.13100000000000001</v>
      </c>
      <c r="D47" s="12">
        <v>1.2649999999999999</v>
      </c>
      <c r="E47" s="12">
        <v>1.2909999999999999</v>
      </c>
      <c r="F47" s="12">
        <v>1.4530000000000001</v>
      </c>
      <c r="G47" s="12">
        <v>2.1150000000000002</v>
      </c>
      <c r="H47" s="12">
        <v>1.7290000000000001</v>
      </c>
      <c r="I47" s="12">
        <v>1.28</v>
      </c>
      <c r="J47" s="12">
        <v>1.25</v>
      </c>
    </row>
    <row r="48" spans="1:10" x14ac:dyDescent="0.25">
      <c r="A48" s="5" t="s">
        <v>50</v>
      </c>
      <c r="B48" s="12">
        <v>5.569</v>
      </c>
      <c r="C48" s="12">
        <v>5.0860000000000003</v>
      </c>
      <c r="D48" s="12">
        <v>5.5540000000000003</v>
      </c>
      <c r="E48" s="12">
        <v>5.9420000000000002</v>
      </c>
      <c r="F48" s="12">
        <v>6.8470000000000004</v>
      </c>
      <c r="G48" s="13">
        <v>11.951000000000001</v>
      </c>
      <c r="H48" s="12">
        <v>9.3559999999999999</v>
      </c>
      <c r="I48" s="12">
        <v>4.915</v>
      </c>
      <c r="J48" s="12">
        <v>5.0650000000000004</v>
      </c>
    </row>
    <row r="49" spans="1:10" x14ac:dyDescent="0.25">
      <c r="A49" s="5" t="s">
        <v>51</v>
      </c>
      <c r="B49" s="12">
        <v>1.0669999999999999</v>
      </c>
      <c r="C49" s="12">
        <v>0.95599999999999996</v>
      </c>
      <c r="D49" s="12">
        <v>0.88800000000000001</v>
      </c>
      <c r="E49" s="12">
        <v>0.80800000000000005</v>
      </c>
      <c r="F49" s="12">
        <v>1.1259999999999999</v>
      </c>
      <c r="G49" s="12">
        <v>1.9279999999999999</v>
      </c>
      <c r="H49" s="12">
        <v>1.4079999999999999</v>
      </c>
      <c r="I49" s="12">
        <v>0.93</v>
      </c>
      <c r="J49" s="12">
        <v>1.0109999999999999</v>
      </c>
    </row>
    <row r="50" spans="1:10" x14ac:dyDescent="0.25">
      <c r="A50" s="5" t="s">
        <v>52</v>
      </c>
      <c r="B50" s="12">
        <v>6.9089999999999998</v>
      </c>
      <c r="C50" s="12">
        <v>6.0970000000000004</v>
      </c>
      <c r="D50" s="12">
        <v>5.0309999999999997</v>
      </c>
      <c r="E50" s="12">
        <v>3.7549999999999999</v>
      </c>
      <c r="F50" s="12">
        <v>6.7809999999999997</v>
      </c>
      <c r="G50" s="13">
        <v>11.590999999999999</v>
      </c>
      <c r="H50" s="12">
        <v>8.2439999999999998</v>
      </c>
      <c r="I50" s="12">
        <v>6.6050000000000004</v>
      </c>
      <c r="J50" s="12">
        <v>7.6109999999999998</v>
      </c>
    </row>
    <row r="51" spans="1:10" x14ac:dyDescent="0.25">
      <c r="A51" s="5" t="s">
        <v>53</v>
      </c>
      <c r="B51" s="12">
        <v>1.4990000000000001</v>
      </c>
      <c r="C51" s="12">
        <v>1.353</v>
      </c>
      <c r="D51" s="12">
        <v>1.01</v>
      </c>
      <c r="E51" s="12">
        <v>0.67400000000000004</v>
      </c>
      <c r="F51" s="12">
        <v>1.4019999999999999</v>
      </c>
      <c r="G51" s="12">
        <v>2.4900000000000002</v>
      </c>
      <c r="H51" s="12">
        <v>1.804</v>
      </c>
      <c r="I51" s="12">
        <v>1.7110000000000001</v>
      </c>
      <c r="J51" s="12">
        <v>1.986</v>
      </c>
    </row>
    <row r="52" spans="1:10" x14ac:dyDescent="0.25">
      <c r="A52" s="5" t="s">
        <v>54</v>
      </c>
      <c r="B52" s="12">
        <v>4.2750000000000004</v>
      </c>
      <c r="C52" s="12">
        <v>3.7549999999999999</v>
      </c>
      <c r="D52" s="12">
        <v>2.8260000000000001</v>
      </c>
      <c r="E52" s="12">
        <v>1.7070000000000001</v>
      </c>
      <c r="F52" s="12">
        <v>3.879</v>
      </c>
      <c r="G52" s="12">
        <v>7.2309999999999999</v>
      </c>
      <c r="H52" s="12">
        <v>4.9829999999999997</v>
      </c>
      <c r="I52" s="12">
        <v>5.577</v>
      </c>
      <c r="J52" s="12">
        <v>6.2750000000000004</v>
      </c>
    </row>
    <row r="53" spans="1:10" x14ac:dyDescent="0.25">
      <c r="A53" s="5" t="s">
        <v>55</v>
      </c>
      <c r="B53" s="12">
        <v>0.68200000000000005</v>
      </c>
      <c r="C53" s="12">
        <v>0.59599999999999997</v>
      </c>
      <c r="D53" s="12">
        <v>0.42099999999999999</v>
      </c>
      <c r="E53" s="12">
        <v>0.25600000000000001</v>
      </c>
      <c r="F53" s="12">
        <v>0.57799999999999996</v>
      </c>
      <c r="G53" s="12">
        <v>1.121</v>
      </c>
      <c r="H53" s="12">
        <v>0.75800000000000001</v>
      </c>
      <c r="I53" s="12">
        <v>0.98799999999999999</v>
      </c>
      <c r="J53" s="12">
        <v>1.046</v>
      </c>
    </row>
    <row r="54" spans="1:10" x14ac:dyDescent="0.25">
      <c r="A54" s="5" t="s">
        <v>56</v>
      </c>
      <c r="B54" s="12">
        <v>4.4779999999999998</v>
      </c>
      <c r="C54" s="12">
        <v>3.8780000000000001</v>
      </c>
      <c r="D54" s="12">
        <v>2.6259999999999999</v>
      </c>
      <c r="E54" s="12">
        <v>1.627</v>
      </c>
      <c r="F54" s="12">
        <v>3.5790000000000002</v>
      </c>
      <c r="G54" s="12">
        <v>7.3559999999999999</v>
      </c>
      <c r="H54" s="12">
        <v>4.992</v>
      </c>
      <c r="I54" s="12">
        <v>7.1020000000000003</v>
      </c>
      <c r="J54" s="12">
        <v>7.0750000000000002</v>
      </c>
    </row>
    <row r="55" spans="1:10" x14ac:dyDescent="0.25">
      <c r="A55" s="5" t="s">
        <v>57</v>
      </c>
      <c r="B55" s="12">
        <v>0.67600000000000005</v>
      </c>
      <c r="C55" s="12">
        <v>0.56799999999999995</v>
      </c>
      <c r="D55" s="12">
        <v>0.39500000000000002</v>
      </c>
      <c r="E55" s="12">
        <v>0.24199999999999999</v>
      </c>
      <c r="F55" s="12">
        <v>0.53500000000000003</v>
      </c>
      <c r="G55" s="12">
        <v>1.1619999999999999</v>
      </c>
      <c r="H55" s="12">
        <v>0.78400000000000003</v>
      </c>
      <c r="I55" s="12">
        <v>1.1140000000000001</v>
      </c>
      <c r="J55" s="12">
        <v>1.0369999999999999</v>
      </c>
    </row>
    <row r="56" spans="1:10" x14ac:dyDescent="0.25">
      <c r="A56" s="5" t="s">
        <v>58</v>
      </c>
      <c r="B56" s="13">
        <v>40.258000000000003</v>
      </c>
      <c r="C56" s="13">
        <v>36.039000000000001</v>
      </c>
      <c r="D56" s="13">
        <v>26.574000000000002</v>
      </c>
      <c r="E56" s="13">
        <v>17.689</v>
      </c>
      <c r="F56" s="13">
        <v>36.482999999999997</v>
      </c>
      <c r="G56" s="13">
        <v>63.575000000000003</v>
      </c>
      <c r="H56" s="13">
        <v>44.664000000000001</v>
      </c>
      <c r="I56" s="13">
        <v>44.326999999999998</v>
      </c>
      <c r="J56" s="13">
        <v>49.704000000000001</v>
      </c>
    </row>
    <row r="57" spans="1:10" x14ac:dyDescent="0.25">
      <c r="A57" s="5" t="s">
        <v>59</v>
      </c>
      <c r="B57" s="14">
        <f t="shared" ref="B57:J57" si="5">SUM(B42:B55)</f>
        <v>160.48899999999998</v>
      </c>
      <c r="C57" s="14">
        <f t="shared" si="5"/>
        <v>156.10300000000004</v>
      </c>
      <c r="D57" s="14">
        <f t="shared" si="5"/>
        <v>176.50099999999998</v>
      </c>
      <c r="E57" s="14">
        <f t="shared" si="5"/>
        <v>190.34100000000001</v>
      </c>
      <c r="F57" s="14">
        <f t="shared" si="5"/>
        <v>208.196</v>
      </c>
      <c r="G57" s="14">
        <f t="shared" si="5"/>
        <v>416.07000000000005</v>
      </c>
      <c r="H57" s="14">
        <f t="shared" si="5"/>
        <v>335.54400000000004</v>
      </c>
      <c r="I57" s="14">
        <f t="shared" si="5"/>
        <v>140.15100000000004</v>
      </c>
      <c r="J57" s="14">
        <f t="shared" si="5"/>
        <v>139.72399999999999</v>
      </c>
    </row>
    <row r="58" spans="1:10" x14ac:dyDescent="0.25">
      <c r="A58" s="5" t="s">
        <v>60</v>
      </c>
      <c r="B58" s="14">
        <f t="shared" ref="B58:J58" si="6">SUM(B42:B47)</f>
        <v>135.334</v>
      </c>
      <c r="C58" s="14">
        <f t="shared" si="6"/>
        <v>133.81399999999999</v>
      </c>
      <c r="D58" s="14">
        <f t="shared" si="6"/>
        <v>157.74999999999997</v>
      </c>
      <c r="E58" s="14">
        <f t="shared" si="6"/>
        <v>175.33</v>
      </c>
      <c r="F58" s="14">
        <f t="shared" si="6"/>
        <v>183.46899999999999</v>
      </c>
      <c r="G58" s="14">
        <f t="shared" si="6"/>
        <v>371.24000000000007</v>
      </c>
      <c r="H58" s="14">
        <f t="shared" si="6"/>
        <v>303.21500000000003</v>
      </c>
      <c r="I58" s="14">
        <f t="shared" si="6"/>
        <v>111.20900000000002</v>
      </c>
      <c r="J58" s="14">
        <f t="shared" si="6"/>
        <v>108.61799999999999</v>
      </c>
    </row>
    <row r="59" spans="1:10" x14ac:dyDescent="0.25">
      <c r="A59" s="5" t="s">
        <v>61</v>
      </c>
      <c r="B59" s="13">
        <f t="shared" ref="B59:J59" si="7">SUM(B48:B55)</f>
        <v>25.154999999999998</v>
      </c>
      <c r="C59" s="13">
        <f t="shared" si="7"/>
        <v>22.289000000000001</v>
      </c>
      <c r="D59" s="13">
        <f t="shared" si="7"/>
        <v>18.750999999999998</v>
      </c>
      <c r="E59" s="13">
        <f t="shared" si="7"/>
        <v>15.010999999999999</v>
      </c>
      <c r="F59" s="13">
        <f t="shared" si="7"/>
        <v>24.727000000000004</v>
      </c>
      <c r="G59" s="13">
        <f t="shared" si="7"/>
        <v>44.830000000000005</v>
      </c>
      <c r="H59" s="13">
        <f t="shared" si="7"/>
        <v>32.329000000000001</v>
      </c>
      <c r="I59" s="13">
        <f t="shared" si="7"/>
        <v>28.942</v>
      </c>
      <c r="J59" s="13">
        <f t="shared" si="7"/>
        <v>31.105999999999998</v>
      </c>
    </row>
    <row r="60" spans="1:10" x14ac:dyDescent="0.25">
      <c r="A60" s="5" t="s">
        <v>62</v>
      </c>
      <c r="B60" s="12">
        <f t="shared" ref="B60:J60" si="8">B58/B59</f>
        <v>5.3800039753528131</v>
      </c>
      <c r="C60" s="12">
        <f t="shared" si="8"/>
        <v>6.0035892144106953</v>
      </c>
      <c r="D60" s="12">
        <f t="shared" si="8"/>
        <v>8.4128846461522055</v>
      </c>
      <c r="E60" s="13">
        <f t="shared" si="8"/>
        <v>11.680101259076679</v>
      </c>
      <c r="F60" s="12">
        <f t="shared" si="8"/>
        <v>7.4197840417357535</v>
      </c>
      <c r="G60" s="12">
        <f t="shared" si="8"/>
        <v>8.281061788980594</v>
      </c>
      <c r="H60" s="12">
        <f t="shared" si="8"/>
        <v>9.3790404899625734</v>
      </c>
      <c r="I60" s="12">
        <f t="shared" si="8"/>
        <v>3.8424780595674113</v>
      </c>
      <c r="J60" s="12">
        <f t="shared" si="8"/>
        <v>3.4918665209284381</v>
      </c>
    </row>
    <row r="61" spans="1:10" ht="13.2" x14ac:dyDescent="0.25">
      <c r="A61" s="5" t="s">
        <v>78</v>
      </c>
      <c r="B61" s="12">
        <f t="shared" ref="B61:J61" si="9">(B42/0.237)/(B54/0.17)</f>
        <v>5.4183509440433602</v>
      </c>
      <c r="C61" s="12">
        <f t="shared" si="9"/>
        <v>5.9337211098852549</v>
      </c>
      <c r="D61" s="12">
        <f t="shared" si="9"/>
        <v>9.9897487314456868</v>
      </c>
      <c r="E61" s="13">
        <f t="shared" si="9"/>
        <v>19.189416985002556</v>
      </c>
      <c r="F61" s="12">
        <f t="shared" si="9"/>
        <v>8.6164133724268268</v>
      </c>
      <c r="G61" s="12">
        <f t="shared" si="9"/>
        <v>8.4167636052431742</v>
      </c>
      <c r="H61" s="13">
        <f t="shared" si="9"/>
        <v>10.288909512604134</v>
      </c>
      <c r="I61" s="12">
        <f t="shared" si="9"/>
        <v>2.7120428428671075</v>
      </c>
      <c r="J61" s="12">
        <f t="shared" si="9"/>
        <v>2.6161411042030087</v>
      </c>
    </row>
    <row r="62" spans="1:10" ht="13.2" x14ac:dyDescent="0.25">
      <c r="A62" s="5" t="s">
        <v>79</v>
      </c>
      <c r="B62" s="12">
        <f t="shared" ref="B62:J62" si="10">(B42/0.237)/(B46/0.153)</f>
        <v>3.9754301792615223</v>
      </c>
      <c r="C62" s="12">
        <f t="shared" si="10"/>
        <v>3.7819345174801895</v>
      </c>
      <c r="D62" s="12">
        <f t="shared" si="10"/>
        <v>3.7116447338309602</v>
      </c>
      <c r="E62" s="12">
        <f t="shared" si="10"/>
        <v>4.2058169871485171</v>
      </c>
      <c r="F62" s="12">
        <f t="shared" si="10"/>
        <v>3.7879526564656811</v>
      </c>
      <c r="G62" s="12">
        <f t="shared" si="10"/>
        <v>4.2959171823415234</v>
      </c>
      <c r="H62" s="12">
        <f t="shared" si="10"/>
        <v>4.3169604649073445</v>
      </c>
      <c r="I62" s="12">
        <f t="shared" si="10"/>
        <v>3.6159439806086726</v>
      </c>
      <c r="J62" s="12">
        <f t="shared" si="10"/>
        <v>3.5033182925368367</v>
      </c>
    </row>
    <row r="63" spans="1:10" ht="13.2" x14ac:dyDescent="0.25">
      <c r="A63" s="5" t="s">
        <v>80</v>
      </c>
      <c r="B63" s="12">
        <f t="shared" ref="B63:J63" si="11">(B48/0.2055)/(B54/0.17)</f>
        <v>1.028798266518443</v>
      </c>
      <c r="C63" s="12">
        <f t="shared" si="11"/>
        <v>1.0849398127060252</v>
      </c>
      <c r="D63" s="12">
        <f t="shared" si="11"/>
        <v>1.7496381867271515</v>
      </c>
      <c r="E63" s="12">
        <f t="shared" si="11"/>
        <v>3.0212188779073337</v>
      </c>
      <c r="F63" s="12">
        <f t="shared" si="11"/>
        <v>1.582616628902445</v>
      </c>
      <c r="G63" s="12">
        <f t="shared" si="11"/>
        <v>1.3440010901936816</v>
      </c>
      <c r="H63" s="12">
        <f t="shared" si="11"/>
        <v>1.5504320294466283</v>
      </c>
      <c r="I63" s="12">
        <f t="shared" si="11"/>
        <v>0.57250587716972223</v>
      </c>
      <c r="J63" s="12">
        <f t="shared" si="11"/>
        <v>0.59222958740639486</v>
      </c>
    </row>
    <row r="64" spans="1:10" x14ac:dyDescent="0.25">
      <c r="A64" s="5" t="s">
        <v>63</v>
      </c>
      <c r="B64" s="12">
        <f t="shared" ref="B64:J64" si="12">(B47/0.0735)/(((B46/0.195)*(B48/0.259))^(1/2))</f>
        <v>7.1867045729671286E-2</v>
      </c>
      <c r="C64" s="12">
        <f t="shared" si="12"/>
        <v>7.5898159864707604E-2</v>
      </c>
      <c r="D64" s="12">
        <f t="shared" si="12"/>
        <v>0.65073585799555389</v>
      </c>
      <c r="E64" s="12">
        <f t="shared" si="12"/>
        <v>0.62649705134176914</v>
      </c>
      <c r="F64" s="12">
        <f t="shared" si="12"/>
        <v>0.62723777161589156</v>
      </c>
      <c r="G64" s="12">
        <f t="shared" si="12"/>
        <v>0.51939930896106368</v>
      </c>
      <c r="H64" s="12">
        <f t="shared" si="12"/>
        <v>0.52817221875387832</v>
      </c>
      <c r="I64" s="12">
        <f t="shared" si="12"/>
        <v>0.80626729256358365</v>
      </c>
      <c r="J64" s="12">
        <f t="shared" si="12"/>
        <v>0.77879808716219412</v>
      </c>
    </row>
    <row r="65" spans="1:10" ht="12.6" thickBot="1" x14ac:dyDescent="0.3">
      <c r="A65" s="6" t="s">
        <v>64</v>
      </c>
      <c r="B65" s="15">
        <f t="shared" ref="B65:J65" si="13">(B43/0.808)/(((B42/0.31)*(B44/0.122))^(1/2))</f>
        <v>0.91271583121273414</v>
      </c>
      <c r="C65" s="15">
        <f t="shared" si="13"/>
        <v>0.97178710589516659</v>
      </c>
      <c r="D65" s="15">
        <f t="shared" si="13"/>
        <v>0.97810703559096768</v>
      </c>
      <c r="E65" s="15">
        <f t="shared" si="13"/>
        <v>0.92509781307451788</v>
      </c>
      <c r="F65" s="15">
        <f t="shared" si="13"/>
        <v>0.96427932389664084</v>
      </c>
      <c r="G65" s="15">
        <f t="shared" si="13"/>
        <v>1.0178908331212266</v>
      </c>
      <c r="H65" s="15">
        <f t="shared" si="13"/>
        <v>0.99411925765508136</v>
      </c>
      <c r="I65" s="15">
        <f t="shared" si="13"/>
        <v>0.91562799091357239</v>
      </c>
      <c r="J65" s="15">
        <f t="shared" si="13"/>
        <v>0.93650814271971883</v>
      </c>
    </row>
    <row r="66" spans="1:10" ht="12.6" thickBot="1" x14ac:dyDescent="0.3">
      <c r="A66" s="16" t="s">
        <v>65</v>
      </c>
      <c r="B66" s="16"/>
      <c r="C66" s="16"/>
      <c r="D66" s="16"/>
      <c r="E66" s="17"/>
      <c r="F66" s="17"/>
      <c r="G66" s="16"/>
      <c r="H66" s="17"/>
      <c r="I66" s="16"/>
      <c r="J66" s="17"/>
    </row>
    <row r="67" spans="1:10" ht="14.4" x14ac:dyDescent="0.25">
      <c r="A67" s="18" t="s">
        <v>81</v>
      </c>
      <c r="B67" s="19">
        <v>2.2590483885297101</v>
      </c>
      <c r="C67" s="19">
        <v>2.7071755084085098</v>
      </c>
      <c r="D67" s="19">
        <v>1.8002564165989401</v>
      </c>
      <c r="E67" s="20"/>
      <c r="F67" s="20"/>
      <c r="G67" s="19">
        <v>1.18116465880438</v>
      </c>
      <c r="H67" s="20"/>
      <c r="I67" s="19">
        <v>0.92369402603920803</v>
      </c>
    </row>
    <row r="68" spans="1:10" ht="14.4" x14ac:dyDescent="0.25">
      <c r="A68" s="21" t="s">
        <v>82</v>
      </c>
      <c r="B68" s="19">
        <v>0.72414897100275699</v>
      </c>
      <c r="C68" s="19">
        <v>0.72579673364654196</v>
      </c>
      <c r="D68" s="19">
        <v>0.72725009081676395</v>
      </c>
      <c r="E68" s="20"/>
      <c r="F68" s="20"/>
      <c r="G68" s="19">
        <v>0.71905308691457004</v>
      </c>
      <c r="H68" s="20"/>
      <c r="I68" s="19">
        <v>0.71977570747710995</v>
      </c>
    </row>
    <row r="69" spans="1:10" x14ac:dyDescent="0.25">
      <c r="A69" s="5" t="s">
        <v>83</v>
      </c>
      <c r="B69" s="22">
        <v>1.4E-5</v>
      </c>
      <c r="C69" s="22">
        <v>1.5E-5</v>
      </c>
      <c r="D69" s="22">
        <v>1.5E-5</v>
      </c>
      <c r="E69" s="23"/>
      <c r="F69" s="23"/>
      <c r="G69" s="22">
        <v>1.4E-5</v>
      </c>
      <c r="H69" s="23"/>
      <c r="I69" s="22">
        <v>1.4E-5</v>
      </c>
    </row>
    <row r="70" spans="1:10" ht="14.4" x14ac:dyDescent="0.25">
      <c r="A70" s="21" t="s">
        <v>84</v>
      </c>
      <c r="B70" s="24">
        <v>0.124550605566811</v>
      </c>
      <c r="C70" s="24">
        <v>0.118934024922507</v>
      </c>
      <c r="D70" s="24">
        <v>0.117093580069907</v>
      </c>
      <c r="E70" s="25"/>
      <c r="F70" s="25"/>
      <c r="G70" s="24">
        <v>7.3170013557745703E-2</v>
      </c>
      <c r="H70" s="25"/>
      <c r="I70" s="24">
        <v>0.12456525518073901</v>
      </c>
    </row>
    <row r="71" spans="1:10" ht="14.4" x14ac:dyDescent="0.25">
      <c r="A71" s="21" t="s">
        <v>85</v>
      </c>
      <c r="B71" s="24">
        <v>0.51242130485321602</v>
      </c>
      <c r="C71" s="24">
        <v>0.51241551379054595</v>
      </c>
      <c r="D71" s="24">
        <v>0.51180118976473499</v>
      </c>
      <c r="E71" s="25"/>
      <c r="F71" s="25"/>
      <c r="G71" s="24">
        <v>0.51154087786823799</v>
      </c>
      <c r="H71" s="25"/>
      <c r="I71" s="24">
        <v>0.51237188984232895</v>
      </c>
    </row>
    <row r="72" spans="1:10" x14ac:dyDescent="0.25">
      <c r="A72" s="5" t="s">
        <v>83</v>
      </c>
      <c r="B72" s="19">
        <v>9.0000000000000002E-6</v>
      </c>
      <c r="C72" s="19">
        <v>1.0000000000000001E-5</v>
      </c>
      <c r="D72" s="19">
        <v>1.0000000000000001E-5</v>
      </c>
      <c r="E72" s="23"/>
      <c r="F72" s="23"/>
      <c r="G72" s="19">
        <v>9.0000000000000002E-6</v>
      </c>
      <c r="H72" s="23"/>
      <c r="I72" s="19">
        <v>9.0000000000000002E-6</v>
      </c>
    </row>
    <row r="73" spans="1:10" ht="14.4" x14ac:dyDescent="0.25">
      <c r="A73" s="5" t="s">
        <v>86</v>
      </c>
      <c r="B73" s="26">
        <v>0.719778883907358</v>
      </c>
      <c r="C73" s="26">
        <v>0.72162371461421804</v>
      </c>
      <c r="D73" s="26">
        <v>0.72314164717741802</v>
      </c>
      <c r="E73" s="26"/>
      <c r="F73" s="26"/>
      <c r="G73" s="26">
        <v>0.71402990148271905</v>
      </c>
      <c r="H73" s="26"/>
      <c r="I73" s="26">
        <v>0.71540510637305899</v>
      </c>
      <c r="J73" s="26"/>
    </row>
    <row r="74" spans="1:10" x14ac:dyDescent="0.25">
      <c r="A74" s="5" t="s">
        <v>66</v>
      </c>
      <c r="B74" s="27">
        <v>0.38319876752845899</v>
      </c>
      <c r="C74" s="27">
        <v>0.62939743407319804</v>
      </c>
      <c r="D74" s="27">
        <v>-11.251527568910699</v>
      </c>
      <c r="E74" s="23"/>
      <c r="F74" s="23"/>
      <c r="G74" s="27">
        <v>-6.0017332808015604</v>
      </c>
      <c r="H74" s="23"/>
      <c r="I74" s="27">
        <v>-0.582887140216926</v>
      </c>
    </row>
    <row r="75" spans="1:10" ht="13.2" x14ac:dyDescent="0.25">
      <c r="A75" s="5" t="s">
        <v>87</v>
      </c>
      <c r="B75" s="28">
        <v>1244.7462154136001</v>
      </c>
      <c r="C75" s="28">
        <v>1180.52684298182</v>
      </c>
      <c r="D75" s="28">
        <v>2120.0827719345298</v>
      </c>
      <c r="E75" s="23"/>
      <c r="F75" s="23"/>
      <c r="G75" s="28">
        <v>1740.87511890016</v>
      </c>
      <c r="H75" s="23"/>
      <c r="I75" s="28">
        <v>1329.00790049329</v>
      </c>
    </row>
    <row r="76" spans="1:10" ht="13.2" x14ac:dyDescent="0.25">
      <c r="A76" s="5" t="s">
        <v>88</v>
      </c>
      <c r="B76" s="28">
        <v>1197</v>
      </c>
      <c r="C76" s="28">
        <v>1176</v>
      </c>
      <c r="D76" s="28">
        <v>2139</v>
      </c>
      <c r="E76" s="29"/>
      <c r="F76" s="29"/>
      <c r="G76" s="28">
        <v>2115</v>
      </c>
      <c r="H76" s="29"/>
      <c r="I76" s="28">
        <v>1275</v>
      </c>
      <c r="J76" s="30"/>
    </row>
    <row r="77" spans="1:10" ht="15" thickBot="1" x14ac:dyDescent="0.3">
      <c r="A77" s="6" t="s">
        <v>89</v>
      </c>
      <c r="B77" s="31">
        <v>0.51201335774299905</v>
      </c>
      <c r="C77" s="31">
        <v>0.51202596296056102</v>
      </c>
      <c r="D77" s="31">
        <v>0.51141766703999902</v>
      </c>
      <c r="E77" s="32"/>
      <c r="F77" s="32"/>
      <c r="G77" s="31">
        <v>0.51107281857266795</v>
      </c>
      <c r="H77" s="32"/>
      <c r="I77" s="31">
        <v>0.51196389474946502</v>
      </c>
      <c r="J77" s="17"/>
    </row>
    <row r="78" spans="1:10" ht="12.6" thickBot="1" x14ac:dyDescent="0.3">
      <c r="A78" s="16" t="s">
        <v>67</v>
      </c>
      <c r="B78" s="33"/>
      <c r="C78" s="33"/>
      <c r="D78" s="33"/>
      <c r="E78" s="33"/>
      <c r="F78" s="17"/>
      <c r="G78" s="33"/>
      <c r="H78" s="33"/>
      <c r="I78" s="17"/>
      <c r="J78" s="17"/>
    </row>
    <row r="79" spans="1:10" ht="14.4" x14ac:dyDescent="0.25">
      <c r="A79" s="18" t="s">
        <v>90</v>
      </c>
      <c r="B79" s="34">
        <v>42.374777280000004</v>
      </c>
      <c r="C79" s="34">
        <v>43.36891344</v>
      </c>
      <c r="D79" s="34">
        <v>40.546596479999998</v>
      </c>
      <c r="E79" s="34">
        <v>40.398371040000001</v>
      </c>
      <c r="F79" s="35"/>
      <c r="G79" s="34">
        <v>44.338915200000002</v>
      </c>
      <c r="H79" s="34">
        <v>43.840539839999998</v>
      </c>
      <c r="I79" s="34">
        <v>39.858062160000003</v>
      </c>
      <c r="J79" s="34">
        <v>40.123138320000002</v>
      </c>
    </row>
    <row r="80" spans="1:10" x14ac:dyDescent="0.25">
      <c r="A80" s="5" t="s">
        <v>83</v>
      </c>
      <c r="B80" s="34">
        <v>2.9662344096000001E-3</v>
      </c>
      <c r="C80" s="34">
        <v>4.3368913440000002E-3</v>
      </c>
      <c r="D80" s="34">
        <v>5.6765235072E-3</v>
      </c>
      <c r="E80" s="34">
        <v>8.8876416287999999E-3</v>
      </c>
      <c r="F80" s="35"/>
      <c r="G80" s="34">
        <v>7.0942264320000004E-3</v>
      </c>
      <c r="H80" s="34">
        <v>5.2608647807999998E-3</v>
      </c>
      <c r="I80" s="34">
        <v>4.3843868376000003E-3</v>
      </c>
      <c r="J80" s="34">
        <v>6.4197021311999999E-3</v>
      </c>
    </row>
    <row r="81" spans="1:10" ht="14.4" x14ac:dyDescent="0.25">
      <c r="A81" s="21" t="s">
        <v>91</v>
      </c>
      <c r="B81" s="34">
        <v>15.8939755</v>
      </c>
      <c r="C81" s="34">
        <v>15.94257878</v>
      </c>
      <c r="D81" s="34">
        <v>15.85963186</v>
      </c>
      <c r="E81" s="34">
        <v>15.84999154</v>
      </c>
      <c r="F81" s="35"/>
      <c r="G81" s="34">
        <v>16.055952959999999</v>
      </c>
      <c r="H81" s="34">
        <v>16.00955892</v>
      </c>
      <c r="I81" s="34">
        <v>15.80520422</v>
      </c>
      <c r="J81" s="34">
        <v>15.840351220000001</v>
      </c>
    </row>
    <row r="82" spans="1:10" x14ac:dyDescent="0.25">
      <c r="A82" s="5" t="s">
        <v>83</v>
      </c>
      <c r="B82" s="34">
        <v>1.1125782850000001E-3</v>
      </c>
      <c r="C82" s="34">
        <v>1.5942578779999999E-3</v>
      </c>
      <c r="D82" s="34">
        <v>2.0617521418000002E-3</v>
      </c>
      <c r="E82" s="34">
        <v>3.3284982233999999E-3</v>
      </c>
      <c r="F82" s="35"/>
      <c r="G82" s="34">
        <v>2.4083929440000002E-3</v>
      </c>
      <c r="H82" s="34">
        <v>1.7610514812E-3</v>
      </c>
      <c r="I82" s="34">
        <v>1.7385724641999999E-3</v>
      </c>
      <c r="J82" s="34">
        <v>2.3760526829999999E-3</v>
      </c>
    </row>
    <row r="83" spans="1:10" ht="14.4" x14ac:dyDescent="0.25">
      <c r="A83" s="21" t="s">
        <v>92</v>
      </c>
      <c r="B83" s="34">
        <v>22.514263920000001</v>
      </c>
      <c r="C83" s="34">
        <v>22.950883040000001</v>
      </c>
      <c r="D83" s="34">
        <v>19.754859159999999</v>
      </c>
      <c r="E83" s="34">
        <v>19.510376520000001</v>
      </c>
      <c r="F83" s="35"/>
      <c r="G83" s="34">
        <v>22.21011468</v>
      </c>
      <c r="H83" s="34">
        <v>21.64904808</v>
      </c>
      <c r="I83" s="34">
        <v>19.236712399999998</v>
      </c>
      <c r="J83" s="34">
        <v>19.4006702</v>
      </c>
    </row>
    <row r="84" spans="1:10" ht="12.6" thickBot="1" x14ac:dyDescent="0.3">
      <c r="A84" s="6" t="s">
        <v>83</v>
      </c>
      <c r="B84" s="36">
        <v>1.5759984744000001E-3</v>
      </c>
      <c r="C84" s="36">
        <v>2.5245971344000002E-3</v>
      </c>
      <c r="D84" s="36">
        <v>2.5681316908000001E-3</v>
      </c>
      <c r="E84" s="36">
        <v>3.9020753040000002E-3</v>
      </c>
      <c r="F84" s="37"/>
      <c r="G84" s="36">
        <v>3.331517202E-3</v>
      </c>
      <c r="H84" s="36">
        <v>1.9484143272E-3</v>
      </c>
      <c r="I84" s="36">
        <v>1.92367124E-3</v>
      </c>
      <c r="J84" s="36">
        <v>2.522087126E-3</v>
      </c>
    </row>
    <row r="85" spans="1:10" x14ac:dyDescent="0.25">
      <c r="B85" s="22"/>
      <c r="C85" s="22"/>
      <c r="D85" s="22"/>
      <c r="E85" s="22"/>
      <c r="G85" s="22"/>
      <c r="H85" s="22"/>
      <c r="I85" s="22"/>
      <c r="J85" s="22"/>
    </row>
    <row r="86" spans="1:10" x14ac:dyDescent="0.25">
      <c r="A86" s="40" t="s">
        <v>93</v>
      </c>
      <c r="B86" s="40"/>
      <c r="C86" s="40"/>
      <c r="D86" s="40"/>
      <c r="E86" s="40"/>
      <c r="F86" s="40"/>
      <c r="G86" s="40"/>
      <c r="H86" s="40"/>
      <c r="I86" s="40"/>
      <c r="J86" s="40"/>
    </row>
    <row r="87" spans="1:10" x14ac:dyDescent="0.25">
      <c r="A87" s="40"/>
      <c r="B87" s="40"/>
      <c r="C87" s="40"/>
      <c r="D87" s="40"/>
      <c r="E87" s="40"/>
      <c r="F87" s="40"/>
      <c r="G87" s="40"/>
      <c r="H87" s="40"/>
      <c r="I87" s="40"/>
      <c r="J87" s="40"/>
    </row>
    <row r="88" spans="1:10" x14ac:dyDescent="0.25">
      <c r="A88" s="40"/>
      <c r="B88" s="40"/>
      <c r="C88" s="40"/>
      <c r="D88" s="40"/>
      <c r="E88" s="40"/>
      <c r="F88" s="40"/>
      <c r="G88" s="40"/>
      <c r="H88" s="40"/>
      <c r="I88" s="40"/>
      <c r="J88" s="40"/>
    </row>
    <row r="89" spans="1:10" x14ac:dyDescent="0.25">
      <c r="A89" s="40"/>
      <c r="B89" s="40"/>
      <c r="C89" s="40"/>
      <c r="D89" s="40"/>
      <c r="E89" s="40"/>
      <c r="F89" s="40"/>
      <c r="G89" s="40"/>
      <c r="H89" s="40"/>
      <c r="I89" s="40"/>
      <c r="J89" s="40"/>
    </row>
    <row r="90" spans="1:10" x14ac:dyDescent="0.25">
      <c r="A90" s="40"/>
      <c r="B90" s="40"/>
      <c r="C90" s="40"/>
      <c r="D90" s="40"/>
      <c r="E90" s="40"/>
      <c r="F90" s="40"/>
      <c r="G90" s="40"/>
      <c r="H90" s="40"/>
      <c r="I90" s="40"/>
      <c r="J90" s="40"/>
    </row>
    <row r="91" spans="1:10" x14ac:dyDescent="0.25">
      <c r="A91" s="40"/>
      <c r="B91" s="40"/>
      <c r="C91" s="40"/>
      <c r="D91" s="40"/>
      <c r="E91" s="40"/>
      <c r="F91" s="40"/>
      <c r="G91" s="40"/>
      <c r="H91" s="40"/>
      <c r="I91" s="40"/>
      <c r="J91" s="40"/>
    </row>
    <row r="92" spans="1:10" x14ac:dyDescent="0.25">
      <c r="A92" s="40"/>
      <c r="B92" s="40"/>
      <c r="C92" s="40"/>
      <c r="D92" s="40"/>
      <c r="E92" s="40"/>
      <c r="F92" s="40"/>
      <c r="G92" s="40"/>
      <c r="H92" s="40"/>
      <c r="I92" s="40"/>
      <c r="J92" s="40"/>
    </row>
    <row r="93" spans="1:10" x14ac:dyDescent="0.25">
      <c r="A93" s="40"/>
      <c r="B93" s="40"/>
      <c r="C93" s="40"/>
      <c r="D93" s="40"/>
      <c r="E93" s="40"/>
      <c r="F93" s="40"/>
      <c r="G93" s="40"/>
      <c r="H93" s="40"/>
      <c r="I93" s="40"/>
      <c r="J93" s="40"/>
    </row>
    <row r="94" spans="1:10" x14ac:dyDescent="0.25">
      <c r="A94" s="40"/>
      <c r="B94" s="40"/>
      <c r="C94" s="40"/>
      <c r="D94" s="40"/>
      <c r="E94" s="40"/>
      <c r="F94" s="40"/>
      <c r="G94" s="40"/>
      <c r="H94" s="40"/>
      <c r="I94" s="40"/>
      <c r="J94" s="40"/>
    </row>
    <row r="95" spans="1:10" x14ac:dyDescent="0.25">
      <c r="A95" s="40"/>
      <c r="B95" s="40"/>
      <c r="C95" s="40"/>
      <c r="D95" s="40"/>
      <c r="E95" s="40"/>
      <c r="F95" s="40"/>
      <c r="G95" s="40"/>
      <c r="H95" s="40"/>
      <c r="I95" s="40"/>
      <c r="J95" s="40"/>
    </row>
    <row r="96" spans="1:10" x14ac:dyDescent="0.25">
      <c r="A96" s="40"/>
      <c r="B96" s="40"/>
      <c r="C96" s="40"/>
      <c r="D96" s="40"/>
      <c r="E96" s="40"/>
      <c r="F96" s="40"/>
      <c r="G96" s="40"/>
      <c r="H96" s="40"/>
      <c r="I96" s="40"/>
      <c r="J96" s="40"/>
    </row>
    <row r="97" spans="1:10" x14ac:dyDescent="0.25">
      <c r="A97" s="40"/>
      <c r="B97" s="40"/>
      <c r="C97" s="40"/>
      <c r="D97" s="40"/>
      <c r="E97" s="40"/>
      <c r="F97" s="40"/>
      <c r="G97" s="40"/>
      <c r="H97" s="40"/>
      <c r="I97" s="40"/>
      <c r="J97" s="40"/>
    </row>
    <row r="98" spans="1:10" x14ac:dyDescent="0.25">
      <c r="A98" s="40"/>
      <c r="B98" s="40"/>
      <c r="C98" s="40"/>
      <c r="D98" s="40"/>
      <c r="E98" s="40"/>
      <c r="F98" s="40"/>
      <c r="G98" s="40"/>
      <c r="H98" s="40"/>
      <c r="I98" s="40"/>
      <c r="J98" s="40"/>
    </row>
    <row r="99" spans="1:10" x14ac:dyDescent="0.25">
      <c r="A99" s="40"/>
      <c r="B99" s="40"/>
      <c r="C99" s="40"/>
      <c r="D99" s="40"/>
      <c r="E99" s="40"/>
      <c r="F99" s="40"/>
      <c r="G99" s="40"/>
      <c r="H99" s="40"/>
      <c r="I99" s="40"/>
      <c r="J99" s="40"/>
    </row>
    <row r="100" spans="1:10" x14ac:dyDescent="0.25">
      <c r="A100" s="40"/>
      <c r="B100" s="40"/>
      <c r="C100" s="40"/>
      <c r="D100" s="40"/>
      <c r="E100" s="40"/>
      <c r="F100" s="40"/>
      <c r="G100" s="40"/>
      <c r="H100" s="40"/>
      <c r="I100" s="40"/>
      <c r="J100" s="40"/>
    </row>
    <row r="101" spans="1:10" x14ac:dyDescent="0.25">
      <c r="A101" s="40"/>
      <c r="B101" s="40"/>
      <c r="C101" s="40"/>
      <c r="D101" s="40"/>
      <c r="E101" s="40"/>
      <c r="F101" s="40"/>
      <c r="G101" s="40"/>
      <c r="H101" s="40"/>
      <c r="I101" s="40"/>
      <c r="J101" s="40"/>
    </row>
    <row r="102" spans="1:10" x14ac:dyDescent="0.25">
      <c r="A102" s="40"/>
      <c r="B102" s="40"/>
      <c r="C102" s="40"/>
      <c r="D102" s="40"/>
      <c r="E102" s="40"/>
      <c r="F102" s="40"/>
      <c r="G102" s="40"/>
      <c r="H102" s="40"/>
      <c r="I102" s="40"/>
      <c r="J102" s="40"/>
    </row>
    <row r="103" spans="1:10" x14ac:dyDescent="0.25">
      <c r="A103" s="40"/>
      <c r="B103" s="40"/>
      <c r="C103" s="40"/>
      <c r="D103" s="40"/>
      <c r="E103" s="40"/>
      <c r="F103" s="40"/>
      <c r="G103" s="40"/>
      <c r="H103" s="40"/>
      <c r="I103" s="40"/>
      <c r="J103" s="40"/>
    </row>
    <row r="104" spans="1:10" x14ac:dyDescent="0.25">
      <c r="A104" s="40"/>
      <c r="B104" s="40"/>
      <c r="C104" s="40"/>
      <c r="D104" s="40"/>
      <c r="E104" s="40"/>
      <c r="F104" s="40"/>
      <c r="G104" s="40"/>
      <c r="H104" s="40"/>
      <c r="I104" s="40"/>
      <c r="J104" s="40"/>
    </row>
    <row r="105" spans="1:10" x14ac:dyDescent="0.25">
      <c r="A105" s="40"/>
      <c r="B105" s="40"/>
      <c r="C105" s="40"/>
      <c r="D105" s="40"/>
      <c r="E105" s="40"/>
      <c r="F105" s="40"/>
      <c r="G105" s="40"/>
      <c r="H105" s="40"/>
      <c r="I105" s="40"/>
      <c r="J105" s="40"/>
    </row>
    <row r="106" spans="1:10" x14ac:dyDescent="0.25">
      <c r="A106" s="40"/>
      <c r="B106" s="40"/>
      <c r="C106" s="40"/>
      <c r="D106" s="40"/>
      <c r="E106" s="40"/>
      <c r="F106" s="40"/>
      <c r="G106" s="40"/>
      <c r="H106" s="40"/>
      <c r="I106" s="40"/>
      <c r="J106" s="40"/>
    </row>
    <row r="107" spans="1:10" x14ac:dyDescent="0.25">
      <c r="A107" s="40"/>
      <c r="B107" s="40"/>
      <c r="C107" s="40"/>
      <c r="D107" s="40"/>
      <c r="E107" s="40"/>
      <c r="F107" s="40"/>
      <c r="G107" s="40"/>
      <c r="H107" s="40"/>
      <c r="I107" s="40"/>
      <c r="J107" s="40"/>
    </row>
    <row r="108" spans="1:10" x14ac:dyDescent="0.25">
      <c r="A108" s="40"/>
      <c r="B108" s="40"/>
      <c r="C108" s="40"/>
      <c r="D108" s="40"/>
      <c r="E108" s="40"/>
      <c r="F108" s="40"/>
      <c r="G108" s="40"/>
      <c r="H108" s="40"/>
      <c r="I108" s="40"/>
      <c r="J108" s="40"/>
    </row>
    <row r="109" spans="1:10" x14ac:dyDescent="0.25">
      <c r="A109" s="40"/>
      <c r="B109" s="40"/>
      <c r="C109" s="40"/>
      <c r="D109" s="40"/>
      <c r="E109" s="40"/>
      <c r="F109" s="40"/>
      <c r="G109" s="40"/>
      <c r="H109" s="40"/>
      <c r="I109" s="40"/>
      <c r="J109" s="40"/>
    </row>
    <row r="110" spans="1:10" x14ac:dyDescent="0.25">
      <c r="A110" s="40"/>
      <c r="B110" s="40"/>
      <c r="C110" s="40"/>
      <c r="D110" s="40"/>
      <c r="E110" s="40"/>
      <c r="F110" s="40"/>
      <c r="G110" s="40"/>
      <c r="H110" s="40"/>
      <c r="I110" s="40"/>
      <c r="J110" s="40"/>
    </row>
    <row r="111" spans="1:10" x14ac:dyDescent="0.25">
      <c r="A111" s="40"/>
      <c r="B111" s="40"/>
      <c r="C111" s="40"/>
      <c r="D111" s="40"/>
      <c r="E111" s="40"/>
      <c r="F111" s="40"/>
      <c r="G111" s="40"/>
      <c r="H111" s="40"/>
      <c r="I111" s="40"/>
      <c r="J111" s="40"/>
    </row>
    <row r="112" spans="1:10" x14ac:dyDescent="0.25">
      <c r="A112" s="40"/>
      <c r="B112" s="40"/>
      <c r="C112" s="40"/>
      <c r="D112" s="40"/>
      <c r="E112" s="40"/>
      <c r="F112" s="40"/>
      <c r="G112" s="40"/>
      <c r="H112" s="40"/>
      <c r="I112" s="40"/>
      <c r="J112" s="40"/>
    </row>
    <row r="113" spans="1:10" x14ac:dyDescent="0.25">
      <c r="A113" s="40"/>
      <c r="B113" s="40"/>
      <c r="C113" s="40"/>
      <c r="D113" s="40"/>
      <c r="E113" s="40"/>
      <c r="F113" s="40"/>
      <c r="G113" s="40"/>
      <c r="H113" s="40"/>
      <c r="I113" s="40"/>
      <c r="J113" s="40"/>
    </row>
    <row r="114" spans="1:10" x14ac:dyDescent="0.25">
      <c r="A114" s="40"/>
      <c r="B114" s="40"/>
      <c r="C114" s="40"/>
      <c r="D114" s="40"/>
      <c r="E114" s="40"/>
      <c r="F114" s="40"/>
      <c r="G114" s="40"/>
      <c r="H114" s="40"/>
      <c r="I114" s="40"/>
      <c r="J114" s="40"/>
    </row>
    <row r="115" spans="1:10" x14ac:dyDescent="0.25">
      <c r="A115" s="40"/>
      <c r="B115" s="40"/>
      <c r="C115" s="40"/>
      <c r="D115" s="40"/>
      <c r="E115" s="40"/>
      <c r="F115" s="40"/>
      <c r="G115" s="40"/>
      <c r="H115" s="40"/>
      <c r="I115" s="40"/>
      <c r="J115" s="40"/>
    </row>
    <row r="116" spans="1:10" x14ac:dyDescent="0.25">
      <c r="A116" s="40"/>
      <c r="B116" s="40"/>
      <c r="C116" s="40"/>
      <c r="D116" s="40"/>
      <c r="E116" s="40"/>
      <c r="F116" s="40"/>
      <c r="G116" s="40"/>
      <c r="H116" s="40"/>
      <c r="I116" s="40"/>
      <c r="J116" s="40"/>
    </row>
    <row r="117" spans="1:10" x14ac:dyDescent="0.25">
      <c r="A117" s="40"/>
      <c r="B117" s="40"/>
      <c r="C117" s="40"/>
      <c r="D117" s="40"/>
      <c r="E117" s="40"/>
      <c r="F117" s="40"/>
      <c r="G117" s="40"/>
      <c r="H117" s="40"/>
      <c r="I117" s="40"/>
      <c r="J117" s="40"/>
    </row>
    <row r="118" spans="1:10" x14ac:dyDescent="0.25">
      <c r="A118" s="40"/>
      <c r="B118" s="40"/>
      <c r="C118" s="40"/>
      <c r="D118" s="40"/>
      <c r="E118" s="40"/>
      <c r="F118" s="40"/>
      <c r="G118" s="40"/>
      <c r="H118" s="40"/>
      <c r="I118" s="40"/>
      <c r="J118" s="40"/>
    </row>
    <row r="119" spans="1:10" x14ac:dyDescent="0.25">
      <c r="A119" s="40"/>
      <c r="B119" s="40"/>
      <c r="C119" s="40"/>
      <c r="D119" s="40"/>
      <c r="E119" s="40"/>
      <c r="F119" s="40"/>
      <c r="G119" s="40"/>
      <c r="H119" s="40"/>
      <c r="I119" s="40"/>
      <c r="J119" s="40"/>
    </row>
    <row r="120" spans="1:10" x14ac:dyDescent="0.25">
      <c r="A120" s="40"/>
      <c r="B120" s="40"/>
      <c r="C120" s="40"/>
      <c r="D120" s="40"/>
      <c r="E120" s="40"/>
      <c r="F120" s="40"/>
      <c r="G120" s="40"/>
      <c r="H120" s="40"/>
      <c r="I120" s="40"/>
      <c r="J120" s="40"/>
    </row>
    <row r="121" spans="1:10" x14ac:dyDescent="0.25">
      <c r="A121" s="40"/>
      <c r="B121" s="40"/>
      <c r="C121" s="40"/>
      <c r="D121" s="40"/>
      <c r="E121" s="40"/>
      <c r="F121" s="40"/>
      <c r="G121" s="40"/>
      <c r="H121" s="40"/>
      <c r="I121" s="40"/>
      <c r="J121" s="40"/>
    </row>
    <row r="122" spans="1:10" x14ac:dyDescent="0.25">
      <c r="A122" s="40"/>
      <c r="B122" s="40"/>
      <c r="C122" s="40"/>
      <c r="D122" s="40"/>
      <c r="E122" s="40"/>
      <c r="F122" s="40"/>
      <c r="G122" s="40"/>
      <c r="H122" s="40"/>
      <c r="I122" s="40"/>
      <c r="J122" s="40"/>
    </row>
    <row r="123" spans="1:10" x14ac:dyDescent="0.25">
      <c r="A123" s="40"/>
      <c r="B123" s="40"/>
      <c r="C123" s="40"/>
      <c r="D123" s="40"/>
      <c r="E123" s="40"/>
      <c r="F123" s="40"/>
      <c r="G123" s="40"/>
      <c r="H123" s="40"/>
      <c r="I123" s="40"/>
      <c r="J123" s="40"/>
    </row>
    <row r="124" spans="1:10" x14ac:dyDescent="0.25">
      <c r="A124" s="40"/>
      <c r="B124" s="40"/>
      <c r="C124" s="40"/>
      <c r="D124" s="40"/>
      <c r="E124" s="40"/>
      <c r="F124" s="40"/>
      <c r="G124" s="40"/>
      <c r="H124" s="40"/>
      <c r="I124" s="40"/>
      <c r="J124" s="40"/>
    </row>
    <row r="125" spans="1:10" x14ac:dyDescent="0.25">
      <c r="A125" s="40"/>
      <c r="B125" s="40"/>
      <c r="C125" s="40"/>
      <c r="D125" s="40"/>
      <c r="E125" s="40"/>
      <c r="F125" s="40"/>
      <c r="G125" s="40"/>
      <c r="H125" s="40"/>
      <c r="I125" s="40"/>
      <c r="J125" s="40"/>
    </row>
    <row r="126" spans="1:10" x14ac:dyDescent="0.25">
      <c r="A126" s="40"/>
      <c r="B126" s="40"/>
      <c r="C126" s="40"/>
      <c r="D126" s="40"/>
      <c r="E126" s="40"/>
      <c r="F126" s="40"/>
      <c r="G126" s="40"/>
      <c r="H126" s="40"/>
      <c r="I126" s="40"/>
      <c r="J126" s="40"/>
    </row>
    <row r="127" spans="1:10" x14ac:dyDescent="0.25">
      <c r="A127" s="40"/>
      <c r="B127" s="40"/>
      <c r="C127" s="40"/>
      <c r="D127" s="40"/>
      <c r="E127" s="40"/>
      <c r="F127" s="40"/>
      <c r="G127" s="40"/>
      <c r="H127" s="40"/>
      <c r="I127" s="40"/>
      <c r="J127" s="40"/>
    </row>
    <row r="128" spans="1:10" x14ac:dyDescent="0.25">
      <c r="A128" s="40"/>
      <c r="B128" s="40"/>
      <c r="C128" s="40"/>
      <c r="D128" s="40"/>
      <c r="E128" s="40"/>
      <c r="F128" s="40"/>
      <c r="G128" s="40"/>
      <c r="H128" s="40"/>
      <c r="I128" s="40"/>
      <c r="J128" s="40"/>
    </row>
    <row r="129" spans="1:10" x14ac:dyDescent="0.25">
      <c r="A129" s="40"/>
      <c r="B129" s="40"/>
      <c r="C129" s="40"/>
      <c r="D129" s="40"/>
      <c r="E129" s="40"/>
      <c r="F129" s="40"/>
      <c r="G129" s="40"/>
      <c r="H129" s="40"/>
      <c r="I129" s="40"/>
      <c r="J129" s="40"/>
    </row>
    <row r="130" spans="1:10" x14ac:dyDescent="0.25">
      <c r="A130" s="40"/>
      <c r="B130" s="40"/>
      <c r="C130" s="40"/>
      <c r="D130" s="40"/>
      <c r="E130" s="40"/>
      <c r="F130" s="40"/>
      <c r="G130" s="40"/>
      <c r="H130" s="40"/>
      <c r="I130" s="40"/>
      <c r="J130" s="40"/>
    </row>
    <row r="131" spans="1:10" x14ac:dyDescent="0.25">
      <c r="A131" s="40"/>
      <c r="B131" s="40"/>
      <c r="C131" s="40"/>
      <c r="D131" s="40"/>
      <c r="E131" s="40"/>
      <c r="F131" s="40"/>
      <c r="G131" s="40"/>
      <c r="H131" s="40"/>
      <c r="I131" s="40"/>
      <c r="J131" s="40"/>
    </row>
    <row r="132" spans="1:10" x14ac:dyDescent="0.25">
      <c r="A132" s="40"/>
      <c r="B132" s="40"/>
      <c r="C132" s="40"/>
      <c r="D132" s="40"/>
      <c r="E132" s="40"/>
      <c r="F132" s="40"/>
      <c r="G132" s="40"/>
      <c r="H132" s="40"/>
      <c r="I132" s="40"/>
      <c r="J132" s="40"/>
    </row>
    <row r="133" spans="1:10" x14ac:dyDescent="0.25">
      <c r="A133" s="40"/>
      <c r="B133" s="40"/>
      <c r="C133" s="40"/>
      <c r="D133" s="40"/>
      <c r="E133" s="40"/>
      <c r="F133" s="40"/>
      <c r="G133" s="40"/>
      <c r="H133" s="40"/>
      <c r="I133" s="40"/>
      <c r="J133" s="40"/>
    </row>
    <row r="134" spans="1:10" x14ac:dyDescent="0.25">
      <c r="A134" s="40"/>
      <c r="B134" s="40"/>
      <c r="C134" s="40"/>
      <c r="D134" s="40"/>
      <c r="E134" s="40"/>
      <c r="F134" s="40"/>
      <c r="G134" s="40"/>
      <c r="H134" s="40"/>
      <c r="I134" s="40"/>
      <c r="J134" s="40"/>
    </row>
    <row r="135" spans="1:10" x14ac:dyDescent="0.25">
      <c r="A135" s="40"/>
      <c r="B135" s="40"/>
      <c r="C135" s="40"/>
      <c r="D135" s="40"/>
      <c r="E135" s="40"/>
      <c r="F135" s="40"/>
      <c r="G135" s="40"/>
      <c r="H135" s="40"/>
      <c r="I135" s="40"/>
      <c r="J135" s="40"/>
    </row>
    <row r="136" spans="1:10" x14ac:dyDescent="0.25">
      <c r="A136" s="40"/>
      <c r="B136" s="40"/>
      <c r="C136" s="40"/>
      <c r="D136" s="40"/>
      <c r="E136" s="40"/>
      <c r="F136" s="40"/>
      <c r="G136" s="40"/>
      <c r="H136" s="40"/>
      <c r="I136" s="40"/>
      <c r="J136" s="40"/>
    </row>
    <row r="137" spans="1:10" x14ac:dyDescent="0.25">
      <c r="A137" s="40"/>
      <c r="B137" s="40"/>
      <c r="C137" s="40"/>
      <c r="D137" s="40"/>
      <c r="E137" s="40"/>
      <c r="F137" s="40"/>
      <c r="G137" s="40"/>
      <c r="H137" s="40"/>
      <c r="I137" s="40"/>
      <c r="J137" s="40"/>
    </row>
    <row r="138" spans="1:10" x14ac:dyDescent="0.25">
      <c r="A138" s="40"/>
      <c r="B138" s="40"/>
      <c r="C138" s="40"/>
      <c r="D138" s="40"/>
      <c r="E138" s="40"/>
      <c r="F138" s="40"/>
      <c r="G138" s="40"/>
      <c r="H138" s="40"/>
      <c r="I138" s="40"/>
      <c r="J138" s="40"/>
    </row>
    <row r="139" spans="1:10" x14ac:dyDescent="0.25">
      <c r="A139" s="40"/>
      <c r="B139" s="40"/>
      <c r="C139" s="40"/>
      <c r="D139" s="40"/>
      <c r="E139" s="40"/>
      <c r="F139" s="40"/>
      <c r="G139" s="40"/>
      <c r="H139" s="40"/>
      <c r="I139" s="40"/>
      <c r="J139" s="40"/>
    </row>
    <row r="140" spans="1:10" x14ac:dyDescent="0.25">
      <c r="A140" s="40"/>
      <c r="B140" s="40"/>
      <c r="C140" s="40"/>
      <c r="D140" s="40"/>
      <c r="E140" s="40"/>
      <c r="F140" s="40"/>
      <c r="G140" s="40"/>
      <c r="H140" s="40"/>
      <c r="I140" s="40"/>
      <c r="J140" s="40"/>
    </row>
    <row r="141" spans="1:10" x14ac:dyDescent="0.25">
      <c r="A141" s="40"/>
      <c r="B141" s="40"/>
      <c r="C141" s="40"/>
      <c r="D141" s="40"/>
      <c r="E141" s="40"/>
      <c r="F141" s="40"/>
      <c r="G141" s="40"/>
      <c r="H141" s="40"/>
      <c r="I141" s="40"/>
      <c r="J141" s="40"/>
    </row>
    <row r="142" spans="1:10" x14ac:dyDescent="0.25">
      <c r="A142" s="40"/>
      <c r="B142" s="40"/>
      <c r="C142" s="40"/>
      <c r="D142" s="40"/>
      <c r="E142" s="40"/>
      <c r="F142" s="40"/>
      <c r="G142" s="40"/>
      <c r="H142" s="40"/>
      <c r="I142" s="40"/>
      <c r="J142" s="40"/>
    </row>
    <row r="143" spans="1:10" x14ac:dyDescent="0.25">
      <c r="A143" s="40"/>
      <c r="B143" s="40"/>
      <c r="C143" s="40"/>
      <c r="D143" s="40"/>
      <c r="E143" s="40"/>
      <c r="F143" s="40"/>
      <c r="G143" s="40"/>
      <c r="H143" s="40"/>
      <c r="I143" s="40"/>
      <c r="J143" s="40"/>
    </row>
    <row r="144" spans="1:10" x14ac:dyDescent="0.25">
      <c r="A144" s="40"/>
      <c r="B144" s="40"/>
      <c r="C144" s="40"/>
      <c r="D144" s="40"/>
      <c r="E144" s="40"/>
      <c r="F144" s="40"/>
      <c r="G144" s="40"/>
      <c r="H144" s="40"/>
      <c r="I144" s="40"/>
      <c r="J144" s="40"/>
    </row>
    <row r="145" spans="1:10" x14ac:dyDescent="0.25">
      <c r="A145" s="40"/>
      <c r="B145" s="40"/>
      <c r="C145" s="40"/>
      <c r="D145" s="40"/>
      <c r="E145" s="40"/>
      <c r="F145" s="40"/>
      <c r="G145" s="40"/>
      <c r="H145" s="40"/>
      <c r="I145" s="40"/>
      <c r="J145" s="40"/>
    </row>
  </sheetData>
  <mergeCells count="4">
    <mergeCell ref="A1:J1"/>
    <mergeCell ref="A4:J4"/>
    <mergeCell ref="A22:J22"/>
    <mergeCell ref="A86:J145"/>
  </mergeCells>
  <phoneticPr fontId="1" type="noConversion"/>
  <pageMargins left="0.7" right="0.7" top="0.75" bottom="0.75" header="0.3" footer="0.3"/>
  <pageSetup paperSize="9" fitToHeight="0" orientation="landscape" r:id="rId1"/>
  <ignoredErrors>
    <ignoredError sqref="B57:J5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7235F-DB8C-4141-A282-82370E29ED4E}">
  <dimension ref="A1"/>
  <sheetViews>
    <sheetView workbookViewId="0"/>
  </sheetViews>
  <sheetFormatPr defaultRowHeight="12" x14ac:dyDescent="0.2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DC650-F383-4366-A67C-EE8E687E814F}">
  <dimension ref="A1"/>
  <sheetViews>
    <sheetView workbookViewId="0"/>
  </sheetViews>
  <sheetFormatPr defaultRowHeight="12" x14ac:dyDescent="0.25"/>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019F9-95A8-49FC-8F9F-183859DC7E68}">
  <dimension ref="A1"/>
  <sheetViews>
    <sheetView workbookViewId="0"/>
  </sheetViews>
  <sheetFormatPr defaultRowHeight="12" x14ac:dyDescent="0.25"/>
  <sheetData/>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DCB64-5261-4047-8BA3-E790A82AC0B4}">
  <dimension ref="A1"/>
  <sheetViews>
    <sheetView workbookViewId="0"/>
  </sheetViews>
  <sheetFormatPr defaultRowHeight="12" x14ac:dyDescent="0.25"/>
  <sheetData/>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13B53-5732-46DB-9331-2753F8E9AD01}">
  <dimension ref="A1"/>
  <sheetViews>
    <sheetView workbookViewId="0"/>
  </sheetViews>
  <sheetFormatPr defaultRowHeight="12" x14ac:dyDescent="0.25"/>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5386D-71A3-4CD0-8BED-13C5F0ABFE3B}">
  <dimension ref="A1"/>
  <sheetViews>
    <sheetView workbookViewId="0"/>
  </sheetViews>
  <sheetFormatPr defaultRowHeight="12" x14ac:dyDescent="0.25"/>
  <sheetData/>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2BC15-79EC-4983-A96C-5980E9986951}">
  <dimension ref="A1"/>
  <sheetViews>
    <sheetView workbookViewId="0"/>
  </sheetViews>
  <sheetFormatPr defaultRowHeight="12" x14ac:dyDescent="0.25"/>
  <sheetData/>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3E345-BC4F-4DAF-931E-937C1D95C671}">
  <dimension ref="A1"/>
  <sheetViews>
    <sheetView workbookViewId="0"/>
  </sheetViews>
  <sheetFormatPr defaultRowHeight="12" x14ac:dyDescent="0.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Geochemistry and Isotope</vt:lpstr>
      <vt:lpstr>Sheet2</vt:lpstr>
      <vt:lpstr>Sheet3</vt:lpstr>
      <vt:lpstr>Sheet4</vt:lpstr>
      <vt:lpstr>Sheet5</vt:lpstr>
      <vt:lpstr>Sheet6</vt:lpstr>
      <vt:lpstr>Sheet7</vt:lpstr>
      <vt:lpstr>Sheet8</vt:lpstr>
      <vt:lpstr>Sheet9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垠策 马</dc:creator>
  <cp:lastModifiedBy>垠策 马</cp:lastModifiedBy>
  <cp:lastPrinted>2024-10-24T09:34:57Z</cp:lastPrinted>
  <dcterms:created xsi:type="dcterms:W3CDTF">2024-08-22T02:41:29Z</dcterms:created>
  <dcterms:modified xsi:type="dcterms:W3CDTF">2024-10-24T09:35:03Z</dcterms:modified>
</cp:coreProperties>
</file>