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egv\Dropbox\MOJ OBLAK\TTU Collaborations\TTU Pannonian Basin Book\supplementary\"/>
    </mc:Choice>
  </mc:AlternateContent>
  <xr:revisionPtr revIDLastSave="0" documentId="13_ncr:1_{67291348-ABFC-43B1-A74F-DF7442535CB8}" xr6:coauthVersionLast="47" xr6:coauthVersionMax="47" xr10:uidLastSave="{00000000-0000-0000-0000-000000000000}"/>
  <bookViews>
    <workbookView xWindow="-120" yWindow="-120" windowWidth="20730" windowHeight="11160" activeTab="2" xr2:uid="{771E3684-1BBB-42CA-B787-794D659E9FD6}"/>
  </bookViews>
  <sheets>
    <sheet name="BHVO" sheetId="4" r:id="rId1"/>
    <sheet name="RGM-2" sheetId="5" r:id="rId2"/>
    <sheet name="NIST-614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6" l="1"/>
  <c r="E42" i="6"/>
  <c r="F42" i="6"/>
  <c r="G42" i="6"/>
  <c r="H42" i="6"/>
  <c r="I42" i="6"/>
  <c r="K42" i="6"/>
  <c r="L42" i="6"/>
  <c r="M42" i="6"/>
  <c r="N42" i="6"/>
  <c r="O42" i="6"/>
  <c r="B42" i="6"/>
  <c r="B9" i="5" l="1"/>
  <c r="B10" i="5" s="1"/>
  <c r="B12" i="5" s="1"/>
  <c r="B21" i="5"/>
  <c r="B22" i="5" s="1"/>
  <c r="B24" i="5" s="1"/>
  <c r="M9" i="5"/>
  <c r="M10" i="5" s="1"/>
  <c r="M12" i="5" s="1"/>
  <c r="C9" i="5"/>
  <c r="C10" i="5" s="1"/>
  <c r="C12" i="5" s="1"/>
  <c r="D9" i="5"/>
  <c r="E9" i="5"/>
  <c r="E10" i="5" s="1"/>
  <c r="E12" i="5" s="1"/>
  <c r="F9" i="5"/>
  <c r="G9" i="5"/>
  <c r="G10" i="5" s="1"/>
  <c r="G12" i="5" s="1"/>
  <c r="H9" i="5"/>
  <c r="I9" i="5"/>
  <c r="J9" i="5"/>
  <c r="K9" i="5"/>
  <c r="K10" i="5" s="1"/>
  <c r="K12" i="5" s="1"/>
  <c r="L9" i="5"/>
  <c r="L10" i="5" s="1"/>
  <c r="L12" i="5" s="1"/>
  <c r="N9" i="5"/>
  <c r="N10" i="5" s="1"/>
  <c r="N12" i="5" s="1"/>
  <c r="O9" i="5"/>
  <c r="O10" i="5" s="1"/>
  <c r="O12" i="5" s="1"/>
  <c r="I10" i="5"/>
  <c r="I12" i="5" s="1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B38" i="6"/>
  <c r="B39" i="6" s="1"/>
  <c r="B40" i="6" s="1"/>
  <c r="C38" i="6"/>
  <c r="C39" i="6" s="1"/>
  <c r="C40" i="6" s="1"/>
  <c r="D38" i="6"/>
  <c r="D39" i="6" s="1"/>
  <c r="D40" i="6" s="1"/>
  <c r="E38" i="6"/>
  <c r="F38" i="6"/>
  <c r="F39" i="6" s="1"/>
  <c r="F40" i="6" s="1"/>
  <c r="G38" i="6"/>
  <c r="H38" i="6"/>
  <c r="I38" i="6"/>
  <c r="J38" i="6"/>
  <c r="J39" i="6" s="1"/>
  <c r="J40" i="6" s="1"/>
  <c r="K38" i="6"/>
  <c r="K39" i="6" s="1"/>
  <c r="K40" i="6" s="1"/>
  <c r="L38" i="6"/>
  <c r="L39" i="6" s="1"/>
  <c r="L40" i="6" s="1"/>
  <c r="M38" i="6"/>
  <c r="N38" i="6"/>
  <c r="N39" i="6" s="1"/>
  <c r="N40" i="6" s="1"/>
  <c r="O38" i="6"/>
  <c r="B40" i="5"/>
  <c r="B45" i="5" s="1"/>
  <c r="C40" i="5"/>
  <c r="C45" i="5" s="1"/>
  <c r="D40" i="5"/>
  <c r="D45" i="5" s="1"/>
  <c r="E40" i="5"/>
  <c r="E45" i="5" s="1"/>
  <c r="F40" i="5"/>
  <c r="F45" i="5" s="1"/>
  <c r="G40" i="5"/>
  <c r="G45" i="5" s="1"/>
  <c r="H40" i="5"/>
  <c r="H45" i="5" s="1"/>
  <c r="I40" i="5"/>
  <c r="I45" i="5" s="1"/>
  <c r="J40" i="5"/>
  <c r="J45" i="5" s="1"/>
  <c r="K40" i="5"/>
  <c r="L40" i="5"/>
  <c r="M40" i="5"/>
  <c r="M45" i="5" s="1"/>
  <c r="N40" i="5"/>
  <c r="N45" i="5" s="1"/>
  <c r="O40" i="5"/>
  <c r="O45" i="5" s="1"/>
  <c r="B41" i="5"/>
  <c r="C41" i="5"/>
  <c r="D41" i="5"/>
  <c r="E41" i="5"/>
  <c r="F41" i="5"/>
  <c r="G41" i="5"/>
  <c r="H41" i="5"/>
  <c r="I41" i="5"/>
  <c r="I42" i="5" s="1"/>
  <c r="I43" i="5" s="1"/>
  <c r="J41" i="5"/>
  <c r="J42" i="5" s="1"/>
  <c r="J43" i="5" s="1"/>
  <c r="K41" i="5"/>
  <c r="L41" i="5"/>
  <c r="M41" i="5"/>
  <c r="N41" i="5"/>
  <c r="O41" i="5"/>
  <c r="B38" i="4"/>
  <c r="B43" i="4" s="1"/>
  <c r="C38" i="4"/>
  <c r="C43" i="4" s="1"/>
  <c r="D38" i="4"/>
  <c r="D43" i="4" s="1"/>
  <c r="E38" i="4"/>
  <c r="E43" i="4" s="1"/>
  <c r="F38" i="4"/>
  <c r="F43" i="4" s="1"/>
  <c r="G38" i="4"/>
  <c r="G43" i="4" s="1"/>
  <c r="H38" i="4"/>
  <c r="H43" i="4" s="1"/>
  <c r="I38" i="4"/>
  <c r="I43" i="4" s="1"/>
  <c r="J38" i="4"/>
  <c r="J43" i="4" s="1"/>
  <c r="K38" i="4"/>
  <c r="L38" i="4"/>
  <c r="M38" i="4"/>
  <c r="M43" i="4" s="1"/>
  <c r="N38" i="4"/>
  <c r="N43" i="4" s="1"/>
  <c r="O38" i="4"/>
  <c r="O43" i="4" s="1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B9" i="4"/>
  <c r="B10" i="4" s="1"/>
  <c r="C9" i="4"/>
  <c r="C10" i="4" s="1"/>
  <c r="D9" i="4"/>
  <c r="D10" i="4" s="1"/>
  <c r="E9" i="4"/>
  <c r="E10" i="4" s="1"/>
  <c r="F9" i="4"/>
  <c r="F10" i="4" s="1"/>
  <c r="G9" i="4"/>
  <c r="G10" i="4" s="1"/>
  <c r="H9" i="4"/>
  <c r="H10" i="4" s="1"/>
  <c r="I9" i="4"/>
  <c r="I10" i="4" s="1"/>
  <c r="J9" i="4"/>
  <c r="J10" i="4" s="1"/>
  <c r="K9" i="4"/>
  <c r="K10" i="4" s="1"/>
  <c r="L9" i="4"/>
  <c r="L10" i="4" s="1"/>
  <c r="M9" i="4"/>
  <c r="M10" i="4" s="1"/>
  <c r="N9" i="4"/>
  <c r="N10" i="4" s="1"/>
  <c r="O9" i="4"/>
  <c r="O10" i="4" s="1"/>
  <c r="O21" i="5"/>
  <c r="O22" i="5" s="1"/>
  <c r="O24" i="5" s="1"/>
  <c r="N21" i="5"/>
  <c r="N22" i="5" s="1"/>
  <c r="N24" i="5" s="1"/>
  <c r="M21" i="5"/>
  <c r="M22" i="5" s="1"/>
  <c r="M24" i="5" s="1"/>
  <c r="L21" i="5"/>
  <c r="L22" i="5" s="1"/>
  <c r="L24" i="5" s="1"/>
  <c r="K21" i="5"/>
  <c r="K22" i="5" s="1"/>
  <c r="K24" i="5" s="1"/>
  <c r="J21" i="5"/>
  <c r="J22" i="5" s="1"/>
  <c r="J24" i="5" s="1"/>
  <c r="I21" i="5"/>
  <c r="I22" i="5" s="1"/>
  <c r="I24" i="5" s="1"/>
  <c r="H21" i="5"/>
  <c r="H22" i="5" s="1"/>
  <c r="H24" i="5" s="1"/>
  <c r="G21" i="5"/>
  <c r="G22" i="5" s="1"/>
  <c r="G24" i="5" s="1"/>
  <c r="F21" i="5"/>
  <c r="F22" i="5" s="1"/>
  <c r="F24" i="5" s="1"/>
  <c r="E21" i="5"/>
  <c r="E22" i="5" s="1"/>
  <c r="E24" i="5" s="1"/>
  <c r="D21" i="5"/>
  <c r="D22" i="5" s="1"/>
  <c r="D24" i="5" s="1"/>
  <c r="C21" i="5"/>
  <c r="C22" i="5" s="1"/>
  <c r="C24" i="5" s="1"/>
  <c r="J10" i="5"/>
  <c r="J12" i="5" s="1"/>
  <c r="H10" i="5"/>
  <c r="H12" i="5" s="1"/>
  <c r="F10" i="5"/>
  <c r="F12" i="5" s="1"/>
  <c r="D10" i="5"/>
  <c r="D12" i="5" s="1"/>
  <c r="O39" i="6" l="1"/>
  <c r="O40" i="6" s="1"/>
  <c r="G39" i="6"/>
  <c r="G40" i="6" s="1"/>
  <c r="H39" i="6"/>
  <c r="H40" i="6" s="1"/>
  <c r="I39" i="6"/>
  <c r="I40" i="6" s="1"/>
  <c r="B42" i="5"/>
  <c r="B43" i="5" s="1"/>
  <c r="N42" i="5"/>
  <c r="N43" i="5" s="1"/>
  <c r="F42" i="5"/>
  <c r="F43" i="5" s="1"/>
  <c r="K42" i="5"/>
  <c r="K43" i="5" s="1"/>
  <c r="O42" i="5"/>
  <c r="O43" i="5" s="1"/>
  <c r="G42" i="5"/>
  <c r="G43" i="5" s="1"/>
  <c r="M42" i="5"/>
  <c r="M43" i="5" s="1"/>
  <c r="E42" i="5"/>
  <c r="E43" i="5" s="1"/>
  <c r="C42" i="5"/>
  <c r="C43" i="5" s="1"/>
  <c r="L40" i="4"/>
  <c r="L41" i="4" s="1"/>
  <c r="D40" i="4"/>
  <c r="D41" i="4" s="1"/>
  <c r="H40" i="4"/>
  <c r="H41" i="4" s="1"/>
  <c r="H42" i="5"/>
  <c r="H43" i="5" s="1"/>
  <c r="L42" i="5"/>
  <c r="L43" i="5" s="1"/>
  <c r="D42" i="5"/>
  <c r="D43" i="5" s="1"/>
  <c r="N40" i="4"/>
  <c r="N41" i="4" s="1"/>
  <c r="F40" i="4"/>
  <c r="F41" i="4" s="1"/>
  <c r="M40" i="4"/>
  <c r="M41" i="4" s="1"/>
  <c r="E40" i="4"/>
  <c r="E41" i="4" s="1"/>
  <c r="I40" i="4"/>
  <c r="I41" i="4" s="1"/>
  <c r="K40" i="4"/>
  <c r="K41" i="4" s="1"/>
  <c r="C40" i="4"/>
  <c r="C41" i="4" s="1"/>
  <c r="J40" i="4"/>
  <c r="J41" i="4" s="1"/>
  <c r="B40" i="4"/>
  <c r="B41" i="4" s="1"/>
  <c r="O40" i="4"/>
  <c r="O41" i="4" s="1"/>
  <c r="G40" i="4"/>
  <c r="G41" i="4" s="1"/>
  <c r="M39" i="6"/>
  <c r="M40" i="6" s="1"/>
  <c r="E39" i="6"/>
  <c r="E40" i="6" s="1"/>
</calcChain>
</file>

<file path=xl/sharedStrings.xml><?xml version="1.0" encoding="utf-8"?>
<sst xmlns="http://schemas.openxmlformats.org/spreadsheetml/2006/main" count="160" uniqueCount="59">
  <si>
    <t>Group Stats</t>
  </si>
  <si>
    <t>614-1.D</t>
  </si>
  <si>
    <t>614-2.D</t>
  </si>
  <si>
    <t>614-3.D</t>
  </si>
  <si>
    <t>614-4.D</t>
  </si>
  <si>
    <t>614-5.D</t>
  </si>
  <si>
    <t>BHVO-1.D</t>
  </si>
  <si>
    <t>BHVO-2.D</t>
  </si>
  <si>
    <t>BHVO-4.D</t>
  </si>
  <si>
    <t>RGM-1.D</t>
  </si>
  <si>
    <t>RGM-2.D</t>
  </si>
  <si>
    <t>RGM-3.D</t>
  </si>
  <si>
    <t>RGM-4.D</t>
  </si>
  <si>
    <t>RGM-5.D</t>
  </si>
  <si>
    <t>BHVO-3.D</t>
  </si>
  <si>
    <t>BHVO-5.D</t>
  </si>
  <si>
    <t>RGM1-1.D</t>
  </si>
  <si>
    <t>RGM1-2.D</t>
  </si>
  <si>
    <t>RGM1-3.D</t>
  </si>
  <si>
    <t>STDEV</t>
  </si>
  <si>
    <t>%RSD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</si>
  <si>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</si>
  <si>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</si>
  <si>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</si>
  <si>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</si>
  <si>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</si>
  <si>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</si>
  <si>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</si>
  <si>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</si>
  <si>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</si>
  <si>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</si>
  <si>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</si>
  <si>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</si>
  <si>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</si>
  <si>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</si>
  <si>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2 STDEV</t>
  </si>
  <si>
    <t>%RSD w/ 2 STDEV</t>
  </si>
  <si>
    <t>2STDEV</t>
  </si>
  <si>
    <t xml:space="preserve">2STDEV </t>
  </si>
  <si>
    <t>Compiled</t>
  </si>
  <si>
    <t>230701 Average</t>
  </si>
  <si>
    <t>230628 Average</t>
  </si>
  <si>
    <t>230627 Average</t>
  </si>
  <si>
    <t>Average</t>
  </si>
  <si>
    <t>%RSD w/ 2STDEV</t>
  </si>
  <si>
    <t>1 July 2023</t>
  </si>
  <si>
    <t>28 June 2023</t>
  </si>
  <si>
    <t>27 June 2023</t>
  </si>
  <si>
    <t xml:space="preserve">All values are expressed as ppm, unless indicated otherwise. </t>
  </si>
  <si>
    <t>BHVO.Jochum_et_al_2005</t>
  </si>
  <si>
    <t>BHVO.Accuracy</t>
  </si>
  <si>
    <t>%RSD (Precision)</t>
  </si>
  <si>
    <t>Reference used: Jochum, K.P., Willbold, M., Raczek, I., Stoll, B. &amp; Herwig, K. (2005) Chemical Characterisation of the USGS Reference Glasses GSA-1G, GSC-1G, GSD-1G, GSE-1G, BCR-2G, BHVO-2G and BIR-1G Using EPMA, ID-TIMS, ID-ICP-MS and LA-ICP-MS. Geostandards and Geoanalytical Research, 29, 285–302.</t>
  </si>
  <si>
    <t>RGM.Accuracy</t>
  </si>
  <si>
    <t>Reference used: Schudel, G., Lai, V., Gordon, K., Weis, D., 2015. Trace element characterization of USGS reference materials by HR-ICP-MS and Q-ICP-MS. Chemical Geology 410, 223–236. https://doi.org/10.1016/j.chemgeo.2015.06.006</t>
  </si>
  <si>
    <t>RGM.Schudel_et_al_2015</t>
  </si>
  <si>
    <t>NIST.Hollocher_Ruiz_1995</t>
  </si>
  <si>
    <t>NIST.Accuracy</t>
  </si>
  <si>
    <t>Reference used: Hollocher, K., Ruiz, J., 1995. Major and Trace Element Determinations on Nist Glass Standard Reference Materials 611, 612, 614 and 1834 by Inductively Coupled Plasma-Mass Spectrometry. Geostandards Newsletter 19, 27–34. https://doi.org/10.1111/j.1751-908X.1995.tb00149.x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</si>
</sst>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2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5" fillId="0" borderId="0" xfId="0" applyFont="1"/>
    <xf numFmtId="2" fontId="4" fillId="2" borderId="0" xfId="0" applyNumberFormat="1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8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F88D-4561-4F47-BB42-B258856DB37C}">
  <dimension ref="A1:T52"/>
  <sheetViews>
    <sheetView workbookViewId="0">
      <pane ySplit="1" topLeftCell="A37" activePane="bottomLeft" state="frozen"/>
      <selection pane="bottomLeft" activeCell="J48" sqref="J48"/>
    </sheetView>
  </sheetViews>
  <sheetFormatPr defaultRowHeight="15" x14ac:dyDescent="0.25"/>
  <cols>
    <col min="1" max="1" width="20.140625" style="5" customWidth="1"/>
    <col min="2" max="16384" width="9.140625" style="5"/>
  </cols>
  <sheetData>
    <row r="1" spans="1:19" x14ac:dyDescent="0.25"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/>
      <c r="Q1" s="1"/>
      <c r="R1" s="1"/>
      <c r="S1" s="1"/>
    </row>
    <row r="2" spans="1:19" x14ac:dyDescent="0.25">
      <c r="A2" s="7" t="s">
        <v>45</v>
      </c>
    </row>
    <row r="3" spans="1:19" x14ac:dyDescent="0.25">
      <c r="A3" s="5" t="s">
        <v>6</v>
      </c>
      <c r="B3" s="5">
        <v>14.0508205895635</v>
      </c>
      <c r="C3" s="5">
        <v>35.072131589398097</v>
      </c>
      <c r="D3" s="5">
        <v>4.9228663658711396</v>
      </c>
      <c r="E3" s="5">
        <v>22.293470049339099</v>
      </c>
      <c r="F3" s="5">
        <v>5.5095774189333699</v>
      </c>
      <c r="G3" s="5">
        <v>1.9119006199328299</v>
      </c>
      <c r="H3" s="5">
        <v>5.49019625057882</v>
      </c>
      <c r="I3" s="5">
        <v>0.78097642270343004</v>
      </c>
      <c r="J3" s="5">
        <v>4.6506398306621701</v>
      </c>
      <c r="K3" s="5">
        <v>0.84249887507916399</v>
      </c>
      <c r="L3" s="5">
        <v>2.2256981467974</v>
      </c>
      <c r="M3" s="5">
        <v>0.27591780385687198</v>
      </c>
      <c r="N3" s="5">
        <v>1.70208730733915</v>
      </c>
      <c r="O3" s="5">
        <v>0.23411262389621701</v>
      </c>
    </row>
    <row r="4" spans="1:19" x14ac:dyDescent="0.25">
      <c r="A4" s="5" t="s">
        <v>7</v>
      </c>
      <c r="B4" s="5">
        <v>13.6883509185314</v>
      </c>
      <c r="C4" s="5">
        <v>34.235141406027999</v>
      </c>
      <c r="D4" s="5">
        <v>4.7739951881637799</v>
      </c>
      <c r="E4" s="5">
        <v>21.562442380801301</v>
      </c>
      <c r="F4" s="5">
        <v>5.2506916027793498</v>
      </c>
      <c r="G4" s="5">
        <v>1.88203570029769</v>
      </c>
      <c r="H4" s="5">
        <v>5.35535603833147</v>
      </c>
      <c r="I4" s="5">
        <v>0.78194503261151305</v>
      </c>
      <c r="J4" s="5">
        <v>4.4590222352562003</v>
      </c>
      <c r="K4" s="5">
        <v>0.80407521327711096</v>
      </c>
      <c r="L4" s="5">
        <v>2.1958511448248998</v>
      </c>
      <c r="M4" s="5">
        <v>0.272014418418218</v>
      </c>
      <c r="N4" s="5">
        <v>1.6604090134387901</v>
      </c>
      <c r="O4" s="5">
        <v>0.22018300908407001</v>
      </c>
    </row>
    <row r="5" spans="1:19" x14ac:dyDescent="0.25">
      <c r="A5" s="5" t="s">
        <v>8</v>
      </c>
      <c r="B5" s="5">
        <v>13.3900544587911</v>
      </c>
      <c r="C5" s="5">
        <v>34.782443192761299</v>
      </c>
      <c r="D5" s="5">
        <v>4.68821177571186</v>
      </c>
      <c r="E5" s="5">
        <v>21.016592486620102</v>
      </c>
      <c r="F5" s="5">
        <v>5.3298438943258102</v>
      </c>
      <c r="G5" s="5">
        <v>1.8985211362286101</v>
      </c>
      <c r="H5" s="5">
        <v>5.2103933190211897</v>
      </c>
      <c r="I5" s="5">
        <v>0.75818990201642</v>
      </c>
      <c r="J5" s="5">
        <v>4.2089647107620696</v>
      </c>
      <c r="K5" s="5">
        <v>0.75519930495846599</v>
      </c>
      <c r="L5" s="5">
        <v>2.09083436223036</v>
      </c>
      <c r="M5" s="5">
        <v>0.257232464784592</v>
      </c>
      <c r="N5" s="5">
        <v>1.60641917743459</v>
      </c>
      <c r="O5" s="5">
        <v>0.230092796421767</v>
      </c>
    </row>
    <row r="6" spans="1:19" x14ac:dyDescent="0.25">
      <c r="A6" s="2" t="s">
        <v>0</v>
      </c>
      <c r="B6" s="2">
        <v>13.709741988962</v>
      </c>
      <c r="C6" s="2">
        <v>34.696572062729103</v>
      </c>
      <c r="D6" s="2">
        <v>4.79502444324892</v>
      </c>
      <c r="E6" s="2">
        <v>21.624168305586799</v>
      </c>
      <c r="F6" s="2">
        <v>5.3633709720128504</v>
      </c>
      <c r="G6" s="2">
        <v>1.8974858188197099</v>
      </c>
      <c r="H6" s="2">
        <v>5.3519818693104897</v>
      </c>
      <c r="I6" s="2">
        <v>0.77370378577712096</v>
      </c>
      <c r="J6" s="2">
        <v>4.4395422588934803</v>
      </c>
      <c r="K6" s="2">
        <v>0.80059113110491398</v>
      </c>
      <c r="L6" s="2">
        <v>2.1707945512842199</v>
      </c>
      <c r="M6" s="2">
        <v>0.26838822901989401</v>
      </c>
      <c r="N6" s="2">
        <v>1.6563051660708401</v>
      </c>
      <c r="O6" s="2">
        <v>0.22812947646735099</v>
      </c>
      <c r="P6" s="2"/>
      <c r="Q6" s="2"/>
      <c r="R6" s="2"/>
      <c r="S6" s="2"/>
    </row>
    <row r="7" spans="1:19" x14ac:dyDescent="0.25">
      <c r="A7" s="2" t="s">
        <v>19</v>
      </c>
      <c r="B7" s="4">
        <v>0.33090202978314776</v>
      </c>
      <c r="C7" s="4">
        <v>0.42505120867282398</v>
      </c>
      <c r="D7" s="4">
        <v>0.11873233067611362</v>
      </c>
      <c r="E7" s="4">
        <v>0.64067280642054247</v>
      </c>
      <c r="F7" s="4">
        <v>0.13265939527642792</v>
      </c>
      <c r="G7" s="4">
        <v>1.4959353856574834E-2</v>
      </c>
      <c r="H7" s="4">
        <v>0.13993197950968023</v>
      </c>
      <c r="I7" s="4">
        <v>1.3444143457056548E-2</v>
      </c>
      <c r="J7" s="4">
        <v>0.22148099239892158</v>
      </c>
      <c r="K7" s="4">
        <v>4.3753946761996614E-2</v>
      </c>
      <c r="L7" s="4">
        <v>7.0837382481521521E-2</v>
      </c>
      <c r="M7" s="4">
        <v>9.8563386318605301E-3</v>
      </c>
      <c r="N7" s="4">
        <v>4.7965914379624816E-2</v>
      </c>
      <c r="O7" s="4">
        <v>7.1693452376246514E-3</v>
      </c>
      <c r="P7" s="4"/>
      <c r="Q7" s="4"/>
      <c r="R7" s="4"/>
      <c r="S7" s="4"/>
    </row>
    <row r="8" spans="1:19" x14ac:dyDescent="0.25">
      <c r="A8" s="2" t="s">
        <v>20</v>
      </c>
      <c r="B8" s="4">
        <v>2.4136269672293169</v>
      </c>
      <c r="C8" s="4">
        <v>1.2250524573561894</v>
      </c>
      <c r="D8" s="4">
        <v>2.4761569431263473</v>
      </c>
      <c r="E8" s="4">
        <v>2.9627627632505011</v>
      </c>
      <c r="F8" s="4">
        <v>2.473433144354015</v>
      </c>
      <c r="G8" s="4">
        <v>0.78837763677622519</v>
      </c>
      <c r="H8" s="4">
        <v>2.6145824654616785</v>
      </c>
      <c r="I8" s="4">
        <v>1.7376344415263558</v>
      </c>
      <c r="J8" s="4">
        <v>4.9888249617455811</v>
      </c>
      <c r="K8" s="4">
        <v>5.4652050293900709</v>
      </c>
      <c r="L8" s="4">
        <v>3.2632006764350336</v>
      </c>
      <c r="M8" s="4">
        <v>3.672418372390668</v>
      </c>
      <c r="N8" s="4">
        <v>2.8959587497641914</v>
      </c>
      <c r="O8" s="4">
        <v>3.1426650113979027</v>
      </c>
      <c r="P8" s="4"/>
      <c r="Q8" s="4"/>
      <c r="R8" s="4"/>
      <c r="S8" s="4"/>
    </row>
    <row r="9" spans="1:19" x14ac:dyDescent="0.25">
      <c r="A9" s="2" t="s">
        <v>35</v>
      </c>
      <c r="B9" s="4">
        <f t="shared" ref="B9:O9" si="0">2*B7</f>
        <v>0.66180405956629551</v>
      </c>
      <c r="C9" s="4">
        <f t="shared" si="0"/>
        <v>0.85010241734564795</v>
      </c>
      <c r="D9" s="4">
        <f t="shared" si="0"/>
        <v>0.23746466135222724</v>
      </c>
      <c r="E9" s="4">
        <f t="shared" si="0"/>
        <v>1.2813456128410849</v>
      </c>
      <c r="F9" s="4">
        <f t="shared" si="0"/>
        <v>0.26531879055285584</v>
      </c>
      <c r="G9" s="4">
        <f t="shared" si="0"/>
        <v>2.9918707713149667E-2</v>
      </c>
      <c r="H9" s="4">
        <f t="shared" si="0"/>
        <v>0.27986395901936045</v>
      </c>
      <c r="I9" s="4">
        <f t="shared" si="0"/>
        <v>2.6888286914113095E-2</v>
      </c>
      <c r="J9" s="4">
        <f t="shared" si="0"/>
        <v>0.44296198479784316</v>
      </c>
      <c r="K9" s="4">
        <f t="shared" si="0"/>
        <v>8.7507893523993227E-2</v>
      </c>
      <c r="L9" s="4">
        <f t="shared" si="0"/>
        <v>0.14167476496304304</v>
      </c>
      <c r="M9" s="4">
        <f t="shared" si="0"/>
        <v>1.971267726372106E-2</v>
      </c>
      <c r="N9" s="4">
        <f t="shared" si="0"/>
        <v>9.5931828759249632E-2</v>
      </c>
      <c r="O9" s="4">
        <f t="shared" si="0"/>
        <v>1.4338690475249303E-2</v>
      </c>
      <c r="P9" s="4"/>
      <c r="Q9" s="4"/>
      <c r="R9" s="4"/>
      <c r="S9" s="4"/>
    </row>
    <row r="10" spans="1:19" x14ac:dyDescent="0.25">
      <c r="A10" s="2" t="s">
        <v>36</v>
      </c>
      <c r="B10" s="6">
        <f t="shared" ref="B10:O10" si="1">B9/B6*100</f>
        <v>4.8272539344586338</v>
      </c>
      <c r="C10" s="6">
        <f t="shared" si="1"/>
        <v>2.4501049147123788</v>
      </c>
      <c r="D10" s="6">
        <f t="shared" si="1"/>
        <v>4.9523138862526945</v>
      </c>
      <c r="E10" s="6">
        <f t="shared" si="1"/>
        <v>5.9255255265010023</v>
      </c>
      <c r="F10" s="6">
        <f t="shared" si="1"/>
        <v>4.9468662887080299</v>
      </c>
      <c r="G10" s="6">
        <f t="shared" si="1"/>
        <v>1.5767552735524504</v>
      </c>
      <c r="H10" s="6">
        <f t="shared" si="1"/>
        <v>5.229164930923357</v>
      </c>
      <c r="I10" s="6">
        <f t="shared" si="1"/>
        <v>3.4752688830527116</v>
      </c>
      <c r="J10" s="6">
        <f t="shared" si="1"/>
        <v>9.9776499234911622</v>
      </c>
      <c r="K10" s="6">
        <f t="shared" si="1"/>
        <v>10.930410058780142</v>
      </c>
      <c r="L10" s="6">
        <f t="shared" si="1"/>
        <v>6.5264013528700673</v>
      </c>
      <c r="M10" s="6">
        <f t="shared" si="1"/>
        <v>7.3448367447813361</v>
      </c>
      <c r="N10" s="6">
        <f t="shared" si="1"/>
        <v>5.7919174995283829</v>
      </c>
      <c r="O10" s="6">
        <f t="shared" si="1"/>
        <v>6.2853300227958053</v>
      </c>
      <c r="P10" s="6"/>
      <c r="Q10" s="6"/>
      <c r="R10" s="6"/>
      <c r="S10" s="6"/>
    </row>
    <row r="11" spans="1:19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x14ac:dyDescent="0.25">
      <c r="A12" s="7" t="s">
        <v>46</v>
      </c>
    </row>
    <row r="13" spans="1:19" x14ac:dyDescent="0.25">
      <c r="A13" s="5" t="s">
        <v>6</v>
      </c>
      <c r="B13" s="5">
        <v>13.715450557118899</v>
      </c>
      <c r="C13" s="5">
        <v>35.799992760142203</v>
      </c>
      <c r="D13" s="5">
        <v>4.8813339980830603</v>
      </c>
      <c r="E13" s="5">
        <v>22.232305906021502</v>
      </c>
      <c r="F13" s="5">
        <v>5.4570107561116696</v>
      </c>
      <c r="G13" s="5">
        <v>1.8623579070457099</v>
      </c>
      <c r="H13" s="5">
        <v>5.2983582873770496</v>
      </c>
      <c r="I13" s="5">
        <v>0.74882490572704596</v>
      </c>
      <c r="J13" s="5">
        <v>4.5346865979398103</v>
      </c>
      <c r="K13" s="5">
        <v>0.81578606299425505</v>
      </c>
      <c r="L13" s="5">
        <v>2.0842429750574198</v>
      </c>
      <c r="M13" s="5">
        <v>0.26536383546491998</v>
      </c>
      <c r="N13" s="5">
        <v>1.7404372032319999</v>
      </c>
      <c r="O13" s="5">
        <v>0.21735120878361999</v>
      </c>
    </row>
    <row r="14" spans="1:19" x14ac:dyDescent="0.25">
      <c r="A14" s="5" t="s">
        <v>7</v>
      </c>
      <c r="B14" s="5">
        <v>13.625693901344199</v>
      </c>
      <c r="C14" s="5">
        <v>35.568987348446697</v>
      </c>
      <c r="D14" s="5">
        <v>4.7705017050140501</v>
      </c>
      <c r="E14" s="5">
        <v>21.510499118028701</v>
      </c>
      <c r="F14" s="5">
        <v>5.2462447241787604</v>
      </c>
      <c r="G14" s="5">
        <v>1.9270774217370801</v>
      </c>
      <c r="H14" s="5">
        <v>5.2943192765300999</v>
      </c>
      <c r="I14" s="5">
        <v>0.74998301411713097</v>
      </c>
      <c r="J14" s="5">
        <v>4.3524385898366402</v>
      </c>
      <c r="K14" s="5">
        <v>0.80213916829471199</v>
      </c>
      <c r="L14" s="5">
        <v>2.14741410922813</v>
      </c>
      <c r="M14" s="5">
        <v>0.26427552320819298</v>
      </c>
      <c r="N14" s="5">
        <v>1.6842072526148999</v>
      </c>
      <c r="O14" s="5">
        <v>0.22318375765057399</v>
      </c>
    </row>
    <row r="15" spans="1:19" x14ac:dyDescent="0.25">
      <c r="A15" s="5" t="s">
        <v>14</v>
      </c>
      <c r="B15" s="5">
        <v>13.742076467328401</v>
      </c>
      <c r="C15" s="5">
        <v>35.223274370132998</v>
      </c>
      <c r="D15" s="5">
        <v>4.8011909109753699</v>
      </c>
      <c r="E15" s="5">
        <v>22.4658746076848</v>
      </c>
      <c r="F15" s="5">
        <v>5.49362556066355</v>
      </c>
      <c r="G15" s="5">
        <v>1.8994677304720999</v>
      </c>
      <c r="H15" s="5">
        <v>5.4089869851294097</v>
      </c>
      <c r="I15" s="5">
        <v>0.77840078120088396</v>
      </c>
      <c r="J15" s="5">
        <v>4.5368600792291698</v>
      </c>
      <c r="K15" s="5">
        <v>0.81892713300613995</v>
      </c>
      <c r="L15" s="5">
        <v>2.1736159887833399</v>
      </c>
      <c r="M15" s="5">
        <v>0.27097851176061999</v>
      </c>
      <c r="N15" s="5">
        <v>1.76593966239647</v>
      </c>
      <c r="O15" s="5">
        <v>0.24928671552599099</v>
      </c>
    </row>
    <row r="16" spans="1:19" x14ac:dyDescent="0.25">
      <c r="A16" s="5" t="s">
        <v>8</v>
      </c>
      <c r="B16" s="5">
        <v>14.0639395370078</v>
      </c>
      <c r="C16" s="5">
        <v>35.539072644399603</v>
      </c>
      <c r="D16" s="5">
        <v>4.8191802929885297</v>
      </c>
      <c r="E16" s="5">
        <v>22.235536725814299</v>
      </c>
      <c r="F16" s="5">
        <v>5.7281271587919704</v>
      </c>
      <c r="G16" s="5">
        <v>1.91078426922234</v>
      </c>
      <c r="H16" s="5">
        <v>5.38629216774945</v>
      </c>
      <c r="I16" s="5">
        <v>0.73665467427366604</v>
      </c>
      <c r="J16" s="5">
        <v>4.5719127906754</v>
      </c>
      <c r="K16" s="5">
        <v>0.84711934811374201</v>
      </c>
      <c r="L16" s="5">
        <v>2.135228281361</v>
      </c>
      <c r="M16" s="5">
        <v>0.28966727411063897</v>
      </c>
      <c r="N16" s="5">
        <v>1.7876765737940601</v>
      </c>
      <c r="O16" s="5">
        <v>0.23423034397150599</v>
      </c>
    </row>
    <row r="17" spans="1:20" x14ac:dyDescent="0.25">
      <c r="A17" s="5" t="s">
        <v>15</v>
      </c>
      <c r="B17" s="5">
        <v>14.2648270995019</v>
      </c>
      <c r="C17" s="5">
        <v>36.464846359025103</v>
      </c>
      <c r="D17" s="5">
        <v>4.9659326448407404</v>
      </c>
      <c r="E17" s="5">
        <v>22.7544712121564</v>
      </c>
      <c r="F17" s="5">
        <v>5.51926672861347</v>
      </c>
      <c r="G17" s="5">
        <v>1.8718694370845801</v>
      </c>
      <c r="H17" s="5">
        <v>5.4914919139421396</v>
      </c>
      <c r="I17" s="5">
        <v>0.78238249773882296</v>
      </c>
      <c r="J17" s="5">
        <v>4.7101976067273901</v>
      </c>
      <c r="K17" s="5">
        <v>0.86828414533081599</v>
      </c>
      <c r="L17" s="5">
        <v>2.1005111291379102</v>
      </c>
      <c r="M17" s="5">
        <v>0.25111250298441801</v>
      </c>
      <c r="N17" s="5">
        <v>1.78569933727532</v>
      </c>
      <c r="O17" s="5">
        <v>0.23963161889693499</v>
      </c>
    </row>
    <row r="18" spans="1:20" x14ac:dyDescent="0.25">
      <c r="A18" s="2" t="s">
        <v>0</v>
      </c>
      <c r="B18" s="2">
        <v>13.8823975124602</v>
      </c>
      <c r="C18" s="2">
        <v>35.719234696429297</v>
      </c>
      <c r="D18" s="2">
        <v>4.8476279103803499</v>
      </c>
      <c r="E18" s="2">
        <v>22.239737513941201</v>
      </c>
      <c r="F18" s="2">
        <v>5.48885498567188</v>
      </c>
      <c r="G18" s="2">
        <v>1.8943113531123601</v>
      </c>
      <c r="H18" s="2">
        <v>5.3758897261456298</v>
      </c>
      <c r="I18" s="2">
        <v>0.75924917461150998</v>
      </c>
      <c r="J18" s="2">
        <v>4.5412191328816798</v>
      </c>
      <c r="K18" s="2">
        <v>0.83045117154793302</v>
      </c>
      <c r="L18" s="2">
        <v>2.12820249671356</v>
      </c>
      <c r="M18" s="2">
        <v>0.26827952950575801</v>
      </c>
      <c r="N18" s="2">
        <v>1.7527920058625499</v>
      </c>
      <c r="O18" s="2">
        <v>0.232736728965725</v>
      </c>
      <c r="P18" s="2"/>
      <c r="Q18" s="2"/>
      <c r="R18" s="2"/>
      <c r="S18" s="2"/>
    </row>
    <row r="19" spans="1:20" x14ac:dyDescent="0.25">
      <c r="A19" s="2" t="s">
        <v>19</v>
      </c>
      <c r="B19" s="4">
        <v>0.27049395616461208</v>
      </c>
      <c r="C19" s="4">
        <v>0.46461486525961082</v>
      </c>
      <c r="D19" s="4">
        <v>7.753422461594052E-2</v>
      </c>
      <c r="E19" s="4">
        <v>0.46042107867019189</v>
      </c>
      <c r="F19" s="4">
        <v>0.17180846840460912</v>
      </c>
      <c r="G19" s="4">
        <v>2.6908282908309961E-2</v>
      </c>
      <c r="H19" s="4">
        <v>8.2511161994765311E-2</v>
      </c>
      <c r="I19" s="4">
        <v>2.0043535313579608E-2</v>
      </c>
      <c r="J19" s="4">
        <v>0.12766713951314532</v>
      </c>
      <c r="K19" s="4">
        <v>2.6732940432636583E-2</v>
      </c>
      <c r="L19" s="4">
        <v>3.5986401423803688E-2</v>
      </c>
      <c r="M19" s="4">
        <v>1.3999645194171748E-2</v>
      </c>
      <c r="N19" s="4">
        <v>4.2805361635234587E-2</v>
      </c>
      <c r="O19" s="4">
        <v>1.276367835222314E-2</v>
      </c>
      <c r="P19" s="4"/>
      <c r="Q19" s="4"/>
      <c r="R19" s="4"/>
      <c r="S19" s="4"/>
    </row>
    <row r="20" spans="1:20" x14ac:dyDescent="0.25">
      <c r="A20" s="2" t="s">
        <v>20</v>
      </c>
      <c r="B20" s="4">
        <v>1.9484671572171104</v>
      </c>
      <c r="C20" s="4">
        <v>1.3007413770431548</v>
      </c>
      <c r="D20" s="4">
        <v>1.5994260708400185</v>
      </c>
      <c r="E20" s="4">
        <v>2.0702630972221336</v>
      </c>
      <c r="F20" s="4">
        <v>3.1301331307367084</v>
      </c>
      <c r="G20" s="4">
        <v>1.4204783635013092</v>
      </c>
      <c r="H20" s="4">
        <v>1.5348373236428645</v>
      </c>
      <c r="I20" s="4">
        <v>2.639915324746374</v>
      </c>
      <c r="J20" s="4">
        <v>2.8112966095105114</v>
      </c>
      <c r="K20" s="4">
        <v>3.219086365163081</v>
      </c>
      <c r="L20" s="4">
        <v>1.6909293866243964</v>
      </c>
      <c r="M20" s="4">
        <v>5.2183054070367589</v>
      </c>
      <c r="N20" s="4">
        <v>2.4421244216121378</v>
      </c>
      <c r="O20" s="4">
        <v>5.4841702076610517</v>
      </c>
      <c r="P20" s="4"/>
      <c r="Q20" s="4"/>
      <c r="R20" s="4"/>
      <c r="S20" s="4"/>
    </row>
    <row r="21" spans="1:20" x14ac:dyDescent="0.25">
      <c r="A21" s="2" t="s">
        <v>37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20" x14ac:dyDescent="0.25">
      <c r="A22" s="2" t="s">
        <v>36</v>
      </c>
      <c r="B22" s="4">
        <f t="shared" ref="B22:O22" si="2">2*B20</f>
        <v>3.8969343144342208</v>
      </c>
      <c r="C22" s="4">
        <f t="shared" si="2"/>
        <v>2.6014827540863097</v>
      </c>
      <c r="D22" s="4">
        <f t="shared" si="2"/>
        <v>3.1988521416800371</v>
      </c>
      <c r="E22" s="4">
        <f t="shared" si="2"/>
        <v>4.1405261944442673</v>
      </c>
      <c r="F22" s="4">
        <f t="shared" si="2"/>
        <v>6.2602662614734168</v>
      </c>
      <c r="G22" s="4">
        <f t="shared" si="2"/>
        <v>2.8409567270026184</v>
      </c>
      <c r="H22" s="4">
        <f t="shared" si="2"/>
        <v>3.069674647285729</v>
      </c>
      <c r="I22" s="4">
        <f t="shared" si="2"/>
        <v>5.2798306494927481</v>
      </c>
      <c r="J22" s="4">
        <f t="shared" si="2"/>
        <v>5.6225932190210228</v>
      </c>
      <c r="K22" s="4">
        <f t="shared" si="2"/>
        <v>6.438172730326162</v>
      </c>
      <c r="L22" s="4">
        <f t="shared" si="2"/>
        <v>3.3818587732487928</v>
      </c>
      <c r="M22" s="4">
        <f t="shared" si="2"/>
        <v>10.436610814073518</v>
      </c>
      <c r="N22" s="4">
        <f t="shared" si="2"/>
        <v>4.8842488432242757</v>
      </c>
      <c r="O22" s="4">
        <f t="shared" si="2"/>
        <v>10.968340415322103</v>
      </c>
      <c r="P22" s="4"/>
      <c r="Q22" s="4"/>
      <c r="R22" s="4"/>
      <c r="S22" s="4"/>
    </row>
    <row r="24" spans="1:20" x14ac:dyDescent="0.25">
      <c r="A24" s="7" t="s">
        <v>47</v>
      </c>
    </row>
    <row r="25" spans="1:20" x14ac:dyDescent="0.25">
      <c r="A25" s="5" t="s">
        <v>6</v>
      </c>
      <c r="B25" s="5">
        <v>13.970898021710701</v>
      </c>
      <c r="C25" s="5">
        <v>34.454949154859598</v>
      </c>
      <c r="D25" s="5">
        <v>4.7958153350094204</v>
      </c>
      <c r="E25" s="5">
        <v>22.088955126939499</v>
      </c>
      <c r="F25" s="5">
        <v>5.3364310018724703</v>
      </c>
      <c r="G25" s="5">
        <v>1.8540140709904001</v>
      </c>
      <c r="H25" s="5">
        <v>5.3652381789049004</v>
      </c>
      <c r="I25" s="5">
        <v>0.74596612586417299</v>
      </c>
      <c r="J25" s="5">
        <v>4.7543265017809597</v>
      </c>
      <c r="K25" s="5">
        <v>0.84526472061792102</v>
      </c>
      <c r="L25" s="5">
        <v>2.2028177753397098</v>
      </c>
      <c r="M25" s="5">
        <v>0.25904598303251702</v>
      </c>
      <c r="N25" s="5">
        <v>1.7469021066677699</v>
      </c>
      <c r="O25" s="5">
        <v>0.22860349529007001</v>
      </c>
    </row>
    <row r="26" spans="1:20" x14ac:dyDescent="0.25">
      <c r="A26" s="5" t="s">
        <v>7</v>
      </c>
      <c r="B26" s="5">
        <v>13.693510394888801</v>
      </c>
      <c r="C26" s="5">
        <v>34.526471790263997</v>
      </c>
      <c r="D26" s="5">
        <v>4.6868573319270102</v>
      </c>
      <c r="E26" s="5">
        <v>21.724292468738302</v>
      </c>
      <c r="F26" s="5">
        <v>5.5358241288626804</v>
      </c>
      <c r="G26" s="5">
        <v>1.91921101173313</v>
      </c>
      <c r="H26" s="5">
        <v>5.4357728124190796</v>
      </c>
      <c r="I26" s="5">
        <v>0.79702204209744598</v>
      </c>
      <c r="J26" s="5">
        <v>4.4587108082842599</v>
      </c>
      <c r="K26" s="5">
        <v>0.83493501967327199</v>
      </c>
      <c r="L26" s="5">
        <v>2.2078267337313502</v>
      </c>
      <c r="M26" s="5">
        <v>0.27937071479247899</v>
      </c>
      <c r="N26" s="5">
        <v>1.7295186261654101</v>
      </c>
      <c r="O26" s="5">
        <v>0.23847607371017801</v>
      </c>
    </row>
    <row r="27" spans="1:20" x14ac:dyDescent="0.25">
      <c r="A27" s="5" t="s">
        <v>14</v>
      </c>
      <c r="B27" s="5">
        <v>13.5690389220436</v>
      </c>
      <c r="C27" s="5">
        <v>35.886547154230698</v>
      </c>
      <c r="D27" s="5">
        <v>4.7598312650186401</v>
      </c>
      <c r="E27" s="5">
        <v>22.084311163647499</v>
      </c>
      <c r="F27" s="5">
        <v>5.3899241322736904</v>
      </c>
      <c r="G27" s="5">
        <v>1.87819682922885</v>
      </c>
      <c r="H27" s="5">
        <v>4.9472661645990001</v>
      </c>
      <c r="I27" s="5">
        <v>0.75802015348478702</v>
      </c>
      <c r="J27" s="5">
        <v>4.3288136622209903</v>
      </c>
      <c r="K27" s="5">
        <v>0.79262385445955597</v>
      </c>
      <c r="L27" s="5">
        <v>2.1104722614368701</v>
      </c>
      <c r="M27" s="5">
        <v>0.27076055297477802</v>
      </c>
      <c r="N27" s="5">
        <v>1.62839025127846</v>
      </c>
      <c r="O27" s="5">
        <v>0.21691092546728599</v>
      </c>
    </row>
    <row r="28" spans="1:20" x14ac:dyDescent="0.25">
      <c r="A28" s="2" t="s">
        <v>0</v>
      </c>
      <c r="B28" s="2">
        <v>13.7444824462144</v>
      </c>
      <c r="C28" s="2">
        <v>34.955989366451497</v>
      </c>
      <c r="D28" s="2">
        <v>4.7475013106516899</v>
      </c>
      <c r="E28" s="2">
        <v>21.965852919775099</v>
      </c>
      <c r="F28" s="2">
        <v>5.4207264210029402</v>
      </c>
      <c r="G28" s="2">
        <v>1.8838073039841301</v>
      </c>
      <c r="H28" s="2">
        <v>5.2494257186409996</v>
      </c>
      <c r="I28" s="2">
        <v>0.767002773815468</v>
      </c>
      <c r="J28" s="2">
        <v>4.5139503240953998</v>
      </c>
      <c r="K28" s="2">
        <v>0.82427453158358299</v>
      </c>
      <c r="L28" s="2">
        <v>2.1737055901693099</v>
      </c>
      <c r="M28" s="2">
        <v>0.26972575026659101</v>
      </c>
      <c r="N28" s="2">
        <v>1.7016036613705501</v>
      </c>
      <c r="O28" s="2">
        <v>0.22799683148917799</v>
      </c>
      <c r="P28" s="2"/>
      <c r="Q28" s="2"/>
      <c r="R28" s="2"/>
      <c r="S28" s="2"/>
    </row>
    <row r="29" spans="1:20" x14ac:dyDescent="0.25">
      <c r="A29" s="2" t="s">
        <v>19</v>
      </c>
      <c r="B29" s="4">
        <v>0.20572140508115686</v>
      </c>
      <c r="C29" s="4">
        <v>0.80667975005034043</v>
      </c>
      <c r="D29" s="4">
        <v>5.551560537312844E-2</v>
      </c>
      <c r="E29" s="4">
        <v>0.20921037313572768</v>
      </c>
      <c r="F29" s="4">
        <v>0.10320363615664846</v>
      </c>
      <c r="G29" s="4">
        <v>3.2958585236436626E-2</v>
      </c>
      <c r="H29" s="4">
        <v>0.26404370983870656</v>
      </c>
      <c r="I29" s="4">
        <v>2.6686930258248674E-2</v>
      </c>
      <c r="J29" s="4">
        <v>0.21806844622247448</v>
      </c>
      <c r="K29" s="4">
        <v>2.7892646023791406E-2</v>
      </c>
      <c r="L29" s="4">
        <v>5.4818909264786622E-2</v>
      </c>
      <c r="M29" s="4">
        <v>1.0201803407351787E-2</v>
      </c>
      <c r="N29" s="4">
        <v>6.3997647703474395E-2</v>
      </c>
      <c r="O29" s="4">
        <v>1.0795366386091847E-2</v>
      </c>
      <c r="P29" s="4"/>
      <c r="Q29" s="4"/>
      <c r="R29" s="4"/>
      <c r="S29" s="4"/>
    </row>
    <row r="30" spans="1:20" x14ac:dyDescent="0.25">
      <c r="A30" s="2" t="s">
        <v>20</v>
      </c>
      <c r="B30" s="4">
        <v>1.4967562866495425</v>
      </c>
      <c r="C30" s="4">
        <v>2.3077010969242933</v>
      </c>
      <c r="D30" s="4">
        <v>1.1693647192591889</v>
      </c>
      <c r="E30" s="4">
        <v>0.95243455330333571</v>
      </c>
      <c r="F30" s="4">
        <v>1.9038709601130133</v>
      </c>
      <c r="G30" s="4">
        <v>1.7495730676238146</v>
      </c>
      <c r="H30" s="4">
        <v>5.0299542081541002</v>
      </c>
      <c r="I30" s="4">
        <v>3.4793785849683569</v>
      </c>
      <c r="J30" s="4">
        <v>4.8309890575983605</v>
      </c>
      <c r="K30" s="4">
        <v>3.3839024445174233</v>
      </c>
      <c r="L30" s="4">
        <v>2.5219104883710024</v>
      </c>
      <c r="M30" s="4">
        <v>3.7822875262256375</v>
      </c>
      <c r="N30" s="4">
        <v>3.7610196285031345</v>
      </c>
      <c r="O30" s="4">
        <v>4.734875618920281</v>
      </c>
      <c r="P30" s="4"/>
      <c r="Q30" s="4"/>
      <c r="R30" s="4"/>
      <c r="S30" s="4"/>
    </row>
    <row r="31" spans="1:20" x14ac:dyDescent="0.25">
      <c r="A31" s="2" t="s">
        <v>38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5">
      <c r="A32" s="2" t="s">
        <v>36</v>
      </c>
      <c r="B32" s="6">
        <f t="shared" ref="B32:O32" si="3">2*B30</f>
        <v>2.993512573299085</v>
      </c>
      <c r="C32" s="6">
        <f t="shared" si="3"/>
        <v>4.6154021938485865</v>
      </c>
      <c r="D32" s="6">
        <f t="shared" si="3"/>
        <v>2.3387294385183779</v>
      </c>
      <c r="E32" s="6">
        <f t="shared" si="3"/>
        <v>1.9048691066066714</v>
      </c>
      <c r="F32" s="6">
        <f t="shared" si="3"/>
        <v>3.8077419202260265</v>
      </c>
      <c r="G32" s="6">
        <f t="shared" si="3"/>
        <v>3.4991461352476292</v>
      </c>
      <c r="H32" s="6">
        <f t="shared" si="3"/>
        <v>10.0599084163082</v>
      </c>
      <c r="I32" s="6">
        <f t="shared" si="3"/>
        <v>6.9587571699367139</v>
      </c>
      <c r="J32" s="6">
        <f t="shared" si="3"/>
        <v>9.661978115196721</v>
      </c>
      <c r="K32" s="6">
        <f t="shared" si="3"/>
        <v>6.7678048890348466</v>
      </c>
      <c r="L32" s="6">
        <f t="shared" si="3"/>
        <v>5.0438209767420048</v>
      </c>
      <c r="M32" s="6">
        <f t="shared" si="3"/>
        <v>7.5645750524512749</v>
      </c>
      <c r="N32" s="6">
        <f t="shared" si="3"/>
        <v>7.5220392570062691</v>
      </c>
      <c r="O32" s="6">
        <f t="shared" si="3"/>
        <v>9.4697512378405619</v>
      </c>
      <c r="P32" s="6"/>
      <c r="Q32" s="6"/>
      <c r="R32" s="6"/>
      <c r="S32" s="6"/>
      <c r="T32" s="6"/>
    </row>
    <row r="34" spans="1:19" x14ac:dyDescent="0.25">
      <c r="A34" s="2" t="s">
        <v>39</v>
      </c>
    </row>
    <row r="35" spans="1:19" x14ac:dyDescent="0.25">
      <c r="A35" s="2" t="s">
        <v>40</v>
      </c>
      <c r="B35" s="2">
        <v>13.709741988962</v>
      </c>
      <c r="C35" s="2">
        <v>34.696572062729103</v>
      </c>
      <c r="D35" s="2">
        <v>4.79502444324892</v>
      </c>
      <c r="E35" s="2">
        <v>21.624168305586799</v>
      </c>
      <c r="F35" s="2">
        <v>5.3633709720128504</v>
      </c>
      <c r="G35" s="2">
        <v>1.8974858188197099</v>
      </c>
      <c r="H35" s="2">
        <v>5.3519818693104897</v>
      </c>
      <c r="I35" s="2">
        <v>0.77370378577712096</v>
      </c>
      <c r="J35" s="2">
        <v>4.4395422588934803</v>
      </c>
      <c r="K35" s="2">
        <v>0.80059113110491398</v>
      </c>
      <c r="L35" s="2">
        <v>2.1707945512842199</v>
      </c>
      <c r="M35" s="2">
        <v>0.26838822901989401</v>
      </c>
      <c r="N35" s="2">
        <v>1.6563051660708401</v>
      </c>
      <c r="O35" s="2">
        <v>0.22812947646735099</v>
      </c>
      <c r="P35" s="2"/>
      <c r="Q35" s="2"/>
      <c r="R35" s="2"/>
      <c r="S35" s="2"/>
    </row>
    <row r="36" spans="1:19" x14ac:dyDescent="0.25">
      <c r="A36" s="2" t="s">
        <v>41</v>
      </c>
      <c r="B36" s="2">
        <v>13.8823975124602</v>
      </c>
      <c r="C36" s="2">
        <v>35.719234696429297</v>
      </c>
      <c r="D36" s="2">
        <v>4.8476279103803499</v>
      </c>
      <c r="E36" s="2">
        <v>22.239737513941201</v>
      </c>
      <c r="F36" s="2">
        <v>5.48885498567188</v>
      </c>
      <c r="G36" s="2">
        <v>1.8943113531123601</v>
      </c>
      <c r="H36" s="2">
        <v>5.3758897261456298</v>
      </c>
      <c r="I36" s="2">
        <v>0.75924917461150998</v>
      </c>
      <c r="J36" s="2">
        <v>4.5412191328816798</v>
      </c>
      <c r="K36" s="2">
        <v>0.83045117154793302</v>
      </c>
      <c r="L36" s="2">
        <v>2.12820249671356</v>
      </c>
      <c r="M36" s="2">
        <v>0.26827952950575801</v>
      </c>
      <c r="N36" s="2">
        <v>1.7527920058625499</v>
      </c>
      <c r="O36" s="2">
        <v>0.232736728965725</v>
      </c>
      <c r="P36" s="2"/>
      <c r="Q36" s="2"/>
      <c r="R36" s="2"/>
      <c r="S36" s="2"/>
    </row>
    <row r="37" spans="1:19" x14ac:dyDescent="0.25">
      <c r="A37" s="2" t="s">
        <v>42</v>
      </c>
      <c r="B37" s="2">
        <v>13.7444824462144</v>
      </c>
      <c r="C37" s="2">
        <v>34.955989366451497</v>
      </c>
      <c r="D37" s="2">
        <v>4.7475013106516899</v>
      </c>
      <c r="E37" s="2">
        <v>21.965852919775099</v>
      </c>
      <c r="F37" s="2">
        <v>5.4207264210029402</v>
      </c>
      <c r="G37" s="2">
        <v>1.8838073039841301</v>
      </c>
      <c r="H37" s="2">
        <v>5.2494257186409996</v>
      </c>
      <c r="I37" s="2">
        <v>0.767002773815468</v>
      </c>
      <c r="J37" s="2">
        <v>4.5139503240953998</v>
      </c>
      <c r="K37" s="2">
        <v>0.82427453158358299</v>
      </c>
      <c r="L37" s="2">
        <v>2.1737055901693099</v>
      </c>
      <c r="M37" s="2">
        <v>0.26972575026659101</v>
      </c>
      <c r="N37" s="2">
        <v>1.7016036613705501</v>
      </c>
      <c r="O37" s="2">
        <v>0.22799683148917799</v>
      </c>
      <c r="P37" s="2"/>
      <c r="Q37" s="2"/>
      <c r="R37" s="2"/>
      <c r="S37" s="2"/>
    </row>
    <row r="38" spans="1:19" x14ac:dyDescent="0.25">
      <c r="A38" s="2" t="s">
        <v>43</v>
      </c>
      <c r="B38" s="6">
        <f t="shared" ref="B38:O38" si="4">AVERAGE(B35:B37)</f>
        <v>13.778873982545534</v>
      </c>
      <c r="C38" s="6">
        <f t="shared" si="4"/>
        <v>35.123932041869971</v>
      </c>
      <c r="D38" s="6">
        <f t="shared" si="4"/>
        <v>4.796717888093653</v>
      </c>
      <c r="E38" s="6">
        <f t="shared" si="4"/>
        <v>21.943252913101034</v>
      </c>
      <c r="F38" s="6">
        <f t="shared" si="4"/>
        <v>5.4243174595625563</v>
      </c>
      <c r="G38" s="6">
        <f t="shared" si="4"/>
        <v>1.8918681586387336</v>
      </c>
      <c r="H38" s="6">
        <f t="shared" si="4"/>
        <v>5.3257657713657061</v>
      </c>
      <c r="I38" s="6">
        <f t="shared" si="4"/>
        <v>0.76665191140136635</v>
      </c>
      <c r="J38" s="6">
        <f t="shared" si="4"/>
        <v>4.4982372386235205</v>
      </c>
      <c r="K38" s="6">
        <f t="shared" si="4"/>
        <v>0.81843894474547663</v>
      </c>
      <c r="L38" s="6">
        <f t="shared" si="4"/>
        <v>2.1575675460556965</v>
      </c>
      <c r="M38" s="6">
        <f t="shared" si="4"/>
        <v>0.26879783626408105</v>
      </c>
      <c r="N38" s="6">
        <f t="shared" si="4"/>
        <v>1.7035669444346466</v>
      </c>
      <c r="O38" s="6">
        <f t="shared" si="4"/>
        <v>0.22962101230741797</v>
      </c>
      <c r="P38" s="6"/>
      <c r="Q38" s="6"/>
      <c r="R38" s="6"/>
      <c r="S38" s="6"/>
    </row>
    <row r="39" spans="1:19" x14ac:dyDescent="0.25">
      <c r="A39" s="2" t="s">
        <v>19</v>
      </c>
      <c r="B39" s="6">
        <f t="shared" ref="B39:O39" si="5">STDEV(B35:B37)</f>
        <v>9.1321223037260701E-2</v>
      </c>
      <c r="C39" s="6">
        <f t="shared" si="5"/>
        <v>0.53161383753782088</v>
      </c>
      <c r="D39" s="6">
        <f t="shared" si="5"/>
        <v>5.0084776228784725E-2</v>
      </c>
      <c r="E39" s="6">
        <f t="shared" si="5"/>
        <v>0.30840627878622523</v>
      </c>
      <c r="F39" s="6">
        <f t="shared" si="5"/>
        <v>6.2819034451727859E-2</v>
      </c>
      <c r="G39" s="6">
        <f t="shared" si="5"/>
        <v>7.1590740639948915E-3</v>
      </c>
      <c r="H39" s="6">
        <f t="shared" si="5"/>
        <v>6.7184441220573113E-2</v>
      </c>
      <c r="I39" s="6">
        <f t="shared" si="5"/>
        <v>7.233690227848668E-3</v>
      </c>
      <c r="J39" s="6">
        <f t="shared" si="5"/>
        <v>5.2628152801404676E-2</v>
      </c>
      <c r="K39" s="6">
        <f t="shared" si="5"/>
        <v>1.5762171776867968E-2</v>
      </c>
      <c r="L39" s="6">
        <f t="shared" si="5"/>
        <v>2.5472497502153468E-2</v>
      </c>
      <c r="M39" s="6">
        <f t="shared" si="5"/>
        <v>8.0543292280235951E-4</v>
      </c>
      <c r="N39" s="6">
        <f t="shared" si="5"/>
        <v>4.8273371785489509E-2</v>
      </c>
      <c r="O39" s="6">
        <f t="shared" si="5"/>
        <v>2.6991047392973628E-3</v>
      </c>
      <c r="P39" s="6"/>
      <c r="Q39" s="6"/>
      <c r="R39" s="6"/>
      <c r="S39" s="6"/>
    </row>
    <row r="40" spans="1:19" x14ac:dyDescent="0.25">
      <c r="A40" s="2" t="s">
        <v>51</v>
      </c>
      <c r="B40" s="8">
        <f t="shared" ref="B40:O40" si="6">B39/B38*100</f>
        <v>0.6627625969505373</v>
      </c>
      <c r="C40" s="8">
        <f t="shared" si="6"/>
        <v>1.5135373707707418</v>
      </c>
      <c r="D40" s="8">
        <f t="shared" si="6"/>
        <v>1.0441467978157413</v>
      </c>
      <c r="E40" s="8">
        <f t="shared" si="6"/>
        <v>1.4054720145985915</v>
      </c>
      <c r="F40" s="8">
        <f t="shared" si="6"/>
        <v>1.158100257221927</v>
      </c>
      <c r="G40" s="8">
        <f t="shared" si="6"/>
        <v>0.3784129476097372</v>
      </c>
      <c r="H40" s="8">
        <f t="shared" si="6"/>
        <v>1.2614982352733992</v>
      </c>
      <c r="I40" s="8">
        <f t="shared" si="6"/>
        <v>0.94354297175443991</v>
      </c>
      <c r="J40" s="8">
        <f t="shared" si="6"/>
        <v>1.1699728140063397</v>
      </c>
      <c r="K40" s="8">
        <f t="shared" si="6"/>
        <v>1.9258824226368882</v>
      </c>
      <c r="L40" s="8">
        <f t="shared" si="6"/>
        <v>1.1806118213411387</v>
      </c>
      <c r="M40" s="8">
        <f t="shared" si="6"/>
        <v>0.29964263626402859</v>
      </c>
      <c r="N40" s="8">
        <f t="shared" si="6"/>
        <v>2.8336645027771263</v>
      </c>
      <c r="O40" s="8">
        <f t="shared" si="6"/>
        <v>1.1754606915867898</v>
      </c>
      <c r="P40" s="6"/>
      <c r="Q40" s="6"/>
      <c r="R40" s="6"/>
      <c r="S40" s="6"/>
    </row>
    <row r="41" spans="1:19" x14ac:dyDescent="0.25">
      <c r="A41" s="2" t="s">
        <v>44</v>
      </c>
      <c r="B41" s="6">
        <f t="shared" ref="B41:O41" si="7">B40*2</f>
        <v>1.3255251939010746</v>
      </c>
      <c r="C41" s="6">
        <f t="shared" si="7"/>
        <v>3.0270747415414836</v>
      </c>
      <c r="D41" s="6">
        <f t="shared" si="7"/>
        <v>2.0882935956314825</v>
      </c>
      <c r="E41" s="6">
        <f t="shared" si="7"/>
        <v>2.810944029197183</v>
      </c>
      <c r="F41" s="6">
        <f t="shared" si="7"/>
        <v>2.316200514443854</v>
      </c>
      <c r="G41" s="6">
        <f t="shared" si="7"/>
        <v>0.75682589521947441</v>
      </c>
      <c r="H41" s="6">
        <f t="shared" si="7"/>
        <v>2.5229964705467984</v>
      </c>
      <c r="I41" s="6">
        <f t="shared" si="7"/>
        <v>1.8870859435088798</v>
      </c>
      <c r="J41" s="6">
        <f t="shared" si="7"/>
        <v>2.3399456280126794</v>
      </c>
      <c r="K41" s="6">
        <f t="shared" si="7"/>
        <v>3.8517648452737765</v>
      </c>
      <c r="L41" s="6">
        <f t="shared" si="7"/>
        <v>2.3612236426822775</v>
      </c>
      <c r="M41" s="6">
        <f t="shared" si="7"/>
        <v>0.59928527252805719</v>
      </c>
      <c r="N41" s="6">
        <f t="shared" si="7"/>
        <v>5.6673290055542527</v>
      </c>
      <c r="O41" s="6">
        <f t="shared" si="7"/>
        <v>2.3509213831735796</v>
      </c>
      <c r="P41" s="6"/>
      <c r="Q41" s="6"/>
      <c r="R41" s="6"/>
      <c r="S41" s="6"/>
    </row>
    <row r="42" spans="1:19" x14ac:dyDescent="0.25">
      <c r="A42" s="2" t="s">
        <v>49</v>
      </c>
      <c r="B42" s="9">
        <v>15.8</v>
      </c>
      <c r="C42" s="9">
        <v>36</v>
      </c>
      <c r="D42" s="9">
        <v>5.16</v>
      </c>
      <c r="E42" s="9">
        <v>24.3</v>
      </c>
      <c r="F42" s="9">
        <v>6.07</v>
      </c>
      <c r="G42" s="9">
        <v>2.1</v>
      </c>
      <c r="H42" s="9">
        <v>6.35</v>
      </c>
      <c r="I42" s="9">
        <v>0.95899999999999996</v>
      </c>
      <c r="J42" s="9">
        <v>5.47</v>
      </c>
      <c r="K42" s="9"/>
      <c r="L42" s="9"/>
      <c r="M42" s="9">
        <v>2.56</v>
      </c>
      <c r="N42" s="9">
        <v>2.13</v>
      </c>
      <c r="O42" s="9">
        <v>0.29299999999999998</v>
      </c>
      <c r="P42" s="6"/>
      <c r="Q42" s="6"/>
      <c r="R42" s="6"/>
      <c r="S42" s="6"/>
    </row>
    <row r="43" spans="1:19" x14ac:dyDescent="0.25">
      <c r="A43" s="2" t="s">
        <v>50</v>
      </c>
      <c r="B43" s="10">
        <f>1-(B38/B42)</f>
        <v>0.12791936819332073</v>
      </c>
      <c r="C43" s="10">
        <f t="shared" ref="C43:O43" si="8">1-(C38/C42)</f>
        <v>2.4335221059167522E-2</v>
      </c>
      <c r="D43" s="10">
        <f t="shared" si="8"/>
        <v>7.0403510059369623E-2</v>
      </c>
      <c r="E43" s="10">
        <f t="shared" si="8"/>
        <v>9.6985476827118E-2</v>
      </c>
      <c r="F43" s="10">
        <f t="shared" si="8"/>
        <v>0.10637274142297259</v>
      </c>
      <c r="G43" s="10">
        <f t="shared" si="8"/>
        <v>9.9110400648222186E-2</v>
      </c>
      <c r="H43" s="10">
        <f t="shared" si="8"/>
        <v>0.16129672891878644</v>
      </c>
      <c r="I43" s="10">
        <f t="shared" si="8"/>
        <v>0.20057152095790787</v>
      </c>
      <c r="J43" s="10">
        <f t="shared" si="8"/>
        <v>0.17765315564469453</v>
      </c>
      <c r="K43" s="10"/>
      <c r="L43" s="10"/>
      <c r="M43" s="10">
        <f t="shared" si="8"/>
        <v>0.89500084520934331</v>
      </c>
      <c r="N43" s="10">
        <f t="shared" si="8"/>
        <v>0.20020331247199685</v>
      </c>
      <c r="O43" s="10">
        <f t="shared" si="8"/>
        <v>0.21631053819993862</v>
      </c>
      <c r="P43" s="6"/>
      <c r="Q43" s="6"/>
      <c r="R43" s="6"/>
      <c r="S43" s="6"/>
    </row>
    <row r="44" spans="1:19" x14ac:dyDescent="0.25">
      <c r="A44" s="2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x14ac:dyDescent="0.25">
      <c r="A45" s="5" t="s">
        <v>48</v>
      </c>
    </row>
    <row r="48" spans="1:19" x14ac:dyDescent="0.25">
      <c r="A48" s="11" t="s">
        <v>52</v>
      </c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</sheetData>
  <mergeCells count="1">
    <mergeCell ref="A48:G5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7ED7A-9032-4495-AF28-4AF8B635DB11}">
  <dimension ref="A1:S54"/>
  <sheetViews>
    <sheetView workbookViewId="0">
      <pane ySplit="1" topLeftCell="A35" activePane="bottomLeft" state="frozen"/>
      <selection pane="bottomLeft" activeCell="A44" sqref="A44:XFD45"/>
    </sheetView>
  </sheetViews>
  <sheetFormatPr defaultRowHeight="15" x14ac:dyDescent="0.25"/>
  <cols>
    <col min="1" max="1" width="17" style="5" bestFit="1" customWidth="1"/>
    <col min="2" max="16384" width="9.140625" style="5"/>
  </cols>
  <sheetData>
    <row r="1" spans="1:19" x14ac:dyDescent="0.25"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/>
      <c r="Q1" s="1"/>
      <c r="R1" s="1"/>
      <c r="S1" s="1"/>
    </row>
    <row r="2" spans="1:19" x14ac:dyDescent="0.25">
      <c r="A2" s="7" t="s">
        <v>45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5" t="s">
        <v>9</v>
      </c>
      <c r="B3" s="5">
        <v>25.0744590070593</v>
      </c>
      <c r="C3" s="5">
        <v>45.987545289417</v>
      </c>
      <c r="D3" s="5">
        <v>5.4519930020552696</v>
      </c>
      <c r="E3" s="5">
        <v>18.504822792445299</v>
      </c>
      <c r="F3" s="5">
        <v>4.1840953204150901</v>
      </c>
      <c r="G3" s="5">
        <v>0.65440590920113595</v>
      </c>
      <c r="H3" s="5">
        <v>3.7471726430321999</v>
      </c>
      <c r="I3" s="5">
        <v>0.67639641783726401</v>
      </c>
      <c r="J3" s="5">
        <v>4.2367486573005504</v>
      </c>
      <c r="K3" s="5">
        <v>0.78506778424447499</v>
      </c>
      <c r="L3" s="5">
        <v>2.8985652437774898</v>
      </c>
      <c r="M3" s="5">
        <v>0.43653136532144798</v>
      </c>
      <c r="N3" s="5">
        <v>3.1509606590450101</v>
      </c>
      <c r="O3" s="5">
        <v>0.43269888206440998</v>
      </c>
    </row>
    <row r="4" spans="1:19" x14ac:dyDescent="0.25">
      <c r="A4" s="5" t="s">
        <v>10</v>
      </c>
      <c r="B4" s="5">
        <v>24.528829126753401</v>
      </c>
      <c r="C4" s="5">
        <v>46.442084806756299</v>
      </c>
      <c r="D4" s="5">
        <v>5.7049739163727997</v>
      </c>
      <c r="E4" s="5">
        <v>21.0959689967112</v>
      </c>
      <c r="F4" s="5">
        <v>3.9451387194466498</v>
      </c>
      <c r="G4" s="5">
        <v>0.68454745203052103</v>
      </c>
      <c r="H4" s="5">
        <v>5.4265302214383002</v>
      </c>
      <c r="I4" s="5">
        <v>0.61389040631528602</v>
      </c>
      <c r="J4" s="5">
        <v>4.6371978473514002</v>
      </c>
      <c r="K4" s="5">
        <v>0.85512106121007403</v>
      </c>
      <c r="L4" s="5">
        <v>2.45094538323985</v>
      </c>
      <c r="M4" s="5">
        <v>0.41133499874163698</v>
      </c>
      <c r="N4" s="5">
        <v>2.70477746110996</v>
      </c>
      <c r="O4" s="5">
        <v>0.52207986438425702</v>
      </c>
    </row>
    <row r="5" spans="1:19" x14ac:dyDescent="0.25">
      <c r="A5" s="5" t="s">
        <v>11</v>
      </c>
      <c r="B5" s="5">
        <v>25.7412340649689</v>
      </c>
      <c r="C5" s="5">
        <v>49.373032361096698</v>
      </c>
      <c r="D5" s="5">
        <v>5.7256951835486296</v>
      </c>
      <c r="E5" s="5">
        <v>20.995854472829102</v>
      </c>
      <c r="F5" s="5">
        <v>4.6084012962910101</v>
      </c>
      <c r="G5" s="5">
        <v>0.70465638838684796</v>
      </c>
      <c r="H5" s="5">
        <v>2.95820501900866</v>
      </c>
      <c r="I5" s="5">
        <v>0.69642898873259895</v>
      </c>
      <c r="J5" s="5">
        <v>4.7537457260910596</v>
      </c>
      <c r="K5" s="5">
        <v>0.86507675585652799</v>
      </c>
      <c r="L5" s="5">
        <v>2.6852461434288499</v>
      </c>
      <c r="M5" s="5">
        <v>0.388999890605504</v>
      </c>
      <c r="N5" s="5">
        <v>2.52235938275521</v>
      </c>
      <c r="O5" s="5">
        <v>0.38395712173226498</v>
      </c>
    </row>
    <row r="6" spans="1:19" x14ac:dyDescent="0.25">
      <c r="A6" s="5" t="s">
        <v>12</v>
      </c>
      <c r="B6" s="5">
        <v>26.475921538714601</v>
      </c>
      <c r="C6" s="5">
        <v>50.986495291662003</v>
      </c>
      <c r="D6" s="5">
        <v>5.5264207116859199</v>
      </c>
      <c r="E6" s="5">
        <v>24.254159232759399</v>
      </c>
      <c r="F6" s="5">
        <v>4.4086271371783301</v>
      </c>
      <c r="G6" s="5">
        <v>0.72528993234123595</v>
      </c>
      <c r="H6" s="5">
        <v>4.8050955858218698</v>
      </c>
      <c r="I6" s="5">
        <v>0.619432463529757</v>
      </c>
      <c r="J6" s="5">
        <v>4.8995531719046301</v>
      </c>
      <c r="K6" s="5">
        <v>0.86533684601088101</v>
      </c>
      <c r="L6" s="5">
        <v>2.9751786965373501</v>
      </c>
      <c r="M6" s="5">
        <v>0.33612905056494302</v>
      </c>
      <c r="N6" s="5">
        <v>2.7119467553697798</v>
      </c>
      <c r="O6" s="5">
        <v>0.443997531713271</v>
      </c>
    </row>
    <row r="7" spans="1:19" x14ac:dyDescent="0.25">
      <c r="A7" s="5" t="s">
        <v>13</v>
      </c>
      <c r="B7" s="5">
        <v>27.3363734269731</v>
      </c>
      <c r="C7" s="5">
        <v>50.061509108207403</v>
      </c>
      <c r="D7" s="5">
        <v>5.6996317952978801</v>
      </c>
      <c r="E7" s="5">
        <v>23.5370472222967</v>
      </c>
      <c r="F7" s="5">
        <v>5.2090994994980697</v>
      </c>
      <c r="G7" s="5">
        <v>0.66272543078139301</v>
      </c>
      <c r="H7" s="5">
        <v>4.5473075522168598</v>
      </c>
      <c r="I7" s="5">
        <v>0.74510245038474099</v>
      </c>
      <c r="J7" s="5">
        <v>4.0130720075329496</v>
      </c>
      <c r="K7" s="5">
        <v>0.80835865405716301</v>
      </c>
      <c r="L7" s="5">
        <v>2.6552706053348101</v>
      </c>
      <c r="M7" s="5">
        <v>0.24990196643190199</v>
      </c>
      <c r="N7" s="5">
        <v>2.7291598283582301</v>
      </c>
      <c r="O7" s="5">
        <v>0.40438888688137198</v>
      </c>
    </row>
    <row r="8" spans="1:19" x14ac:dyDescent="0.25">
      <c r="A8" s="2" t="s">
        <v>0</v>
      </c>
      <c r="B8" s="2">
        <v>25.831363432893902</v>
      </c>
      <c r="C8" s="2">
        <v>48.5701333714279</v>
      </c>
      <c r="D8" s="2">
        <v>5.6217429217920998</v>
      </c>
      <c r="E8" s="2">
        <v>21.6775705434084</v>
      </c>
      <c r="F8" s="2">
        <v>4.4710723945658302</v>
      </c>
      <c r="G8" s="2">
        <v>0.68632502254822703</v>
      </c>
      <c r="H8" s="2">
        <v>4.2968622043035802</v>
      </c>
      <c r="I8" s="2">
        <v>0.67025014535992899</v>
      </c>
      <c r="J8" s="2">
        <v>4.5080634820361203</v>
      </c>
      <c r="K8" s="2">
        <v>0.835792220275824</v>
      </c>
      <c r="L8" s="2">
        <v>2.73304121446367</v>
      </c>
      <c r="M8" s="2">
        <v>0.36457945433308703</v>
      </c>
      <c r="N8" s="2">
        <v>2.7638408173276399</v>
      </c>
      <c r="O8" s="2">
        <v>0.43742445735511498</v>
      </c>
      <c r="P8" s="2"/>
      <c r="Q8" s="2"/>
      <c r="R8" s="2"/>
      <c r="S8" s="2"/>
    </row>
    <row r="9" spans="1:19" x14ac:dyDescent="0.25">
      <c r="A9" s="2" t="s">
        <v>19</v>
      </c>
      <c r="B9" s="4">
        <f>STDEV(B3:B7)</f>
        <v>1.1133433281720562</v>
      </c>
      <c r="C9" s="4">
        <f t="shared" ref="C9:O9" si="0">STDEV(C3:C7)</f>
        <v>2.2308073202525152</v>
      </c>
      <c r="D9" s="4">
        <f t="shared" si="0"/>
        <v>0.12419894000088834</v>
      </c>
      <c r="E9" s="4">
        <f t="shared" si="0"/>
        <v>2.2894206824363357</v>
      </c>
      <c r="F9" s="4">
        <f t="shared" si="0"/>
        <v>0.48124960175214304</v>
      </c>
      <c r="G9" s="4">
        <f t="shared" si="0"/>
        <v>2.9296900237302269E-2</v>
      </c>
      <c r="H9" s="4">
        <f t="shared" si="0"/>
        <v>0.96064243410730576</v>
      </c>
      <c r="I9" s="4">
        <f t="shared" si="0"/>
        <v>5.4965518839079408E-2</v>
      </c>
      <c r="J9" s="4">
        <f t="shared" si="0"/>
        <v>0.37044835017000316</v>
      </c>
      <c r="K9" s="4">
        <f t="shared" si="0"/>
        <v>3.6843052235244186E-2</v>
      </c>
      <c r="L9" s="4">
        <f t="shared" si="0"/>
        <v>0.20853024897998576</v>
      </c>
      <c r="M9" s="4">
        <f>STDEV(M3:M7)</f>
        <v>7.4026798933644541E-2</v>
      </c>
      <c r="N9" s="4">
        <f t="shared" si="0"/>
        <v>0.23214182077154882</v>
      </c>
      <c r="O9" s="4">
        <f t="shared" si="0"/>
        <v>5.2872911785591538E-2</v>
      </c>
      <c r="P9" s="4"/>
      <c r="Q9" s="4"/>
      <c r="R9" s="4"/>
      <c r="S9" s="4"/>
    </row>
    <row r="10" spans="1:19" x14ac:dyDescent="0.25">
      <c r="A10" s="2" t="s">
        <v>20</v>
      </c>
      <c r="B10" s="4">
        <f t="shared" ref="B10:O10" si="1">B9/B8*100</f>
        <v>4.3100447681143859</v>
      </c>
      <c r="C10" s="4">
        <f t="shared" si="1"/>
        <v>4.5929610758796491</v>
      </c>
      <c r="D10" s="4">
        <f t="shared" si="1"/>
        <v>2.2092603971527067</v>
      </c>
      <c r="E10" s="4">
        <f t="shared" si="1"/>
        <v>10.561241989049785</v>
      </c>
      <c r="F10" s="4">
        <f t="shared" si="1"/>
        <v>10.763628035570546</v>
      </c>
      <c r="G10" s="4">
        <f t="shared" si="1"/>
        <v>4.2686626998571402</v>
      </c>
      <c r="H10" s="4">
        <f t="shared" si="1"/>
        <v>22.356835952178344</v>
      </c>
      <c r="I10" s="4">
        <f t="shared" si="1"/>
        <v>8.2007470225258263</v>
      </c>
      <c r="J10" s="4">
        <f t="shared" si="1"/>
        <v>8.2174608154072786</v>
      </c>
      <c r="K10" s="4">
        <f t="shared" si="1"/>
        <v>4.4081592699062719</v>
      </c>
      <c r="L10" s="4">
        <f t="shared" si="1"/>
        <v>7.6299708865132345</v>
      </c>
      <c r="M10" s="4">
        <f t="shared" si="1"/>
        <v>20.304709454639809</v>
      </c>
      <c r="N10" s="4">
        <f t="shared" si="1"/>
        <v>8.39924713884235</v>
      </c>
      <c r="O10" s="4">
        <f t="shared" si="1"/>
        <v>12.087324084548762</v>
      </c>
      <c r="P10" s="4"/>
      <c r="Q10" s="4"/>
      <c r="R10" s="4"/>
      <c r="S10" s="4"/>
    </row>
    <row r="11" spans="1:19" x14ac:dyDescent="0.25">
      <c r="A11" s="2" t="s">
        <v>35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2" t="s">
        <v>36</v>
      </c>
      <c r="B12" s="4">
        <f t="shared" ref="B12:O12" si="2">2*B10</f>
        <v>8.6200895362287717</v>
      </c>
      <c r="C12" s="4">
        <f t="shared" si="2"/>
        <v>9.1859221517592982</v>
      </c>
      <c r="D12" s="4">
        <f t="shared" si="2"/>
        <v>4.4185207943054134</v>
      </c>
      <c r="E12" s="4">
        <f t="shared" si="2"/>
        <v>21.12248397809957</v>
      </c>
      <c r="F12" s="4">
        <f t="shared" si="2"/>
        <v>21.527256071141093</v>
      </c>
      <c r="G12" s="4">
        <f t="shared" si="2"/>
        <v>8.5373253997142804</v>
      </c>
      <c r="H12" s="4">
        <f t="shared" si="2"/>
        <v>44.713671904356687</v>
      </c>
      <c r="I12" s="4">
        <f t="shared" si="2"/>
        <v>16.401494045051653</v>
      </c>
      <c r="J12" s="4">
        <f t="shared" si="2"/>
        <v>16.434921630814557</v>
      </c>
      <c r="K12" s="4">
        <f t="shared" si="2"/>
        <v>8.8163185398125439</v>
      </c>
      <c r="L12" s="4">
        <f t="shared" si="2"/>
        <v>15.259941773026469</v>
      </c>
      <c r="M12" s="4">
        <f t="shared" si="2"/>
        <v>40.609418909279619</v>
      </c>
      <c r="N12" s="4">
        <f t="shared" si="2"/>
        <v>16.7984942776847</v>
      </c>
      <c r="O12" s="4">
        <f t="shared" si="2"/>
        <v>24.174648169097523</v>
      </c>
      <c r="P12" s="4"/>
      <c r="Q12" s="4"/>
      <c r="R12" s="4"/>
      <c r="S12" s="4"/>
    </row>
    <row r="14" spans="1:19" x14ac:dyDescent="0.25">
      <c r="A14" s="7" t="s">
        <v>46</v>
      </c>
    </row>
    <row r="15" spans="1:19" x14ac:dyDescent="0.25">
      <c r="A15" s="5" t="s">
        <v>9</v>
      </c>
      <c r="B15" s="5">
        <v>25.801195175808601</v>
      </c>
      <c r="C15" s="5">
        <v>48.347906716721901</v>
      </c>
      <c r="D15" s="5">
        <v>5.6179007062152904</v>
      </c>
      <c r="E15" s="5">
        <v>20.490947695758599</v>
      </c>
      <c r="F15" s="5">
        <v>3.79636137540319</v>
      </c>
      <c r="G15" s="5">
        <v>0.52167712846570902</v>
      </c>
      <c r="H15" s="5">
        <v>3.7259432394552001</v>
      </c>
      <c r="I15" s="5">
        <v>0.57233131311082497</v>
      </c>
      <c r="J15" s="5">
        <v>3.9357556187939098</v>
      </c>
      <c r="K15" s="5">
        <v>0.88690156035174705</v>
      </c>
      <c r="L15" s="5">
        <v>2.8370098130585601</v>
      </c>
      <c r="M15" s="5">
        <v>0.37083079856970802</v>
      </c>
      <c r="N15" s="5">
        <v>2.9630186739564501</v>
      </c>
      <c r="O15" s="5">
        <v>0.47920073242225503</v>
      </c>
    </row>
    <row r="16" spans="1:19" x14ac:dyDescent="0.25">
      <c r="A16" s="5" t="s">
        <v>10</v>
      </c>
      <c r="B16" s="5">
        <v>25.5021858898819</v>
      </c>
      <c r="C16" s="5">
        <v>46.763168875037302</v>
      </c>
      <c r="D16" s="5">
        <v>5.3098742453901204</v>
      </c>
      <c r="E16" s="5">
        <v>21.787284482157698</v>
      </c>
      <c r="F16" s="5">
        <v>4.4516400132306604</v>
      </c>
      <c r="G16" s="5">
        <v>0.75011983250242598</v>
      </c>
      <c r="H16" s="5">
        <v>3.9333869538964201</v>
      </c>
      <c r="I16" s="5">
        <v>0.64631040153602504</v>
      </c>
      <c r="J16" s="5">
        <v>4.3374255234357104</v>
      </c>
      <c r="K16" s="5">
        <v>0.95986802320884301</v>
      </c>
      <c r="L16" s="5">
        <v>2.3596248041681598</v>
      </c>
      <c r="M16" s="5">
        <v>0.32565155986989802</v>
      </c>
      <c r="N16" s="5">
        <v>2.6770042378487502</v>
      </c>
      <c r="O16" s="5">
        <v>0.39746811965470402</v>
      </c>
    </row>
    <row r="17" spans="1:19" x14ac:dyDescent="0.25">
      <c r="A17" s="5" t="s">
        <v>11</v>
      </c>
      <c r="B17" s="5">
        <v>25.942141858573301</v>
      </c>
      <c r="C17" s="5">
        <v>47.331787823115697</v>
      </c>
      <c r="D17" s="5">
        <v>5.4730202520517102</v>
      </c>
      <c r="E17" s="5">
        <v>21.840387489866099</v>
      </c>
      <c r="F17" s="5">
        <v>4.0599739247326996</v>
      </c>
      <c r="G17" s="5">
        <v>0.53593267317020699</v>
      </c>
      <c r="H17" s="5">
        <v>4.75787768863447</v>
      </c>
      <c r="I17" s="5">
        <v>0.65785013533140402</v>
      </c>
      <c r="J17" s="5">
        <v>3.9585182653974398</v>
      </c>
      <c r="K17" s="5">
        <v>0.86497906892578402</v>
      </c>
      <c r="L17" s="5">
        <v>2.7351378312952099</v>
      </c>
      <c r="M17" s="5">
        <v>0.43724427646710001</v>
      </c>
      <c r="N17" s="5">
        <v>2.8709075514457698</v>
      </c>
      <c r="O17" s="5">
        <v>0.48111019341518602</v>
      </c>
    </row>
    <row r="18" spans="1:19" x14ac:dyDescent="0.25">
      <c r="A18" s="5" t="s">
        <v>12</v>
      </c>
      <c r="B18" s="5">
        <v>26.165415563459199</v>
      </c>
      <c r="C18" s="5">
        <v>48.658140067229198</v>
      </c>
      <c r="D18" s="5">
        <v>5.7081217506317596</v>
      </c>
      <c r="E18" s="5">
        <v>22.355831531536101</v>
      </c>
      <c r="F18" s="5">
        <v>4.73459817862188</v>
      </c>
      <c r="G18" s="5">
        <v>0.78095073921296598</v>
      </c>
      <c r="H18" s="5">
        <v>4.6416203742247104</v>
      </c>
      <c r="I18" s="5">
        <v>0.68949474884585205</v>
      </c>
      <c r="J18" s="5">
        <v>4.3546388702769496</v>
      </c>
      <c r="K18" s="5">
        <v>0.80196669209199101</v>
      </c>
      <c r="L18" s="5">
        <v>2.99336537829834</v>
      </c>
      <c r="M18" s="5">
        <v>0.44107621501038502</v>
      </c>
      <c r="N18" s="5">
        <v>3.06974309242247</v>
      </c>
      <c r="O18" s="5">
        <v>0.49712467953085299</v>
      </c>
    </row>
    <row r="19" spans="1:19" x14ac:dyDescent="0.25">
      <c r="A19" s="5" t="s">
        <v>13</v>
      </c>
      <c r="B19" s="5">
        <v>25.632862599950901</v>
      </c>
      <c r="C19" s="5">
        <v>46.862135246586</v>
      </c>
      <c r="D19" s="5">
        <v>5.7239323725393199</v>
      </c>
      <c r="E19" s="5">
        <v>20.4260875802598</v>
      </c>
      <c r="F19" s="5">
        <v>4.2754469034985796</v>
      </c>
      <c r="G19" s="5">
        <v>0.70187130367775996</v>
      </c>
      <c r="H19" s="5">
        <v>3.0547851363937801</v>
      </c>
      <c r="I19" s="5">
        <v>0.51424525136465304</v>
      </c>
      <c r="J19" s="5">
        <v>4.0936614523617898</v>
      </c>
      <c r="K19" s="5">
        <v>0.81449051701036901</v>
      </c>
      <c r="L19" s="5">
        <v>2.51475423545405</v>
      </c>
      <c r="M19" s="5">
        <v>0.37403918071893999</v>
      </c>
      <c r="N19" s="5">
        <v>3.1119203624897498</v>
      </c>
      <c r="O19" s="5">
        <v>0.39484006935840199</v>
      </c>
    </row>
    <row r="20" spans="1:19" x14ac:dyDescent="0.25">
      <c r="A20" s="2" t="s">
        <v>0</v>
      </c>
      <c r="B20" s="2">
        <v>25.8087602175348</v>
      </c>
      <c r="C20" s="2">
        <v>47.592627745738</v>
      </c>
      <c r="D20" s="2">
        <v>5.5665698653656399</v>
      </c>
      <c r="E20" s="2">
        <v>21.380107755915599</v>
      </c>
      <c r="F20" s="2">
        <v>4.2636040790973997</v>
      </c>
      <c r="G20" s="2">
        <v>0.65811033540581299</v>
      </c>
      <c r="H20" s="2">
        <v>4.0227226785209202</v>
      </c>
      <c r="I20" s="2">
        <v>0.61604637003775198</v>
      </c>
      <c r="J20" s="2">
        <v>4.1359999460531602</v>
      </c>
      <c r="K20" s="2">
        <v>0.86564117231774595</v>
      </c>
      <c r="L20" s="2">
        <v>2.6879784124548598</v>
      </c>
      <c r="M20" s="2">
        <v>0.38976840612720598</v>
      </c>
      <c r="N20" s="2">
        <v>2.9385187836326399</v>
      </c>
      <c r="O20" s="2">
        <v>0.44994875887628</v>
      </c>
      <c r="P20" s="2"/>
      <c r="Q20" s="2"/>
      <c r="R20" s="2"/>
      <c r="S20" s="2"/>
    </row>
    <row r="21" spans="1:19" x14ac:dyDescent="0.25">
      <c r="A21" s="2" t="s">
        <v>19</v>
      </c>
      <c r="B21" s="4">
        <f>STDEV(B15:B19)</f>
        <v>0.25979738164886024</v>
      </c>
      <c r="C21" s="4">
        <f t="shared" ref="C21:O21" si="3">STDEV(C15:C19)</f>
        <v>0.86536431720909956</v>
      </c>
      <c r="D21" s="4">
        <f t="shared" si="3"/>
        <v>0.17469897078583022</v>
      </c>
      <c r="E21" s="4">
        <f t="shared" si="3"/>
        <v>0.87040900074715222</v>
      </c>
      <c r="F21" s="4">
        <f t="shared" si="3"/>
        <v>0.35955326125767095</v>
      </c>
      <c r="G21" s="4">
        <f t="shared" si="3"/>
        <v>0.12146186213467766</v>
      </c>
      <c r="H21" s="4">
        <f t="shared" si="3"/>
        <v>0.69936564814980762</v>
      </c>
      <c r="I21" s="4">
        <f t="shared" si="3"/>
        <v>7.1296221340987065E-2</v>
      </c>
      <c r="J21" s="4">
        <f t="shared" si="3"/>
        <v>0.20110030334734252</v>
      </c>
      <c r="K21" s="4">
        <f t="shared" si="3"/>
        <v>6.3249448376063194E-2</v>
      </c>
      <c r="L21" s="4">
        <f t="shared" si="3"/>
        <v>0.25274407788850894</v>
      </c>
      <c r="M21" s="4">
        <f t="shared" si="3"/>
        <v>4.8998624987983727E-2</v>
      </c>
      <c r="N21" s="4">
        <f t="shared" si="3"/>
        <v>0.17381693514137719</v>
      </c>
      <c r="O21" s="4">
        <f t="shared" si="3"/>
        <v>4.9607120461549192E-2</v>
      </c>
      <c r="P21" s="4"/>
      <c r="Q21" s="4"/>
      <c r="R21" s="4"/>
      <c r="S21" s="4"/>
    </row>
    <row r="22" spans="1:19" x14ac:dyDescent="0.25">
      <c r="A22" s="2" t="s">
        <v>20</v>
      </c>
      <c r="B22" s="4">
        <f t="shared" ref="B22:O22" si="4">B21/B20*100</f>
        <v>1.0066248028154046</v>
      </c>
      <c r="C22" s="4">
        <f t="shared" si="4"/>
        <v>1.8182738760134849</v>
      </c>
      <c r="D22" s="4">
        <f t="shared" si="4"/>
        <v>3.1383594387772065</v>
      </c>
      <c r="E22" s="4">
        <f t="shared" si="4"/>
        <v>4.0711160611728969</v>
      </c>
      <c r="F22" s="4">
        <f t="shared" si="4"/>
        <v>8.433082776620946</v>
      </c>
      <c r="G22" s="4">
        <f t="shared" si="4"/>
        <v>18.456154781368113</v>
      </c>
      <c r="H22" s="4">
        <f t="shared" si="4"/>
        <v>17.385380600159873</v>
      </c>
      <c r="I22" s="4">
        <f t="shared" si="4"/>
        <v>11.573190722090928</v>
      </c>
      <c r="J22" s="4">
        <f t="shared" si="4"/>
        <v>4.8621930843893146</v>
      </c>
      <c r="K22" s="4">
        <f t="shared" si="4"/>
        <v>7.3066589712586572</v>
      </c>
      <c r="L22" s="4">
        <f t="shared" si="4"/>
        <v>9.4027569833674534</v>
      </c>
      <c r="M22" s="4">
        <f t="shared" si="4"/>
        <v>12.571215167191459</v>
      </c>
      <c r="N22" s="4">
        <f t="shared" si="4"/>
        <v>5.9151207781800244</v>
      </c>
      <c r="O22" s="4">
        <f t="shared" si="4"/>
        <v>11.025059961369822</v>
      </c>
      <c r="P22" s="4"/>
      <c r="Q22" s="4"/>
      <c r="R22" s="4"/>
      <c r="S22" s="4"/>
    </row>
    <row r="23" spans="1:19" x14ac:dyDescent="0.25">
      <c r="A23" s="2" t="s">
        <v>35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5">
      <c r="A24" s="2" t="s">
        <v>36</v>
      </c>
      <c r="B24" s="4">
        <f t="shared" ref="B24:O24" si="5">2*B22</f>
        <v>2.0132496056308091</v>
      </c>
      <c r="C24" s="4">
        <f t="shared" si="5"/>
        <v>3.6365477520269698</v>
      </c>
      <c r="D24" s="4">
        <f t="shared" si="5"/>
        <v>6.2767188775544129</v>
      </c>
      <c r="E24" s="4">
        <f t="shared" si="5"/>
        <v>8.1422321223457939</v>
      </c>
      <c r="F24" s="4">
        <f t="shared" si="5"/>
        <v>16.866165553241892</v>
      </c>
      <c r="G24" s="4">
        <f t="shared" si="5"/>
        <v>36.912309562736226</v>
      </c>
      <c r="H24" s="4">
        <f t="shared" si="5"/>
        <v>34.770761200319747</v>
      </c>
      <c r="I24" s="4">
        <f t="shared" si="5"/>
        <v>23.146381444181856</v>
      </c>
      <c r="J24" s="4">
        <f t="shared" si="5"/>
        <v>9.7243861687786293</v>
      </c>
      <c r="K24" s="4">
        <f t="shared" si="5"/>
        <v>14.613317942517314</v>
      </c>
      <c r="L24" s="4">
        <f t="shared" si="5"/>
        <v>18.805513966734907</v>
      </c>
      <c r="M24" s="4">
        <f t="shared" si="5"/>
        <v>25.142430334382919</v>
      </c>
      <c r="N24" s="4">
        <f t="shared" si="5"/>
        <v>11.830241556360049</v>
      </c>
      <c r="O24" s="4">
        <f t="shared" si="5"/>
        <v>22.050119922739643</v>
      </c>
      <c r="P24" s="4"/>
      <c r="Q24" s="4"/>
      <c r="R24" s="4"/>
      <c r="S24" s="4"/>
    </row>
    <row r="26" spans="1:19" x14ac:dyDescent="0.25">
      <c r="A26" s="7" t="s">
        <v>47</v>
      </c>
    </row>
    <row r="27" spans="1:19" x14ac:dyDescent="0.25">
      <c r="A27" s="5" t="s">
        <v>16</v>
      </c>
      <c r="B27" s="5">
        <v>24.731879536392899</v>
      </c>
      <c r="C27" s="5">
        <v>46.461457971271301</v>
      </c>
      <c r="D27" s="5">
        <v>5.3301458172455503</v>
      </c>
      <c r="E27" s="5">
        <v>20.710081620647099</v>
      </c>
      <c r="F27" s="5">
        <v>3.48428860415508</v>
      </c>
      <c r="G27" s="5">
        <v>0.60263384495115102</v>
      </c>
      <c r="H27" s="5">
        <v>3.7559144019149802</v>
      </c>
      <c r="I27" s="5">
        <v>0.52387369017688201</v>
      </c>
      <c r="J27" s="5">
        <v>4.1185272206476196</v>
      </c>
      <c r="K27" s="5">
        <v>0.84298992660732996</v>
      </c>
      <c r="L27" s="5">
        <v>2.6292245043503701</v>
      </c>
      <c r="M27" s="5">
        <v>0.33381571862084197</v>
      </c>
      <c r="N27" s="5">
        <v>3.0627040614327199</v>
      </c>
      <c r="O27" s="5">
        <v>0.42370453158140697</v>
      </c>
    </row>
    <row r="28" spans="1:19" x14ac:dyDescent="0.25">
      <c r="A28" s="5" t="s">
        <v>17</v>
      </c>
      <c r="B28" s="5">
        <v>24.200119618355501</v>
      </c>
      <c r="C28" s="5">
        <v>46.559838692566899</v>
      </c>
      <c r="D28" s="5">
        <v>5.1208307644351603</v>
      </c>
      <c r="E28" s="5">
        <v>20.7458167835876</v>
      </c>
      <c r="F28" s="5">
        <v>4.22177745633409</v>
      </c>
      <c r="G28" s="5">
        <v>0.68448907387143898</v>
      </c>
      <c r="H28" s="5">
        <v>3.9979898136137102</v>
      </c>
      <c r="I28" s="5">
        <v>0.71289376692525597</v>
      </c>
      <c r="J28" s="5">
        <v>4.1885706118799204</v>
      </c>
      <c r="K28" s="5">
        <v>0.80327220820266498</v>
      </c>
      <c r="L28" s="5">
        <v>2.8960216378240502</v>
      </c>
      <c r="M28" s="5">
        <v>0.44869548886182098</v>
      </c>
      <c r="N28" s="5">
        <v>2.4595406469672501</v>
      </c>
      <c r="O28" s="5">
        <v>0.45424376339651901</v>
      </c>
    </row>
    <row r="29" spans="1:19" x14ac:dyDescent="0.25">
      <c r="A29" s="5" t="s">
        <v>18</v>
      </c>
      <c r="B29" s="5">
        <v>24.690756737465801</v>
      </c>
      <c r="C29" s="5">
        <v>45.811099087583798</v>
      </c>
      <c r="D29" s="5">
        <v>5.5447904221368498</v>
      </c>
      <c r="E29" s="5">
        <v>20.486192605036798</v>
      </c>
      <c r="F29" s="5">
        <v>3.9712923644446998</v>
      </c>
      <c r="G29" s="5">
        <v>0.67815502727250199</v>
      </c>
      <c r="H29" s="5">
        <v>4.1219404617831898</v>
      </c>
      <c r="I29" s="5">
        <v>0.67427070953702795</v>
      </c>
      <c r="J29" s="5">
        <v>3.9820132897246001</v>
      </c>
      <c r="K29" s="5">
        <v>0.90860097966878195</v>
      </c>
      <c r="L29" s="5">
        <v>2.7407711840272002</v>
      </c>
      <c r="M29" s="5">
        <v>0.37777038187930401</v>
      </c>
      <c r="N29" s="5">
        <v>3.1198391239839101</v>
      </c>
      <c r="O29" s="5">
        <v>0.452931856538202</v>
      </c>
    </row>
    <row r="30" spans="1:19" x14ac:dyDescent="0.25">
      <c r="A30" s="2" t="s">
        <v>0</v>
      </c>
      <c r="B30" s="2">
        <v>24.540918630738101</v>
      </c>
      <c r="C30" s="2">
        <v>46.277465250474002</v>
      </c>
      <c r="D30" s="2">
        <v>5.33192233460586</v>
      </c>
      <c r="E30" s="2">
        <v>20.647363669757201</v>
      </c>
      <c r="F30" s="2">
        <v>3.8924528083112899</v>
      </c>
      <c r="G30" s="2">
        <v>0.65509264869836403</v>
      </c>
      <c r="H30" s="2">
        <v>3.9586148924372901</v>
      </c>
      <c r="I30" s="2">
        <v>0.63701272221305505</v>
      </c>
      <c r="J30" s="2">
        <v>4.0963703740840396</v>
      </c>
      <c r="K30" s="2">
        <v>0.851621038159592</v>
      </c>
      <c r="L30" s="2">
        <v>2.7553391087338701</v>
      </c>
      <c r="M30" s="2">
        <v>0.386760529787322</v>
      </c>
      <c r="N30" s="2">
        <v>2.8806946107946301</v>
      </c>
      <c r="O30" s="2">
        <v>0.443626717172042</v>
      </c>
      <c r="P30" s="2"/>
      <c r="Q30" s="2"/>
      <c r="R30" s="2"/>
      <c r="S30" s="2"/>
    </row>
    <row r="31" spans="1:19" x14ac:dyDescent="0.25">
      <c r="A31" s="2" t="s">
        <v>19</v>
      </c>
      <c r="B31" s="4">
        <v>0.29585595528668801</v>
      </c>
      <c r="C31" s="4">
        <v>0.40686943851481111</v>
      </c>
      <c r="D31" s="4">
        <v>0.21198541188035094</v>
      </c>
      <c r="E31" s="4">
        <v>0.14071721481367744</v>
      </c>
      <c r="F31" s="4">
        <v>0.37501227777309265</v>
      </c>
      <c r="G31" s="4">
        <v>4.5540911327298129E-2</v>
      </c>
      <c r="H31" s="4">
        <v>0.18616271763943051</v>
      </c>
      <c r="I31" s="4">
        <v>9.9866238379471547E-2</v>
      </c>
      <c r="J31" s="4">
        <v>0.10504606713830593</v>
      </c>
      <c r="K31" s="4">
        <v>5.3192194818517037E-2</v>
      </c>
      <c r="L31" s="4">
        <v>0.1339938279553862</v>
      </c>
      <c r="M31" s="4">
        <v>5.7965140146565827E-2</v>
      </c>
      <c r="N31" s="4">
        <v>0.36584709890719974</v>
      </c>
      <c r="O31" s="4">
        <v>1.7265583799339772E-2</v>
      </c>
      <c r="P31" s="4"/>
      <c r="Q31" s="4"/>
      <c r="R31" s="4"/>
      <c r="S31" s="4"/>
    </row>
    <row r="32" spans="1:19" x14ac:dyDescent="0.25">
      <c r="A32" s="2" t="s">
        <v>20</v>
      </c>
      <c r="B32" s="4">
        <v>1.2055618607370366</v>
      </c>
      <c r="C32" s="4">
        <v>0.87919560052101975</v>
      </c>
      <c r="D32" s="4">
        <v>3.9757783136580715</v>
      </c>
      <c r="E32" s="4">
        <v>0.68152630555827354</v>
      </c>
      <c r="F32" s="4">
        <v>9.6343435936424058</v>
      </c>
      <c r="G32" s="4">
        <v>6.9518275648163081</v>
      </c>
      <c r="H32" s="4">
        <v>4.7027236217163697</v>
      </c>
      <c r="I32" s="4">
        <v>15.677275334866911</v>
      </c>
      <c r="J32" s="4">
        <v>2.5643693695981904</v>
      </c>
      <c r="K32" s="4">
        <v>6.2459935153162487</v>
      </c>
      <c r="L32" s="4">
        <v>4.8630612301278182</v>
      </c>
      <c r="M32" s="4">
        <v>14.987346350580452</v>
      </c>
      <c r="N32" s="4">
        <v>12.699961236303423</v>
      </c>
      <c r="O32" s="4">
        <v>3.8919170399387912</v>
      </c>
      <c r="P32" s="4"/>
      <c r="Q32" s="4"/>
      <c r="R32" s="4"/>
      <c r="S32" s="4"/>
    </row>
    <row r="33" spans="1:19" x14ac:dyDescent="0.25">
      <c r="A33" s="2" t="s">
        <v>35</v>
      </c>
    </row>
    <row r="34" spans="1:19" x14ac:dyDescent="0.25">
      <c r="A34" s="2" t="s">
        <v>36</v>
      </c>
      <c r="B34" s="6">
        <f t="shared" ref="B34:O34" si="6">2*B32</f>
        <v>2.4111237214740733</v>
      </c>
      <c r="C34" s="6">
        <f t="shared" si="6"/>
        <v>1.7583912010420395</v>
      </c>
      <c r="D34" s="6">
        <f t="shared" si="6"/>
        <v>7.9515566273161431</v>
      </c>
      <c r="E34" s="6">
        <f t="shared" si="6"/>
        <v>1.3630526111165471</v>
      </c>
      <c r="F34" s="6">
        <f t="shared" si="6"/>
        <v>19.268687187284812</v>
      </c>
      <c r="G34" s="6">
        <f t="shared" si="6"/>
        <v>13.903655129632616</v>
      </c>
      <c r="H34" s="6">
        <f t="shared" si="6"/>
        <v>9.4054472434327394</v>
      </c>
      <c r="I34" s="6">
        <f t="shared" si="6"/>
        <v>31.354550669733822</v>
      </c>
      <c r="J34" s="6">
        <f t="shared" si="6"/>
        <v>5.1287387391963808</v>
      </c>
      <c r="K34" s="6">
        <f t="shared" si="6"/>
        <v>12.491987030632497</v>
      </c>
      <c r="L34" s="6">
        <f t="shared" si="6"/>
        <v>9.7261224602556364</v>
      </c>
      <c r="M34" s="6">
        <f t="shared" si="6"/>
        <v>29.974692701160905</v>
      </c>
      <c r="N34" s="6">
        <f t="shared" si="6"/>
        <v>25.399922472606846</v>
      </c>
      <c r="O34" s="6">
        <f t="shared" si="6"/>
        <v>7.7838340798775825</v>
      </c>
      <c r="P34" s="6"/>
      <c r="Q34" s="6"/>
      <c r="R34" s="6"/>
      <c r="S34" s="6"/>
    </row>
    <row r="36" spans="1:19" x14ac:dyDescent="0.25">
      <c r="A36" s="2" t="s">
        <v>39</v>
      </c>
    </row>
    <row r="37" spans="1:19" x14ac:dyDescent="0.25">
      <c r="A37" s="2">
        <v>230701</v>
      </c>
      <c r="B37" s="2">
        <v>25.831363432893902</v>
      </c>
      <c r="C37" s="2">
        <v>48.5701333714279</v>
      </c>
      <c r="D37" s="2">
        <v>5.6217429217920998</v>
      </c>
      <c r="E37" s="2">
        <v>21.6775705434084</v>
      </c>
      <c r="F37" s="2">
        <v>4.4710723945658302</v>
      </c>
      <c r="G37" s="2">
        <v>0.68632502254822703</v>
      </c>
      <c r="H37" s="2">
        <v>4.2968622043035802</v>
      </c>
      <c r="I37" s="2">
        <v>0.67025014535992899</v>
      </c>
      <c r="J37" s="2">
        <v>4.5080634820361203</v>
      </c>
      <c r="K37" s="2">
        <v>0.835792220275824</v>
      </c>
      <c r="L37" s="2">
        <v>2.73304121446367</v>
      </c>
      <c r="M37" s="2">
        <v>0.36457945433308703</v>
      </c>
      <c r="N37" s="2">
        <v>2.7638408173276399</v>
      </c>
      <c r="O37" s="2">
        <v>0.43742445735511498</v>
      </c>
      <c r="P37" s="2"/>
      <c r="Q37" s="2"/>
      <c r="R37" s="2"/>
      <c r="S37" s="2"/>
    </row>
    <row r="38" spans="1:19" x14ac:dyDescent="0.25">
      <c r="A38" s="2">
        <v>230628</v>
      </c>
      <c r="B38" s="2">
        <v>25.8087602175348</v>
      </c>
      <c r="C38" s="2">
        <v>47.592627745738</v>
      </c>
      <c r="D38" s="2">
        <v>5.5665698653656399</v>
      </c>
      <c r="E38" s="2">
        <v>21.380107755915599</v>
      </c>
      <c r="F38" s="2">
        <v>4.2636040790973997</v>
      </c>
      <c r="G38" s="2">
        <v>0.65811033540581299</v>
      </c>
      <c r="H38" s="2">
        <v>4.0227226785209202</v>
      </c>
      <c r="I38" s="2">
        <v>0.61604637003775198</v>
      </c>
      <c r="J38" s="2">
        <v>4.1359999460531602</v>
      </c>
      <c r="K38" s="2">
        <v>0.86564117231774595</v>
      </c>
      <c r="L38" s="2">
        <v>2.6879784124548598</v>
      </c>
      <c r="M38" s="2">
        <v>0.38976840612720598</v>
      </c>
      <c r="N38" s="2">
        <v>2.9385187836326399</v>
      </c>
      <c r="O38" s="2">
        <v>0.44994875887628</v>
      </c>
      <c r="P38" s="2"/>
      <c r="Q38" s="2"/>
      <c r="R38" s="2"/>
      <c r="S38" s="2"/>
    </row>
    <row r="39" spans="1:19" x14ac:dyDescent="0.25">
      <c r="A39" s="2">
        <v>230627</v>
      </c>
      <c r="B39" s="2">
        <v>24.540918630738101</v>
      </c>
      <c r="C39" s="2">
        <v>46.277465250474002</v>
      </c>
      <c r="D39" s="2">
        <v>5.33192233460586</v>
      </c>
      <c r="E39" s="2">
        <v>20.647363669757201</v>
      </c>
      <c r="F39" s="2">
        <v>3.8924528083112899</v>
      </c>
      <c r="G39" s="2">
        <v>0.65509264869836403</v>
      </c>
      <c r="H39" s="2">
        <v>3.9586148924372901</v>
      </c>
      <c r="I39" s="2">
        <v>0.63701272221305505</v>
      </c>
      <c r="J39" s="2">
        <v>4.0963703740840396</v>
      </c>
      <c r="K39" s="2">
        <v>0.851621038159592</v>
      </c>
      <c r="L39" s="2">
        <v>2.7553391087338701</v>
      </c>
      <c r="M39" s="2">
        <v>0.386760529787322</v>
      </c>
      <c r="N39" s="2">
        <v>2.8806946107946301</v>
      </c>
      <c r="O39" s="2">
        <v>0.443626717172042</v>
      </c>
      <c r="P39" s="2"/>
      <c r="Q39" s="2"/>
      <c r="R39" s="2"/>
      <c r="S39" s="2"/>
    </row>
    <row r="40" spans="1:19" x14ac:dyDescent="0.25">
      <c r="A40" s="5" t="s">
        <v>43</v>
      </c>
      <c r="B40" s="6">
        <f t="shared" ref="B40:O40" si="7">AVERAGE(B37:B39)</f>
        <v>25.393680760388936</v>
      </c>
      <c r="C40" s="6">
        <f t="shared" si="7"/>
        <v>47.480075455879962</v>
      </c>
      <c r="D40" s="6">
        <f t="shared" si="7"/>
        <v>5.506745040587866</v>
      </c>
      <c r="E40" s="6">
        <f t="shared" si="7"/>
        <v>21.23501398969373</v>
      </c>
      <c r="F40" s="6">
        <f t="shared" si="7"/>
        <v>4.2090430939915064</v>
      </c>
      <c r="G40" s="6">
        <f t="shared" si="7"/>
        <v>0.66650933555080139</v>
      </c>
      <c r="H40" s="6">
        <f t="shared" si="7"/>
        <v>4.0927332584205969</v>
      </c>
      <c r="I40" s="6">
        <f t="shared" si="7"/>
        <v>0.64110307920357867</v>
      </c>
      <c r="J40" s="6">
        <f t="shared" si="7"/>
        <v>4.2468112673911067</v>
      </c>
      <c r="K40" s="6">
        <f t="shared" si="7"/>
        <v>0.85101814358438732</v>
      </c>
      <c r="L40" s="6">
        <f t="shared" si="7"/>
        <v>2.7254529118841333</v>
      </c>
      <c r="M40" s="6">
        <f t="shared" si="7"/>
        <v>0.38036946341587169</v>
      </c>
      <c r="N40" s="6">
        <f t="shared" si="7"/>
        <v>2.8610180705849699</v>
      </c>
      <c r="O40" s="6">
        <f t="shared" si="7"/>
        <v>0.44366664446781234</v>
      </c>
      <c r="P40" s="6"/>
      <c r="Q40" s="6"/>
      <c r="R40" s="6"/>
      <c r="S40" s="6"/>
    </row>
    <row r="41" spans="1:19" x14ac:dyDescent="0.25">
      <c r="A41" s="5" t="s">
        <v>19</v>
      </c>
      <c r="B41" s="6">
        <f t="shared" ref="B41:O41" si="8">STDEV(B37:B39)</f>
        <v>0.73860013786968026</v>
      </c>
      <c r="C41" s="6">
        <f t="shared" si="8"/>
        <v>1.1504706826659186</v>
      </c>
      <c r="D41" s="6">
        <f t="shared" si="8"/>
        <v>0.15389363350708396</v>
      </c>
      <c r="E41" s="6">
        <f t="shared" si="8"/>
        <v>0.53020816796507242</v>
      </c>
      <c r="F41" s="6">
        <f t="shared" si="8"/>
        <v>0.29314302349047633</v>
      </c>
      <c r="G41" s="6">
        <f t="shared" si="8"/>
        <v>1.7227091938311508E-2</v>
      </c>
      <c r="H41" s="6">
        <f t="shared" si="8"/>
        <v>0.17966335733701957</v>
      </c>
      <c r="I41" s="6">
        <f t="shared" si="8"/>
        <v>2.7332408968598169E-2</v>
      </c>
      <c r="J41" s="6">
        <f t="shared" si="8"/>
        <v>0.22711707440504583</v>
      </c>
      <c r="K41" s="6">
        <f t="shared" si="8"/>
        <v>1.4933606259100564E-2</v>
      </c>
      <c r="L41" s="6">
        <f t="shared" si="8"/>
        <v>3.4315486341114573E-2</v>
      </c>
      <c r="M41" s="6">
        <f t="shared" si="8"/>
        <v>1.3757002585767897E-2</v>
      </c>
      <c r="N41" s="6">
        <f t="shared" si="8"/>
        <v>8.8985800294650697E-2</v>
      </c>
      <c r="O41" s="6">
        <f t="shared" si="8"/>
        <v>6.2622462255946731E-3</v>
      </c>
      <c r="P41" s="6"/>
      <c r="Q41" s="6"/>
      <c r="R41" s="6"/>
      <c r="S41" s="6"/>
    </row>
    <row r="42" spans="1:19" x14ac:dyDescent="0.25">
      <c r="A42" s="2" t="s">
        <v>51</v>
      </c>
      <c r="B42" s="8">
        <f t="shared" ref="B42:O42" si="9">B41/B40*100</f>
        <v>2.9085981856628162</v>
      </c>
      <c r="C42" s="8">
        <f t="shared" si="9"/>
        <v>2.4230599290748254</v>
      </c>
      <c r="D42" s="8">
        <f t="shared" si="9"/>
        <v>2.7946387997410396</v>
      </c>
      <c r="E42" s="8">
        <f t="shared" si="9"/>
        <v>2.4968581053085503</v>
      </c>
      <c r="F42" s="8">
        <f t="shared" si="9"/>
        <v>6.9646001940190132</v>
      </c>
      <c r="G42" s="8">
        <f t="shared" si="9"/>
        <v>2.5846737651581564</v>
      </c>
      <c r="H42" s="8">
        <f t="shared" si="9"/>
        <v>4.3898135058611762</v>
      </c>
      <c r="I42" s="8">
        <f t="shared" si="9"/>
        <v>4.2633407723688244</v>
      </c>
      <c r="J42" s="8">
        <f t="shared" si="9"/>
        <v>5.3479436712658055</v>
      </c>
      <c r="K42" s="8">
        <f t="shared" si="9"/>
        <v>1.754792934989845</v>
      </c>
      <c r="L42" s="8">
        <f t="shared" si="9"/>
        <v>1.259074636420408</v>
      </c>
      <c r="M42" s="8">
        <f t="shared" si="9"/>
        <v>3.6167473756238069</v>
      </c>
      <c r="N42" s="8">
        <f t="shared" si="9"/>
        <v>3.110284454668141</v>
      </c>
      <c r="O42" s="8">
        <f t="shared" si="9"/>
        <v>1.4114755534769514</v>
      </c>
      <c r="P42" s="6"/>
      <c r="Q42" s="6"/>
      <c r="R42" s="6"/>
      <c r="S42" s="6"/>
    </row>
    <row r="43" spans="1:19" x14ac:dyDescent="0.25">
      <c r="A43" s="5" t="s">
        <v>36</v>
      </c>
      <c r="B43" s="6">
        <f t="shared" ref="B43:O43" si="10">2*B42</f>
        <v>5.8171963713256325</v>
      </c>
      <c r="C43" s="6">
        <f t="shared" si="10"/>
        <v>4.8461198581496507</v>
      </c>
      <c r="D43" s="6">
        <f t="shared" si="10"/>
        <v>5.5892775994820791</v>
      </c>
      <c r="E43" s="6">
        <f t="shared" si="10"/>
        <v>4.9937162106171007</v>
      </c>
      <c r="F43" s="6">
        <f t="shared" si="10"/>
        <v>13.929200388038026</v>
      </c>
      <c r="G43" s="6">
        <f t="shared" si="10"/>
        <v>5.1693475303163128</v>
      </c>
      <c r="H43" s="6">
        <f t="shared" si="10"/>
        <v>8.7796270117223525</v>
      </c>
      <c r="I43" s="6">
        <f t="shared" si="10"/>
        <v>8.5266815447376487</v>
      </c>
      <c r="J43" s="6">
        <f t="shared" si="10"/>
        <v>10.695887342531611</v>
      </c>
      <c r="K43" s="6">
        <f t="shared" si="10"/>
        <v>3.50958586997969</v>
      </c>
      <c r="L43" s="6">
        <f t="shared" si="10"/>
        <v>2.5181492728408159</v>
      </c>
      <c r="M43" s="6">
        <f t="shared" si="10"/>
        <v>7.2334947512476138</v>
      </c>
      <c r="N43" s="6">
        <f t="shared" si="10"/>
        <v>6.2205689093362819</v>
      </c>
      <c r="O43" s="6">
        <f t="shared" si="10"/>
        <v>2.8229511069539028</v>
      </c>
      <c r="P43" s="6"/>
      <c r="Q43" s="6"/>
      <c r="R43" s="6"/>
      <c r="S43" s="6"/>
    </row>
    <row r="44" spans="1:19" x14ac:dyDescent="0.25">
      <c r="A44" s="2" t="s">
        <v>55</v>
      </c>
      <c r="B44" s="9">
        <v>24</v>
      </c>
      <c r="C44" s="9">
        <v>44</v>
      </c>
      <c r="D44" s="9">
        <v>4.9000000000000004</v>
      </c>
      <c r="E44" s="9">
        <v>18.3</v>
      </c>
      <c r="F44" s="9">
        <v>3.8</v>
      </c>
      <c r="G44" s="9">
        <v>0.6</v>
      </c>
      <c r="H44" s="9">
        <v>3.5</v>
      </c>
      <c r="I44" s="9">
        <v>0.60199999999999998</v>
      </c>
      <c r="J44" s="9">
        <v>3.6</v>
      </c>
      <c r="K44" s="9">
        <v>0.74</v>
      </c>
      <c r="L44" s="9">
        <v>2.2000000000000002</v>
      </c>
      <c r="M44" s="9">
        <v>0.35</v>
      </c>
      <c r="N44" s="9">
        <v>2.5</v>
      </c>
      <c r="O44" s="9">
        <v>0.36</v>
      </c>
      <c r="P44" s="6"/>
      <c r="Q44" s="6"/>
      <c r="R44" s="6"/>
      <c r="S44" s="6"/>
    </row>
    <row r="45" spans="1:19" x14ac:dyDescent="0.25">
      <c r="A45" s="2" t="s">
        <v>53</v>
      </c>
      <c r="B45" s="10">
        <f>1-(B40/B44)</f>
        <v>-5.8070031682872392E-2</v>
      </c>
      <c r="C45" s="10">
        <f t="shared" ref="C45:O45" si="11">1-(C40/C44)</f>
        <v>-7.9092623997271794E-2</v>
      </c>
      <c r="D45" s="10">
        <f t="shared" si="11"/>
        <v>-0.1238255184873196</v>
      </c>
      <c r="E45" s="10">
        <f t="shared" si="11"/>
        <v>-0.16038327812534048</v>
      </c>
      <c r="F45" s="10">
        <f t="shared" si="11"/>
        <v>-0.10764291947144922</v>
      </c>
      <c r="G45" s="10">
        <f t="shared" si="11"/>
        <v>-0.11084889258466912</v>
      </c>
      <c r="H45" s="10">
        <f t="shared" si="11"/>
        <v>-0.16935235954874206</v>
      </c>
      <c r="I45" s="10">
        <f t="shared" si="11"/>
        <v>-6.4955281069067672E-2</v>
      </c>
      <c r="J45" s="10">
        <f t="shared" si="11"/>
        <v>-0.17966979649752957</v>
      </c>
      <c r="K45" s="10"/>
      <c r="L45" s="10"/>
      <c r="M45" s="10">
        <f t="shared" si="11"/>
        <v>-8.6769895473919112E-2</v>
      </c>
      <c r="N45" s="10">
        <f t="shared" si="11"/>
        <v>-0.14440722823398788</v>
      </c>
      <c r="O45" s="10">
        <f t="shared" si="11"/>
        <v>-0.2324073457439233</v>
      </c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9" x14ac:dyDescent="0.25">
      <c r="A47" s="5" t="s">
        <v>48</v>
      </c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11" t="s">
        <v>54</v>
      </c>
      <c r="B50" s="11"/>
      <c r="C50" s="11"/>
      <c r="D50" s="11"/>
      <c r="E50" s="11"/>
      <c r="F50" s="11"/>
      <c r="G50" s="11"/>
    </row>
    <row r="51" spans="1:16" x14ac:dyDescent="0.25">
      <c r="A51" s="11"/>
      <c r="B51" s="11"/>
      <c r="C51" s="11"/>
      <c r="D51" s="11"/>
      <c r="E51" s="11"/>
      <c r="F51" s="11"/>
      <c r="G51" s="11"/>
    </row>
    <row r="52" spans="1:16" x14ac:dyDescent="0.25">
      <c r="A52" s="11"/>
      <c r="B52" s="11"/>
      <c r="C52" s="11"/>
      <c r="D52" s="11"/>
      <c r="E52" s="11"/>
      <c r="F52" s="11"/>
      <c r="G52" s="11"/>
    </row>
    <row r="53" spans="1:16" x14ac:dyDescent="0.25">
      <c r="A53" s="11"/>
      <c r="B53" s="11"/>
      <c r="C53" s="11"/>
      <c r="D53" s="11"/>
      <c r="E53" s="11"/>
      <c r="F53" s="11"/>
      <c r="G53" s="11"/>
    </row>
    <row r="54" spans="1:16" x14ac:dyDescent="0.25">
      <c r="A54" s="11"/>
      <c r="B54" s="11"/>
      <c r="C54" s="11"/>
      <c r="D54" s="11"/>
      <c r="E54" s="11"/>
      <c r="F54" s="11"/>
      <c r="G54" s="11"/>
    </row>
  </sheetData>
  <mergeCells count="1">
    <mergeCell ref="A50:G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BE24-D69A-490D-8661-292DD41FA9DB}">
  <dimension ref="A1:S52"/>
  <sheetViews>
    <sheetView tabSelected="1" workbookViewId="0">
      <pane ySplit="1" topLeftCell="A27" activePane="bottomLeft" state="frozen"/>
      <selection pane="bottomLeft" activeCell="M51" sqref="M51"/>
    </sheetView>
  </sheetViews>
  <sheetFormatPr defaultRowHeight="15" x14ac:dyDescent="0.25"/>
  <cols>
    <col min="1" max="1" width="17" style="5" bestFit="1" customWidth="1"/>
    <col min="2" max="16384" width="9.140625" style="5"/>
  </cols>
  <sheetData>
    <row r="1" spans="1:19" x14ac:dyDescent="0.25">
      <c r="B1" s="3" t="s">
        <v>21</v>
      </c>
      <c r="C1" s="3" t="s">
        <v>22</v>
      </c>
      <c r="D1" s="3" t="s">
        <v>23</v>
      </c>
      <c r="E1" s="3" t="s">
        <v>24</v>
      </c>
      <c r="F1" s="3" t="s">
        <v>25</v>
      </c>
      <c r="G1" s="3" t="s">
        <v>26</v>
      </c>
      <c r="H1" s="3" t="s">
        <v>27</v>
      </c>
      <c r="I1" s="3" t="s">
        <v>28</v>
      </c>
      <c r="J1" s="3" t="s">
        <v>29</v>
      </c>
      <c r="K1" s="3" t="s">
        <v>30</v>
      </c>
      <c r="L1" s="3" t="s">
        <v>31</v>
      </c>
      <c r="M1" s="3" t="s">
        <v>32</v>
      </c>
      <c r="N1" s="3" t="s">
        <v>33</v>
      </c>
      <c r="O1" s="3" t="s">
        <v>34</v>
      </c>
      <c r="P1" s="3"/>
      <c r="Q1" s="3"/>
      <c r="R1" s="3"/>
      <c r="S1" s="3"/>
    </row>
    <row r="2" spans="1:19" x14ac:dyDescent="0.25">
      <c r="A2" s="5" t="s">
        <v>45</v>
      </c>
    </row>
    <row r="3" spans="1:19" x14ac:dyDescent="0.25">
      <c r="A3" s="5" t="s">
        <v>1</v>
      </c>
      <c r="B3" s="5">
        <v>0.761485122380124</v>
      </c>
      <c r="C3" s="5">
        <v>0.80455762092120897</v>
      </c>
      <c r="D3" s="5">
        <v>0.78655707566126398</v>
      </c>
      <c r="E3" s="5">
        <v>0.69262446157580004</v>
      </c>
      <c r="F3" s="5">
        <v>0.87256825850115904</v>
      </c>
      <c r="G3" s="5">
        <v>0.83928727168247497</v>
      </c>
      <c r="H3" s="5">
        <v>0.84074264426817902</v>
      </c>
      <c r="I3" s="5">
        <v>0.78162695422631601</v>
      </c>
      <c r="J3" s="5">
        <v>0.84148685247097899</v>
      </c>
      <c r="K3" s="5">
        <v>0.79063952262551296</v>
      </c>
      <c r="L3" s="5">
        <v>0.872821534275524</v>
      </c>
      <c r="M3" s="5">
        <v>0.79717837636936295</v>
      </c>
      <c r="N3" s="5">
        <v>0.77355659231377405</v>
      </c>
      <c r="O3" s="5">
        <v>0.80043787577124303</v>
      </c>
    </row>
    <row r="4" spans="1:19" x14ac:dyDescent="0.25">
      <c r="A4" s="5" t="s">
        <v>2</v>
      </c>
      <c r="B4" s="5">
        <v>0.74093166529423604</v>
      </c>
      <c r="C4" s="5">
        <v>0.79214706381903099</v>
      </c>
      <c r="D4" s="5">
        <v>0.80077680698118303</v>
      </c>
      <c r="E4" s="5">
        <v>0.75078514062989199</v>
      </c>
      <c r="F4" s="5">
        <v>0.75663268936657302</v>
      </c>
      <c r="G4" s="5">
        <v>0.81147193585269295</v>
      </c>
      <c r="H4" s="5">
        <v>0.80457757834844601</v>
      </c>
      <c r="I4" s="5">
        <v>0.78058194402603598</v>
      </c>
      <c r="J4" s="5">
        <v>0.77863465921394304</v>
      </c>
      <c r="K4" s="5">
        <v>0.77405857005906797</v>
      </c>
      <c r="L4" s="5">
        <v>0.70479831114109803</v>
      </c>
      <c r="M4" s="5">
        <v>0.75226747893304402</v>
      </c>
      <c r="N4" s="5">
        <v>0.72764818102762696</v>
      </c>
      <c r="O4" s="5">
        <v>0.78873395533259005</v>
      </c>
    </row>
    <row r="5" spans="1:19" x14ac:dyDescent="0.25">
      <c r="A5" s="5" t="s">
        <v>3</v>
      </c>
      <c r="B5" s="5">
        <v>0.73066387371451202</v>
      </c>
      <c r="C5" s="5">
        <v>0.77802198532869904</v>
      </c>
      <c r="D5" s="5">
        <v>0.80282900996872497</v>
      </c>
      <c r="E5" s="5">
        <v>0.74364937900760197</v>
      </c>
      <c r="F5" s="5">
        <v>0.68560466986506796</v>
      </c>
      <c r="G5" s="5">
        <v>0.77812997126762895</v>
      </c>
      <c r="H5" s="5">
        <v>0.84279714576447695</v>
      </c>
      <c r="I5" s="5">
        <v>0.77004215019998101</v>
      </c>
      <c r="J5" s="5">
        <v>0.69302897821575504</v>
      </c>
      <c r="K5" s="5">
        <v>0.78956520432389898</v>
      </c>
      <c r="L5" s="5">
        <v>0.68733447499380695</v>
      </c>
      <c r="M5" s="5">
        <v>0.71009693547837105</v>
      </c>
      <c r="N5" s="5">
        <v>0.76596976328510702</v>
      </c>
      <c r="O5" s="5">
        <v>0.78746234552201899</v>
      </c>
    </row>
    <row r="6" spans="1:19" x14ac:dyDescent="0.25">
      <c r="A6" s="5" t="s">
        <v>4</v>
      </c>
      <c r="B6" s="5">
        <v>0.74862734537724696</v>
      </c>
      <c r="C6" s="5">
        <v>0.812035688403974</v>
      </c>
      <c r="D6" s="5">
        <v>0.74447884486096905</v>
      </c>
      <c r="E6" s="5">
        <v>0.71145532989990001</v>
      </c>
      <c r="F6" s="5">
        <v>0.67580550983353804</v>
      </c>
      <c r="G6" s="5">
        <v>0.74335614914180903</v>
      </c>
      <c r="H6" s="5">
        <v>0.800784386695922</v>
      </c>
      <c r="I6" s="5">
        <v>0.721462642689783</v>
      </c>
      <c r="J6" s="5">
        <v>0.73460475941744796</v>
      </c>
      <c r="K6" s="5">
        <v>0.736837560310596</v>
      </c>
      <c r="L6" s="5">
        <v>0.71285822918312902</v>
      </c>
      <c r="M6" s="5">
        <v>0.75593413007397203</v>
      </c>
      <c r="N6" s="5">
        <v>0.78729121242270605</v>
      </c>
      <c r="O6" s="5">
        <v>0.72179171653417096</v>
      </c>
    </row>
    <row r="7" spans="1:19" x14ac:dyDescent="0.25">
      <c r="A7" s="5" t="s">
        <v>5</v>
      </c>
      <c r="B7" s="5">
        <v>0.67966898497349904</v>
      </c>
      <c r="C7" s="5">
        <v>0.74201502896113103</v>
      </c>
      <c r="D7" s="5">
        <v>0.74464968467690595</v>
      </c>
      <c r="E7" s="5">
        <v>0.68743944300976501</v>
      </c>
      <c r="F7" s="5">
        <v>0.61426174551861601</v>
      </c>
      <c r="G7" s="5">
        <v>0.75104852656860399</v>
      </c>
      <c r="H7" s="5">
        <v>0.61121605188516703</v>
      </c>
      <c r="I7" s="5">
        <v>0.74244980112977899</v>
      </c>
      <c r="J7" s="5">
        <v>0.78579339002912996</v>
      </c>
      <c r="K7" s="5">
        <v>0.74713412327566198</v>
      </c>
      <c r="L7" s="5">
        <v>0.67377025801061796</v>
      </c>
      <c r="M7" s="5">
        <v>0.68511331772780304</v>
      </c>
      <c r="N7" s="5">
        <v>0.60031734022966199</v>
      </c>
      <c r="O7" s="5">
        <v>0.68614961551921905</v>
      </c>
    </row>
    <row r="8" spans="1:19" x14ac:dyDescent="0.25">
      <c r="A8" s="2" t="s">
        <v>0</v>
      </c>
      <c r="B8" s="2">
        <v>0.73227539834792299</v>
      </c>
      <c r="C8" s="2">
        <v>0.78575547748680896</v>
      </c>
      <c r="D8" s="2">
        <v>0.77585828442980997</v>
      </c>
      <c r="E8" s="2">
        <v>0.71719075082459205</v>
      </c>
      <c r="F8" s="2">
        <v>0.72097457461699099</v>
      </c>
      <c r="G8" s="2">
        <v>0.78465877090264202</v>
      </c>
      <c r="H8" s="2">
        <v>0.780023561392438</v>
      </c>
      <c r="I8" s="2">
        <v>0.75923269845437902</v>
      </c>
      <c r="J8" s="2">
        <v>0.76670972786945102</v>
      </c>
      <c r="K8" s="2">
        <v>0.76764699611894804</v>
      </c>
      <c r="L8" s="2">
        <v>0.73031656152083502</v>
      </c>
      <c r="M8" s="2">
        <v>0.74011804771651102</v>
      </c>
      <c r="N8" s="2">
        <v>0.73095661785577504</v>
      </c>
      <c r="O8" s="2">
        <v>0.75691510173584797</v>
      </c>
      <c r="P8" s="2"/>
      <c r="Q8" s="2"/>
      <c r="R8" s="2"/>
      <c r="S8" s="2"/>
    </row>
    <row r="9" spans="1:19" x14ac:dyDescent="0.25">
      <c r="A9" s="2" t="s">
        <v>19</v>
      </c>
      <c r="B9" s="4">
        <v>2.8162233032548584E-2</v>
      </c>
      <c r="C9" s="4">
        <v>2.4730775150034048E-2</v>
      </c>
      <c r="D9" s="4">
        <v>2.6158986456835467E-2</v>
      </c>
      <c r="E9" s="4">
        <v>2.5885053482844131E-2</v>
      </c>
      <c r="F9" s="4">
        <v>8.8239502050745808E-2</v>
      </c>
      <c r="G9" s="4">
        <v>3.6280571178737432E-2</v>
      </c>
      <c r="H9" s="4">
        <v>8.6205819759676547E-2</v>
      </c>
      <c r="I9" s="4">
        <v>2.3589743449928004E-2</v>
      </c>
      <c r="J9" s="4">
        <v>5.011504840165832E-2</v>
      </c>
      <c r="K9" s="4">
        <v>2.200078041149487E-2</v>
      </c>
      <c r="L9" s="4">
        <v>7.25376949360233E-2</v>
      </c>
      <c r="M9" s="4">
        <v>3.8936938110592109E-2</v>
      </c>
      <c r="N9" s="4">
        <v>6.8252225362425659E-2</v>
      </c>
      <c r="O9" s="4">
        <v>4.4902587084443162E-2</v>
      </c>
      <c r="P9" s="4"/>
      <c r="Q9" s="4"/>
      <c r="R9" s="4"/>
      <c r="S9" s="4"/>
    </row>
    <row r="10" spans="1:19" x14ac:dyDescent="0.25">
      <c r="A10" s="2" t="s">
        <v>20</v>
      </c>
      <c r="B10" s="4">
        <v>3.8458526800279009</v>
      </c>
      <c r="C10" s="4">
        <v>3.1473881962788122</v>
      </c>
      <c r="D10" s="4">
        <v>3.3716191451200528</v>
      </c>
      <c r="E10" s="4">
        <v>3.6092285703744391</v>
      </c>
      <c r="F10" s="4">
        <v>12.238920089189271</v>
      </c>
      <c r="G10" s="4">
        <v>4.6237386905140472</v>
      </c>
      <c r="H10" s="4">
        <v>11.051694336743951</v>
      </c>
      <c r="I10" s="4">
        <v>3.1070505127019992</v>
      </c>
      <c r="J10" s="4">
        <v>6.5363783163308833</v>
      </c>
      <c r="K10" s="4">
        <v>2.8660022800487606</v>
      </c>
      <c r="L10" s="4">
        <v>9.9323634103228393</v>
      </c>
      <c r="M10" s="4">
        <v>5.2609091523608145</v>
      </c>
      <c r="N10" s="4">
        <v>9.3373838741128274</v>
      </c>
      <c r="O10" s="4">
        <v>5.9323148635120626</v>
      </c>
      <c r="P10" s="4"/>
      <c r="Q10" s="4"/>
      <c r="R10" s="4"/>
      <c r="S10" s="4"/>
    </row>
    <row r="11" spans="1:19" x14ac:dyDescent="0.25">
      <c r="A11" s="2" t="s">
        <v>36</v>
      </c>
      <c r="B11" s="4">
        <f t="shared" ref="B11:O11" si="0">2*B10</f>
        <v>7.6917053600558019</v>
      </c>
      <c r="C11" s="4">
        <f t="shared" si="0"/>
        <v>6.2947763925576243</v>
      </c>
      <c r="D11" s="4">
        <f t="shared" si="0"/>
        <v>6.7432382902401056</v>
      </c>
      <c r="E11" s="4">
        <f t="shared" si="0"/>
        <v>7.2184571407488782</v>
      </c>
      <c r="F11" s="4">
        <f t="shared" si="0"/>
        <v>24.477840178378543</v>
      </c>
      <c r="G11" s="4">
        <f t="shared" si="0"/>
        <v>9.2474773810280944</v>
      </c>
      <c r="H11" s="4">
        <f t="shared" si="0"/>
        <v>22.103388673487903</v>
      </c>
      <c r="I11" s="4">
        <f t="shared" si="0"/>
        <v>6.2141010254039983</v>
      </c>
      <c r="J11" s="4">
        <f t="shared" si="0"/>
        <v>13.072756632661767</v>
      </c>
      <c r="K11" s="4">
        <f t="shared" si="0"/>
        <v>5.7320045600975211</v>
      </c>
      <c r="L11" s="4">
        <f t="shared" si="0"/>
        <v>19.864726820645679</v>
      </c>
      <c r="M11" s="4">
        <f t="shared" si="0"/>
        <v>10.521818304721629</v>
      </c>
      <c r="N11" s="4">
        <f t="shared" si="0"/>
        <v>18.674767748225655</v>
      </c>
      <c r="O11" s="4">
        <f t="shared" si="0"/>
        <v>11.864629727024125</v>
      </c>
      <c r="P11" s="4"/>
      <c r="Q11" s="4"/>
      <c r="R11" s="4"/>
      <c r="S11" s="4"/>
    </row>
    <row r="13" spans="1:19" x14ac:dyDescent="0.25">
      <c r="A13" s="5" t="s">
        <v>46</v>
      </c>
    </row>
    <row r="14" spans="1:19" x14ac:dyDescent="0.25">
      <c r="A14" s="5" t="s">
        <v>1</v>
      </c>
      <c r="B14" s="5">
        <v>0.72394528889142296</v>
      </c>
      <c r="C14" s="5">
        <v>0.76477168181664401</v>
      </c>
      <c r="D14" s="5">
        <v>0.74509791399073599</v>
      </c>
      <c r="E14" s="5">
        <v>0.76659956572318499</v>
      </c>
      <c r="F14" s="5">
        <v>0.76222245706510505</v>
      </c>
      <c r="G14" s="5">
        <v>0.77990569133508802</v>
      </c>
      <c r="H14" s="5">
        <v>0.77560140429122304</v>
      </c>
      <c r="I14" s="5">
        <v>0.74519807342218003</v>
      </c>
      <c r="J14" s="5">
        <v>0.69851549868748397</v>
      </c>
      <c r="K14" s="5">
        <v>0.73632297176773398</v>
      </c>
      <c r="L14" s="5">
        <v>0.72401056640970496</v>
      </c>
      <c r="M14" s="5">
        <v>0.71370400871782502</v>
      </c>
      <c r="N14" s="5">
        <v>0.72472199843871299</v>
      </c>
      <c r="O14" s="5">
        <v>0.71797417043149903</v>
      </c>
    </row>
    <row r="15" spans="1:19" x14ac:dyDescent="0.25">
      <c r="A15" s="5" t="s">
        <v>2</v>
      </c>
      <c r="B15" s="5">
        <v>0.71118160818137899</v>
      </c>
      <c r="C15" s="5">
        <v>0.79144544359017399</v>
      </c>
      <c r="D15" s="5">
        <v>0.77291945226006697</v>
      </c>
      <c r="E15" s="5">
        <v>0.76451331840056402</v>
      </c>
      <c r="F15" s="5">
        <v>0.70804577516741796</v>
      </c>
      <c r="G15" s="5">
        <v>0.78316381896606202</v>
      </c>
      <c r="H15" s="5">
        <v>0.78397048291843197</v>
      </c>
      <c r="I15" s="5">
        <v>0.73368247247131102</v>
      </c>
      <c r="J15" s="5">
        <v>0.75148833901988599</v>
      </c>
      <c r="K15" s="5">
        <v>0.76333781223744901</v>
      </c>
      <c r="L15" s="5">
        <v>0.766385262503678</v>
      </c>
      <c r="M15" s="5">
        <v>0.74791983687257602</v>
      </c>
      <c r="N15" s="5">
        <v>0.76012759454859502</v>
      </c>
      <c r="O15" s="5">
        <v>0.71708517213781198</v>
      </c>
    </row>
    <row r="16" spans="1:19" x14ac:dyDescent="0.25">
      <c r="A16" s="5" t="s">
        <v>3</v>
      </c>
      <c r="B16" s="5">
        <v>0.72361306199759001</v>
      </c>
      <c r="C16" s="5">
        <v>0.79218513489318498</v>
      </c>
      <c r="D16" s="5">
        <v>0.78496901606645297</v>
      </c>
      <c r="E16" s="5">
        <v>0.78371498364583503</v>
      </c>
      <c r="F16" s="5">
        <v>0.780243453664481</v>
      </c>
      <c r="G16" s="5">
        <v>0.80065902566755198</v>
      </c>
      <c r="H16" s="5">
        <v>0.86636606572807995</v>
      </c>
      <c r="I16" s="5">
        <v>0.74317362781080099</v>
      </c>
      <c r="J16" s="5">
        <v>0.76869731706350597</v>
      </c>
      <c r="K16" s="5">
        <v>0.75626145406418199</v>
      </c>
      <c r="L16" s="5">
        <v>0.78525478873265597</v>
      </c>
      <c r="M16" s="5">
        <v>0.73875161028087899</v>
      </c>
      <c r="N16" s="5">
        <v>0.73410520824596204</v>
      </c>
      <c r="O16" s="5">
        <v>0.78164323590693496</v>
      </c>
    </row>
    <row r="17" spans="1:19" x14ac:dyDescent="0.25">
      <c r="A17" s="5" t="s">
        <v>4</v>
      </c>
      <c r="B17" s="5">
        <v>0.71918797577681703</v>
      </c>
      <c r="C17" s="5">
        <v>0.77204218922901402</v>
      </c>
      <c r="D17" s="5">
        <v>0.78618290278104097</v>
      </c>
      <c r="E17" s="5">
        <v>0.68693787542540696</v>
      </c>
      <c r="F17" s="5">
        <v>0.76617183070778605</v>
      </c>
      <c r="G17" s="5">
        <v>0.78361151894970804</v>
      </c>
      <c r="H17" s="5">
        <v>0.76505941495516006</v>
      </c>
      <c r="I17" s="5">
        <v>0.77124956569005099</v>
      </c>
      <c r="J17" s="5">
        <v>0.79087383262141397</v>
      </c>
      <c r="K17" s="5">
        <v>0.75784681843792001</v>
      </c>
      <c r="L17" s="5">
        <v>0.74283452968215002</v>
      </c>
      <c r="M17" s="5">
        <v>0.75337269636648796</v>
      </c>
      <c r="N17" s="5">
        <v>0.75495717790474404</v>
      </c>
      <c r="O17" s="5">
        <v>0.73783266849644902</v>
      </c>
    </row>
    <row r="18" spans="1:19" x14ac:dyDescent="0.25">
      <c r="A18" s="5" t="s">
        <v>5</v>
      </c>
      <c r="B18" s="5">
        <v>0.76623860895589402</v>
      </c>
      <c r="C18" s="5">
        <v>0.79196883821522202</v>
      </c>
      <c r="D18" s="5">
        <v>0.78784391033413903</v>
      </c>
      <c r="E18" s="5">
        <v>0.81541272215932903</v>
      </c>
      <c r="F18" s="5">
        <v>0.66522201048776497</v>
      </c>
      <c r="G18" s="5">
        <v>0.78311596106856496</v>
      </c>
      <c r="H18" s="5">
        <v>0.75614412045998902</v>
      </c>
      <c r="I18" s="5">
        <v>0.74387339537255204</v>
      </c>
      <c r="J18" s="5">
        <v>0.75824229464566795</v>
      </c>
      <c r="K18" s="5">
        <v>0.78412676084594801</v>
      </c>
      <c r="L18" s="5">
        <v>0.82132219934972295</v>
      </c>
      <c r="M18" s="5">
        <v>0.74432063317106401</v>
      </c>
      <c r="N18" s="5">
        <v>0.76448810706100701</v>
      </c>
      <c r="O18" s="5">
        <v>0.74068342271229404</v>
      </c>
    </row>
    <row r="19" spans="1:19" x14ac:dyDescent="0.25">
      <c r="A19" s="2" t="s">
        <v>0</v>
      </c>
      <c r="B19" s="2">
        <v>0.72883330876062102</v>
      </c>
      <c r="C19" s="2">
        <v>0.78248265754884805</v>
      </c>
      <c r="D19" s="2">
        <v>0.77540263908648699</v>
      </c>
      <c r="E19" s="2">
        <v>0.76343569307086401</v>
      </c>
      <c r="F19" s="2">
        <v>0.73638110541851098</v>
      </c>
      <c r="G19" s="2">
        <v>0.78609120319739501</v>
      </c>
      <c r="H19" s="2">
        <v>0.78942829767057698</v>
      </c>
      <c r="I19" s="2">
        <v>0.74743542695337895</v>
      </c>
      <c r="J19" s="2">
        <v>0.75356345640759204</v>
      </c>
      <c r="K19" s="2">
        <v>0.75957916347064702</v>
      </c>
      <c r="L19" s="2">
        <v>0.76796146933558196</v>
      </c>
      <c r="M19" s="2">
        <v>0.73961375708176602</v>
      </c>
      <c r="N19" s="2">
        <v>0.74768001723980404</v>
      </c>
      <c r="O19" s="2">
        <v>0.73904373393699796</v>
      </c>
      <c r="P19" s="2"/>
      <c r="Q19" s="2"/>
      <c r="R19" s="2"/>
      <c r="S19" s="2"/>
    </row>
    <row r="20" spans="1:19" x14ac:dyDescent="0.25">
      <c r="A20" s="5" t="s">
        <v>19</v>
      </c>
      <c r="B20" s="6">
        <v>2.1534363114071725E-2</v>
      </c>
      <c r="C20" s="6">
        <v>1.3106670668015049E-2</v>
      </c>
      <c r="D20" s="6">
        <v>1.7937791558944354E-2</v>
      </c>
      <c r="E20" s="6">
        <v>4.7370741629502076E-2</v>
      </c>
      <c r="F20" s="6">
        <v>4.8336518528013996E-2</v>
      </c>
      <c r="G20" s="6">
        <v>8.2772653493167654E-3</v>
      </c>
      <c r="H20" s="6">
        <v>4.4277730783788043E-2</v>
      </c>
      <c r="I20" s="6">
        <v>1.40722573925912E-2</v>
      </c>
      <c r="J20" s="6">
        <v>3.4196393085218782E-2</v>
      </c>
      <c r="K20" s="6">
        <v>1.7114107082994923E-2</v>
      </c>
      <c r="L20" s="6">
        <v>3.7788741033988146E-2</v>
      </c>
      <c r="M20" s="6">
        <v>1.5431399901183585E-2</v>
      </c>
      <c r="N20" s="6">
        <v>1.7333184921775401E-2</v>
      </c>
      <c r="O20" s="6">
        <v>2.6196267718268156E-2</v>
      </c>
      <c r="P20" s="6"/>
      <c r="Q20" s="6"/>
      <c r="R20" s="6"/>
      <c r="S20" s="6"/>
    </row>
    <row r="21" spans="1:19" x14ac:dyDescent="0.25">
      <c r="A21" s="5" t="s">
        <v>20</v>
      </c>
      <c r="B21" s="6">
        <v>2.9546348740140385</v>
      </c>
      <c r="C21" s="6">
        <v>1.675011010349049</v>
      </c>
      <c r="D21" s="6">
        <v>2.3133518838776621</v>
      </c>
      <c r="E21" s="6">
        <v>6.204941956401953</v>
      </c>
      <c r="F21" s="6">
        <v>6.5640628435927439</v>
      </c>
      <c r="G21" s="6">
        <v>1.0529650141929225</v>
      </c>
      <c r="H21" s="6">
        <v>5.608835015724865</v>
      </c>
      <c r="I21" s="6">
        <v>1.882738880862407</v>
      </c>
      <c r="J21" s="6">
        <v>4.5379579907232692</v>
      </c>
      <c r="K21" s="6">
        <v>2.2531038114312727</v>
      </c>
      <c r="L21" s="6">
        <v>4.9206558587739915</v>
      </c>
      <c r="M21" s="6">
        <v>2.086413314169548</v>
      </c>
      <c r="N21" s="6">
        <v>2.3182624280589961</v>
      </c>
      <c r="O21" s="6">
        <v>3.5446167141850546</v>
      </c>
      <c r="P21" s="6"/>
      <c r="Q21" s="6"/>
      <c r="R21" s="6"/>
      <c r="S21" s="6"/>
    </row>
    <row r="22" spans="1:19" x14ac:dyDescent="0.25">
      <c r="A22" s="2" t="s">
        <v>36</v>
      </c>
      <c r="B22" s="4">
        <f t="shared" ref="B22" si="1">2*B21</f>
        <v>5.9092697480280769</v>
      </c>
      <c r="C22" s="4">
        <f t="shared" ref="C22" si="2">2*C21</f>
        <v>3.350022020698098</v>
      </c>
      <c r="D22" s="4">
        <f t="shared" ref="D22" si="3">2*D21</f>
        <v>4.6267037677553242</v>
      </c>
      <c r="E22" s="4">
        <f t="shared" ref="E22" si="4">2*E21</f>
        <v>12.409883912803906</v>
      </c>
      <c r="F22" s="4">
        <f t="shared" ref="F22" si="5">2*F21</f>
        <v>13.128125687185488</v>
      </c>
      <c r="G22" s="4">
        <f t="shared" ref="G22" si="6">2*G21</f>
        <v>2.1059300283858451</v>
      </c>
      <c r="H22" s="4">
        <f t="shared" ref="H22" si="7">2*H21</f>
        <v>11.21767003144973</v>
      </c>
      <c r="I22" s="4">
        <f t="shared" ref="I22" si="8">2*I21</f>
        <v>3.7654777617248141</v>
      </c>
      <c r="J22" s="4">
        <f t="shared" ref="J22" si="9">2*J21</f>
        <v>9.0759159814465384</v>
      </c>
      <c r="K22" s="4">
        <f t="shared" ref="K22" si="10">2*K21</f>
        <v>4.5062076228625454</v>
      </c>
      <c r="L22" s="4">
        <f t="shared" ref="L22" si="11">2*L21</f>
        <v>9.841311717547983</v>
      </c>
      <c r="M22" s="4">
        <f t="shared" ref="M22" si="12">2*M21</f>
        <v>4.172826628339096</v>
      </c>
      <c r="N22" s="4">
        <f t="shared" ref="N22" si="13">2*N21</f>
        <v>4.6365248561179921</v>
      </c>
      <c r="O22" s="4">
        <f t="shared" ref="O22" si="14">2*O21</f>
        <v>7.0892334283701093</v>
      </c>
      <c r="P22" s="4"/>
      <c r="Q22" s="4"/>
      <c r="R22" s="4"/>
      <c r="S22" s="4"/>
    </row>
    <row r="23" spans="1:19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x14ac:dyDescent="0.25">
      <c r="A24" s="5" t="s">
        <v>47</v>
      </c>
    </row>
    <row r="25" spans="1:19" x14ac:dyDescent="0.25">
      <c r="A25" s="5" t="s">
        <v>1</v>
      </c>
      <c r="B25" s="5">
        <v>0.72464104883632996</v>
      </c>
      <c r="C25" s="5">
        <v>0.77485794137180897</v>
      </c>
      <c r="D25" s="5">
        <v>0.76904681470099401</v>
      </c>
      <c r="E25" s="5">
        <v>0.70802520169730498</v>
      </c>
      <c r="F25" s="5">
        <v>0.71915993066975803</v>
      </c>
      <c r="G25" s="5">
        <v>0.73486104424031995</v>
      </c>
      <c r="H25" s="5">
        <v>0.668062137605686</v>
      </c>
      <c r="I25" s="5">
        <v>0.74944911588817598</v>
      </c>
      <c r="J25" s="5">
        <v>0.79950297090421496</v>
      </c>
      <c r="K25" s="5">
        <v>0.74778915011868796</v>
      </c>
      <c r="L25" s="5">
        <v>0.77513881530185202</v>
      </c>
      <c r="M25" s="5">
        <v>0.70642087631038397</v>
      </c>
      <c r="N25" s="5">
        <v>0.77640365137024703</v>
      </c>
      <c r="O25" s="5">
        <v>0.71571894701771499</v>
      </c>
    </row>
    <row r="26" spans="1:19" x14ac:dyDescent="0.25">
      <c r="A26" s="5" t="s">
        <v>2</v>
      </c>
      <c r="B26" s="5">
        <v>0.70570140580346097</v>
      </c>
      <c r="C26" s="5">
        <v>0.81127834124587905</v>
      </c>
      <c r="D26" s="5">
        <v>0.791019937069246</v>
      </c>
      <c r="E26" s="5">
        <v>0.76694900705837599</v>
      </c>
      <c r="F26" s="5">
        <v>0.73471233950910397</v>
      </c>
      <c r="G26" s="5">
        <v>0.79800138626453598</v>
      </c>
      <c r="H26" s="5">
        <v>0.80902635602523099</v>
      </c>
      <c r="I26" s="5">
        <v>0.75801320943491901</v>
      </c>
      <c r="J26" s="5">
        <v>0.73263571192052102</v>
      </c>
      <c r="K26" s="5">
        <v>0.75177806215615794</v>
      </c>
      <c r="L26" s="5">
        <v>0.78073022795326696</v>
      </c>
      <c r="M26" s="5">
        <v>0.74403520842135495</v>
      </c>
      <c r="N26" s="5">
        <v>0.74372032616346295</v>
      </c>
      <c r="O26" s="5">
        <v>0.73877854932223896</v>
      </c>
    </row>
    <row r="27" spans="1:19" x14ac:dyDescent="0.25">
      <c r="A27" s="5" t="s">
        <v>3</v>
      </c>
      <c r="B27" s="5">
        <v>0.69976804047823604</v>
      </c>
      <c r="C27" s="5">
        <v>0.825783489050544</v>
      </c>
      <c r="D27" s="5">
        <v>0.77180751169720596</v>
      </c>
      <c r="E27" s="5">
        <v>0.79315105874318104</v>
      </c>
      <c r="F27" s="5">
        <v>0.81360442177245096</v>
      </c>
      <c r="G27" s="5">
        <v>0.73262591735623595</v>
      </c>
      <c r="H27" s="5">
        <v>0.65518764675560004</v>
      </c>
      <c r="I27" s="5">
        <v>0.71809509477044198</v>
      </c>
      <c r="J27" s="5">
        <v>0.73673358366198705</v>
      </c>
      <c r="K27" s="5">
        <v>0.76607472166984603</v>
      </c>
      <c r="L27" s="5">
        <v>0.69380210695781197</v>
      </c>
      <c r="M27" s="5">
        <v>0.71341537636618901</v>
      </c>
      <c r="N27" s="5">
        <v>0.71011314360689404</v>
      </c>
      <c r="O27" s="5">
        <v>0.69824790954983595</v>
      </c>
    </row>
    <row r="28" spans="1:19" x14ac:dyDescent="0.25">
      <c r="A28" s="2" t="s">
        <v>0</v>
      </c>
      <c r="B28" s="2">
        <v>0.71003683170600895</v>
      </c>
      <c r="C28" s="2">
        <v>0.80397325722274404</v>
      </c>
      <c r="D28" s="2">
        <v>0.77729142115581495</v>
      </c>
      <c r="E28" s="2">
        <v>0.75604175583295397</v>
      </c>
      <c r="F28" s="2">
        <v>0.75582556398377099</v>
      </c>
      <c r="G28" s="2">
        <v>0.75516278262036396</v>
      </c>
      <c r="H28" s="2">
        <v>0.71075871346217201</v>
      </c>
      <c r="I28" s="2">
        <v>0.74185247336451199</v>
      </c>
      <c r="J28" s="2">
        <v>0.75629075549557401</v>
      </c>
      <c r="K28" s="2">
        <v>0.75521397798156398</v>
      </c>
      <c r="L28" s="2">
        <v>0.74989038340431002</v>
      </c>
      <c r="M28" s="2">
        <v>0.72129048703264298</v>
      </c>
      <c r="N28" s="2">
        <v>0.74341237371353497</v>
      </c>
      <c r="O28" s="2">
        <v>0.71758180196326304</v>
      </c>
      <c r="P28" s="2"/>
      <c r="Q28" s="2"/>
      <c r="R28" s="2"/>
      <c r="S28" s="2"/>
    </row>
    <row r="29" spans="1:19" x14ac:dyDescent="0.25">
      <c r="A29" s="2" t="s">
        <v>19</v>
      </c>
      <c r="B29" s="4">
        <v>1.2990903529501547E-2</v>
      </c>
      <c r="C29" s="4">
        <v>2.6236921332991336E-2</v>
      </c>
      <c r="D29" s="4">
        <v>1.196910497343945E-2</v>
      </c>
      <c r="E29" s="4">
        <v>4.3598497467453895E-2</v>
      </c>
      <c r="F29" s="4">
        <v>5.0638588652330348E-2</v>
      </c>
      <c r="G29" s="4">
        <v>3.711614769455257E-2</v>
      </c>
      <c r="H29" s="4">
        <v>8.5345388333746705E-2</v>
      </c>
      <c r="I29" s="4">
        <v>2.1015368253157862E-2</v>
      </c>
      <c r="J29" s="4">
        <v>3.7478924859105082E-2</v>
      </c>
      <c r="K29" s="4">
        <v>9.6148151260222886E-3</v>
      </c>
      <c r="L29" s="4">
        <v>4.8654260244234693E-2</v>
      </c>
      <c r="M29" s="4">
        <v>2.0005562252665494E-2</v>
      </c>
      <c r="N29" s="4">
        <v>3.3146326808778576E-2</v>
      </c>
      <c r="O29" s="4">
        <v>2.032943337875381E-2</v>
      </c>
      <c r="P29" s="4"/>
      <c r="Q29" s="4"/>
      <c r="R29" s="4"/>
      <c r="S29" s="4"/>
    </row>
    <row r="30" spans="1:19" x14ac:dyDescent="0.25">
      <c r="A30" s="2" t="s">
        <v>20</v>
      </c>
      <c r="B30" s="4">
        <v>1.8296098102810017</v>
      </c>
      <c r="C30" s="4">
        <v>3.2634072212332663</v>
      </c>
      <c r="D30" s="4">
        <v>1.5398478161050149</v>
      </c>
      <c r="E30" s="4">
        <v>5.7666785109534224</v>
      </c>
      <c r="F30" s="4">
        <v>6.6997718872363592</v>
      </c>
      <c r="G30" s="4">
        <v>4.9149863511231366</v>
      </c>
      <c r="H30" s="4">
        <v>12.007645733672593</v>
      </c>
      <c r="I30" s="4">
        <v>2.8328231026644946</v>
      </c>
      <c r="J30" s="4">
        <v>4.9556238241397388</v>
      </c>
      <c r="K30" s="4">
        <v>1.2731246251187636</v>
      </c>
      <c r="L30" s="4">
        <v>6.4881829826056476</v>
      </c>
      <c r="M30" s="4">
        <v>2.7735791074921132</v>
      </c>
      <c r="N30" s="4">
        <v>4.4586730031414721</v>
      </c>
      <c r="O30" s="4">
        <v>2.8330475108389921</v>
      </c>
      <c r="P30" s="4"/>
      <c r="Q30" s="4"/>
      <c r="R30" s="4"/>
      <c r="S30" s="4"/>
    </row>
    <row r="31" spans="1:19" x14ac:dyDescent="0.25">
      <c r="A31" s="2" t="s">
        <v>36</v>
      </c>
      <c r="B31" s="4">
        <f t="shared" ref="B31" si="15">2*B30</f>
        <v>3.6592196205620033</v>
      </c>
      <c r="C31" s="4">
        <f t="shared" ref="C31" si="16">2*C30</f>
        <v>6.5268144424665326</v>
      </c>
      <c r="D31" s="4">
        <f t="shared" ref="D31" si="17">2*D30</f>
        <v>3.0796956322100297</v>
      </c>
      <c r="E31" s="4">
        <f t="shared" ref="E31" si="18">2*E30</f>
        <v>11.533357021906845</v>
      </c>
      <c r="F31" s="4">
        <f t="shared" ref="F31" si="19">2*F30</f>
        <v>13.399543774472718</v>
      </c>
      <c r="G31" s="4">
        <f t="shared" ref="G31" si="20">2*G30</f>
        <v>9.8299727022462733</v>
      </c>
      <c r="H31" s="4">
        <f t="shared" ref="H31" si="21">2*H30</f>
        <v>24.015291467345186</v>
      </c>
      <c r="I31" s="4">
        <f t="shared" ref="I31" si="22">2*I30</f>
        <v>5.6656462053289891</v>
      </c>
      <c r="J31" s="4">
        <f t="shared" ref="J31" si="23">2*J30</f>
        <v>9.9112476482794776</v>
      </c>
      <c r="K31" s="4">
        <f t="shared" ref="K31" si="24">2*K30</f>
        <v>2.5462492502375271</v>
      </c>
      <c r="L31" s="4">
        <f t="shared" ref="L31" si="25">2*L30</f>
        <v>12.976365965211295</v>
      </c>
      <c r="M31" s="4">
        <f t="shared" ref="M31" si="26">2*M30</f>
        <v>5.5471582149842265</v>
      </c>
      <c r="N31" s="4">
        <f t="shared" ref="N31" si="27">2*N30</f>
        <v>8.9173460062829442</v>
      </c>
      <c r="O31" s="4">
        <f t="shared" ref="O31" si="28">2*O30</f>
        <v>5.6660950216779842</v>
      </c>
      <c r="P31" s="4"/>
      <c r="Q31" s="4"/>
      <c r="R31" s="4"/>
      <c r="S31" s="4"/>
    </row>
    <row r="33" spans="1:19" x14ac:dyDescent="0.25">
      <c r="A33" s="2" t="s">
        <v>39</v>
      </c>
    </row>
    <row r="34" spans="1:19" x14ac:dyDescent="0.25">
      <c r="A34" s="2">
        <v>230701</v>
      </c>
      <c r="B34" s="2">
        <v>0.73227539834792299</v>
      </c>
      <c r="C34" s="2">
        <v>0.78575547748680896</v>
      </c>
      <c r="D34" s="2">
        <v>0.77585828442980997</v>
      </c>
      <c r="E34" s="2">
        <v>0.71719075082459205</v>
      </c>
      <c r="F34" s="2">
        <v>0.72097457461699099</v>
      </c>
      <c r="G34" s="2">
        <v>0.78465877090264202</v>
      </c>
      <c r="H34" s="2">
        <v>0.780023561392438</v>
      </c>
      <c r="I34" s="2">
        <v>0.75923269845437902</v>
      </c>
      <c r="J34" s="2">
        <v>0.76670972786945102</v>
      </c>
      <c r="K34" s="2">
        <v>0.76764699611894804</v>
      </c>
      <c r="L34" s="2">
        <v>0.73031656152083502</v>
      </c>
      <c r="M34" s="2">
        <v>0.74011804771651102</v>
      </c>
      <c r="N34" s="2">
        <v>0.73095661785577504</v>
      </c>
      <c r="O34" s="2">
        <v>0.75691510173584797</v>
      </c>
      <c r="P34" s="2"/>
      <c r="Q34" s="2"/>
      <c r="R34" s="2"/>
      <c r="S34" s="2"/>
    </row>
    <row r="35" spans="1:19" x14ac:dyDescent="0.25">
      <c r="A35" s="2">
        <v>230628</v>
      </c>
      <c r="B35" s="2">
        <v>0.72883330876062102</v>
      </c>
      <c r="C35" s="2">
        <v>0.78248265754884805</v>
      </c>
      <c r="D35" s="2">
        <v>0.77540263908648699</v>
      </c>
      <c r="E35" s="2">
        <v>0.76343569307086401</v>
      </c>
      <c r="F35" s="2">
        <v>0.73638110541851098</v>
      </c>
      <c r="G35" s="2">
        <v>0.78609120319739501</v>
      </c>
      <c r="H35" s="2">
        <v>0.78942829767057698</v>
      </c>
      <c r="I35" s="2">
        <v>0.74743542695337895</v>
      </c>
      <c r="J35" s="2">
        <v>0.75356345640759204</v>
      </c>
      <c r="K35" s="2">
        <v>0.75957916347064702</v>
      </c>
      <c r="L35" s="2">
        <v>0.76796146933558196</v>
      </c>
      <c r="M35" s="2">
        <v>0.73961375708176602</v>
      </c>
      <c r="N35" s="2">
        <v>0.74768001723980404</v>
      </c>
      <c r="O35" s="2">
        <v>0.73904373393699796</v>
      </c>
      <c r="P35" s="2"/>
      <c r="Q35" s="2"/>
      <c r="R35" s="2"/>
      <c r="S35" s="2"/>
    </row>
    <row r="36" spans="1:19" x14ac:dyDescent="0.25">
      <c r="A36" s="2">
        <v>230627</v>
      </c>
      <c r="B36" s="2">
        <v>0.71003683170600895</v>
      </c>
      <c r="C36" s="2">
        <v>0.80397325722274404</v>
      </c>
      <c r="D36" s="2">
        <v>0.77729142115581495</v>
      </c>
      <c r="E36" s="2">
        <v>0.75604175583295397</v>
      </c>
      <c r="F36" s="2">
        <v>0.75582556398377099</v>
      </c>
      <c r="G36" s="2">
        <v>0.75516278262036396</v>
      </c>
      <c r="H36" s="2">
        <v>0.71075871346217201</v>
      </c>
      <c r="I36" s="2">
        <v>0.74185247336451199</v>
      </c>
      <c r="J36" s="2">
        <v>0.75629075549557401</v>
      </c>
      <c r="K36" s="2">
        <v>0.75521397798156398</v>
      </c>
      <c r="L36" s="2">
        <v>0.74989038340431002</v>
      </c>
      <c r="M36" s="2">
        <v>0.72129048703264298</v>
      </c>
      <c r="N36" s="2">
        <v>0.74341237371353497</v>
      </c>
      <c r="O36" s="2">
        <v>0.71758180196326304</v>
      </c>
      <c r="P36" s="2"/>
      <c r="Q36" s="2"/>
      <c r="R36" s="2"/>
      <c r="S36" s="2"/>
    </row>
    <row r="37" spans="1:19" x14ac:dyDescent="0.25">
      <c r="A37" s="2" t="s">
        <v>43</v>
      </c>
      <c r="B37" s="4">
        <f t="shared" ref="B37:O37" si="29">AVERAGE(B34:B36)</f>
        <v>0.72371517960485099</v>
      </c>
      <c r="C37" s="4">
        <f t="shared" si="29"/>
        <v>0.79073713075280028</v>
      </c>
      <c r="D37" s="4">
        <f t="shared" si="29"/>
        <v>0.77618411489070394</v>
      </c>
      <c r="E37" s="4">
        <f t="shared" si="29"/>
        <v>0.7455560665761366</v>
      </c>
      <c r="F37" s="4">
        <f t="shared" si="29"/>
        <v>0.73772708133975762</v>
      </c>
      <c r="G37" s="4">
        <f t="shared" si="29"/>
        <v>0.77530425224013355</v>
      </c>
      <c r="H37" s="4">
        <f t="shared" si="29"/>
        <v>0.76007019084172889</v>
      </c>
      <c r="I37" s="4">
        <f t="shared" si="29"/>
        <v>0.74950686625742335</v>
      </c>
      <c r="J37" s="4">
        <f t="shared" si="29"/>
        <v>0.75885464659087232</v>
      </c>
      <c r="K37" s="4">
        <f t="shared" si="29"/>
        <v>0.76081337919038639</v>
      </c>
      <c r="L37" s="4">
        <f t="shared" si="29"/>
        <v>0.74938947142024226</v>
      </c>
      <c r="M37" s="4">
        <f t="shared" si="29"/>
        <v>0.7336740972769733</v>
      </c>
      <c r="N37" s="4">
        <f t="shared" si="29"/>
        <v>0.74068300293637135</v>
      </c>
      <c r="O37" s="4">
        <f t="shared" si="29"/>
        <v>0.73784687921203629</v>
      </c>
      <c r="P37" s="4"/>
      <c r="Q37" s="4"/>
      <c r="R37" s="4"/>
      <c r="S37" s="4"/>
    </row>
    <row r="38" spans="1:19" x14ac:dyDescent="0.25">
      <c r="A38" s="5" t="s">
        <v>19</v>
      </c>
      <c r="B38" s="6">
        <f t="shared" ref="B38:O38" si="30">STDEV(B34:B36)</f>
        <v>1.1970166920852458E-2</v>
      </c>
      <c r="C38" s="6">
        <f t="shared" si="30"/>
        <v>1.1579037979592114E-2</v>
      </c>
      <c r="D38" s="6">
        <f t="shared" si="30"/>
        <v>9.8564625667046718E-4</v>
      </c>
      <c r="E38" s="6">
        <f t="shared" si="30"/>
        <v>2.4841717537907024E-2</v>
      </c>
      <c r="F38" s="6">
        <f t="shared" si="30"/>
        <v>1.746443824880391E-2</v>
      </c>
      <c r="G38" s="6">
        <f t="shared" si="30"/>
        <v>1.7457722199727039E-2</v>
      </c>
      <c r="H38" s="6">
        <f t="shared" si="30"/>
        <v>4.2963107628886159E-2</v>
      </c>
      <c r="I38" s="6">
        <f t="shared" si="30"/>
        <v>8.87334219087519E-3</v>
      </c>
      <c r="J38" s="6">
        <f t="shared" si="30"/>
        <v>6.9380304480907689E-3</v>
      </c>
      <c r="K38" s="6">
        <f t="shared" si="30"/>
        <v>6.3077294911298336E-3</v>
      </c>
      <c r="L38" s="6">
        <f t="shared" si="30"/>
        <v>1.8827452183103156E-2</v>
      </c>
      <c r="M38" s="6">
        <f t="shared" si="30"/>
        <v>1.0727484759890632E-2</v>
      </c>
      <c r="N38" s="6">
        <f t="shared" si="30"/>
        <v>8.6893682376143703E-3</v>
      </c>
      <c r="O38" s="6">
        <f t="shared" si="30"/>
        <v>1.9693944847960367E-2</v>
      </c>
      <c r="P38" s="6"/>
      <c r="Q38" s="6"/>
      <c r="R38" s="6"/>
      <c r="S38" s="6"/>
    </row>
    <row r="39" spans="1:19" x14ac:dyDescent="0.25">
      <c r="A39" s="2" t="s">
        <v>51</v>
      </c>
      <c r="B39" s="8">
        <f t="shared" ref="B39:O39" si="31">B38/B37*100</f>
        <v>1.6539886488754014</v>
      </c>
      <c r="C39" s="8">
        <f t="shared" si="31"/>
        <v>1.4643346732141691</v>
      </c>
      <c r="D39" s="8">
        <f t="shared" si="31"/>
        <v>0.12698614127258429</v>
      </c>
      <c r="E39" s="8">
        <f t="shared" si="31"/>
        <v>3.3319717525724371</v>
      </c>
      <c r="F39" s="8">
        <f t="shared" si="31"/>
        <v>2.3673305061659686</v>
      </c>
      <c r="G39" s="8">
        <f t="shared" si="31"/>
        <v>2.251725325804081</v>
      </c>
      <c r="H39" s="8">
        <f t="shared" si="31"/>
        <v>5.6525184313974055</v>
      </c>
      <c r="I39" s="8">
        <f t="shared" si="31"/>
        <v>1.183890714061528</v>
      </c>
      <c r="J39" s="8">
        <f t="shared" si="31"/>
        <v>0.91427659819434803</v>
      </c>
      <c r="K39" s="8">
        <f t="shared" si="31"/>
        <v>0.82907709875477664</v>
      </c>
      <c r="L39" s="8">
        <f t="shared" si="31"/>
        <v>2.5123721243936594</v>
      </c>
      <c r="M39" s="8">
        <f t="shared" si="31"/>
        <v>1.4621593974362217</v>
      </c>
      <c r="N39" s="8">
        <f t="shared" si="31"/>
        <v>1.1731561549497085</v>
      </c>
      <c r="O39" s="8">
        <f t="shared" si="31"/>
        <v>2.669110001385651</v>
      </c>
      <c r="P39" s="6"/>
      <c r="Q39" s="6"/>
      <c r="R39" s="6"/>
      <c r="S39" s="6"/>
    </row>
    <row r="40" spans="1:19" x14ac:dyDescent="0.25">
      <c r="A40" s="5" t="s">
        <v>36</v>
      </c>
      <c r="B40" s="6">
        <f t="shared" ref="B40:O40" si="32">B39*2</f>
        <v>3.3079772977508028</v>
      </c>
      <c r="C40" s="6">
        <f t="shared" si="32"/>
        <v>2.9286693464283382</v>
      </c>
      <c r="D40" s="6">
        <f t="shared" si="32"/>
        <v>0.25397228254516857</v>
      </c>
      <c r="E40" s="6">
        <f t="shared" si="32"/>
        <v>6.6639435051448741</v>
      </c>
      <c r="F40" s="6">
        <f t="shared" si="32"/>
        <v>4.7346610123319373</v>
      </c>
      <c r="G40" s="6">
        <f t="shared" si="32"/>
        <v>4.503450651608162</v>
      </c>
      <c r="H40" s="6">
        <f t="shared" si="32"/>
        <v>11.305036862794811</v>
      </c>
      <c r="I40" s="6">
        <f t="shared" si="32"/>
        <v>2.367781428123056</v>
      </c>
      <c r="J40" s="6">
        <f t="shared" si="32"/>
        <v>1.8285531963886961</v>
      </c>
      <c r="K40" s="6">
        <f t="shared" si="32"/>
        <v>1.6581541975095533</v>
      </c>
      <c r="L40" s="6">
        <f t="shared" si="32"/>
        <v>5.0247442487873188</v>
      </c>
      <c r="M40" s="6">
        <f t="shared" si="32"/>
        <v>2.9243187948724434</v>
      </c>
      <c r="N40" s="6">
        <f t="shared" si="32"/>
        <v>2.346312309899417</v>
      </c>
      <c r="O40" s="6">
        <f t="shared" si="32"/>
        <v>5.338220002771302</v>
      </c>
      <c r="P40" s="6"/>
      <c r="Q40" s="6"/>
      <c r="R40" s="6"/>
      <c r="S40" s="6"/>
    </row>
    <row r="41" spans="1:19" x14ac:dyDescent="0.25">
      <c r="A41" s="2" t="s">
        <v>56</v>
      </c>
      <c r="B41" s="9">
        <v>0.69</v>
      </c>
      <c r="C41" s="9">
        <v>0.78</v>
      </c>
      <c r="D41" s="9"/>
      <c r="E41" s="9">
        <v>0.75</v>
      </c>
      <c r="F41" s="9">
        <v>0.71</v>
      </c>
      <c r="G41" s="9">
        <v>0.76</v>
      </c>
      <c r="H41" s="9">
        <v>0.75</v>
      </c>
      <c r="I41" s="9">
        <v>0.77</v>
      </c>
      <c r="J41" s="9"/>
      <c r="K41" s="9">
        <v>0.73</v>
      </c>
      <c r="L41" s="9">
        <v>0.68</v>
      </c>
      <c r="M41" s="9">
        <v>0.72</v>
      </c>
      <c r="N41" s="9">
        <v>0.70299999999999996</v>
      </c>
      <c r="O41" s="9">
        <v>0.68500000000000005</v>
      </c>
      <c r="P41" s="6"/>
      <c r="Q41" s="6"/>
      <c r="R41" s="6"/>
      <c r="S41" s="6"/>
    </row>
    <row r="42" spans="1:19" x14ac:dyDescent="0.25">
      <c r="A42" s="2" t="s">
        <v>57</v>
      </c>
      <c r="B42" s="10">
        <f>1-(B37/B41)</f>
        <v>-4.8862579137465278E-2</v>
      </c>
      <c r="C42" s="10">
        <f t="shared" ref="C42:O42" si="33">1-(C37/C41)</f>
        <v>-1.3765552247179791E-2</v>
      </c>
      <c r="D42" s="10"/>
      <c r="E42" s="10">
        <f t="shared" si="33"/>
        <v>5.9252445651511998E-3</v>
      </c>
      <c r="F42" s="10">
        <f t="shared" si="33"/>
        <v>-3.9052227239095183E-2</v>
      </c>
      <c r="G42" s="10">
        <f t="shared" si="33"/>
        <v>-2.0137174000175673E-2</v>
      </c>
      <c r="H42" s="10">
        <f t="shared" si="33"/>
        <v>-1.3426921122305258E-2</v>
      </c>
      <c r="I42" s="10">
        <f t="shared" si="33"/>
        <v>2.6614459405943758E-2</v>
      </c>
      <c r="J42" s="10"/>
      <c r="K42" s="10">
        <f t="shared" si="33"/>
        <v>-4.2210108479981301E-2</v>
      </c>
      <c r="L42" s="10">
        <f t="shared" si="33"/>
        <v>-0.10204334032388562</v>
      </c>
      <c r="M42" s="10">
        <f t="shared" si="33"/>
        <v>-1.899180177357418E-2</v>
      </c>
      <c r="N42" s="10">
        <f t="shared" si="33"/>
        <v>-5.3603133622149857E-2</v>
      </c>
      <c r="O42" s="10">
        <f t="shared" si="33"/>
        <v>-7.7148728776695208E-2</v>
      </c>
    </row>
    <row r="44" spans="1:19" x14ac:dyDescent="0.25">
      <c r="A44" s="5" t="s">
        <v>48</v>
      </c>
    </row>
    <row r="47" spans="1:19" ht="15" customHeight="1" x14ac:dyDescent="0.25">
      <c r="A47" s="11" t="s">
        <v>58</v>
      </c>
      <c r="B47" s="11"/>
      <c r="C47" s="11"/>
      <c r="D47" s="11"/>
      <c r="E47" s="11"/>
      <c r="F47" s="11"/>
      <c r="G47" s="11"/>
    </row>
    <row r="48" spans="1:19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  <row r="52" spans="1:7" x14ac:dyDescent="0.25">
      <c r="A52" s="11"/>
      <c r="B52" s="11"/>
      <c r="C52" s="11"/>
      <c r="D52" s="11"/>
      <c r="E52" s="11"/>
      <c r="F52" s="11"/>
      <c r="G52" s="11"/>
    </row>
  </sheetData>
  <mergeCells count="1">
    <mergeCell ref="A47:G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BHVO</vt:lpstr>
      <vt:lpstr>RGM-2</vt:lpstr>
      <vt:lpstr>NIST-614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Werts, Kevin</dc:creator>
  <cp:lastModifiedBy>Branimir Segvic</cp:lastModifiedBy>
  <dcterms:created xsi:type="dcterms:W3CDTF">2023-08-11T18:16:45Z</dcterms:created>
  <dcterms:modified xsi:type="dcterms:W3CDTF">2023-08-13T09:38:00Z</dcterms:modified>
</cp:coreProperties>
</file>