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054\Documents\CdnJournalOfPoliticalScience\EditorialManagerContent\Cameron\"/>
    </mc:Choice>
  </mc:AlternateContent>
  <xr:revisionPtr revIDLastSave="0" documentId="8_{D1371B7B-C698-4E3B-B708-E84228DEF968}" xr6:coauthVersionLast="47" xr6:coauthVersionMax="47" xr10:uidLastSave="{00000000-0000-0000-0000-000000000000}"/>
  <bookViews>
    <workbookView xWindow="28680" yWindow="-120" windowWidth="38640" windowHeight="21120" activeTab="1" xr2:uid="{9FB35960-3FC4-4DF7-8443-280614B5CE25}"/>
  </bookViews>
  <sheets>
    <sheet name="1. PA by all charities" sheetId="17" r:id="rId1"/>
    <sheet name="2. PA - Summary CC charities" sheetId="16" r:id="rId2"/>
    <sheet name="3. PA - Details CC charities" sheetId="3" r:id="rId3"/>
    <sheet name="4. Lobby Reports CC charities " sheetId="4" r:id="rId4"/>
    <sheet name="5. FAAE - CC charities " sheetId="6" r:id="rId5"/>
    <sheet name="6. FINA - CC charities" sheetId="8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6" l="1"/>
  <c r="F21" i="6"/>
  <c r="F20" i="6"/>
  <c r="F17" i="6"/>
  <c r="F15" i="6"/>
  <c r="F14" i="6"/>
  <c r="F13" i="6"/>
  <c r="F10" i="6"/>
  <c r="F9" i="6"/>
  <c r="F8" i="6"/>
  <c r="F5" i="6"/>
  <c r="K19" i="17" l="1"/>
  <c r="I19" i="17"/>
  <c r="E19" i="17"/>
  <c r="D19" i="17"/>
  <c r="C19" i="17"/>
  <c r="B19" i="17"/>
  <c r="M18" i="17"/>
  <c r="L18" i="17"/>
  <c r="J18" i="17"/>
  <c r="F18" i="17"/>
  <c r="D18" i="17"/>
  <c r="M17" i="17"/>
  <c r="L17" i="17"/>
  <c r="J17" i="17"/>
  <c r="F17" i="17"/>
  <c r="D17" i="17"/>
  <c r="M16" i="17"/>
  <c r="L16" i="17"/>
  <c r="J16" i="17"/>
  <c r="F16" i="17"/>
  <c r="D16" i="17"/>
  <c r="M15" i="17"/>
  <c r="L15" i="17"/>
  <c r="F15" i="17"/>
  <c r="D15" i="17"/>
  <c r="M14" i="17"/>
  <c r="L14" i="17"/>
  <c r="J14" i="17"/>
  <c r="F14" i="17"/>
  <c r="D14" i="17"/>
  <c r="M13" i="17"/>
  <c r="L13" i="17"/>
  <c r="J13" i="17"/>
  <c r="F13" i="17"/>
  <c r="D13" i="17"/>
  <c r="M12" i="17"/>
  <c r="L12" i="17"/>
  <c r="J12" i="17"/>
  <c r="F12" i="17"/>
  <c r="D12" i="17"/>
  <c r="M11" i="17"/>
  <c r="L11" i="17"/>
  <c r="J11" i="17"/>
  <c r="F11" i="17"/>
  <c r="D11" i="17"/>
  <c r="M10" i="17"/>
  <c r="L10" i="17"/>
  <c r="J10" i="17"/>
  <c r="F10" i="17"/>
  <c r="D10" i="17"/>
  <c r="M9" i="17"/>
  <c r="L9" i="17"/>
  <c r="J9" i="17"/>
  <c r="F9" i="17"/>
  <c r="D9" i="17"/>
  <c r="M8" i="17"/>
  <c r="L8" i="17"/>
  <c r="J8" i="17"/>
  <c r="F8" i="17"/>
  <c r="D8" i="17"/>
  <c r="M7" i="17"/>
  <c r="L7" i="17"/>
  <c r="J7" i="17"/>
  <c r="F7" i="17"/>
  <c r="D7" i="17"/>
  <c r="M6" i="17"/>
  <c r="L6" i="17"/>
  <c r="J6" i="17"/>
  <c r="F6" i="17"/>
  <c r="D6" i="17"/>
  <c r="M5" i="17"/>
  <c r="L5" i="17"/>
  <c r="L19" i="17" s="1"/>
  <c r="J5" i="17"/>
  <c r="J19" i="17" s="1"/>
  <c r="F5" i="17"/>
  <c r="F19" i="17" s="1"/>
  <c r="D5" i="17"/>
  <c r="M4" i="17"/>
  <c r="M19" i="17" s="1"/>
  <c r="L4" i="17"/>
  <c r="J4" i="17"/>
  <c r="F4" i="17"/>
  <c r="D4" i="17"/>
  <c r="M3" i="17"/>
  <c r="L3" i="17"/>
  <c r="J3" i="17"/>
  <c r="F3" i="17"/>
  <c r="D3" i="17"/>
  <c r="E60" i="8"/>
  <c r="C60" i="8"/>
  <c r="E60" i="6"/>
  <c r="C60" i="6"/>
  <c r="D60" i="4"/>
  <c r="C11" i="4"/>
  <c r="C12" i="4"/>
  <c r="C13" i="4"/>
  <c r="C14" i="4"/>
  <c r="C15" i="4"/>
  <c r="C16" i="4"/>
  <c r="C17" i="4"/>
  <c r="C18" i="4"/>
  <c r="C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9" i="4"/>
  <c r="C10" i="4"/>
  <c r="C7" i="4"/>
  <c r="C3" i="4"/>
  <c r="C4" i="4"/>
  <c r="C5" i="4"/>
  <c r="C6" i="4"/>
  <c r="C2" i="4"/>
  <c r="AF61" i="3"/>
  <c r="H61" i="3"/>
  <c r="D61" i="3"/>
  <c r="B61" i="3"/>
  <c r="Q28" i="3" l="1"/>
  <c r="Q7" i="16" l="1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6" i="6"/>
  <c r="F12" i="6"/>
  <c r="F11" i="6"/>
  <c r="F7" i="6"/>
  <c r="F6" i="6"/>
  <c r="F4" i="6"/>
  <c r="F3" i="6"/>
  <c r="F2" i="6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AF63" i="3"/>
  <c r="AD61" i="3"/>
  <c r="AD63" i="3" s="1"/>
  <c r="AB61" i="3"/>
  <c r="AB63" i="3" s="1"/>
  <c r="Z61" i="3"/>
  <c r="Z63" i="3" s="1"/>
  <c r="X61" i="3"/>
  <c r="X63" i="3" s="1"/>
  <c r="V61" i="3"/>
  <c r="V63" i="3" s="1"/>
  <c r="T61" i="3"/>
  <c r="T63" i="3" s="1"/>
  <c r="R61" i="3"/>
  <c r="R63" i="3" s="1"/>
  <c r="P61" i="3"/>
  <c r="P63" i="3" s="1"/>
  <c r="N61" i="3"/>
  <c r="N63" i="3" s="1"/>
  <c r="L61" i="3"/>
  <c r="L63" i="3" s="1"/>
  <c r="J61" i="3"/>
  <c r="J63" i="3" s="1"/>
  <c r="H63" i="3"/>
  <c r="F61" i="3"/>
  <c r="F63" i="3" s="1"/>
  <c r="D63" i="3"/>
  <c r="B63" i="3"/>
  <c r="AA60" i="3"/>
  <c r="Y20" i="3"/>
  <c r="Y3" i="3"/>
  <c r="F60" i="8" l="1"/>
  <c r="F60" i="6"/>
  <c r="C60" i="4"/>
</calcChain>
</file>

<file path=xl/sharedStrings.xml><?xml version="1.0" encoding="utf-8"?>
<sst xmlns="http://schemas.openxmlformats.org/spreadsheetml/2006/main" count="1382" uniqueCount="252">
  <si>
    <t>Legal Name</t>
  </si>
  <si>
    <t xml:space="preserve">Total Expenditures on Political Activities     </t>
  </si>
  <si>
    <t>Action Canada for Sexual Health and Rights / Action pour la santé et les droits sexuels</t>
  </si>
  <si>
    <t>AGA KHAN FOUNDATION CANADA/FONDATION AGA KHAN CANADA</t>
  </si>
  <si>
    <t>AMNESTY INTERNATIONAL CANADIAN SECTION (ENGLISH SPEAKING)</t>
  </si>
  <si>
    <t>BRITISH COLUMBIA COUNCIL FOR INTERNATIONAL COOPERATION</t>
  </si>
  <si>
    <t>Canada World Youth / Jeunesse Canada Monde</t>
  </si>
  <si>
    <t>CANADIAN FEED THE CHILDREN</t>
  </si>
  <si>
    <t>CANADIAN FOODGRAINS BANK ASSOCIATION INC/ASSOCIATION DE LA BANQUE CANADIENNE DE GRAINS INC.</t>
  </si>
  <si>
    <t>CANADIAN FRIENDS SERVICE COMMITTEE</t>
  </si>
  <si>
    <t>CANADIAN LUTHERAN WORLD RELIEF</t>
  </si>
  <si>
    <t>CARE CANADA</t>
  </si>
  <si>
    <t>CODE</t>
  </si>
  <si>
    <t>CoDevelopment Canada Association</t>
  </si>
  <si>
    <t>COLLABORATION SANTE INTERNATIONALE (C.S.I.)</t>
  </si>
  <si>
    <t>COUNCIL OF CANADIANS WITH DISABILITIES/LE CONSEIL DES CANADIENS AVEC DEFICIENCES</t>
  </si>
  <si>
    <t>CANADIAN CROSSROADS INTERNATIONAL CARREFOUR CANADIEN INTERNATIONAL</t>
  </si>
  <si>
    <t>CUSO International</t>
  </si>
  <si>
    <t>EQUITAS - INTERNATIONAL CENTRE FOR HUMAN RIGHTS EDUCATION / EQUITAS - CENTRE INTERNATIONAL D'EDUCATION AUX DROITS HUMAINS</t>
  </si>
  <si>
    <t>FARM RADIO INTERNATIONAL / RADIOS RURALES INTERNATIONALES</t>
  </si>
  <si>
    <t>FORUM OF FEDERATIONS/FORUM DES FEDERATIONS</t>
  </si>
  <si>
    <t>INTER PARES</t>
  </si>
  <si>
    <t>INTERAGENCY COALITION ON AIDS AND DEVELOPMENT-COALITION INTERAGENCE SIDA ET DÉVELOPPEMENT</t>
  </si>
  <si>
    <t>ISLAMIC RELIEF - IR CANADA</t>
  </si>
  <si>
    <t>MENNONITE CENTRAL COMMITTEE CANADA</t>
  </si>
  <si>
    <t>n/a</t>
  </si>
  <si>
    <t>OXFAM CANADA</t>
  </si>
  <si>
    <t>OXFAM-QUEBEC</t>
  </si>
  <si>
    <t>PACIFIC PEOPLES' PARTNERSHIP ASSOCIATION</t>
  </si>
  <si>
    <t>PLAN INTERNATIONAL CANADA INC.</t>
  </si>
  <si>
    <t>SAVE THE CHILDREN CANADA/AIDE À L'ENFANCE CANADA</t>
  </si>
  <si>
    <t>SOS Children's Villages Canada / SOS Villages d'enfants Canada</t>
  </si>
  <si>
    <t>STEELWORKERS HUMANITY FUND INC./ LE FONDS HUMANITAIRE DES METALLOS INC.</t>
  </si>
  <si>
    <t>Unifor Social Justice Fund/Le fonds de justice sociale d'Unifor</t>
  </si>
  <si>
    <t>VETERINARIANS WITHOUT BORDERS/VETERINAIRES SANS FRONTIERES</t>
  </si>
  <si>
    <t>VICTORIA INTERNATIONAL DEVELOPMENT EDUCATION ASSOCIATION</t>
  </si>
  <si>
    <t>World Society for the Protection of Animals Canada /Société mondiale pour la protection des animaux Canada</t>
  </si>
  <si>
    <t>WORLD LITERACY OF CANADA</t>
  </si>
  <si>
    <t>World Renew</t>
  </si>
  <si>
    <t>WORLD UNIVERSITY SERVICE OF CANADA/L'ENTRAIDE UNIVERSITAIRE MONDIALE DU CANADA</t>
  </si>
  <si>
    <t>WORLD VISION CANADA-VISION MONDIALE CANADA</t>
  </si>
  <si>
    <t>Years Registered</t>
  </si>
  <si>
    <t>2015*</t>
  </si>
  <si>
    <t>Never</t>
  </si>
  <si>
    <t>-</t>
  </si>
  <si>
    <t xml:space="preserve">Action Canada for Sexual Health and Rights </t>
  </si>
  <si>
    <t>Aga Khan Foundation Canada</t>
  </si>
  <si>
    <t>2011-2023</t>
  </si>
  <si>
    <t>British Columbia Council for International Cooperation</t>
  </si>
  <si>
    <t>Canadian Association for the Study of International Development (CASID)</t>
  </si>
  <si>
    <t>Canadian Catholic Organization for Development and Peace</t>
  </si>
  <si>
    <t>2014 only</t>
  </si>
  <si>
    <t>2017 only</t>
  </si>
  <si>
    <t>Canadian Foodgrains Bank</t>
  </si>
  <si>
    <t>2009-2023</t>
  </si>
  <si>
    <t>2008-2022</t>
  </si>
  <si>
    <t>Canadian Lutheran World Relief</t>
  </si>
  <si>
    <t>2021, 2022</t>
  </si>
  <si>
    <t>2015-2022</t>
  </si>
  <si>
    <t>Canadian Red Cross</t>
  </si>
  <si>
    <t>CARE Canada</t>
  </si>
  <si>
    <t>Children Believe (formerly Christian Children's Fund of Canada)</t>
  </si>
  <si>
    <t>CoDevelopment Canada</t>
  </si>
  <si>
    <t>Collaboration Sante Internationale</t>
  </si>
  <si>
    <t>Cooperation Canada (formerly Canadian Council for International Cooperation (CCIC))</t>
  </si>
  <si>
    <t>2006-2022</t>
  </si>
  <si>
    <t>1999-2004</t>
  </si>
  <si>
    <t>Equality Fund (formerly MATCH International Women's Fund)</t>
  </si>
  <si>
    <t>2017-2022</t>
  </si>
  <si>
    <t>Farm Radio International</t>
  </si>
  <si>
    <t>Forum of Federations</t>
  </si>
  <si>
    <t>Hunger Project</t>
  </si>
  <si>
    <t>Inter Pares</t>
  </si>
  <si>
    <t>2006-2023</t>
  </si>
  <si>
    <t>Islamic Relief Canada</t>
  </si>
  <si>
    <t>2022, 2023</t>
  </si>
  <si>
    <t>Mennonite Central Committee Canada</t>
  </si>
  <si>
    <t>1996-2022</t>
  </si>
  <si>
    <t>Mission Inclusion (formerly L'Oeuvre Leger)</t>
  </si>
  <si>
    <t>Oxfam - Canada</t>
  </si>
  <si>
    <t>1999-2022</t>
  </si>
  <si>
    <t>Oxfam - Quebec</t>
  </si>
  <si>
    <t>2010-2022</t>
  </si>
  <si>
    <t>Plan International Canada</t>
  </si>
  <si>
    <t>Presbyterian World Service and Development</t>
  </si>
  <si>
    <t>Primate's World Relief and Development Fund</t>
  </si>
  <si>
    <t>Right to Play</t>
  </si>
  <si>
    <t>2005-6, 2013-16, 2021-2023</t>
  </si>
  <si>
    <t>Save the Children Canada</t>
  </si>
  <si>
    <t>2021-2022</t>
  </si>
  <si>
    <t>SeedChange (formerly USC Canada)</t>
  </si>
  <si>
    <t>2019-2022</t>
  </si>
  <si>
    <t>SOCODEVI</t>
  </si>
  <si>
    <t>SOS Children's Villages Canada</t>
  </si>
  <si>
    <t>2021-2023</t>
  </si>
  <si>
    <t>2013-2022</t>
  </si>
  <si>
    <t>Veterinarians Without Borders</t>
  </si>
  <si>
    <t>Victoria International Development Education Association (VIDEA)</t>
  </si>
  <si>
    <t>WaterAid (formerly WaterCan)</t>
  </si>
  <si>
    <t>2011-2022</t>
  </si>
  <si>
    <t>World University Service of Canada</t>
  </si>
  <si>
    <t>2013, 2014, 2019-2021</t>
  </si>
  <si>
    <t>World Vision Canada</t>
  </si>
  <si>
    <t>YMCA Canada</t>
  </si>
  <si>
    <t>Totals</t>
  </si>
  <si>
    <t>Amnesty International Canada</t>
  </si>
  <si>
    <t>Oxfam Canada</t>
  </si>
  <si>
    <t>Canadian Feed The Children</t>
  </si>
  <si>
    <t>Right To Play</t>
  </si>
  <si>
    <t>Oxfam Quebec</t>
  </si>
  <si>
    <t>Action Canada for Sexual Health and Rights</t>
  </si>
  <si>
    <t>Total</t>
  </si>
  <si>
    <t>Total # Witness Testimonies</t>
  </si>
  <si>
    <t>Briefs submitted to FINA Pre-budget consultations (Years)</t>
  </si>
  <si>
    <t>2002, 2003, 2006, 2009</t>
  </si>
  <si>
    <t>2002, 2006, 2007, 2009, 2013, 2016, 2019, 2020, 2021, 2022</t>
  </si>
  <si>
    <t>2001, 2002, 2003, 2004, 2005, 2006, 2007</t>
  </si>
  <si>
    <t>2001, 2002, 2003, 2006, 2007, 2021</t>
  </si>
  <si>
    <t>2011, 2018, 2019, 2021</t>
  </si>
  <si>
    <t>2007, 2011, 2013, 2016, 2018, 2019, 2020</t>
  </si>
  <si>
    <t>2004, 2006, 2007 2019</t>
  </si>
  <si>
    <t>2006, 2007, 2011, 2019, 2020</t>
  </si>
  <si>
    <t>Cooperation Canada (formerly Canadian Council for International Cooperation - CCIC)</t>
  </si>
  <si>
    <t>2003, 2004, 2007</t>
  </si>
  <si>
    <t>2007, 2016, 2022</t>
  </si>
  <si>
    <t>Interagency Coalition on AIDS and Development</t>
  </si>
  <si>
    <t>2012, 2013, 2016, 2019, 2020</t>
  </si>
  <si>
    <t>2006, 2018</t>
  </si>
  <si>
    <t>2013, 2019</t>
  </si>
  <si>
    <t>Oxfam-Québec</t>
  </si>
  <si>
    <t>2011, 2022</t>
  </si>
  <si>
    <t>SeedChange (previously USC Canada)</t>
  </si>
  <si>
    <t>2020, 2021</t>
  </si>
  <si>
    <t>Plan Canada</t>
  </si>
  <si>
    <t>WaterAid Canada</t>
  </si>
  <si>
    <t>Amnesty International Canadian Section (English Speaking)</t>
  </si>
  <si>
    <t>Canadian Feed the Children</t>
  </si>
  <si>
    <t xml:space="preserve">Total Expenditures on Political Activities </t>
  </si>
  <si>
    <t>Cooperation Canada (formerly CANADIAN COUNCIL FOR INTERNATIONAL CO-OPERATION / CONSEIL CANADIEN POUR LA COOPÉRATION INTERNATIONALE)</t>
  </si>
  <si>
    <t>SeedChange (formerly USC CANADA)</t>
  </si>
  <si>
    <t>Cooperation Canada (formerly Canadian Council for International Cooperation)</t>
  </si>
  <si>
    <t>PA as % of Total Revenue</t>
  </si>
  <si>
    <t xml:space="preserve">Average expenditure on Political Activities of charities that reported them </t>
  </si>
  <si>
    <t xml:space="preserve">Canadian Catholic Organization for Development and Peace </t>
  </si>
  <si>
    <t>CANADIAN RED CROSS SOCIETY LA SOCIÉTÉ CANADIENNE DE LA CROIX-ROUGE</t>
  </si>
  <si>
    <t>PRIMATE'S WORLD RELIEF AND DEVELOPMENT FUND/LE FONDS DU PRIMAT POUR LE SECOURS ET LE DEVELOPPEMENT MONDIAL</t>
  </si>
  <si>
    <t>CANADIAN COUNCIL OF CHURCHES / LE CONSEIL CANADIEN DES EGLISES</t>
  </si>
  <si>
    <t>SOCODEVI (FONDATION SOCODEVI POUR LE DÉVELOPPEMENT INTERNATIONAL)</t>
  </si>
  <si>
    <t>UNITED CHURCH OF CANADA (Includes Kairos)</t>
  </si>
  <si>
    <t>YMCA (THE NATIONAL COUNCIL OF YOUNG MEN'S CHRISTIAN ASSOCIATIONS OF CANADA)</t>
  </si>
  <si>
    <t>HUNGER PROJECT</t>
  </si>
  <si>
    <t>PRESBYTERIAN CHURCH IN CANADA (includes Presbyterian World Service and Development Fund)</t>
  </si>
  <si>
    <t>Avocats Sans Frontiers / Lawyers Without Borders</t>
  </si>
  <si>
    <t>Mission Inclusion (formerly L'Oeuvre Leger / Leger Foundation)</t>
  </si>
  <si>
    <t>Total # of Cooperation Canada Charities in CRA Database</t>
  </si>
  <si>
    <t>Total # of Cooperation Canada Charities that reported spending on Political Activities</t>
  </si>
  <si>
    <t>Percentage of Cooperation Canada charities that reported spending on Political Activities</t>
  </si>
  <si>
    <t>Total Revenue of All Cooperation Canada Charities in CRA Database</t>
  </si>
  <si>
    <t>Total Expenditures of Cooperation Canada charities on Political Activities</t>
  </si>
  <si>
    <t>Canadian Council of Churches</t>
  </si>
  <si>
    <t>Canadian Friends Service Committee</t>
  </si>
  <si>
    <t>Council of Canadians with Disabilities</t>
  </si>
  <si>
    <t>Steelworkers Humanity Fund (includes Canadian Network for Corporate Accountability)</t>
  </si>
  <si>
    <t>Unifor Social Justice Fund</t>
  </si>
  <si>
    <t xml:space="preserve">United Church of Canada (includes Kairos) </t>
  </si>
  <si>
    <t>WaterAid (formerly WATERCAN / EAU VIVE CORPORATION- LA CORPORATION WATERCAN / EAU VIVE)</t>
  </si>
  <si>
    <t>World Society for te Protection of Animals</t>
  </si>
  <si>
    <t>World Literacy of Canada</t>
  </si>
  <si>
    <t>YMCA Canada (THE NATIONAL COUNCIL OF YOUNG MEN'S CHRISTIAN ASSOCIATIONS OF CANADA)</t>
  </si>
  <si>
    <t>Equitas - International Centre for Human Rights Education</t>
  </si>
  <si>
    <t>Pacific Peoples Partnership Association</t>
  </si>
  <si>
    <t>World University Service of Canada (WUSC)</t>
  </si>
  <si>
    <t>2009 only</t>
  </si>
  <si>
    <t>2019, 2018, 2017, 2016, 2015, 2014, 2013</t>
  </si>
  <si>
    <r>
      <t>Ne</t>
    </r>
    <r>
      <rPr>
        <sz val="11"/>
        <color theme="1"/>
        <rFont val="Aptos Narrow"/>
        <family val="2"/>
      </rPr>
      <t>ver</t>
    </r>
  </si>
  <si>
    <t>2020 only</t>
  </si>
  <si>
    <t>2010, 2011, 2016, 2017, 2018, 2019, 2020, 2021, 2022</t>
  </si>
  <si>
    <t>2009, 2010, 2011, 2012, 2013, 2014, 2015, 2016, 2017, 2018, 2019, 2020, 2021, 2022</t>
  </si>
  <si>
    <t xml:space="preserve">Plan International Canada </t>
  </si>
  <si>
    <t>United Steelworkers (Steelworkers Humanity Fund - includes Canadian Network on Corporate Accountability)</t>
  </si>
  <si>
    <t>Equality Fund (formerly MATCH International Women’s Fund)</t>
  </si>
  <si>
    <t>World Animal Protection (formerly World Society for the Protection of Animals)</t>
  </si>
  <si>
    <t>Canada World Youth</t>
  </si>
  <si>
    <t>British Columbia Council for International Cooperation (BCCIC)</t>
  </si>
  <si>
    <t>KAIROS: Canadian Ecumenical Justice Initiatives / United Church of Canada</t>
  </si>
  <si>
    <t>Equality Fund (MATCH International Women’s Fund)</t>
  </si>
  <si>
    <t xml:space="preserve">CODE </t>
  </si>
  <si>
    <t xml:space="preserve">Total # Briefs </t>
  </si>
  <si>
    <t xml:space="preserve">Percentage of spending by Cooperation Canada charities on "political activities" as a proportion of all charities in Canada. </t>
  </si>
  <si>
    <t xml:space="preserve">Total reported spending on "political activities" by Cooperation Canada member charities </t>
  </si>
  <si>
    <t>Total reported spending on "political activities" by all Canadian charities</t>
  </si>
  <si>
    <r>
      <t xml:space="preserve"># of Cooperation Canada </t>
    </r>
    <r>
      <rPr>
        <sz val="11"/>
        <color theme="1"/>
        <rFont val="Aptos Narrow"/>
        <family val="2"/>
      </rPr>
      <t>ch</t>
    </r>
    <r>
      <rPr>
        <sz val="11"/>
        <color theme="1"/>
        <rFont val="Calibri"/>
        <family val="2"/>
        <scheme val="minor"/>
      </rPr>
      <t>arities that submitted communications reports per year</t>
    </r>
  </si>
  <si>
    <t>Kentro Christian Network (formerly Canadian Christian Relief and Development Association)</t>
  </si>
  <si>
    <t>Canadian Association for Global Health (formerly Canadian Society for International Health)</t>
  </si>
  <si>
    <t>Year</t>
  </si>
  <si>
    <t xml:space="preserve"># of charities that reported PA </t>
  </si>
  <si>
    <t>Total # of charities</t>
  </si>
  <si>
    <t>Charities that reported PA as % of all charities</t>
  </si>
  <si>
    <t># of Charities that reported &gt; $1,000 on PA</t>
  </si>
  <si>
    <t>Charities that reported &gt; $1,000 on PA as % of all charities</t>
  </si>
  <si>
    <t>Total Revenue of all charities</t>
  </si>
  <si>
    <t>Total Revenue of charities that reported PA</t>
  </si>
  <si>
    <t>Total spending on PA by all charities</t>
  </si>
  <si>
    <t>Average spending on PA by charities that reported PA</t>
  </si>
  <si>
    <t>Median Spending on PA by charities that reported PA</t>
  </si>
  <si>
    <t>Spending on PA as % of all revenue of all charities</t>
  </si>
  <si>
    <t>Spending on PA as % of revenue by all charities that reported PA</t>
  </si>
  <si>
    <t>Average</t>
  </si>
  <si>
    <t>Table 4: Cooperation Canada member charities  that submitted communication reports to the Federal Commissioner of Lobbying, 2008-2022</t>
  </si>
  <si>
    <t>Briefs submitted to FAAE (Years)</t>
  </si>
  <si>
    <t>2000, 2001, 2002, 2003, 2004, 2005, 2008, 2009, 2010, 2012, 2013, 2014, 2015, 2016, 2017, 2018, 2019, 2021</t>
  </si>
  <si>
    <t>2002, 2005, 2010, 2018, 2019, 2021</t>
  </si>
  <si>
    <t>2002, 2005, 2006, 2008, 2013, 2016</t>
  </si>
  <si>
    <t>2002, 2005, 2016, 2019</t>
  </si>
  <si>
    <t>2002, 2007, 2008, 2009, 2014, 2015, 2016, 2018, 2020</t>
  </si>
  <si>
    <t>2016, 2018</t>
  </si>
  <si>
    <t>2000, 2003, 2008, 2014, 2015, 2016, 2018, 2020, 2021</t>
  </si>
  <si>
    <t>2002, 2005, 2009, 2010, 2016</t>
  </si>
  <si>
    <t>2002, 2010</t>
  </si>
  <si>
    <t>2014, 2015, 2016, 2018, 2019, 2020</t>
  </si>
  <si>
    <t>2016, 2019, 2021</t>
  </si>
  <si>
    <t>2002, 2009, 2012, 2014, 2015, 2020</t>
  </si>
  <si>
    <t xml:space="preserve">2002, 2003, 2007, 2008, 2015, 2016, 2018, 2019 </t>
  </si>
  <si>
    <t>2002, 2003, 2007, 2008, 2015, 2016, 2018, 2019</t>
  </si>
  <si>
    <t>2002, 2003, 2005, 2009</t>
  </si>
  <si>
    <t>2014, 2016, 2019</t>
  </si>
  <si>
    <t>2013, 2016</t>
  </si>
  <si>
    <t>2006, 2007, 2008, 2012, 2021</t>
  </si>
  <si>
    <t>2002, 2009, 2021</t>
  </si>
  <si>
    <t>2002, 2004, 2012</t>
  </si>
  <si>
    <t>2014, 2016, 2020, 2021</t>
  </si>
  <si>
    <t>2001, 2015</t>
  </si>
  <si>
    <t>2015, 2016</t>
  </si>
  <si>
    <t>2000, 2014</t>
  </si>
  <si>
    <t>2014, 2020</t>
  </si>
  <si>
    <t>2016, 2019</t>
  </si>
  <si>
    <t>2007, 2008</t>
  </si>
  <si>
    <t>Table 1: Canada Revenue Agency (CRA) Reporting on "Political Activities" by all registered charities in Canada, 2003-2018*</t>
  </si>
  <si>
    <t>Table 1: Summary of Canada Revenue Agency (CRA) Data on "Political Activities" by Cooperation Canada Member Organizations with Charitable Status, 2003-2018.</t>
  </si>
  <si>
    <t>Table 2: Reporting on "Political Activities" spending by Cooperation Canada member charities to the Canada Revenue Agency, 2003-2018</t>
  </si>
  <si>
    <t>Table 5: Cooperation Canada member charities that testified and/or submitted briefs to the House of Commons Standing Committee on Foreign Affairs and International Development,  2000-2022 (ranked by # of engagements)</t>
  </si>
  <si>
    <t xml:space="preserve">Table 6: Cooperation Canada member charities that submitted briefs and/or testified to the House of Commons Standing Committee on Finance Pre-Budget Consultations, 2000-2022 (ranked by # of engagements) </t>
  </si>
  <si>
    <t>Total Lobby Reports (2008-2022)</t>
  </si>
  <si>
    <t xml:space="preserve">*This table is based directly on data provided by the CRA. Dollar values are not adjusted for inflation.  </t>
  </si>
  <si>
    <t>Total Lobby Reports on 'International Development' and related subjects</t>
  </si>
  <si>
    <t>Total Witness Testimonies</t>
  </si>
  <si>
    <t>Total # Briefs</t>
  </si>
  <si>
    <t>Total Witness Testimonies + Briefs</t>
  </si>
  <si>
    <t>Witness testimonies to FAAE (years)</t>
  </si>
  <si>
    <t>Witness Testimonies to FINA (Years)</t>
  </si>
  <si>
    <t>Total  Witness Testimonies + Briefs</t>
  </si>
  <si>
    <t>Expenditures on Political Activities as % of Total Revenues of Charities that reported 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</si>
</sst>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0.000%"/>
    <numFmt numFmtId="165" formatCode="0.0%"/>
    <numFmt numFmtId="166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2"/>
      <color rgb="FF333333"/>
      <name val="Calibri"/>
      <family val="2"/>
    </font>
    <font>
      <sz val="12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Aptos Narrow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4" fontId="0" fillId="0" borderId="1" xfId="1" applyFont="1" applyBorder="1" applyAlignment="1"/>
    <xf numFmtId="10" fontId="0" fillId="0" borderId="1" xfId="2" applyNumberFormat="1" applyFont="1" applyBorder="1" applyAlignment="1"/>
    <xf numFmtId="44" fontId="0" fillId="0" borderId="1" xfId="1" applyFont="1" applyFill="1" applyBorder="1" applyAlignment="1"/>
    <xf numFmtId="10" fontId="0" fillId="0" borderId="1" xfId="2" applyNumberFormat="1" applyFont="1" applyFill="1" applyBorder="1" applyAlignment="1"/>
    <xf numFmtId="0" fontId="12" fillId="0" borderId="0" xfId="0" applyFont="1"/>
    <xf numFmtId="0" fontId="0" fillId="0" borderId="7" xfId="0" applyBorder="1"/>
    <xf numFmtId="44" fontId="0" fillId="0" borderId="0" xfId="0" applyNumberFormat="1"/>
    <xf numFmtId="0" fontId="4" fillId="0" borderId="1" xfId="0" applyFont="1" applyBorder="1"/>
    <xf numFmtId="44" fontId="4" fillId="0" borderId="1" xfId="1" applyFont="1" applyFill="1" applyBorder="1" applyAlignment="1"/>
    <xf numFmtId="10" fontId="4" fillId="0" borderId="1" xfId="2" applyNumberFormat="1" applyFont="1" applyFill="1" applyBorder="1" applyAlignment="1"/>
    <xf numFmtId="0" fontId="3" fillId="0" borderId="1" xfId="0" applyFont="1" applyBorder="1" applyAlignment="1">
      <alignment horizontal="left" vertical="top" wrapText="1"/>
    </xf>
    <xf numFmtId="44" fontId="16" fillId="0" borderId="1" xfId="1" applyFont="1" applyFill="1" applyBorder="1" applyAlignment="1">
      <alignment horizontal="left" vertical="top" wrapText="1"/>
    </xf>
    <xf numFmtId="10" fontId="16" fillId="0" borderId="1" xfId="2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9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 vertical="top"/>
    </xf>
    <xf numFmtId="0" fontId="10" fillId="5" borderId="2" xfId="0" applyFont="1" applyFill="1" applyBorder="1" applyAlignment="1">
      <alignment wrapText="1"/>
    </xf>
    <xf numFmtId="0" fontId="10" fillId="7" borderId="2" xfId="0" applyFont="1" applyFill="1" applyBorder="1" applyAlignment="1">
      <alignment wrapText="1"/>
    </xf>
    <xf numFmtId="0" fontId="10" fillId="10" borderId="2" xfId="0" applyFont="1" applyFill="1" applyBorder="1" applyAlignment="1">
      <alignment wrapText="1"/>
    </xf>
    <xf numFmtId="0" fontId="10" fillId="8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8" fillId="6" borderId="2" xfId="0" applyFont="1" applyFill="1" applyBorder="1" applyAlignment="1">
      <alignment wrapText="1"/>
    </xf>
    <xf numFmtId="0" fontId="4" fillId="7" borderId="2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4" fillId="10" borderId="2" xfId="0" applyFont="1" applyFill="1" applyBorder="1" applyAlignment="1">
      <alignment horizontal="right"/>
    </xf>
    <xf numFmtId="0" fontId="4" fillId="8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7" borderId="5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0" fontId="4" fillId="10" borderId="5" xfId="0" applyFont="1" applyFill="1" applyBorder="1" applyAlignment="1">
      <alignment horizontal="right"/>
    </xf>
    <xf numFmtId="0" fontId="4" fillId="8" borderId="5" xfId="0" applyFont="1" applyFill="1" applyBorder="1" applyAlignment="1">
      <alignment horizontal="right"/>
    </xf>
    <xf numFmtId="0" fontId="16" fillId="11" borderId="1" xfId="0" applyFont="1" applyFill="1" applyBorder="1" applyAlignment="1">
      <alignment wrapText="1"/>
    </xf>
    <xf numFmtId="0" fontId="16" fillId="11" borderId="1" xfId="0" applyFont="1" applyFill="1" applyBorder="1" applyAlignment="1">
      <alignment horizontal="right"/>
    </xf>
    <xf numFmtId="0" fontId="10" fillId="12" borderId="2" xfId="0" applyFont="1" applyFill="1" applyBorder="1" applyAlignment="1">
      <alignment wrapText="1"/>
    </xf>
    <xf numFmtId="0" fontId="4" fillId="12" borderId="2" xfId="0" applyFont="1" applyFill="1" applyBorder="1" applyAlignment="1">
      <alignment horizontal="right"/>
    </xf>
    <xf numFmtId="0" fontId="4" fillId="12" borderId="5" xfId="0" applyFont="1" applyFill="1" applyBorder="1" applyAlignment="1">
      <alignment horizontal="right"/>
    </xf>
    <xf numFmtId="0" fontId="10" fillId="12" borderId="3" xfId="0" applyFont="1" applyFill="1" applyBorder="1" applyAlignment="1">
      <alignment wrapText="1"/>
    </xf>
    <xf numFmtId="0" fontId="4" fillId="12" borderId="6" xfId="0" applyFont="1" applyFill="1" applyBorder="1" applyAlignment="1">
      <alignment horizontal="right"/>
    </xf>
    <xf numFmtId="0" fontId="10" fillId="13" borderId="2" xfId="0" applyFont="1" applyFill="1" applyBorder="1" applyAlignment="1">
      <alignment wrapText="1"/>
    </xf>
    <xf numFmtId="0" fontId="4" fillId="13" borderId="2" xfId="0" applyFont="1" applyFill="1" applyBorder="1" applyAlignment="1">
      <alignment horizontal="right"/>
    </xf>
    <xf numFmtId="0" fontId="4" fillId="13" borderId="5" xfId="0" applyFont="1" applyFill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right" vertical="top"/>
    </xf>
    <xf numFmtId="0" fontId="13" fillId="8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right" vertical="top"/>
    </xf>
    <xf numFmtId="0" fontId="13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right" vertical="top"/>
    </xf>
    <xf numFmtId="0" fontId="14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right" vertical="top"/>
    </xf>
    <xf numFmtId="0" fontId="9" fillId="4" borderId="1" xfId="0" applyFont="1" applyFill="1" applyBorder="1" applyAlignment="1">
      <alignment horizontal="left" vertical="top" wrapText="1"/>
    </xf>
    <xf numFmtId="0" fontId="13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right" vertical="top"/>
    </xf>
    <xf numFmtId="0" fontId="9" fillId="9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right" vertical="top" wrapText="1"/>
    </xf>
    <xf numFmtId="0" fontId="0" fillId="8" borderId="1" xfId="0" applyFill="1" applyBorder="1" applyAlignment="1">
      <alignment horizontal="right" vertical="top"/>
    </xf>
    <xf numFmtId="0" fontId="0" fillId="8" borderId="1" xfId="0" applyFill="1" applyBorder="1" applyAlignment="1">
      <alignment horizontal="right"/>
    </xf>
    <xf numFmtId="0" fontId="7" fillId="7" borderId="1" xfId="0" applyFont="1" applyFill="1" applyBorder="1" applyAlignment="1">
      <alignment horizontal="right" vertical="top" wrapText="1"/>
    </xf>
    <xf numFmtId="0" fontId="0" fillId="7" borderId="1" xfId="0" applyFill="1" applyBorder="1" applyAlignment="1">
      <alignment horizontal="right"/>
    </xf>
    <xf numFmtId="0" fontId="7" fillId="5" borderId="1" xfId="0" applyFont="1" applyFill="1" applyBorder="1" applyAlignment="1">
      <alignment horizontal="right" vertical="top" wrapText="1"/>
    </xf>
    <xf numFmtId="0" fontId="0" fillId="5" borderId="1" xfId="0" applyFill="1" applyBorder="1" applyAlignment="1">
      <alignment horizontal="right" vertical="top"/>
    </xf>
    <xf numFmtId="0" fontId="7" fillId="4" borderId="1" xfId="0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/>
    </xf>
    <xf numFmtId="0" fontId="7" fillId="9" borderId="1" xfId="0" applyFont="1" applyFill="1" applyBorder="1" applyAlignment="1">
      <alignment horizontal="right" vertical="top" wrapText="1"/>
    </xf>
    <xf numFmtId="0" fontId="0" fillId="9" borderId="1" xfId="0" applyFill="1" applyBorder="1" applyAlignment="1">
      <alignment horizontal="right"/>
    </xf>
    <xf numFmtId="0" fontId="7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wrapText="1"/>
    </xf>
    <xf numFmtId="0" fontId="2" fillId="13" borderId="1" xfId="0" applyFont="1" applyFill="1" applyBorder="1" applyAlignment="1">
      <alignment horizontal="left" vertical="top" wrapText="1"/>
    </xf>
    <xf numFmtId="0" fontId="0" fillId="13" borderId="1" xfId="0" applyFill="1" applyBorder="1" applyAlignment="1">
      <alignment horizontal="right" wrapText="1"/>
    </xf>
    <xf numFmtId="0" fontId="0" fillId="13" borderId="1" xfId="0" applyFill="1" applyBorder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44" fontId="4" fillId="0" borderId="0" xfId="1" applyFont="1" applyFill="1" applyBorder="1" applyAlignment="1"/>
    <xf numFmtId="10" fontId="4" fillId="0" borderId="0" xfId="2" applyNumberFormat="1" applyFont="1" applyFill="1" applyBorder="1" applyAlignment="1"/>
    <xf numFmtId="0" fontId="4" fillId="0" borderId="0" xfId="0" applyFont="1"/>
    <xf numFmtId="44" fontId="4" fillId="13" borderId="1" xfId="1" applyFont="1" applyFill="1" applyBorder="1" applyAlignment="1"/>
    <xf numFmtId="10" fontId="4" fillId="13" borderId="1" xfId="2" applyNumberFormat="1" applyFont="1" applyFill="1" applyBorder="1" applyAlignment="1"/>
    <xf numFmtId="0" fontId="20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44" fontId="16" fillId="0" borderId="1" xfId="1" applyFont="1" applyFill="1" applyBorder="1" applyAlignment="1">
      <alignment horizontal="right" vertical="top" wrapText="1"/>
    </xf>
    <xf numFmtId="10" fontId="16" fillId="0" borderId="1" xfId="2" applyNumberFormat="1" applyFont="1" applyFill="1" applyBorder="1" applyAlignment="1">
      <alignment horizontal="right" vertical="top" wrapText="1"/>
    </xf>
    <xf numFmtId="44" fontId="4" fillId="0" borderId="1" xfId="1" applyFont="1" applyFill="1" applyBorder="1" applyAlignment="1">
      <alignment horizontal="right"/>
    </xf>
    <xf numFmtId="10" fontId="4" fillId="0" borderId="1" xfId="2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/>
    <xf numFmtId="8" fontId="4" fillId="0" borderId="1" xfId="0" applyNumberFormat="1" applyFont="1" applyBorder="1"/>
    <xf numFmtId="0" fontId="4" fillId="13" borderId="1" xfId="0" applyFont="1" applyFill="1" applyBorder="1"/>
    <xf numFmtId="44" fontId="4" fillId="13" borderId="1" xfId="1" applyFont="1" applyFill="1" applyBorder="1" applyAlignment="1">
      <alignment horizontal="right"/>
    </xf>
    <xf numFmtId="10" fontId="4" fillId="13" borderId="1" xfId="2" applyNumberFormat="1" applyFont="1" applyFill="1" applyBorder="1" applyAlignment="1">
      <alignment horizontal="right"/>
    </xf>
    <xf numFmtId="44" fontId="4" fillId="13" borderId="1" xfId="0" applyNumberFormat="1" applyFont="1" applyFill="1" applyBorder="1"/>
    <xf numFmtId="44" fontId="4" fillId="0" borderId="0" xfId="1" applyFont="1" applyFill="1" applyBorder="1" applyAlignment="1">
      <alignment horizontal="right"/>
    </xf>
    <xf numFmtId="10" fontId="4" fillId="0" borderId="0" xfId="2" applyNumberFormat="1" applyFont="1" applyFill="1" applyBorder="1" applyAlignment="1">
      <alignment horizontal="right"/>
    </xf>
    <xf numFmtId="9" fontId="0" fillId="0" borderId="0" xfId="2" applyFont="1"/>
    <xf numFmtId="165" fontId="0" fillId="0" borderId="0" xfId="2" applyNumberFormat="1" applyFont="1"/>
    <xf numFmtId="10" fontId="0" fillId="0" borderId="0" xfId="2" applyNumberFormat="1" applyFont="1"/>
    <xf numFmtId="166" fontId="0" fillId="0" borderId="0" xfId="2" applyNumberFormat="1" applyFont="1"/>
    <xf numFmtId="10" fontId="0" fillId="0" borderId="0" xfId="2" applyNumberFormat="1" applyFont="1" applyFill="1"/>
    <xf numFmtId="44" fontId="4" fillId="2" borderId="1" xfId="1" applyFont="1" applyFill="1" applyBorder="1" applyAlignment="1"/>
    <xf numFmtId="0" fontId="4" fillId="0" borderId="1" xfId="0" applyFont="1" applyBorder="1" applyAlignment="1">
      <alignment vertical="top" wrapText="1"/>
    </xf>
    <xf numFmtId="44" fontId="4" fillId="0" borderId="1" xfId="1" applyFont="1" applyFill="1" applyBorder="1" applyAlignment="1">
      <alignment vertical="top"/>
    </xf>
    <xf numFmtId="10" fontId="4" fillId="0" borderId="1" xfId="2" applyNumberFormat="1" applyFont="1" applyFill="1" applyBorder="1" applyAlignment="1">
      <alignment vertical="top"/>
    </xf>
    <xf numFmtId="44" fontId="4" fillId="0" borderId="1" xfId="1" applyFont="1" applyFill="1" applyBorder="1" applyAlignment="1">
      <alignment horizontal="right" vertical="top"/>
    </xf>
    <xf numFmtId="10" fontId="4" fillId="0" borderId="1" xfId="2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3" fillId="0" borderId="0" xfId="0" applyFont="1"/>
    <xf numFmtId="0" fontId="2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/>
    </xf>
    <xf numFmtId="1" fontId="22" fillId="0" borderId="1" xfId="0" applyNumberFormat="1" applyFont="1" applyBorder="1"/>
    <xf numFmtId="0" fontId="22" fillId="0" borderId="1" xfId="0" applyFont="1" applyBorder="1"/>
    <xf numFmtId="10" fontId="22" fillId="0" borderId="1" xfId="2" applyNumberFormat="1" applyFont="1" applyFill="1" applyBorder="1"/>
    <xf numFmtId="0" fontId="22" fillId="0" borderId="1" xfId="2" applyNumberFormat="1" applyFont="1" applyFill="1" applyBorder="1"/>
    <xf numFmtId="44" fontId="22" fillId="0" borderId="1" xfId="1" applyFont="1" applyFill="1" applyBorder="1"/>
    <xf numFmtId="164" fontId="22" fillId="0" borderId="1" xfId="2" applyNumberFormat="1" applyFont="1" applyFill="1" applyBorder="1"/>
    <xf numFmtId="44" fontId="22" fillId="0" borderId="1" xfId="1" applyFont="1" applyFill="1" applyBorder="1" applyAlignment="1"/>
    <xf numFmtId="0" fontId="22" fillId="0" borderId="1" xfId="2" applyNumberFormat="1" applyFont="1" applyFill="1" applyBorder="1" applyAlignment="1">
      <alignment horizontal="right"/>
    </xf>
    <xf numFmtId="10" fontId="22" fillId="0" borderId="1" xfId="2" applyNumberFormat="1" applyFont="1" applyFill="1" applyBorder="1" applyAlignment="1">
      <alignment horizontal="right"/>
    </xf>
    <xf numFmtId="44" fontId="22" fillId="0" borderId="1" xfId="0" applyNumberFormat="1" applyFont="1" applyBorder="1" applyAlignment="1">
      <alignment horizontal="right"/>
    </xf>
    <xf numFmtId="44" fontId="22" fillId="0" borderId="1" xfId="1" applyFont="1" applyFill="1" applyBorder="1" applyAlignment="1">
      <alignment horizontal="right"/>
    </xf>
    <xf numFmtId="164" fontId="22" fillId="0" borderId="1" xfId="0" applyNumberFormat="1" applyFont="1" applyBorder="1"/>
    <xf numFmtId="10" fontId="22" fillId="0" borderId="1" xfId="0" applyNumberFormat="1" applyFont="1" applyBorder="1"/>
    <xf numFmtId="1" fontId="2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4" fillId="0" borderId="8" xfId="0" applyFont="1" applyBorder="1" applyAlignment="1">
      <alignment horizontal="right"/>
    </xf>
    <xf numFmtId="0" fontId="16" fillId="11" borderId="8" xfId="0" applyFont="1" applyFill="1" applyBorder="1" applyAlignment="1">
      <alignment horizontal="right"/>
    </xf>
    <xf numFmtId="0" fontId="4" fillId="7" borderId="9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0" fontId="4" fillId="10" borderId="9" xfId="0" applyFont="1" applyFill="1" applyBorder="1" applyAlignment="1">
      <alignment horizontal="right"/>
    </xf>
    <xf numFmtId="0" fontId="4" fillId="8" borderId="9" xfId="0" applyFont="1" applyFill="1" applyBorder="1" applyAlignment="1">
      <alignment horizontal="right"/>
    </xf>
    <xf numFmtId="0" fontId="4" fillId="13" borderId="9" xfId="0" applyFont="1" applyFill="1" applyBorder="1" applyAlignment="1">
      <alignment horizontal="right"/>
    </xf>
    <xf numFmtId="0" fontId="4" fillId="12" borderId="9" xfId="0" applyFont="1" applyFill="1" applyBorder="1" applyAlignment="1">
      <alignment horizontal="right"/>
    </xf>
    <xf numFmtId="0" fontId="4" fillId="12" borderId="10" xfId="0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6" fillId="11" borderId="11" xfId="0" applyFont="1" applyFill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4" fillId="10" borderId="1" xfId="0" applyFont="1" applyFill="1" applyBorder="1" applyAlignment="1">
      <alignment horizontal="right"/>
    </xf>
    <xf numFmtId="0" fontId="4" fillId="8" borderId="1" xfId="0" applyFont="1" applyFill="1" applyBorder="1" applyAlignment="1">
      <alignment horizontal="right"/>
    </xf>
    <xf numFmtId="0" fontId="4" fillId="13" borderId="1" xfId="0" applyFont="1" applyFill="1" applyBorder="1" applyAlignment="1">
      <alignment horizontal="right"/>
    </xf>
    <xf numFmtId="0" fontId="4" fillId="12" borderId="1" xfId="0" applyFont="1" applyFill="1" applyBorder="1" applyAlignment="1">
      <alignment horizontal="right"/>
    </xf>
    <xf numFmtId="0" fontId="10" fillId="7" borderId="2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left" vertical="top" wrapText="1"/>
    </xf>
    <xf numFmtId="0" fontId="4" fillId="7" borderId="5" xfId="0" applyFont="1" applyFill="1" applyBorder="1" applyAlignment="1">
      <alignment horizontal="right" vertical="top"/>
    </xf>
    <xf numFmtId="0" fontId="4" fillId="7" borderId="9" xfId="0" applyFont="1" applyFill="1" applyBorder="1" applyAlignment="1">
      <alignment horizontal="right" vertical="top"/>
    </xf>
    <xf numFmtId="0" fontId="4" fillId="7" borderId="2" xfId="0" applyFont="1" applyFill="1" applyBorder="1" applyAlignment="1">
      <alignment horizontal="right" vertical="top"/>
    </xf>
    <xf numFmtId="0" fontId="4" fillId="7" borderId="1" xfId="0" applyFont="1" applyFill="1" applyBorder="1" applyAlignment="1">
      <alignment horizontal="right" vertical="top"/>
    </xf>
    <xf numFmtId="0" fontId="10" fillId="5" borderId="2" xfId="0" applyFont="1" applyFill="1" applyBorder="1" applyAlignment="1">
      <alignment vertical="top" wrapText="1"/>
    </xf>
    <xf numFmtId="0" fontId="4" fillId="5" borderId="5" xfId="0" applyFont="1" applyFill="1" applyBorder="1" applyAlignment="1">
      <alignment horizontal="right" vertical="top"/>
    </xf>
    <xf numFmtId="0" fontId="4" fillId="5" borderId="1" xfId="0" applyFont="1" applyFill="1" applyBorder="1" applyAlignment="1">
      <alignment horizontal="right" vertical="top"/>
    </xf>
    <xf numFmtId="0" fontId="4" fillId="5" borderId="9" xfId="0" applyFont="1" applyFill="1" applyBorder="1" applyAlignment="1">
      <alignment horizontal="right" vertical="top"/>
    </xf>
    <xf numFmtId="0" fontId="4" fillId="5" borderId="2" xfId="0" applyFont="1" applyFill="1" applyBorder="1" applyAlignment="1">
      <alignment horizontal="right" vertical="top"/>
    </xf>
    <xf numFmtId="0" fontId="10" fillId="0" borderId="2" xfId="0" applyFont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0" fillId="7" borderId="2" xfId="0" applyFont="1" applyFill="1" applyBorder="1" applyAlignment="1">
      <alignment horizontal="right" wrapText="1"/>
    </xf>
    <xf numFmtId="0" fontId="10" fillId="7" borderId="2" xfId="0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right" wrapText="1"/>
    </xf>
    <xf numFmtId="0" fontId="10" fillId="10" borderId="2" xfId="0" applyFont="1" applyFill="1" applyBorder="1" applyAlignment="1">
      <alignment horizontal="right" wrapText="1"/>
    </xf>
    <xf numFmtId="0" fontId="10" fillId="8" borderId="2" xfId="0" applyFont="1" applyFill="1" applyBorder="1" applyAlignment="1">
      <alignment horizontal="right" wrapText="1"/>
    </xf>
    <xf numFmtId="0" fontId="8" fillId="10" borderId="0" xfId="0" applyFont="1" applyFill="1" applyAlignment="1">
      <alignment horizontal="right" vertical="top" wrapText="1"/>
    </xf>
    <xf numFmtId="0" fontId="10" fillId="13" borderId="2" xfId="0" applyFont="1" applyFill="1" applyBorder="1" applyAlignment="1">
      <alignment horizontal="right" wrapText="1"/>
    </xf>
    <xf numFmtId="0" fontId="10" fillId="12" borderId="2" xfId="0" applyFont="1" applyFill="1" applyBorder="1" applyAlignment="1">
      <alignment horizontal="right" wrapText="1"/>
    </xf>
    <xf numFmtId="0" fontId="10" fillId="12" borderId="3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6" fillId="11" borderId="1" xfId="0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11" fillId="13" borderId="1" xfId="0" applyFont="1" applyFill="1" applyBorder="1" applyAlignment="1">
      <alignment horizontal="left" vertical="top" wrapText="1"/>
    </xf>
    <xf numFmtId="0" fontId="19" fillId="13" borderId="2" xfId="0" applyFont="1" applyFill="1" applyBorder="1" applyAlignment="1">
      <alignment horizontal="left" vertical="top" wrapText="1"/>
    </xf>
    <xf numFmtId="0" fontId="16" fillId="13" borderId="5" xfId="0" applyFont="1" applyFill="1" applyBorder="1" applyAlignment="1">
      <alignment horizontal="left" vertical="top" wrapText="1"/>
    </xf>
    <xf numFmtId="0" fontId="19" fillId="6" borderId="9" xfId="0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horizontal="left" vertical="top" wrapText="1"/>
    </xf>
    <xf numFmtId="10" fontId="0" fillId="0" borderId="0" xfId="0" applyNumberFormat="1"/>
    <xf numFmtId="0" fontId="16" fillId="0" borderId="1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c\OneDrive\Desktop\Desktop\John\John's%20Files\3.%20Research\2.%20Advocacy%20SSHRC%20Project%202020-25\1.%20Research%20-%20Advocacy\2.%20CRA\1.1%20CRA%20data%202023\1.%20CRA%20spreadsheets%20only,%202000-2018\2010%20CSV%20T3010.csv" TargetMode="External"/><Relationship Id="rId1" Type="http://schemas.openxmlformats.org/officeDocument/2006/relationships/externalLinkPath" Target="/Users/johnc/OneDrive/Desktop/Desktop/John/John's%20Files/3.%20Research/2.%20Advocacy%20SSHRC%20Project%202020-25/1.%20Research%20-%20Advocacy/2.%20CRA/1.1%20CRA%20data%202023/1.%20CRA%20spreadsheets%20only,%202000-2018/2010%20CSV%20T3010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0 CSV T3010"/>
    </sheetNames>
    <sheetDataSet>
      <sheetData sheetId="0">
        <row r="31874">
          <cell r="U31874">
            <v>639044</v>
          </cell>
          <cell r="V31874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63BD-8B69-45B2-B40F-81E7D8074025}">
  <dimension ref="A1:M21"/>
  <sheetViews>
    <sheetView workbookViewId="0">
      <selection activeCell="A21" sqref="A21"/>
    </sheetView>
  </sheetViews>
  <sheetFormatPr defaultRowHeight="14.5" x14ac:dyDescent="0.35"/>
  <cols>
    <col min="7" max="7" width="20.08984375" customWidth="1"/>
    <col min="8" max="8" width="15.90625" customWidth="1"/>
    <col min="9" max="9" width="16.08984375" customWidth="1"/>
    <col min="10" max="10" width="15.54296875" customWidth="1"/>
    <col min="11" max="11" width="15.26953125" customWidth="1"/>
    <col min="12" max="12" width="13.6328125" customWidth="1"/>
    <col min="13" max="13" width="14.26953125" customWidth="1"/>
  </cols>
  <sheetData>
    <row r="1" spans="1:13" ht="18.5" x14ac:dyDescent="0.45">
      <c r="A1" s="129" t="s">
        <v>237</v>
      </c>
    </row>
    <row r="2" spans="1:13" ht="91" x14ac:dyDescent="0.35">
      <c r="A2" s="130" t="s">
        <v>194</v>
      </c>
      <c r="B2" s="130" t="s">
        <v>195</v>
      </c>
      <c r="C2" s="130" t="s">
        <v>196</v>
      </c>
      <c r="D2" s="130" t="s">
        <v>197</v>
      </c>
      <c r="E2" s="130" t="s">
        <v>198</v>
      </c>
      <c r="F2" s="130" t="s">
        <v>199</v>
      </c>
      <c r="G2" s="130" t="s">
        <v>200</v>
      </c>
      <c r="H2" s="130" t="s">
        <v>201</v>
      </c>
      <c r="I2" s="130" t="s">
        <v>202</v>
      </c>
      <c r="J2" s="130" t="s">
        <v>203</v>
      </c>
      <c r="K2" s="130" t="s">
        <v>204</v>
      </c>
      <c r="L2" s="130" t="s">
        <v>205</v>
      </c>
      <c r="M2" s="130" t="s">
        <v>206</v>
      </c>
    </row>
    <row r="3" spans="1:13" x14ac:dyDescent="0.35">
      <c r="A3" s="131">
        <v>2018</v>
      </c>
      <c r="B3" s="132">
        <v>373</v>
      </c>
      <c r="C3" s="133">
        <v>74408</v>
      </c>
      <c r="D3" s="134">
        <f>B3/C3</f>
        <v>5.0129018385119883E-3</v>
      </c>
      <c r="E3" s="135">
        <v>309</v>
      </c>
      <c r="F3" s="134">
        <f>E3/C3</f>
        <v>4.1527792710461245E-3</v>
      </c>
      <c r="G3" s="136">
        <v>266864130729</v>
      </c>
      <c r="H3" s="136">
        <v>4761022067</v>
      </c>
      <c r="I3" s="136">
        <v>18366131</v>
      </c>
      <c r="J3" s="136">
        <f>I3/B3</f>
        <v>49238.957104557638</v>
      </c>
      <c r="K3" s="136">
        <v>6919</v>
      </c>
      <c r="L3" s="137">
        <f>I3/G3</f>
        <v>6.8822029209503508E-5</v>
      </c>
      <c r="M3" s="134">
        <f>I3/H3</f>
        <v>3.8576025780894582E-3</v>
      </c>
    </row>
    <row r="4" spans="1:13" x14ac:dyDescent="0.35">
      <c r="A4" s="131">
        <v>2017</v>
      </c>
      <c r="B4" s="132">
        <v>452</v>
      </c>
      <c r="C4" s="133">
        <v>74428</v>
      </c>
      <c r="D4" s="134">
        <f t="shared" ref="D4:D19" si="0">B4/C4</f>
        <v>6.0729832858601599E-3</v>
      </c>
      <c r="E4" s="135">
        <v>381</v>
      </c>
      <c r="F4" s="134">
        <f t="shared" ref="F4:F18" si="1">E4/C4</f>
        <v>5.1190412210458426E-3</v>
      </c>
      <c r="G4" s="136">
        <v>259127749801</v>
      </c>
      <c r="H4" s="136">
        <v>4287779035</v>
      </c>
      <c r="I4" s="138">
        <v>24038415</v>
      </c>
      <c r="J4" s="136">
        <f t="shared" ref="J4:J13" si="2">I4/B4</f>
        <v>53182.33407079646</v>
      </c>
      <c r="K4" s="136">
        <v>7000</v>
      </c>
      <c r="L4" s="137">
        <f t="shared" ref="L4:L18" si="3">I4/G4</f>
        <v>9.2766656672087664E-5</v>
      </c>
      <c r="M4" s="134">
        <f t="shared" ref="M4:M18" si="4">I4/H4</f>
        <v>5.6062625437973395E-3</v>
      </c>
    </row>
    <row r="5" spans="1:13" x14ac:dyDescent="0.35">
      <c r="A5" s="131">
        <v>2016</v>
      </c>
      <c r="B5" s="132">
        <v>432</v>
      </c>
      <c r="C5" s="133">
        <v>74569</v>
      </c>
      <c r="D5" s="134">
        <f t="shared" si="0"/>
        <v>5.7932921187088468E-3</v>
      </c>
      <c r="E5" s="135">
        <v>360</v>
      </c>
      <c r="F5" s="134">
        <f t="shared" si="1"/>
        <v>4.827743432257372E-3</v>
      </c>
      <c r="G5" s="136">
        <v>249278970441</v>
      </c>
      <c r="H5" s="136">
        <v>3998878759</v>
      </c>
      <c r="I5" s="136">
        <v>25291886</v>
      </c>
      <c r="J5" s="136">
        <f t="shared" si="2"/>
        <v>58546.032407407409</v>
      </c>
      <c r="K5" s="136">
        <v>6000</v>
      </c>
      <c r="L5" s="137">
        <f t="shared" si="3"/>
        <v>1.0146016711821325E-4</v>
      </c>
      <c r="M5" s="134">
        <f t="shared" si="4"/>
        <v>6.3247443906813382E-3</v>
      </c>
    </row>
    <row r="6" spans="1:13" x14ac:dyDescent="0.35">
      <c r="A6" s="131">
        <v>2015</v>
      </c>
      <c r="B6" s="132">
        <v>440</v>
      </c>
      <c r="C6" s="133">
        <v>74789</v>
      </c>
      <c r="D6" s="134">
        <f t="shared" si="0"/>
        <v>5.8832181203118108E-3</v>
      </c>
      <c r="E6" s="135">
        <v>352</v>
      </c>
      <c r="F6" s="134">
        <f t="shared" si="1"/>
        <v>4.7065744962494485E-3</v>
      </c>
      <c r="G6" s="136">
        <v>236725466310</v>
      </c>
      <c r="H6" s="136">
        <v>4284808054</v>
      </c>
      <c r="I6" s="136">
        <v>24276399</v>
      </c>
      <c r="J6" s="136">
        <f t="shared" si="2"/>
        <v>55173.634090909094</v>
      </c>
      <c r="K6" s="136">
        <v>6377</v>
      </c>
      <c r="L6" s="137">
        <f t="shared" si="3"/>
        <v>1.0255085512519061E-4</v>
      </c>
      <c r="M6" s="134">
        <f t="shared" si="4"/>
        <v>5.6656911334306411E-3</v>
      </c>
    </row>
    <row r="7" spans="1:13" x14ac:dyDescent="0.35">
      <c r="A7" s="131">
        <v>2014</v>
      </c>
      <c r="B7" s="132">
        <v>402</v>
      </c>
      <c r="C7" s="133">
        <v>74818</v>
      </c>
      <c r="D7" s="134">
        <f t="shared" si="0"/>
        <v>5.3730385736052823E-3</v>
      </c>
      <c r="E7" s="135">
        <v>340</v>
      </c>
      <c r="F7" s="134">
        <f t="shared" si="1"/>
        <v>4.5443609826512337E-3</v>
      </c>
      <c r="G7" s="136">
        <v>232714345659</v>
      </c>
      <c r="H7" s="136">
        <v>3555772153</v>
      </c>
      <c r="I7" s="136">
        <v>23848651</v>
      </c>
      <c r="J7" s="136">
        <f t="shared" si="2"/>
        <v>59325.002487562189</v>
      </c>
      <c r="K7" s="136">
        <v>8123</v>
      </c>
      <c r="L7" s="137">
        <f t="shared" si="3"/>
        <v>1.0248036463959899E-4</v>
      </c>
      <c r="M7" s="134">
        <f t="shared" si="4"/>
        <v>6.7070245150209996E-3</v>
      </c>
    </row>
    <row r="8" spans="1:13" x14ac:dyDescent="0.35">
      <c r="A8" s="131">
        <v>2013</v>
      </c>
      <c r="B8" s="132">
        <v>354</v>
      </c>
      <c r="C8" s="133">
        <v>74783</v>
      </c>
      <c r="D8" s="134">
        <f t="shared" si="0"/>
        <v>4.7336961608921814E-3</v>
      </c>
      <c r="E8" s="135">
        <v>286</v>
      </c>
      <c r="F8" s="134">
        <f t="shared" si="1"/>
        <v>3.8243985932631748E-3</v>
      </c>
      <c r="G8" s="136">
        <v>223471318947</v>
      </c>
      <c r="H8" s="136">
        <v>3898311364</v>
      </c>
      <c r="I8" s="136">
        <v>18710734</v>
      </c>
      <c r="J8" s="136">
        <f t="shared" si="2"/>
        <v>52855.180790960454</v>
      </c>
      <c r="K8" s="136">
        <v>9373</v>
      </c>
      <c r="L8" s="137">
        <f t="shared" si="3"/>
        <v>8.3727675158339074E-5</v>
      </c>
      <c r="M8" s="134">
        <f t="shared" si="4"/>
        <v>4.7997022948934459E-3</v>
      </c>
    </row>
    <row r="9" spans="1:13" x14ac:dyDescent="0.35">
      <c r="A9" s="131">
        <v>2012</v>
      </c>
      <c r="B9" s="132">
        <v>454</v>
      </c>
      <c r="C9" s="133">
        <v>75526</v>
      </c>
      <c r="D9" s="134">
        <f t="shared" si="0"/>
        <v>6.0111749596165557E-3</v>
      </c>
      <c r="E9" s="135">
        <v>367</v>
      </c>
      <c r="F9" s="134">
        <f t="shared" si="1"/>
        <v>4.8592537669147045E-3</v>
      </c>
      <c r="G9" s="136">
        <v>213451147624</v>
      </c>
      <c r="H9" s="136">
        <v>3683795720</v>
      </c>
      <c r="I9" s="136">
        <v>26622628</v>
      </c>
      <c r="J9" s="136">
        <f t="shared" si="2"/>
        <v>58640.149779735686</v>
      </c>
      <c r="K9" s="136">
        <v>8460</v>
      </c>
      <c r="L9" s="137">
        <f t="shared" si="3"/>
        <v>1.247246889808083E-4</v>
      </c>
      <c r="M9" s="134">
        <f t="shared" si="4"/>
        <v>7.2269555707068361E-3</v>
      </c>
    </row>
    <row r="10" spans="1:13" x14ac:dyDescent="0.35">
      <c r="A10" s="131">
        <v>2011</v>
      </c>
      <c r="B10" s="132">
        <v>457</v>
      </c>
      <c r="C10" s="133">
        <v>75146</v>
      </c>
      <c r="D10" s="134">
        <f t="shared" si="0"/>
        <v>6.0814946903361457E-3</v>
      </c>
      <c r="E10" s="135">
        <v>376</v>
      </c>
      <c r="F10" s="134">
        <f t="shared" si="1"/>
        <v>5.0035930056157351E-3</v>
      </c>
      <c r="G10" s="136">
        <v>204598869666</v>
      </c>
      <c r="H10" s="136">
        <v>4612431424</v>
      </c>
      <c r="I10" s="138">
        <v>36702366</v>
      </c>
      <c r="J10" s="136">
        <f t="shared" si="2"/>
        <v>80311.522975929984</v>
      </c>
      <c r="K10" s="136">
        <v>8437</v>
      </c>
      <c r="L10" s="137">
        <f t="shared" si="3"/>
        <v>1.7938694412102688E-4</v>
      </c>
      <c r="M10" s="134">
        <f t="shared" si="4"/>
        <v>7.9572708244561637E-3</v>
      </c>
    </row>
    <row r="11" spans="1:13" x14ac:dyDescent="0.35">
      <c r="A11" s="131">
        <v>2010</v>
      </c>
      <c r="B11" s="132">
        <v>428</v>
      </c>
      <c r="C11" s="133">
        <v>75080</v>
      </c>
      <c r="D11" s="134">
        <f t="shared" si="0"/>
        <v>5.7005860415556744E-3</v>
      </c>
      <c r="E11" s="135">
        <v>335</v>
      </c>
      <c r="F11" s="134">
        <f t="shared" si="1"/>
        <v>4.4619072988811934E-3</v>
      </c>
      <c r="G11" s="136">
        <v>198676954463</v>
      </c>
      <c r="H11" s="136">
        <v>3830254297</v>
      </c>
      <c r="I11" s="136">
        <v>26844175</v>
      </c>
      <c r="J11" s="136">
        <f t="shared" si="2"/>
        <v>62720.035046728975</v>
      </c>
      <c r="K11" s="136">
        <v>5737</v>
      </c>
      <c r="L11" s="137">
        <f t="shared" si="3"/>
        <v>1.3511468943419526E-4</v>
      </c>
      <c r="M11" s="134">
        <f t="shared" si="4"/>
        <v>7.0084576423621201E-3</v>
      </c>
    </row>
    <row r="12" spans="1:13" x14ac:dyDescent="0.35">
      <c r="A12" s="131">
        <v>2009</v>
      </c>
      <c r="B12" s="132">
        <v>508</v>
      </c>
      <c r="C12" s="133">
        <v>74919</v>
      </c>
      <c r="D12" s="134">
        <f t="shared" si="0"/>
        <v>6.780656442291008E-3</v>
      </c>
      <c r="E12" s="139">
        <v>385</v>
      </c>
      <c r="F12" s="134">
        <f t="shared" si="1"/>
        <v>5.1388833273268465E-3</v>
      </c>
      <c r="G12" s="136">
        <v>183772726046</v>
      </c>
      <c r="H12" s="136">
        <v>2541925542</v>
      </c>
      <c r="I12" s="136">
        <v>33993950</v>
      </c>
      <c r="J12" s="136">
        <f t="shared" si="2"/>
        <v>66917.224409448812</v>
      </c>
      <c r="K12" s="136">
        <v>7432</v>
      </c>
      <c r="L12" s="137">
        <f t="shared" si="3"/>
        <v>1.8497821048533069E-4</v>
      </c>
      <c r="M12" s="134">
        <f t="shared" si="4"/>
        <v>1.3373306746527825E-2</v>
      </c>
    </row>
    <row r="13" spans="1:13" x14ac:dyDescent="0.35">
      <c r="A13" s="131">
        <v>2008</v>
      </c>
      <c r="B13" s="132">
        <v>342</v>
      </c>
      <c r="C13" s="133">
        <v>73578</v>
      </c>
      <c r="D13" s="134">
        <f t="shared" si="0"/>
        <v>4.6481285166761806E-3</v>
      </c>
      <c r="E13" s="135">
        <v>261</v>
      </c>
      <c r="F13" s="134">
        <f t="shared" si="1"/>
        <v>3.5472559732528746E-3</v>
      </c>
      <c r="G13" s="136">
        <v>175755882646</v>
      </c>
      <c r="H13" s="136">
        <v>1836790835</v>
      </c>
      <c r="I13" s="136">
        <v>23462184</v>
      </c>
      <c r="J13" s="136">
        <f t="shared" si="2"/>
        <v>68602.877192982458</v>
      </c>
      <c r="K13" s="136">
        <v>5746</v>
      </c>
      <c r="L13" s="137">
        <f t="shared" si="3"/>
        <v>1.3349302251951662E-4</v>
      </c>
      <c r="M13" s="134">
        <f t="shared" si="4"/>
        <v>1.2773465303141062E-2</v>
      </c>
    </row>
    <row r="14" spans="1:13" x14ac:dyDescent="0.35">
      <c r="A14" s="131">
        <v>2007</v>
      </c>
      <c r="B14" s="132">
        <v>364</v>
      </c>
      <c r="C14" s="133">
        <v>73099</v>
      </c>
      <c r="D14" s="134">
        <f t="shared" si="0"/>
        <v>4.9795482838342524E-3</v>
      </c>
      <c r="E14" s="135">
        <v>280</v>
      </c>
      <c r="F14" s="134">
        <f t="shared" si="1"/>
        <v>3.8304217567955785E-3</v>
      </c>
      <c r="G14" s="136">
        <v>164992276263</v>
      </c>
      <c r="H14" s="136">
        <v>1989462428</v>
      </c>
      <c r="I14" s="136">
        <v>27010721</v>
      </c>
      <c r="J14" s="136">
        <f>I14/B14</f>
        <v>74205.277472527479</v>
      </c>
      <c r="K14" s="136">
        <v>4643</v>
      </c>
      <c r="L14" s="137">
        <f t="shared" si="3"/>
        <v>1.6370900269867502E-4</v>
      </c>
      <c r="M14" s="134">
        <f t="shared" si="4"/>
        <v>1.3576894250349723E-2</v>
      </c>
    </row>
    <row r="15" spans="1:13" x14ac:dyDescent="0.35">
      <c r="A15" s="131">
        <v>2006</v>
      </c>
      <c r="B15" s="132">
        <v>384</v>
      </c>
      <c r="C15" s="133">
        <v>72690</v>
      </c>
      <c r="D15" s="134">
        <f t="shared" si="0"/>
        <v>5.2827073875361119E-3</v>
      </c>
      <c r="E15" s="135">
        <v>286</v>
      </c>
      <c r="F15" s="134">
        <f t="shared" si="1"/>
        <v>3.9345164396753333E-3</v>
      </c>
      <c r="G15" s="136">
        <v>154849333607</v>
      </c>
      <c r="H15" s="136">
        <v>1666954758</v>
      </c>
      <c r="I15" s="136">
        <v>23608174</v>
      </c>
      <c r="J15" s="136">
        <v>61479.62</v>
      </c>
      <c r="K15" s="136">
        <v>6346</v>
      </c>
      <c r="L15" s="137">
        <f t="shared" si="3"/>
        <v>1.5245899643272852E-4</v>
      </c>
      <c r="M15" s="134">
        <f t="shared" si="4"/>
        <v>1.4162456351439864E-2</v>
      </c>
    </row>
    <row r="16" spans="1:13" x14ac:dyDescent="0.35">
      <c r="A16" s="131">
        <v>2005</v>
      </c>
      <c r="B16" s="132">
        <v>382</v>
      </c>
      <c r="C16" s="133">
        <v>71895</v>
      </c>
      <c r="D16" s="134">
        <f t="shared" si="0"/>
        <v>5.3133041240698243E-3</v>
      </c>
      <c r="E16" s="135">
        <v>291</v>
      </c>
      <c r="F16" s="134">
        <f t="shared" si="1"/>
        <v>4.0475693720008346E-3</v>
      </c>
      <c r="G16" s="136">
        <v>143038467261</v>
      </c>
      <c r="H16" s="136">
        <v>1477996300</v>
      </c>
      <c r="I16" s="136">
        <v>22354325</v>
      </c>
      <c r="J16" s="136">
        <f t="shared" ref="J16:J18" si="5">I16/B16</f>
        <v>58519.175392670157</v>
      </c>
      <c r="K16" s="136">
        <v>6325</v>
      </c>
      <c r="L16" s="137">
        <f t="shared" si="3"/>
        <v>1.5628191092966916E-4</v>
      </c>
      <c r="M16" s="134">
        <f t="shared" si="4"/>
        <v>1.5124750312297805E-2</v>
      </c>
    </row>
    <row r="17" spans="1:13" x14ac:dyDescent="0.35">
      <c r="A17" s="131">
        <v>2004</v>
      </c>
      <c r="B17" s="132">
        <v>432</v>
      </c>
      <c r="C17" s="133">
        <v>71066</v>
      </c>
      <c r="D17" s="134">
        <f t="shared" si="0"/>
        <v>6.0788562744491037E-3</v>
      </c>
      <c r="E17" s="135">
        <v>317</v>
      </c>
      <c r="F17" s="134">
        <f t="shared" si="1"/>
        <v>4.4606422199082547E-3</v>
      </c>
      <c r="G17" s="136">
        <v>132803143395</v>
      </c>
      <c r="H17" s="136">
        <v>3194273138</v>
      </c>
      <c r="I17" s="136">
        <v>22357610</v>
      </c>
      <c r="J17" s="136">
        <f t="shared" si="5"/>
        <v>51753.726851851854</v>
      </c>
      <c r="K17" s="136">
        <v>3320</v>
      </c>
      <c r="L17" s="137">
        <f t="shared" si="3"/>
        <v>1.6835151208357434E-4</v>
      </c>
      <c r="M17" s="134">
        <f t="shared" si="4"/>
        <v>6.9992793459104623E-3</v>
      </c>
    </row>
    <row r="18" spans="1:13" x14ac:dyDescent="0.35">
      <c r="A18" s="131">
        <v>2003</v>
      </c>
      <c r="B18" s="132">
        <v>504</v>
      </c>
      <c r="C18" s="133">
        <v>70580</v>
      </c>
      <c r="D18" s="134">
        <f t="shared" si="0"/>
        <v>7.1408330971946725E-3</v>
      </c>
      <c r="E18" s="135">
        <v>354</v>
      </c>
      <c r="F18" s="134">
        <f t="shared" si="1"/>
        <v>5.0155851516010203E-3</v>
      </c>
      <c r="G18" s="136">
        <v>122829254320</v>
      </c>
      <c r="H18" s="136">
        <v>1553374334</v>
      </c>
      <c r="I18" s="136">
        <v>23469173</v>
      </c>
      <c r="J18" s="136">
        <f t="shared" si="5"/>
        <v>46565.819444444445</v>
      </c>
      <c r="K18" s="136">
        <v>4000</v>
      </c>
      <c r="L18" s="137">
        <f t="shared" si="3"/>
        <v>1.9107152550854956E-4</v>
      </c>
      <c r="M18" s="134">
        <f t="shared" si="4"/>
        <v>1.5108510863293304E-2</v>
      </c>
    </row>
    <row r="19" spans="1:13" x14ac:dyDescent="0.35">
      <c r="A19" s="133" t="s">
        <v>207</v>
      </c>
      <c r="B19" s="145">
        <f>AVERAGE(B3:B18)</f>
        <v>419.25</v>
      </c>
      <c r="C19" s="145">
        <f>AVERAGE(C3:C18)</f>
        <v>73835.875</v>
      </c>
      <c r="D19" s="140">
        <f t="shared" si="0"/>
        <v>5.6781341048643356E-3</v>
      </c>
      <c r="E19" s="145">
        <f>AVERAGE(E3:E18)</f>
        <v>330</v>
      </c>
      <c r="F19" s="134">
        <f>AVERAGE(F3:F18)</f>
        <v>4.4671578942803488E-3</v>
      </c>
      <c r="G19" s="140" t="s">
        <v>25</v>
      </c>
      <c r="H19" s="140" t="s">
        <v>25</v>
      </c>
      <c r="I19" s="141">
        <f>AVERAGE(I3:I18)</f>
        <v>25059845.125</v>
      </c>
      <c r="J19" s="142">
        <f>AVERAGE(J3:J18)</f>
        <v>59877.28559490708</v>
      </c>
      <c r="K19" s="141">
        <f>AVERAGE(K3:K18)</f>
        <v>6514.875</v>
      </c>
      <c r="L19" s="143">
        <f>AVERAGE(L3:L18)</f>
        <v>1.3383614069481298E-4</v>
      </c>
      <c r="M19" s="144">
        <f>AVERAGE(M3:M18)</f>
        <v>9.1420234166498977E-3</v>
      </c>
    </row>
    <row r="21" spans="1:13" x14ac:dyDescent="0.35">
      <c r="A21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5CDE-5EA4-424F-811D-8A93D7035269}">
  <dimension ref="A1:S15"/>
  <sheetViews>
    <sheetView tabSelected="1" topLeftCell="H1" workbookViewId="0">
      <selection activeCell="R7" sqref="R7"/>
    </sheetView>
  </sheetViews>
  <sheetFormatPr defaultRowHeight="14.5" x14ac:dyDescent="0.35"/>
  <cols>
    <col min="1" max="1" width="75.81640625" customWidth="1"/>
    <col min="2" max="2" width="17.26953125" customWidth="1"/>
    <col min="3" max="3" width="17.90625" customWidth="1"/>
    <col min="4" max="4" width="17.08984375" customWidth="1"/>
    <col min="5" max="5" width="17.54296875" customWidth="1"/>
    <col min="6" max="9" width="17.36328125" customWidth="1"/>
    <col min="10" max="10" width="17.54296875" customWidth="1"/>
    <col min="11" max="11" width="17.1796875" customWidth="1"/>
    <col min="12" max="12" width="17.08984375" customWidth="1"/>
    <col min="13" max="13" width="17.54296875" customWidth="1"/>
    <col min="14" max="14" width="17.36328125" customWidth="1"/>
    <col min="15" max="15" width="17.26953125" customWidth="1"/>
    <col min="16" max="16" width="17.54296875" customWidth="1"/>
    <col min="17" max="17" width="17.453125" customWidth="1"/>
    <col min="18" max="18" width="18.1796875" bestFit="1" customWidth="1"/>
    <col min="19" max="19" width="13.6328125" bestFit="1" customWidth="1"/>
  </cols>
  <sheetData>
    <row r="1" spans="1:19" ht="29" x14ac:dyDescent="0.35">
      <c r="A1" s="146" t="s">
        <v>238</v>
      </c>
      <c r="B1" s="3">
        <v>2003</v>
      </c>
      <c r="C1" s="3">
        <v>2004</v>
      </c>
      <c r="D1" s="3">
        <v>2005</v>
      </c>
      <c r="E1" s="3">
        <v>2006</v>
      </c>
      <c r="F1" s="3">
        <v>2007</v>
      </c>
      <c r="G1" s="3">
        <v>2008</v>
      </c>
      <c r="H1" s="3">
        <v>2009</v>
      </c>
      <c r="I1" s="3">
        <v>2010</v>
      </c>
      <c r="J1" s="3">
        <v>2011</v>
      </c>
      <c r="K1" s="3">
        <v>2012</v>
      </c>
      <c r="L1" s="3">
        <v>2013</v>
      </c>
      <c r="M1" s="3">
        <v>2014</v>
      </c>
      <c r="N1" s="3">
        <v>2015</v>
      </c>
      <c r="O1" s="3">
        <v>2016</v>
      </c>
      <c r="P1" s="3">
        <v>2017</v>
      </c>
      <c r="Q1" s="3">
        <v>2018</v>
      </c>
    </row>
    <row r="2" spans="1:19" x14ac:dyDescent="0.35">
      <c r="A2" s="2" t="s">
        <v>154</v>
      </c>
      <c r="B2" s="2">
        <v>58</v>
      </c>
      <c r="C2" s="2">
        <v>58</v>
      </c>
      <c r="D2" s="2">
        <v>58</v>
      </c>
      <c r="E2" s="2">
        <v>58</v>
      </c>
      <c r="F2" s="2">
        <v>58</v>
      </c>
      <c r="G2" s="2">
        <v>58</v>
      </c>
      <c r="H2" s="2">
        <v>58</v>
      </c>
      <c r="I2" s="2">
        <v>58</v>
      </c>
      <c r="J2" s="2">
        <v>58</v>
      </c>
      <c r="K2" s="2">
        <v>58</v>
      </c>
      <c r="L2" s="2">
        <v>58</v>
      </c>
      <c r="M2" s="2">
        <v>58</v>
      </c>
      <c r="N2" s="2">
        <v>58</v>
      </c>
      <c r="O2" s="2">
        <v>58</v>
      </c>
      <c r="P2" s="2">
        <v>58</v>
      </c>
      <c r="Q2" s="2">
        <v>58</v>
      </c>
    </row>
    <row r="3" spans="1:19" x14ac:dyDescent="0.35">
      <c r="A3" s="2" t="s">
        <v>155</v>
      </c>
      <c r="B3" s="2">
        <v>9</v>
      </c>
      <c r="C3" s="2">
        <v>8</v>
      </c>
      <c r="D3" s="2">
        <v>11</v>
      </c>
      <c r="E3" s="2">
        <v>10</v>
      </c>
      <c r="F3" s="2">
        <v>9</v>
      </c>
      <c r="G3" s="2">
        <v>9</v>
      </c>
      <c r="H3" s="2">
        <v>10</v>
      </c>
      <c r="I3" s="2">
        <v>14</v>
      </c>
      <c r="J3" s="2">
        <v>17</v>
      </c>
      <c r="K3" s="2">
        <v>17</v>
      </c>
      <c r="L3" s="2">
        <v>19</v>
      </c>
      <c r="M3" s="2">
        <v>22</v>
      </c>
      <c r="N3" s="2">
        <v>24</v>
      </c>
      <c r="O3" s="2">
        <v>24</v>
      </c>
      <c r="P3" s="2">
        <v>23</v>
      </c>
      <c r="Q3" s="2">
        <v>20</v>
      </c>
    </row>
    <row r="4" spans="1:19" x14ac:dyDescent="0.35">
      <c r="A4" s="2" t="s">
        <v>156</v>
      </c>
      <c r="B4" s="7">
        <v>0.18867924528301888</v>
      </c>
      <c r="C4" s="7">
        <v>0.15094339622641509</v>
      </c>
      <c r="D4" s="7">
        <v>0.20754716981132076</v>
      </c>
      <c r="E4" s="7">
        <v>0.17857142857142858</v>
      </c>
      <c r="F4" s="7">
        <v>0.15789473684210525</v>
      </c>
      <c r="G4" s="7">
        <v>0.15789473684210525</v>
      </c>
      <c r="H4" s="7">
        <v>0.17241379310344829</v>
      </c>
      <c r="I4" s="7">
        <v>0.23728813559322035</v>
      </c>
      <c r="J4" s="7">
        <v>0.28813559322033899</v>
      </c>
      <c r="K4" s="7">
        <v>0.28813559322033899</v>
      </c>
      <c r="L4" s="7">
        <v>0.32203389830508472</v>
      </c>
      <c r="M4" s="7">
        <v>0.3728813559322034</v>
      </c>
      <c r="N4" s="7">
        <v>0.40677966101694918</v>
      </c>
      <c r="O4" s="7">
        <v>0.42372881355932202</v>
      </c>
      <c r="P4" s="7">
        <v>0.28813559322033899</v>
      </c>
      <c r="Q4" s="7">
        <v>0.32203389830508472</v>
      </c>
    </row>
    <row r="5" spans="1:19" x14ac:dyDescent="0.35">
      <c r="A5" s="2" t="s">
        <v>157</v>
      </c>
      <c r="B5" s="8">
        <v>1037820102</v>
      </c>
      <c r="C5" s="8">
        <v>1097054110</v>
      </c>
      <c r="D5" s="8">
        <v>1476492315</v>
      </c>
      <c r="E5" s="8">
        <v>1504722617</v>
      </c>
      <c r="F5" s="8">
        <v>1383477991</v>
      </c>
      <c r="G5" s="8">
        <v>1474248785</v>
      </c>
      <c r="H5" s="8">
        <v>1567913929</v>
      </c>
      <c r="I5" s="8">
        <v>1866636674</v>
      </c>
      <c r="J5" s="8">
        <v>1773647521</v>
      </c>
      <c r="K5" s="8">
        <v>1716972891</v>
      </c>
      <c r="L5" s="8">
        <v>1650654303</v>
      </c>
      <c r="M5" s="8">
        <v>1779835305</v>
      </c>
      <c r="N5" s="8">
        <v>1784564018</v>
      </c>
      <c r="O5" s="8">
        <v>1915749183</v>
      </c>
      <c r="P5" s="8">
        <v>1614651979</v>
      </c>
      <c r="Q5" s="8">
        <v>2202759585</v>
      </c>
      <c r="R5" s="12"/>
    </row>
    <row r="6" spans="1:19" x14ac:dyDescent="0.35">
      <c r="A6" s="2" t="s">
        <v>158</v>
      </c>
      <c r="B6" s="8">
        <v>2264966</v>
      </c>
      <c r="C6" s="8">
        <v>2006197</v>
      </c>
      <c r="D6" s="8">
        <v>2260428</v>
      </c>
      <c r="E6" s="8">
        <v>2394475</v>
      </c>
      <c r="F6" s="8">
        <v>3390727</v>
      </c>
      <c r="G6" s="8">
        <v>4762096</v>
      </c>
      <c r="H6" s="8">
        <v>3869219</v>
      </c>
      <c r="I6" s="8">
        <v>4493869</v>
      </c>
      <c r="J6" s="8">
        <v>5812359</v>
      </c>
      <c r="K6" s="8">
        <v>4602606</v>
      </c>
      <c r="L6" s="8">
        <v>3861854</v>
      </c>
      <c r="M6" s="8">
        <v>3551427</v>
      </c>
      <c r="N6" s="8">
        <v>4545839</v>
      </c>
      <c r="O6" s="8">
        <v>4617397</v>
      </c>
      <c r="P6" s="8">
        <v>4760902</v>
      </c>
      <c r="Q6" s="8">
        <v>3893972</v>
      </c>
    </row>
    <row r="7" spans="1:19" x14ac:dyDescent="0.35">
      <c r="A7" s="2" t="s">
        <v>251</v>
      </c>
      <c r="B7" s="9">
        <f t="shared" ref="B7:Q7" si="0">B6/B5</f>
        <v>2.182426410545669E-3</v>
      </c>
      <c r="C7" s="9">
        <f t="shared" si="0"/>
        <v>1.8287128973064055E-3</v>
      </c>
      <c r="D7" s="9">
        <f t="shared" si="0"/>
        <v>1.5309446429458728E-3</v>
      </c>
      <c r="E7" s="9">
        <f t="shared" si="0"/>
        <v>1.5913065789985397E-3</v>
      </c>
      <c r="F7" s="9">
        <f t="shared" si="0"/>
        <v>2.4508716597284848E-3</v>
      </c>
      <c r="G7" s="9">
        <f t="shared" si="0"/>
        <v>3.2301847886549218E-3</v>
      </c>
      <c r="H7" s="9">
        <f t="shared" si="0"/>
        <v>2.4677496184167137E-3</v>
      </c>
      <c r="I7" s="9">
        <f t="shared" si="0"/>
        <v>2.4074685034287504E-3</v>
      </c>
      <c r="J7" s="9">
        <f t="shared" si="0"/>
        <v>3.2770654434895467E-3</v>
      </c>
      <c r="K7" s="9">
        <f t="shared" si="0"/>
        <v>2.6806515257904559E-3</v>
      </c>
      <c r="L7" s="9">
        <f t="shared" si="0"/>
        <v>2.3395898177960284E-3</v>
      </c>
      <c r="M7" s="9">
        <f t="shared" si="0"/>
        <v>1.9953683298803873E-3</v>
      </c>
      <c r="N7" s="9">
        <f t="shared" si="0"/>
        <v>2.5473106899771641E-3</v>
      </c>
      <c r="O7" s="9">
        <f t="shared" si="0"/>
        <v>2.4102304419461157E-3</v>
      </c>
      <c r="P7" s="9">
        <f t="shared" si="0"/>
        <v>2.9485623291705017E-3</v>
      </c>
      <c r="Q7" s="9">
        <f t="shared" si="0"/>
        <v>1.7677698585522215E-3</v>
      </c>
      <c r="R7" s="201"/>
    </row>
    <row r="8" spans="1:19" x14ac:dyDescent="0.35">
      <c r="A8" s="38" t="s">
        <v>142</v>
      </c>
      <c r="B8" s="6">
        <v>226496.6</v>
      </c>
      <c r="C8" s="6">
        <v>250774.625</v>
      </c>
      <c r="D8" s="6">
        <v>205493.45454545456</v>
      </c>
      <c r="E8" s="6">
        <v>239447.5</v>
      </c>
      <c r="F8" s="6">
        <v>376747.44444444444</v>
      </c>
      <c r="G8" s="6">
        <v>529121.77777777775</v>
      </c>
      <c r="H8" s="6">
        <v>386921.9</v>
      </c>
      <c r="I8" s="6">
        <v>320990.64285714284</v>
      </c>
      <c r="J8" s="6">
        <v>341903.47058823501</v>
      </c>
      <c r="K8" s="6">
        <v>270741.5294117647</v>
      </c>
      <c r="L8" s="6">
        <v>203255.47368421053</v>
      </c>
      <c r="M8" s="6">
        <v>161428.5</v>
      </c>
      <c r="N8" s="6">
        <v>189409.95833333334</v>
      </c>
      <c r="O8" s="6">
        <v>184695.88</v>
      </c>
      <c r="P8" s="6">
        <v>238978.11764705883</v>
      </c>
      <c r="Q8" s="6">
        <v>197279.26315789475</v>
      </c>
      <c r="R8" s="12"/>
      <c r="S8" s="12"/>
    </row>
    <row r="9" spans="1:19" x14ac:dyDescent="0.35">
      <c r="A9" s="11"/>
    </row>
    <row r="10" spans="1:19" x14ac:dyDescent="0.35">
      <c r="R10" s="116"/>
      <c r="S10" s="119"/>
    </row>
    <row r="14" spans="1:19" x14ac:dyDescent="0.35">
      <c r="I14" s="12"/>
    </row>
    <row r="15" spans="1:19" x14ac:dyDescent="0.35">
      <c r="I1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06AF9-140D-47C1-BEB9-04913D87A101}">
  <dimension ref="A1:AI65"/>
  <sheetViews>
    <sheetView topLeftCell="A38" workbookViewId="0">
      <pane xSplit="1" topLeftCell="AB1" activePane="topRight" state="frozen"/>
      <selection pane="topRight"/>
    </sheetView>
  </sheetViews>
  <sheetFormatPr defaultRowHeight="14.5" x14ac:dyDescent="0.35"/>
  <cols>
    <col min="1" max="1" width="81.36328125" style="99" customWidth="1"/>
    <col min="2" max="2" width="16" style="99" customWidth="1"/>
    <col min="3" max="3" width="13" style="99" customWidth="1"/>
    <col min="4" max="4" width="15.08984375" style="99" customWidth="1"/>
    <col min="5" max="5" width="11.90625" style="99" customWidth="1"/>
    <col min="6" max="6" width="14.6328125" style="99" customWidth="1"/>
    <col min="7" max="7" width="12.54296875" style="99" customWidth="1"/>
    <col min="8" max="8" width="15" style="99" customWidth="1"/>
    <col min="9" max="9" width="12.1796875" style="99" customWidth="1"/>
    <col min="10" max="10" width="15.54296875" style="99" customWidth="1"/>
    <col min="11" max="11" width="12.08984375" style="99" customWidth="1"/>
    <col min="12" max="12" width="16" style="99" customWidth="1"/>
    <col min="13" max="13" width="11.7265625" style="99" customWidth="1"/>
    <col min="14" max="14" width="15.54296875" style="99" customWidth="1"/>
    <col min="15" max="15" width="12.54296875" style="99" customWidth="1"/>
    <col min="16" max="16" width="14.6328125" style="99" customWidth="1"/>
    <col min="17" max="17" width="12.08984375" style="99" customWidth="1"/>
    <col min="18" max="18" width="14.6328125" style="99" customWidth="1"/>
    <col min="19" max="19" width="12.36328125" style="99" customWidth="1"/>
    <col min="20" max="20" width="15" style="99" customWidth="1"/>
    <col min="21" max="21" width="12" style="99" customWidth="1"/>
    <col min="22" max="22" width="14.6328125" style="99" customWidth="1"/>
    <col min="23" max="23" width="12.453125" style="99" customWidth="1"/>
    <col min="24" max="24" width="15" style="99" customWidth="1"/>
    <col min="25" max="25" width="12.453125" style="99" customWidth="1"/>
    <col min="26" max="26" width="14.90625" style="99" customWidth="1"/>
    <col min="27" max="27" width="13.1796875" style="99" customWidth="1"/>
    <col min="28" max="28" width="14.90625" style="99" customWidth="1"/>
    <col min="29" max="29" width="12.6328125" style="99" customWidth="1"/>
    <col min="30" max="30" width="18" style="99" customWidth="1"/>
    <col min="31" max="31" width="13.6328125" style="99" customWidth="1"/>
    <col min="32" max="32" width="14.6328125" style="46" customWidth="1"/>
    <col min="33" max="33" width="12.453125" style="46" customWidth="1"/>
    <col min="34" max="34" width="14.6328125" bestFit="1" customWidth="1"/>
    <col min="35" max="35" width="13.6328125" bestFit="1" customWidth="1"/>
  </cols>
  <sheetData>
    <row r="1" spans="1:33" ht="37" x14ac:dyDescent="0.35">
      <c r="A1" s="102" t="s">
        <v>239</v>
      </c>
      <c r="B1" s="203">
        <v>2003</v>
      </c>
      <c r="C1" s="203"/>
      <c r="D1" s="203">
        <v>2004</v>
      </c>
      <c r="E1" s="203"/>
      <c r="F1" s="203">
        <v>2005</v>
      </c>
      <c r="G1" s="203"/>
      <c r="H1" s="202">
        <v>2006</v>
      </c>
      <c r="I1" s="202"/>
      <c r="J1" s="202">
        <v>2007</v>
      </c>
      <c r="K1" s="202"/>
      <c r="L1" s="202">
        <v>2008</v>
      </c>
      <c r="M1" s="202"/>
      <c r="N1" s="202">
        <v>2009</v>
      </c>
      <c r="O1" s="202"/>
      <c r="P1" s="202">
        <v>2010</v>
      </c>
      <c r="Q1" s="202"/>
      <c r="R1" s="202">
        <v>2011</v>
      </c>
      <c r="S1" s="202"/>
      <c r="T1" s="202">
        <v>2012</v>
      </c>
      <c r="U1" s="202"/>
      <c r="V1" s="202">
        <v>2013</v>
      </c>
      <c r="W1" s="202"/>
      <c r="X1" s="202">
        <v>2014</v>
      </c>
      <c r="Y1" s="202"/>
      <c r="Z1" s="202">
        <v>2015</v>
      </c>
      <c r="AA1" s="202"/>
      <c r="AB1" s="202">
        <v>2016</v>
      </c>
      <c r="AC1" s="202"/>
      <c r="AD1" s="202">
        <v>2017</v>
      </c>
      <c r="AE1" s="202"/>
      <c r="AF1" s="202">
        <v>2018</v>
      </c>
      <c r="AG1" s="202"/>
    </row>
    <row r="2" spans="1:33" ht="58" x14ac:dyDescent="0.35">
      <c r="A2" s="103" t="s">
        <v>0</v>
      </c>
      <c r="B2" s="17" t="s">
        <v>137</v>
      </c>
      <c r="C2" s="18" t="s">
        <v>141</v>
      </c>
      <c r="D2" s="17" t="s">
        <v>1</v>
      </c>
      <c r="E2" s="18" t="s">
        <v>141</v>
      </c>
      <c r="F2" s="17" t="s">
        <v>1</v>
      </c>
      <c r="G2" s="18" t="s">
        <v>141</v>
      </c>
      <c r="H2" s="17" t="s">
        <v>1</v>
      </c>
      <c r="I2" s="18" t="s">
        <v>141</v>
      </c>
      <c r="J2" s="17" t="s">
        <v>1</v>
      </c>
      <c r="K2" s="18" t="s">
        <v>141</v>
      </c>
      <c r="L2" s="17" t="s">
        <v>1</v>
      </c>
      <c r="M2" s="18" t="s">
        <v>141</v>
      </c>
      <c r="N2" s="17" t="s">
        <v>1</v>
      </c>
      <c r="O2" s="18" t="s">
        <v>141</v>
      </c>
      <c r="P2" s="17" t="s">
        <v>1</v>
      </c>
      <c r="Q2" s="18" t="s">
        <v>141</v>
      </c>
      <c r="R2" s="17" t="s">
        <v>1</v>
      </c>
      <c r="S2" s="18" t="s">
        <v>141</v>
      </c>
      <c r="T2" s="17" t="s">
        <v>1</v>
      </c>
      <c r="U2" s="18" t="s">
        <v>141</v>
      </c>
      <c r="V2" s="17" t="s">
        <v>1</v>
      </c>
      <c r="W2" s="18" t="s">
        <v>141</v>
      </c>
      <c r="X2" s="17" t="s">
        <v>1</v>
      </c>
      <c r="Y2" s="18" t="s">
        <v>141</v>
      </c>
      <c r="Z2" s="17" t="s">
        <v>1</v>
      </c>
      <c r="AA2" s="18" t="s">
        <v>141</v>
      </c>
      <c r="AB2" s="17" t="s">
        <v>1</v>
      </c>
      <c r="AC2" s="18" t="s">
        <v>141</v>
      </c>
      <c r="AD2" s="17" t="s">
        <v>1</v>
      </c>
      <c r="AE2" s="18" t="s">
        <v>141</v>
      </c>
      <c r="AF2" s="104" t="s">
        <v>1</v>
      </c>
      <c r="AG2" s="105" t="s">
        <v>141</v>
      </c>
    </row>
    <row r="3" spans="1:33" x14ac:dyDescent="0.35">
      <c r="A3" s="13" t="s">
        <v>2</v>
      </c>
      <c r="B3" s="14">
        <v>0</v>
      </c>
      <c r="C3" s="15">
        <v>0</v>
      </c>
      <c r="D3" s="14">
        <v>0</v>
      </c>
      <c r="E3" s="15">
        <v>0</v>
      </c>
      <c r="F3" s="14">
        <v>0</v>
      </c>
      <c r="G3" s="15">
        <v>0</v>
      </c>
      <c r="H3" s="14">
        <v>0</v>
      </c>
      <c r="I3" s="15">
        <v>0</v>
      </c>
      <c r="J3" s="14">
        <v>0</v>
      </c>
      <c r="K3" s="15">
        <v>0</v>
      </c>
      <c r="L3" s="14">
        <v>0</v>
      </c>
      <c r="M3" s="15">
        <v>0</v>
      </c>
      <c r="N3" s="14">
        <v>740</v>
      </c>
      <c r="O3" s="15">
        <v>1.0840727735122932E-3</v>
      </c>
      <c r="P3" s="14">
        <v>1080</v>
      </c>
      <c r="Q3" s="15">
        <v>1.5934091874793446E-3</v>
      </c>
      <c r="R3" s="14">
        <v>1578</v>
      </c>
      <c r="S3" s="15">
        <v>2.3929866383997018E-3</v>
      </c>
      <c r="T3" s="14">
        <v>1150</v>
      </c>
      <c r="U3" s="15">
        <v>2.5248533389538763E-3</v>
      </c>
      <c r="V3" s="14">
        <v>1140</v>
      </c>
      <c r="W3" s="15">
        <v>4.595903195765319E-3</v>
      </c>
      <c r="X3" s="14">
        <v>600</v>
      </c>
      <c r="Y3" s="15">
        <f>600/213662</f>
        <v>2.8081736574589772E-3</v>
      </c>
      <c r="Z3" s="14">
        <v>24530</v>
      </c>
      <c r="AA3" s="15">
        <v>3.1319105037102862E-2</v>
      </c>
      <c r="AB3" s="14">
        <v>54330</v>
      </c>
      <c r="AC3" s="15">
        <v>3.6309005475422082E-2</v>
      </c>
      <c r="AD3" s="14">
        <v>70018</v>
      </c>
      <c r="AE3" s="15">
        <v>6.3950504074426553E-2</v>
      </c>
      <c r="AF3" s="106">
        <v>69611</v>
      </c>
      <c r="AG3" s="107">
        <v>3.6108305724700036E-2</v>
      </c>
    </row>
    <row r="4" spans="1:33" x14ac:dyDescent="0.35">
      <c r="A4" s="13" t="s">
        <v>3</v>
      </c>
      <c r="B4" s="14">
        <v>0</v>
      </c>
      <c r="C4" s="15">
        <v>0</v>
      </c>
      <c r="D4" s="14">
        <v>0</v>
      </c>
      <c r="E4" s="15">
        <v>0</v>
      </c>
      <c r="F4" s="14">
        <v>0</v>
      </c>
      <c r="G4" s="15">
        <v>0</v>
      </c>
      <c r="H4" s="14">
        <v>0</v>
      </c>
      <c r="I4" s="15">
        <v>0</v>
      </c>
      <c r="J4" s="14">
        <v>0</v>
      </c>
      <c r="K4" s="15">
        <v>0</v>
      </c>
      <c r="L4" s="14">
        <v>0</v>
      </c>
      <c r="M4" s="15">
        <v>0</v>
      </c>
      <c r="N4" s="14">
        <v>0</v>
      </c>
      <c r="O4" s="15">
        <v>0</v>
      </c>
      <c r="P4" s="14">
        <v>0</v>
      </c>
      <c r="Q4" s="15">
        <v>0</v>
      </c>
      <c r="R4" s="14">
        <v>0</v>
      </c>
      <c r="S4" s="15">
        <v>0</v>
      </c>
      <c r="T4" s="14">
        <v>0</v>
      </c>
      <c r="U4" s="15">
        <v>0</v>
      </c>
      <c r="V4" s="14">
        <v>0</v>
      </c>
      <c r="W4" s="15">
        <v>0</v>
      </c>
      <c r="X4" s="14">
        <v>0</v>
      </c>
      <c r="Y4" s="15">
        <v>0</v>
      </c>
      <c r="Z4" s="14">
        <v>0</v>
      </c>
      <c r="AA4" s="15">
        <v>0</v>
      </c>
      <c r="AB4" s="14">
        <v>0</v>
      </c>
      <c r="AC4" s="15">
        <v>0</v>
      </c>
      <c r="AD4" s="14">
        <v>0</v>
      </c>
      <c r="AE4" s="15">
        <v>0</v>
      </c>
      <c r="AF4" s="106">
        <v>0</v>
      </c>
      <c r="AG4" s="107">
        <v>0</v>
      </c>
    </row>
    <row r="5" spans="1:33" x14ac:dyDescent="0.35">
      <c r="A5" s="13" t="s">
        <v>4</v>
      </c>
      <c r="B5" s="14">
        <v>48531</v>
      </c>
      <c r="C5" s="15">
        <v>6.1427641109471978E-3</v>
      </c>
      <c r="D5" s="14">
        <v>70087</v>
      </c>
      <c r="E5" s="15">
        <v>7.6113201867280432E-3</v>
      </c>
      <c r="F5" s="14">
        <v>63470</v>
      </c>
      <c r="G5" s="15">
        <v>6.7402927094500562E-3</v>
      </c>
      <c r="H5" s="14">
        <v>0</v>
      </c>
      <c r="I5" s="15">
        <v>8.1448062534625002E-3</v>
      </c>
      <c r="J5" s="14">
        <v>88535</v>
      </c>
      <c r="K5" s="15">
        <v>8.2129780545070492E-3</v>
      </c>
      <c r="L5" s="14">
        <v>96072</v>
      </c>
      <c r="M5" s="15">
        <v>8.6577691248950241E-3</v>
      </c>
      <c r="N5" s="14">
        <v>0</v>
      </c>
      <c r="O5" s="15">
        <v>0</v>
      </c>
      <c r="P5" s="14">
        <v>91953</v>
      </c>
      <c r="Q5" s="15">
        <v>8.4028299478968432E-3</v>
      </c>
      <c r="R5" s="14">
        <v>100009</v>
      </c>
      <c r="S5" s="15">
        <v>8.7954741156221084E-3</v>
      </c>
      <c r="T5" s="14">
        <v>103060</v>
      </c>
      <c r="U5" s="15">
        <v>8.8042013450625872E-3</v>
      </c>
      <c r="V5" s="14">
        <v>286452</v>
      </c>
      <c r="W5" s="15">
        <v>2.5000041455530739E-2</v>
      </c>
      <c r="X5" s="14">
        <v>297864</v>
      </c>
      <c r="Y5" s="15">
        <v>2.4999991606910667E-2</v>
      </c>
      <c r="Z5" s="14">
        <v>326927</v>
      </c>
      <c r="AA5" s="15">
        <v>2.4999967500432246E-2</v>
      </c>
      <c r="AB5" s="14">
        <v>340006</v>
      </c>
      <c r="AC5" s="15">
        <v>2.500005330799647E-2</v>
      </c>
      <c r="AD5" s="14">
        <v>351863</v>
      </c>
      <c r="AE5" s="15">
        <v>2.4999987566189614E-2</v>
      </c>
      <c r="AF5" s="106">
        <v>360938</v>
      </c>
      <c r="AG5" s="107">
        <v>2.4999968831250868E-2</v>
      </c>
    </row>
    <row r="6" spans="1:33" x14ac:dyDescent="0.35">
      <c r="A6" s="13" t="s">
        <v>152</v>
      </c>
      <c r="B6" s="14">
        <v>0</v>
      </c>
      <c r="C6" s="15">
        <v>0</v>
      </c>
      <c r="D6" s="14">
        <v>0</v>
      </c>
      <c r="E6" s="15">
        <v>0</v>
      </c>
      <c r="F6" s="14">
        <v>0</v>
      </c>
      <c r="G6" s="15">
        <v>0</v>
      </c>
      <c r="H6" s="14">
        <v>0</v>
      </c>
      <c r="I6" s="15">
        <v>0</v>
      </c>
      <c r="J6" s="14">
        <v>0</v>
      </c>
      <c r="K6" s="15">
        <v>0</v>
      </c>
      <c r="L6" s="14">
        <v>0</v>
      </c>
      <c r="M6" s="15">
        <v>0</v>
      </c>
      <c r="N6" s="14" t="s">
        <v>44</v>
      </c>
      <c r="O6" s="15">
        <v>0</v>
      </c>
      <c r="P6" s="14">
        <v>0</v>
      </c>
      <c r="Q6" s="15">
        <v>0</v>
      </c>
      <c r="R6" s="14">
        <v>0</v>
      </c>
      <c r="S6" s="15">
        <v>0</v>
      </c>
      <c r="T6" s="14">
        <v>0</v>
      </c>
      <c r="U6" s="15">
        <v>0</v>
      </c>
      <c r="V6" s="14">
        <v>0</v>
      </c>
      <c r="W6" s="15">
        <v>0</v>
      </c>
      <c r="X6" s="14">
        <v>0</v>
      </c>
      <c r="Y6" s="15">
        <v>0</v>
      </c>
      <c r="Z6" s="14" t="s">
        <v>44</v>
      </c>
      <c r="AA6" s="15">
        <v>0</v>
      </c>
      <c r="AB6" s="14" t="s">
        <v>44</v>
      </c>
      <c r="AC6" s="15">
        <v>0</v>
      </c>
      <c r="AD6" s="14" t="s">
        <v>44</v>
      </c>
      <c r="AE6" s="15">
        <v>0</v>
      </c>
      <c r="AF6" s="106" t="s">
        <v>44</v>
      </c>
      <c r="AG6" s="107">
        <v>0</v>
      </c>
    </row>
    <row r="7" spans="1:33" x14ac:dyDescent="0.35">
      <c r="A7" s="13" t="s">
        <v>5</v>
      </c>
      <c r="B7" s="14">
        <v>0</v>
      </c>
      <c r="C7" s="15">
        <v>0</v>
      </c>
      <c r="D7" s="14">
        <v>0</v>
      </c>
      <c r="E7" s="15">
        <v>0</v>
      </c>
      <c r="F7" s="14">
        <v>0</v>
      </c>
      <c r="G7" s="15">
        <v>0</v>
      </c>
      <c r="H7" s="14">
        <v>0</v>
      </c>
      <c r="I7" s="15">
        <v>0</v>
      </c>
      <c r="J7" s="14">
        <v>0</v>
      </c>
      <c r="K7" s="15">
        <v>0</v>
      </c>
      <c r="L7" s="14">
        <v>0</v>
      </c>
      <c r="M7" s="15">
        <v>0</v>
      </c>
      <c r="N7" s="14">
        <v>0</v>
      </c>
      <c r="O7" s="15">
        <v>0</v>
      </c>
      <c r="P7" s="14">
        <v>0</v>
      </c>
      <c r="Q7" s="15">
        <v>0</v>
      </c>
      <c r="R7" s="14">
        <v>0</v>
      </c>
      <c r="S7" s="15">
        <v>0</v>
      </c>
      <c r="T7" s="14">
        <v>0</v>
      </c>
      <c r="U7" s="15">
        <v>0</v>
      </c>
      <c r="V7" s="14">
        <v>0</v>
      </c>
      <c r="W7" s="15">
        <v>0</v>
      </c>
      <c r="X7" s="14">
        <v>0</v>
      </c>
      <c r="Y7" s="15">
        <v>0</v>
      </c>
      <c r="Z7" s="14">
        <v>0</v>
      </c>
      <c r="AA7" s="15">
        <v>0</v>
      </c>
      <c r="AB7" s="14">
        <v>0</v>
      </c>
      <c r="AC7" s="15">
        <v>0</v>
      </c>
      <c r="AD7" s="14">
        <v>0</v>
      </c>
      <c r="AE7" s="15">
        <v>0</v>
      </c>
      <c r="AF7" s="106">
        <v>0</v>
      </c>
      <c r="AG7" s="107">
        <v>0</v>
      </c>
    </row>
    <row r="8" spans="1:33" x14ac:dyDescent="0.35">
      <c r="A8" s="13" t="s">
        <v>6</v>
      </c>
      <c r="B8" s="14">
        <v>0</v>
      </c>
      <c r="C8" s="15">
        <v>0</v>
      </c>
      <c r="D8" s="14">
        <v>0</v>
      </c>
      <c r="E8" s="15">
        <v>0</v>
      </c>
      <c r="F8" s="14">
        <v>0</v>
      </c>
      <c r="G8" s="15">
        <v>0</v>
      </c>
      <c r="H8" s="14">
        <v>0</v>
      </c>
      <c r="I8" s="15">
        <v>0</v>
      </c>
      <c r="J8" s="14">
        <v>0</v>
      </c>
      <c r="K8" s="15">
        <v>0</v>
      </c>
      <c r="L8" s="14">
        <v>0</v>
      </c>
      <c r="M8" s="15">
        <v>0</v>
      </c>
      <c r="N8" s="14">
        <v>0</v>
      </c>
      <c r="O8" s="15">
        <v>0</v>
      </c>
      <c r="P8" s="14">
        <v>0</v>
      </c>
      <c r="Q8" s="15">
        <v>0</v>
      </c>
      <c r="R8" s="14">
        <v>0</v>
      </c>
      <c r="S8" s="15">
        <v>0</v>
      </c>
      <c r="T8" s="14">
        <v>0</v>
      </c>
      <c r="U8" s="15">
        <v>0</v>
      </c>
      <c r="V8" s="14">
        <v>0</v>
      </c>
      <c r="W8" s="15">
        <v>0</v>
      </c>
      <c r="X8" s="14">
        <v>0</v>
      </c>
      <c r="Y8" s="15">
        <v>0</v>
      </c>
      <c r="Z8" s="14">
        <v>0</v>
      </c>
      <c r="AA8" s="15">
        <v>0</v>
      </c>
      <c r="AB8" s="14">
        <v>0</v>
      </c>
      <c r="AC8" s="15">
        <v>0</v>
      </c>
      <c r="AD8" s="14">
        <v>0</v>
      </c>
      <c r="AE8" s="15">
        <v>0</v>
      </c>
      <c r="AF8" s="106">
        <v>0</v>
      </c>
      <c r="AG8" s="107">
        <v>0</v>
      </c>
    </row>
    <row r="9" spans="1:33" x14ac:dyDescent="0.35">
      <c r="A9" s="13" t="s">
        <v>49</v>
      </c>
      <c r="B9" s="14">
        <v>0</v>
      </c>
      <c r="C9" s="15">
        <v>0</v>
      </c>
      <c r="D9" s="14">
        <v>0</v>
      </c>
      <c r="E9" s="15">
        <v>0</v>
      </c>
      <c r="F9" s="14">
        <v>0</v>
      </c>
      <c r="G9" s="15">
        <v>0</v>
      </c>
      <c r="H9" s="14">
        <v>0</v>
      </c>
      <c r="I9" s="15">
        <v>0</v>
      </c>
      <c r="J9" s="14">
        <v>0</v>
      </c>
      <c r="K9" s="15">
        <v>0</v>
      </c>
      <c r="L9" s="14">
        <v>0</v>
      </c>
      <c r="M9" s="15">
        <v>0</v>
      </c>
      <c r="N9" s="14">
        <v>0</v>
      </c>
      <c r="O9" s="15">
        <v>0</v>
      </c>
      <c r="P9" s="14">
        <v>0</v>
      </c>
      <c r="Q9" s="15">
        <v>0</v>
      </c>
      <c r="R9" s="14">
        <v>0</v>
      </c>
      <c r="S9" s="15">
        <v>0</v>
      </c>
      <c r="T9" s="14">
        <v>0</v>
      </c>
      <c r="U9" s="15">
        <v>0</v>
      </c>
      <c r="V9" s="14">
        <v>0</v>
      </c>
      <c r="W9" s="15">
        <v>0</v>
      </c>
      <c r="X9" s="14">
        <v>0</v>
      </c>
      <c r="Y9" s="15">
        <v>0</v>
      </c>
      <c r="Z9" s="14" t="s">
        <v>44</v>
      </c>
      <c r="AA9" s="15">
        <v>0</v>
      </c>
      <c r="AB9" s="14" t="s">
        <v>44</v>
      </c>
      <c r="AC9" s="15">
        <v>0</v>
      </c>
      <c r="AD9" s="14" t="s">
        <v>44</v>
      </c>
      <c r="AE9" s="15">
        <v>0</v>
      </c>
      <c r="AF9" s="106" t="s">
        <v>44</v>
      </c>
      <c r="AG9" s="107">
        <v>0</v>
      </c>
    </row>
    <row r="10" spans="1:33" x14ac:dyDescent="0.35">
      <c r="A10" s="13" t="s">
        <v>143</v>
      </c>
      <c r="B10" s="14">
        <v>288913</v>
      </c>
      <c r="C10" s="15">
        <v>1.1354987146135528E-2</v>
      </c>
      <c r="D10" s="14">
        <v>284246</v>
      </c>
      <c r="E10" s="15">
        <v>1.0601452253426798E-2</v>
      </c>
      <c r="F10" s="14">
        <v>325640</v>
      </c>
      <c r="G10" s="15">
        <v>1.3842943297792598E-2</v>
      </c>
      <c r="H10" s="14">
        <v>285786</v>
      </c>
      <c r="I10" s="15">
        <v>7.7659340425226646E-3</v>
      </c>
      <c r="J10" s="14">
        <v>332919</v>
      </c>
      <c r="K10" s="15">
        <v>9.6169833917907014E-3</v>
      </c>
      <c r="L10" s="14">
        <v>803920</v>
      </c>
      <c r="M10" s="15">
        <v>2.9147485362264244E-2</v>
      </c>
      <c r="N10" s="14">
        <v>0</v>
      </c>
      <c r="O10" s="15">
        <v>0</v>
      </c>
      <c r="P10" s="14">
        <v>699041</v>
      </c>
      <c r="Q10" s="15">
        <v>2.1481531514477764E-2</v>
      </c>
      <c r="R10" s="14">
        <v>1223786</v>
      </c>
      <c r="S10" s="15">
        <v>3.4880352722552695E-2</v>
      </c>
      <c r="T10" s="14">
        <v>561108</v>
      </c>
      <c r="U10" s="15">
        <v>1.9284020078327541E-2</v>
      </c>
      <c r="V10" s="14">
        <v>865139</v>
      </c>
      <c r="W10" s="15">
        <v>3.2854117508917223E-2</v>
      </c>
      <c r="X10" s="14">
        <v>544375</v>
      </c>
      <c r="Y10" s="15">
        <v>1.61164332553182E-2</v>
      </c>
      <c r="Z10" s="14">
        <v>669789</v>
      </c>
      <c r="AA10" s="15">
        <v>1.6462477874648881E-2</v>
      </c>
      <c r="AB10" s="14">
        <v>686504</v>
      </c>
      <c r="AC10" s="15">
        <v>1.6099408354294298E-2</v>
      </c>
      <c r="AD10" s="14">
        <v>610587</v>
      </c>
      <c r="AE10" s="15">
        <v>1.37851061196947E-2</v>
      </c>
      <c r="AF10" s="106">
        <v>506680</v>
      </c>
      <c r="AG10" s="107">
        <v>1.3224340146064387E-2</v>
      </c>
    </row>
    <row r="11" spans="1:33" s="1" customFormat="1" ht="14.5" customHeight="1" x14ac:dyDescent="0.35">
      <c r="A11" s="122" t="s">
        <v>192</v>
      </c>
      <c r="B11" s="123">
        <v>0</v>
      </c>
      <c r="C11" s="124">
        <v>0</v>
      </c>
      <c r="D11" s="123">
        <v>0</v>
      </c>
      <c r="E11" s="124">
        <v>0</v>
      </c>
      <c r="F11" s="123">
        <v>0</v>
      </c>
      <c r="G11" s="124">
        <v>0</v>
      </c>
      <c r="H11" s="123">
        <v>0</v>
      </c>
      <c r="I11" s="124">
        <v>0</v>
      </c>
      <c r="J11" s="123">
        <v>0</v>
      </c>
      <c r="K11" s="124">
        <v>0</v>
      </c>
      <c r="L11" s="123">
        <v>0</v>
      </c>
      <c r="M11" s="124">
        <v>0</v>
      </c>
      <c r="N11" s="123">
        <v>0</v>
      </c>
      <c r="O11" s="124">
        <v>0</v>
      </c>
      <c r="P11" s="123">
        <v>0</v>
      </c>
      <c r="Q11" s="124">
        <v>0</v>
      </c>
      <c r="R11" s="123">
        <v>0</v>
      </c>
      <c r="S11" s="124">
        <v>0</v>
      </c>
      <c r="T11" s="123">
        <v>0</v>
      </c>
      <c r="U11" s="124">
        <v>0</v>
      </c>
      <c r="V11" s="123">
        <v>0</v>
      </c>
      <c r="W11" s="124">
        <v>0</v>
      </c>
      <c r="X11" s="123">
        <v>0</v>
      </c>
      <c r="Y11" s="124">
        <v>0</v>
      </c>
      <c r="Z11" s="123">
        <v>0</v>
      </c>
      <c r="AA11" s="124">
        <v>0</v>
      </c>
      <c r="AB11" s="123">
        <v>0</v>
      </c>
      <c r="AC11" s="124">
        <v>0</v>
      </c>
      <c r="AD11" s="123">
        <v>0</v>
      </c>
      <c r="AE11" s="124">
        <v>0</v>
      </c>
      <c r="AF11" s="125">
        <v>0</v>
      </c>
      <c r="AG11" s="126">
        <v>0</v>
      </c>
    </row>
    <row r="12" spans="1:33" x14ac:dyDescent="0.35">
      <c r="A12" s="13" t="s">
        <v>146</v>
      </c>
      <c r="B12" s="14">
        <v>6598</v>
      </c>
      <c r="C12" s="15">
        <v>3.817652970831812E-3</v>
      </c>
      <c r="D12" s="14">
        <v>2393</v>
      </c>
      <c r="E12" s="15">
        <v>1.1965807692019212E-3</v>
      </c>
      <c r="F12" s="14">
        <v>24590</v>
      </c>
      <c r="G12" s="15">
        <v>1.1544210712126163E-2</v>
      </c>
      <c r="H12" s="14">
        <v>16983</v>
      </c>
      <c r="I12" s="15">
        <v>6.2672730110919991E-3</v>
      </c>
      <c r="J12" s="14">
        <v>0</v>
      </c>
      <c r="K12" s="15">
        <v>0</v>
      </c>
      <c r="L12" s="14">
        <v>0</v>
      </c>
      <c r="M12" s="15">
        <v>0</v>
      </c>
      <c r="N12" s="14">
        <v>0</v>
      </c>
      <c r="O12" s="15">
        <v>0</v>
      </c>
      <c r="P12" s="14">
        <v>0</v>
      </c>
      <c r="Q12" s="15">
        <v>0</v>
      </c>
      <c r="R12" s="14">
        <v>0</v>
      </c>
      <c r="S12" s="15">
        <v>0</v>
      </c>
      <c r="T12" s="14">
        <v>0</v>
      </c>
      <c r="U12" s="15">
        <v>0</v>
      </c>
      <c r="V12" s="14">
        <v>0</v>
      </c>
      <c r="W12" s="15">
        <v>0</v>
      </c>
      <c r="X12" s="14">
        <v>0</v>
      </c>
      <c r="Y12" s="15">
        <v>0</v>
      </c>
      <c r="Z12" s="14">
        <v>0</v>
      </c>
      <c r="AA12" s="15">
        <v>0</v>
      </c>
      <c r="AB12" s="14">
        <v>0</v>
      </c>
      <c r="AC12" s="15">
        <v>0</v>
      </c>
      <c r="AD12" s="14">
        <v>0</v>
      </c>
      <c r="AE12" s="15">
        <v>0</v>
      </c>
      <c r="AF12" s="106">
        <v>0</v>
      </c>
      <c r="AG12" s="107">
        <v>0</v>
      </c>
    </row>
    <row r="13" spans="1:33" x14ac:dyDescent="0.35">
      <c r="A13" s="13" t="s">
        <v>16</v>
      </c>
      <c r="B13" s="14">
        <v>0</v>
      </c>
      <c r="C13" s="15">
        <v>0</v>
      </c>
      <c r="D13" s="14">
        <v>0</v>
      </c>
      <c r="E13" s="15">
        <v>0</v>
      </c>
      <c r="F13" s="14">
        <v>0</v>
      </c>
      <c r="G13" s="15">
        <v>0</v>
      </c>
      <c r="H13" s="14">
        <v>0</v>
      </c>
      <c r="I13" s="15">
        <v>0</v>
      </c>
      <c r="J13" s="14">
        <v>0</v>
      </c>
      <c r="K13" s="15">
        <v>0</v>
      </c>
      <c r="L13" s="14">
        <v>0</v>
      </c>
      <c r="M13" s="15">
        <v>0</v>
      </c>
      <c r="N13" s="14">
        <v>0</v>
      </c>
      <c r="O13" s="15">
        <v>0</v>
      </c>
      <c r="P13" s="14">
        <v>0</v>
      </c>
      <c r="Q13" s="15">
        <v>0</v>
      </c>
      <c r="R13" s="14">
        <v>0</v>
      </c>
      <c r="S13" s="15">
        <v>0</v>
      </c>
      <c r="T13" s="14">
        <v>0</v>
      </c>
      <c r="U13" s="15">
        <v>0</v>
      </c>
      <c r="V13" s="14">
        <v>0</v>
      </c>
      <c r="W13" s="15">
        <v>0</v>
      </c>
      <c r="X13" s="14">
        <v>0</v>
      </c>
      <c r="Y13" s="15">
        <v>0</v>
      </c>
      <c r="Z13" s="14">
        <v>0</v>
      </c>
      <c r="AA13" s="15">
        <v>0</v>
      </c>
      <c r="AB13" s="14">
        <v>0</v>
      </c>
      <c r="AC13" s="15">
        <v>0</v>
      </c>
      <c r="AD13" s="14">
        <v>0</v>
      </c>
      <c r="AE13" s="15">
        <v>0</v>
      </c>
      <c r="AF13" s="106">
        <v>0</v>
      </c>
      <c r="AG13" s="107">
        <v>0</v>
      </c>
    </row>
    <row r="14" spans="1:33" x14ac:dyDescent="0.35">
      <c r="A14" s="13" t="s">
        <v>7</v>
      </c>
      <c r="B14" s="14">
        <v>0</v>
      </c>
      <c r="C14" s="15">
        <v>0</v>
      </c>
      <c r="D14" s="14">
        <v>0</v>
      </c>
      <c r="E14" s="15">
        <v>0</v>
      </c>
      <c r="F14" s="14">
        <v>0</v>
      </c>
      <c r="G14" s="15">
        <v>0</v>
      </c>
      <c r="H14" s="14">
        <v>0</v>
      </c>
      <c r="I14" s="15">
        <v>0</v>
      </c>
      <c r="J14" s="14">
        <v>0</v>
      </c>
      <c r="K14" s="15">
        <v>0</v>
      </c>
      <c r="L14" s="14">
        <v>0</v>
      </c>
      <c r="M14" s="15">
        <v>0</v>
      </c>
      <c r="N14" s="14">
        <v>0</v>
      </c>
      <c r="O14" s="15">
        <v>0</v>
      </c>
      <c r="P14" s="14">
        <v>0</v>
      </c>
      <c r="Q14" s="15">
        <v>0</v>
      </c>
      <c r="R14" s="14">
        <v>0</v>
      </c>
      <c r="S14" s="15">
        <v>0</v>
      </c>
      <c r="T14" s="14">
        <v>0</v>
      </c>
      <c r="U14" s="15">
        <v>0</v>
      </c>
      <c r="V14" s="14">
        <v>0</v>
      </c>
      <c r="W14" s="15">
        <v>0</v>
      </c>
      <c r="X14" s="14">
        <v>0</v>
      </c>
      <c r="Y14" s="15">
        <v>0</v>
      </c>
      <c r="Z14" s="14">
        <v>0</v>
      </c>
      <c r="AA14" s="15">
        <v>0</v>
      </c>
      <c r="AB14" s="14">
        <v>0</v>
      </c>
      <c r="AC14" s="15">
        <v>0</v>
      </c>
      <c r="AD14" s="14">
        <v>0</v>
      </c>
      <c r="AE14" s="15">
        <v>0</v>
      </c>
      <c r="AF14" s="106">
        <v>0</v>
      </c>
      <c r="AG14" s="107">
        <v>0</v>
      </c>
    </row>
    <row r="15" spans="1:33" x14ac:dyDescent="0.35">
      <c r="A15" s="13" t="s">
        <v>8</v>
      </c>
      <c r="B15" s="14">
        <v>186327</v>
      </c>
      <c r="C15" s="15">
        <v>5.7196713633211058E-3</v>
      </c>
      <c r="D15" s="14">
        <v>106954</v>
      </c>
      <c r="E15" s="15">
        <v>8.2311443617923263E-3</v>
      </c>
      <c r="F15" s="14">
        <v>95935</v>
      </c>
      <c r="G15" s="15">
        <v>5.3719661704161141E-3</v>
      </c>
      <c r="H15" s="14">
        <v>130974</v>
      </c>
      <c r="I15" s="15">
        <v>4.7818918568223283E-3</v>
      </c>
      <c r="J15" s="14">
        <v>20694</v>
      </c>
      <c r="K15" s="15">
        <v>7.9076005247125125E-4</v>
      </c>
      <c r="L15" s="14">
        <v>159168</v>
      </c>
      <c r="M15" s="15">
        <v>6.2900023509263161E-3</v>
      </c>
      <c r="N15" s="14">
        <v>1053558</v>
      </c>
      <c r="O15" s="15">
        <v>1.7968809467238524E-2</v>
      </c>
      <c r="P15" s="14">
        <v>91279</v>
      </c>
      <c r="Q15" s="15">
        <v>2.0209352857240371E-3</v>
      </c>
      <c r="R15" s="14">
        <v>255245</v>
      </c>
      <c r="S15" s="15">
        <v>7.2287237641394412E-3</v>
      </c>
      <c r="T15" s="14">
        <v>246688</v>
      </c>
      <c r="U15" s="15">
        <v>6.2419132042900701E-3</v>
      </c>
      <c r="V15" s="14">
        <v>34999</v>
      </c>
      <c r="W15" s="15">
        <v>7.5579634619467697E-4</v>
      </c>
      <c r="X15" s="14">
        <v>29653</v>
      </c>
      <c r="Y15" s="15">
        <v>6.8236651971535973E-4</v>
      </c>
      <c r="Z15" s="14">
        <v>82862</v>
      </c>
      <c r="AA15" s="15">
        <v>1.9070560244369775E-3</v>
      </c>
      <c r="AB15" s="14">
        <v>239435</v>
      </c>
      <c r="AC15" s="15">
        <v>4.5949908104021987E-3</v>
      </c>
      <c r="AD15" s="14">
        <v>301398</v>
      </c>
      <c r="AE15" s="15">
        <v>6.822254949947767E-3</v>
      </c>
      <c r="AF15" s="106">
        <v>77194</v>
      </c>
      <c r="AG15" s="107">
        <v>1.7647501255653297E-3</v>
      </c>
    </row>
    <row r="16" spans="1:33" x14ac:dyDescent="0.35">
      <c r="A16" s="13" t="s">
        <v>9</v>
      </c>
      <c r="B16" s="14">
        <v>2944</v>
      </c>
      <c r="C16" s="15">
        <v>4.9681642599308439E-3</v>
      </c>
      <c r="D16" s="14">
        <v>370</v>
      </c>
      <c r="E16" s="15">
        <v>5.8842519922964011E-4</v>
      </c>
      <c r="F16" s="14">
        <v>7680</v>
      </c>
      <c r="G16" s="15">
        <v>1.0412599245086555E-2</v>
      </c>
      <c r="H16" s="14">
        <v>4445</v>
      </c>
      <c r="I16" s="15">
        <v>6.8869989882541418E-3</v>
      </c>
      <c r="J16" s="14">
        <v>3500</v>
      </c>
      <c r="K16" s="15">
        <v>5.4236825874994961E-3</v>
      </c>
      <c r="L16" s="14">
        <v>8950</v>
      </c>
      <c r="M16" s="15">
        <v>1.3339275148259709E-2</v>
      </c>
      <c r="N16" s="14">
        <v>22850</v>
      </c>
      <c r="O16" s="15">
        <v>3.4209659550259008E-2</v>
      </c>
      <c r="P16" s="14">
        <v>3568</v>
      </c>
      <c r="Q16" s="15">
        <v>5.4156446559972798E-3</v>
      </c>
      <c r="R16" s="14">
        <v>3790</v>
      </c>
      <c r="S16" s="15">
        <v>6.6062171650090118E-3</v>
      </c>
      <c r="T16" s="14">
        <v>2275</v>
      </c>
      <c r="U16" s="15">
        <v>4.1138719763040973E-3</v>
      </c>
      <c r="V16" s="14">
        <v>2861</v>
      </c>
      <c r="W16" s="15">
        <v>5.9275312174332812E-3</v>
      </c>
      <c r="X16" s="14">
        <v>1323</v>
      </c>
      <c r="Y16" s="15">
        <v>2.7590665471001648E-3</v>
      </c>
      <c r="Z16" s="14">
        <v>2563</v>
      </c>
      <c r="AA16" s="15">
        <v>5.5339518634713834E-3</v>
      </c>
      <c r="AB16" s="14">
        <v>2280</v>
      </c>
      <c r="AC16" s="15">
        <v>4.8978329237484748E-3</v>
      </c>
      <c r="AD16" s="14">
        <v>1598</v>
      </c>
      <c r="AE16" s="15">
        <v>3.4938584178374811E-3</v>
      </c>
      <c r="AF16" s="106">
        <v>2565</v>
      </c>
      <c r="AG16" s="107">
        <v>4.2883869144847162E-3</v>
      </c>
    </row>
    <row r="17" spans="1:33" x14ac:dyDescent="0.35">
      <c r="A17" s="13" t="s">
        <v>10</v>
      </c>
      <c r="B17" s="14">
        <v>0</v>
      </c>
      <c r="C17" s="15">
        <v>0</v>
      </c>
      <c r="D17" s="14">
        <v>0</v>
      </c>
      <c r="E17" s="15">
        <v>0</v>
      </c>
      <c r="F17" s="14">
        <v>0</v>
      </c>
      <c r="G17" s="15">
        <v>0</v>
      </c>
      <c r="H17" s="14">
        <v>0</v>
      </c>
      <c r="I17" s="15">
        <v>0</v>
      </c>
      <c r="J17" s="14">
        <v>0</v>
      </c>
      <c r="K17" s="15">
        <v>0</v>
      </c>
      <c r="L17" s="14">
        <v>0</v>
      </c>
      <c r="M17" s="15">
        <v>0</v>
      </c>
      <c r="N17" s="14">
        <v>0</v>
      </c>
      <c r="O17" s="15">
        <v>0</v>
      </c>
      <c r="P17" s="14">
        <v>0</v>
      </c>
      <c r="Q17" s="15">
        <v>0</v>
      </c>
      <c r="R17" s="14">
        <v>0</v>
      </c>
      <c r="S17" s="15">
        <v>0</v>
      </c>
      <c r="T17" s="14">
        <v>0</v>
      </c>
      <c r="U17" s="15">
        <v>0</v>
      </c>
      <c r="V17" s="14">
        <v>0</v>
      </c>
      <c r="W17" s="15">
        <v>0</v>
      </c>
      <c r="X17" s="14">
        <v>7253</v>
      </c>
      <c r="Y17" s="15">
        <v>1.0168709731916471E-3</v>
      </c>
      <c r="Z17" s="14">
        <v>8405</v>
      </c>
      <c r="AA17" s="15">
        <v>9.5829375597223374E-4</v>
      </c>
      <c r="AB17" s="14">
        <v>8404</v>
      </c>
      <c r="AC17" s="15">
        <v>8.1991163803301205E-4</v>
      </c>
      <c r="AD17" s="14">
        <v>0</v>
      </c>
      <c r="AE17" s="15">
        <v>0</v>
      </c>
      <c r="AF17" s="106">
        <v>0</v>
      </c>
      <c r="AG17" s="107">
        <v>0</v>
      </c>
    </row>
    <row r="18" spans="1:33" x14ac:dyDescent="0.35">
      <c r="A18" s="13" t="s">
        <v>144</v>
      </c>
      <c r="B18" s="14">
        <v>0</v>
      </c>
      <c r="C18" s="15">
        <v>0</v>
      </c>
      <c r="D18" s="14">
        <v>0</v>
      </c>
      <c r="E18" s="15">
        <v>0</v>
      </c>
      <c r="F18" s="14">
        <v>0</v>
      </c>
      <c r="G18" s="15">
        <v>0</v>
      </c>
      <c r="H18" s="14">
        <v>0</v>
      </c>
      <c r="I18" s="15">
        <v>0</v>
      </c>
      <c r="J18" s="14">
        <v>0</v>
      </c>
      <c r="K18" s="15">
        <v>0</v>
      </c>
      <c r="L18" s="14">
        <v>0</v>
      </c>
      <c r="M18" s="15">
        <v>0</v>
      </c>
      <c r="N18" s="14">
        <v>0</v>
      </c>
      <c r="O18" s="15">
        <v>0</v>
      </c>
      <c r="P18" s="14">
        <v>0</v>
      </c>
      <c r="Q18" s="15">
        <v>0</v>
      </c>
      <c r="R18" s="14">
        <v>0</v>
      </c>
      <c r="S18" s="15">
        <v>0</v>
      </c>
      <c r="T18" s="14">
        <v>0</v>
      </c>
      <c r="U18" s="15">
        <v>0</v>
      </c>
      <c r="V18" s="14">
        <v>0</v>
      </c>
      <c r="W18" s="15">
        <v>0</v>
      </c>
      <c r="X18" s="14">
        <v>336712</v>
      </c>
      <c r="Y18" s="15">
        <v>1.1928646224525121E-3</v>
      </c>
      <c r="Z18" s="14">
        <v>391293</v>
      </c>
      <c r="AA18" s="15">
        <v>1.2618310466683969E-3</v>
      </c>
      <c r="AB18" s="14">
        <v>479100</v>
      </c>
      <c r="AC18" s="15">
        <v>1.5299204345574379E-3</v>
      </c>
      <c r="AD18" s="14">
        <v>637000</v>
      </c>
      <c r="AE18" s="15">
        <v>1.2323252398274193E-3</v>
      </c>
      <c r="AF18" s="106">
        <v>311054</v>
      </c>
      <c r="AG18" s="107">
        <v>6.7922182622675979E-4</v>
      </c>
    </row>
    <row r="19" spans="1:33" s="1" customFormat="1" ht="17" customHeight="1" x14ac:dyDescent="0.35">
      <c r="A19" s="128" t="s">
        <v>193</v>
      </c>
      <c r="B19" s="123">
        <v>0</v>
      </c>
      <c r="C19" s="124">
        <v>0</v>
      </c>
      <c r="D19" s="123">
        <v>0</v>
      </c>
      <c r="E19" s="124">
        <v>0</v>
      </c>
      <c r="F19" s="123">
        <v>0</v>
      </c>
      <c r="G19" s="124">
        <v>0</v>
      </c>
      <c r="H19" s="123">
        <v>0</v>
      </c>
      <c r="I19" s="124">
        <v>0</v>
      </c>
      <c r="J19" s="123">
        <v>0</v>
      </c>
      <c r="K19" s="124">
        <v>0</v>
      </c>
      <c r="L19" s="123">
        <v>0</v>
      </c>
      <c r="M19" s="124">
        <v>0</v>
      </c>
      <c r="N19" s="123">
        <v>0</v>
      </c>
      <c r="O19" s="124">
        <v>0</v>
      </c>
      <c r="P19" s="123">
        <v>0</v>
      </c>
      <c r="Q19" s="124">
        <v>0</v>
      </c>
      <c r="R19" s="123">
        <v>0</v>
      </c>
      <c r="S19" s="124">
        <v>0</v>
      </c>
      <c r="T19" s="123">
        <v>0</v>
      </c>
      <c r="U19" s="124">
        <v>0</v>
      </c>
      <c r="V19" s="123">
        <v>0</v>
      </c>
      <c r="W19" s="124">
        <v>0</v>
      </c>
      <c r="X19" s="123">
        <v>0</v>
      </c>
      <c r="Y19" s="124">
        <v>0</v>
      </c>
      <c r="Z19" s="123">
        <v>0</v>
      </c>
      <c r="AA19" s="124">
        <v>0</v>
      </c>
      <c r="AB19" s="123">
        <v>0</v>
      </c>
      <c r="AC19" s="124">
        <v>0</v>
      </c>
      <c r="AD19" s="123">
        <v>0</v>
      </c>
      <c r="AE19" s="124">
        <v>0</v>
      </c>
      <c r="AF19" s="125">
        <v>0</v>
      </c>
      <c r="AG19" s="126">
        <v>0</v>
      </c>
    </row>
    <row r="20" spans="1:33" x14ac:dyDescent="0.35">
      <c r="A20" s="13" t="s">
        <v>11</v>
      </c>
      <c r="B20" s="14">
        <v>0</v>
      </c>
      <c r="C20" s="15">
        <v>0</v>
      </c>
      <c r="D20" s="14">
        <v>0</v>
      </c>
      <c r="E20" s="15">
        <v>0</v>
      </c>
      <c r="F20" s="14">
        <v>0</v>
      </c>
      <c r="G20" s="15">
        <v>0</v>
      </c>
      <c r="H20" s="14">
        <v>0</v>
      </c>
      <c r="I20" s="15">
        <v>0</v>
      </c>
      <c r="J20" s="14">
        <v>0</v>
      </c>
      <c r="K20" s="15">
        <v>0</v>
      </c>
      <c r="L20" s="14">
        <v>0</v>
      </c>
      <c r="M20" s="15">
        <v>0</v>
      </c>
      <c r="N20" s="14">
        <v>0</v>
      </c>
      <c r="O20" s="15">
        <v>0</v>
      </c>
      <c r="P20" s="14">
        <v>0</v>
      </c>
      <c r="Q20" s="15">
        <v>0</v>
      </c>
      <c r="R20" s="14">
        <v>0</v>
      </c>
      <c r="S20" s="15">
        <v>0</v>
      </c>
      <c r="T20" s="14">
        <v>0</v>
      </c>
      <c r="U20" s="15">
        <v>0</v>
      </c>
      <c r="V20" s="14">
        <v>15000</v>
      </c>
      <c r="W20" s="15">
        <v>1.2308640641112779E-4</v>
      </c>
      <c r="X20" s="14">
        <v>2655</v>
      </c>
      <c r="Y20" s="15">
        <f>X20/113161070</f>
        <v>2.3462132339328359E-5</v>
      </c>
      <c r="Z20" s="14">
        <v>3600</v>
      </c>
      <c r="AA20" s="15">
        <v>2.9714568295113601E-5</v>
      </c>
      <c r="AB20" s="14">
        <v>5000</v>
      </c>
      <c r="AC20" s="108">
        <v>3.558517355415803E-5</v>
      </c>
      <c r="AD20" s="14">
        <v>5000</v>
      </c>
      <c r="AE20" s="15">
        <v>2.8628449899983646E-5</v>
      </c>
      <c r="AF20" s="106">
        <v>10000</v>
      </c>
      <c r="AG20" s="107">
        <v>8.1005811575638129E-5</v>
      </c>
    </row>
    <row r="21" spans="1:33" x14ac:dyDescent="0.35">
      <c r="A21" s="13" t="s">
        <v>61</v>
      </c>
      <c r="B21" s="14">
        <v>0</v>
      </c>
      <c r="C21" s="15">
        <v>0</v>
      </c>
      <c r="D21" s="14">
        <v>0</v>
      </c>
      <c r="E21" s="15">
        <v>0</v>
      </c>
      <c r="F21" s="14">
        <v>0</v>
      </c>
      <c r="G21" s="15">
        <v>0</v>
      </c>
      <c r="H21" s="14">
        <v>0</v>
      </c>
      <c r="I21" s="15">
        <v>0</v>
      </c>
      <c r="J21" s="14">
        <v>0</v>
      </c>
      <c r="K21" s="15">
        <v>0</v>
      </c>
      <c r="L21" s="14">
        <v>0</v>
      </c>
      <c r="M21" s="15">
        <v>0</v>
      </c>
      <c r="N21" s="14">
        <v>0</v>
      </c>
      <c r="O21" s="15">
        <v>0</v>
      </c>
      <c r="P21" s="14">
        <v>0</v>
      </c>
      <c r="Q21" s="15">
        <v>0</v>
      </c>
      <c r="R21" s="14">
        <v>0</v>
      </c>
      <c r="S21" s="15">
        <v>0</v>
      </c>
      <c r="T21" s="14">
        <v>0</v>
      </c>
      <c r="U21" s="15">
        <v>0</v>
      </c>
      <c r="V21" s="14">
        <v>0</v>
      </c>
      <c r="W21" s="15">
        <v>0</v>
      </c>
      <c r="X21" s="14">
        <v>0</v>
      </c>
      <c r="Y21" s="15">
        <v>0</v>
      </c>
      <c r="Z21" s="106">
        <v>0</v>
      </c>
      <c r="AA21" s="15">
        <v>0</v>
      </c>
      <c r="AB21" s="14" t="s">
        <v>44</v>
      </c>
      <c r="AC21" s="108">
        <v>0</v>
      </c>
      <c r="AD21" s="14" t="s">
        <v>44</v>
      </c>
      <c r="AE21" s="15">
        <v>0</v>
      </c>
      <c r="AF21" s="106">
        <v>0</v>
      </c>
      <c r="AG21" s="107">
        <v>0</v>
      </c>
    </row>
    <row r="22" spans="1:33" x14ac:dyDescent="0.35">
      <c r="A22" s="13" t="s">
        <v>12</v>
      </c>
      <c r="B22" s="14">
        <v>0</v>
      </c>
      <c r="C22" s="15">
        <v>0</v>
      </c>
      <c r="D22" s="14">
        <v>0</v>
      </c>
      <c r="E22" s="15">
        <v>0</v>
      </c>
      <c r="F22" s="14">
        <v>0</v>
      </c>
      <c r="G22" s="15">
        <v>0</v>
      </c>
      <c r="H22" s="14">
        <v>0</v>
      </c>
      <c r="I22" s="15">
        <v>0</v>
      </c>
      <c r="J22" s="14">
        <v>0</v>
      </c>
      <c r="K22" s="15">
        <v>0</v>
      </c>
      <c r="L22" s="14">
        <v>0</v>
      </c>
      <c r="M22" s="15">
        <v>0</v>
      </c>
      <c r="N22" s="14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4">
        <v>0</v>
      </c>
      <c r="U22" s="15">
        <v>0</v>
      </c>
      <c r="V22" s="14">
        <v>0</v>
      </c>
      <c r="W22" s="15">
        <v>0</v>
      </c>
      <c r="X22" s="14">
        <v>0</v>
      </c>
      <c r="Y22" s="15">
        <v>0</v>
      </c>
      <c r="Z22" s="14">
        <v>0</v>
      </c>
      <c r="AA22" s="15">
        <v>0</v>
      </c>
      <c r="AB22" s="14">
        <v>0</v>
      </c>
      <c r="AC22" s="15">
        <v>0</v>
      </c>
      <c r="AD22" s="14">
        <v>0</v>
      </c>
      <c r="AE22" s="15">
        <v>0</v>
      </c>
      <c r="AF22" s="106">
        <v>5</v>
      </c>
      <c r="AG22" s="107">
        <v>0</v>
      </c>
    </row>
    <row r="23" spans="1:33" x14ac:dyDescent="0.35">
      <c r="A23" s="13" t="s">
        <v>13</v>
      </c>
      <c r="B23" s="14">
        <v>0</v>
      </c>
      <c r="C23" s="15">
        <v>0</v>
      </c>
      <c r="D23" s="14">
        <v>0</v>
      </c>
      <c r="E23" s="15">
        <v>0</v>
      </c>
      <c r="F23" s="14">
        <v>43301</v>
      </c>
      <c r="G23" s="15">
        <v>3.7850193617188659E-2</v>
      </c>
      <c r="H23" s="14">
        <v>0</v>
      </c>
      <c r="I23" s="15">
        <v>0</v>
      </c>
      <c r="J23" s="14">
        <v>0</v>
      </c>
      <c r="K23" s="15">
        <v>0</v>
      </c>
      <c r="L23" s="14">
        <v>0</v>
      </c>
      <c r="M23" s="15">
        <v>0</v>
      </c>
      <c r="N23" s="14">
        <v>38190</v>
      </c>
      <c r="O23" s="15">
        <v>2.9024233981381625E-2</v>
      </c>
      <c r="P23" s="14">
        <v>44460</v>
      </c>
      <c r="Q23" s="15">
        <v>4.3921175024795804E-2</v>
      </c>
      <c r="R23" s="14">
        <v>35315</v>
      </c>
      <c r="S23" s="15">
        <v>2.7722130290479884E-2</v>
      </c>
      <c r="T23" s="14">
        <v>38171</v>
      </c>
      <c r="U23" s="15">
        <v>3.0620921796358957E-2</v>
      </c>
      <c r="V23" s="14">
        <v>52280</v>
      </c>
      <c r="W23" s="15">
        <v>4.0108849340942866E-2</v>
      </c>
      <c r="X23" s="14">
        <v>31945</v>
      </c>
      <c r="Y23" s="15">
        <v>3.0237317269866993E-2</v>
      </c>
      <c r="Z23" s="14">
        <v>38126</v>
      </c>
      <c r="AA23" s="15">
        <v>3.7379677361794414E-2</v>
      </c>
      <c r="AB23" s="14">
        <v>28782</v>
      </c>
      <c r="AC23" s="15">
        <v>2.4782458200804901E-2</v>
      </c>
      <c r="AD23" s="14">
        <v>10860</v>
      </c>
      <c r="AE23" s="15">
        <v>1.0783244863064706E-2</v>
      </c>
      <c r="AF23" s="106">
        <v>6829</v>
      </c>
      <c r="AG23" s="107">
        <v>7.6404972085165421E-3</v>
      </c>
    </row>
    <row r="24" spans="1:33" x14ac:dyDescent="0.35">
      <c r="A24" s="13" t="s">
        <v>14</v>
      </c>
      <c r="B24" s="14">
        <v>0</v>
      </c>
      <c r="C24" s="15">
        <v>0</v>
      </c>
      <c r="D24" s="14">
        <v>0</v>
      </c>
      <c r="E24" s="15">
        <v>0</v>
      </c>
      <c r="F24" s="14">
        <v>0</v>
      </c>
      <c r="G24" s="15">
        <v>0</v>
      </c>
      <c r="H24" s="14">
        <v>0</v>
      </c>
      <c r="I24" s="15">
        <v>0</v>
      </c>
      <c r="J24" s="14">
        <v>0</v>
      </c>
      <c r="K24" s="15">
        <v>0</v>
      </c>
      <c r="L24" s="14">
        <v>0</v>
      </c>
      <c r="M24" s="15">
        <v>0</v>
      </c>
      <c r="N24" s="14">
        <v>0</v>
      </c>
      <c r="O24" s="15">
        <v>0</v>
      </c>
      <c r="P24" s="14">
        <v>0</v>
      </c>
      <c r="Q24" s="15">
        <v>0</v>
      </c>
      <c r="R24" s="14">
        <v>0</v>
      </c>
      <c r="S24" s="15">
        <v>0</v>
      </c>
      <c r="T24" s="14">
        <v>0</v>
      </c>
      <c r="U24" s="15">
        <v>0</v>
      </c>
      <c r="V24" s="14">
        <v>0</v>
      </c>
      <c r="W24" s="15">
        <v>0</v>
      </c>
      <c r="X24" s="14">
        <v>0</v>
      </c>
      <c r="Y24" s="15">
        <v>0</v>
      </c>
      <c r="Z24" s="14">
        <v>0</v>
      </c>
      <c r="AA24" s="15">
        <v>0</v>
      </c>
      <c r="AB24" s="14">
        <v>0</v>
      </c>
      <c r="AC24" s="15">
        <v>0</v>
      </c>
      <c r="AD24" s="14">
        <v>0</v>
      </c>
      <c r="AE24" s="15">
        <v>0</v>
      </c>
      <c r="AF24" s="106">
        <v>0</v>
      </c>
      <c r="AG24" s="107">
        <v>0</v>
      </c>
    </row>
    <row r="25" spans="1:33" x14ac:dyDescent="0.35">
      <c r="A25" s="13" t="s">
        <v>138</v>
      </c>
      <c r="B25" s="14">
        <v>127446</v>
      </c>
      <c r="C25" s="15">
        <v>5.9612592520524775E-2</v>
      </c>
      <c r="D25" s="14">
        <v>96884</v>
      </c>
      <c r="E25" s="15">
        <v>3.9395093951874745E-2</v>
      </c>
      <c r="F25" s="14">
        <v>197190</v>
      </c>
      <c r="G25" s="15">
        <v>8.7572160766126506E-2</v>
      </c>
      <c r="H25" s="14">
        <v>190969</v>
      </c>
      <c r="I25" s="15">
        <v>7.9333506981443327E-2</v>
      </c>
      <c r="J25" s="14">
        <v>189754</v>
      </c>
      <c r="K25" s="15">
        <v>7.3830736439748773E-2</v>
      </c>
      <c r="L25" s="14">
        <v>93091</v>
      </c>
      <c r="M25" s="15">
        <v>2.9796776579709923E-2</v>
      </c>
      <c r="N25" s="14">
        <v>128519</v>
      </c>
      <c r="O25" s="15">
        <v>4.7486629040154445E-2</v>
      </c>
      <c r="P25" s="14">
        <v>107301</v>
      </c>
      <c r="Q25" s="15">
        <v>3.7041473636244382E-2</v>
      </c>
      <c r="R25" s="14">
        <v>22503</v>
      </c>
      <c r="S25" s="15">
        <v>1.1927345120219561E-2</v>
      </c>
      <c r="T25" s="14">
        <v>24323</v>
      </c>
      <c r="U25" s="15">
        <v>2.87624563797595E-2</v>
      </c>
      <c r="V25" s="14">
        <v>15762</v>
      </c>
      <c r="W25" s="15">
        <v>1.9548773333697138E-2</v>
      </c>
      <c r="X25" s="14">
        <v>14861</v>
      </c>
      <c r="Y25" s="15">
        <v>1.7335302379185971E-2</v>
      </c>
      <c r="Z25" s="14">
        <v>54434</v>
      </c>
      <c r="AA25" s="15">
        <v>5.7009817577800166E-2</v>
      </c>
      <c r="AB25" s="14">
        <v>37447</v>
      </c>
      <c r="AC25" s="15">
        <v>3.9356581325934337E-2</v>
      </c>
      <c r="AD25" s="14">
        <v>17966</v>
      </c>
      <c r="AE25" s="15">
        <v>1.4711939632406228E-2</v>
      </c>
      <c r="AF25" s="106">
        <v>20346</v>
      </c>
      <c r="AG25" s="107">
        <v>1.1325430506632941E-2</v>
      </c>
    </row>
    <row r="26" spans="1:33" x14ac:dyDescent="0.35">
      <c r="A26" s="13" t="s">
        <v>15</v>
      </c>
      <c r="B26" s="14">
        <v>0</v>
      </c>
      <c r="C26" s="15">
        <v>0</v>
      </c>
      <c r="D26" s="14">
        <v>0</v>
      </c>
      <c r="E26" s="15">
        <v>0</v>
      </c>
      <c r="F26" s="14">
        <v>0</v>
      </c>
      <c r="G26" s="15">
        <v>0</v>
      </c>
      <c r="H26" s="14">
        <v>0</v>
      </c>
      <c r="I26" s="15">
        <v>0</v>
      </c>
      <c r="J26" s="14">
        <v>0</v>
      </c>
      <c r="K26" s="15">
        <v>0</v>
      </c>
      <c r="L26" s="14">
        <v>0</v>
      </c>
      <c r="M26" s="15">
        <v>0</v>
      </c>
      <c r="N26" s="14">
        <v>0</v>
      </c>
      <c r="O26" s="15">
        <v>0</v>
      </c>
      <c r="P26" s="14">
        <v>0</v>
      </c>
      <c r="Q26" s="15">
        <v>0</v>
      </c>
      <c r="R26" s="14">
        <v>0</v>
      </c>
      <c r="S26" s="15">
        <v>0</v>
      </c>
      <c r="T26" s="14">
        <v>0</v>
      </c>
      <c r="U26" s="15">
        <v>0</v>
      </c>
      <c r="V26" s="14">
        <v>0</v>
      </c>
      <c r="W26" s="15">
        <v>0</v>
      </c>
      <c r="X26" s="14">
        <v>0</v>
      </c>
      <c r="Y26" s="15">
        <v>0</v>
      </c>
      <c r="Z26" s="14">
        <v>0</v>
      </c>
      <c r="AA26" s="15">
        <v>0</v>
      </c>
      <c r="AB26" s="14">
        <v>0</v>
      </c>
      <c r="AC26" s="15">
        <v>0</v>
      </c>
      <c r="AD26" s="14">
        <v>0</v>
      </c>
      <c r="AE26" s="15">
        <v>0</v>
      </c>
      <c r="AF26" s="106">
        <v>0</v>
      </c>
      <c r="AG26" s="107">
        <v>0</v>
      </c>
    </row>
    <row r="27" spans="1:33" x14ac:dyDescent="0.35">
      <c r="A27" s="13" t="s">
        <v>17</v>
      </c>
      <c r="B27" s="14">
        <v>0</v>
      </c>
      <c r="C27" s="15">
        <v>0</v>
      </c>
      <c r="D27" s="14">
        <v>0</v>
      </c>
      <c r="E27" s="15">
        <v>0</v>
      </c>
      <c r="F27" s="14">
        <v>0</v>
      </c>
      <c r="G27" s="15">
        <v>0</v>
      </c>
      <c r="H27" s="14">
        <v>0</v>
      </c>
      <c r="I27" s="15">
        <v>0</v>
      </c>
      <c r="J27" s="14">
        <v>0</v>
      </c>
      <c r="K27" s="15">
        <v>0</v>
      </c>
      <c r="L27" s="14">
        <v>0</v>
      </c>
      <c r="M27" s="15">
        <v>0</v>
      </c>
      <c r="N27" s="14">
        <v>0</v>
      </c>
      <c r="O27" s="15">
        <v>0</v>
      </c>
      <c r="P27" s="14">
        <v>0</v>
      </c>
      <c r="Q27" s="15">
        <v>0</v>
      </c>
      <c r="R27" s="14">
        <v>0</v>
      </c>
      <c r="S27" s="15">
        <v>0</v>
      </c>
      <c r="T27" s="14">
        <v>0</v>
      </c>
      <c r="U27" s="15">
        <v>0</v>
      </c>
      <c r="V27" s="14">
        <v>0</v>
      </c>
      <c r="W27" s="15">
        <v>0</v>
      </c>
      <c r="X27" s="14">
        <v>0</v>
      </c>
      <c r="Y27" s="15">
        <v>0</v>
      </c>
      <c r="Z27" s="14">
        <v>0</v>
      </c>
      <c r="AA27" s="15">
        <v>0</v>
      </c>
      <c r="AB27" s="14">
        <v>0</v>
      </c>
      <c r="AC27" s="15">
        <v>0</v>
      </c>
      <c r="AD27" s="14">
        <v>0</v>
      </c>
      <c r="AE27" s="15">
        <v>0</v>
      </c>
      <c r="AF27" s="106">
        <v>0</v>
      </c>
      <c r="AG27" s="107">
        <v>0</v>
      </c>
    </row>
    <row r="28" spans="1:33" x14ac:dyDescent="0.35">
      <c r="A28" s="13" t="s">
        <v>67</v>
      </c>
      <c r="B28" s="14">
        <v>0</v>
      </c>
      <c r="C28" s="15">
        <v>0</v>
      </c>
      <c r="D28" s="14">
        <v>0</v>
      </c>
      <c r="E28" s="15">
        <v>0</v>
      </c>
      <c r="F28" s="14">
        <v>0</v>
      </c>
      <c r="G28" s="15">
        <v>0</v>
      </c>
      <c r="H28" s="14">
        <v>0</v>
      </c>
      <c r="I28" s="15">
        <v>0</v>
      </c>
      <c r="J28" s="14">
        <v>0</v>
      </c>
      <c r="K28" s="15">
        <v>0</v>
      </c>
      <c r="L28" s="14">
        <v>0</v>
      </c>
      <c r="M28" s="15">
        <v>0</v>
      </c>
      <c r="N28" s="14">
        <v>0</v>
      </c>
      <c r="O28" s="15">
        <v>0</v>
      </c>
      <c r="P28" s="14">
        <v>1000</v>
      </c>
      <c r="Q28" s="15">
        <f>'[1]2010 CSV T3010'!$V$31874/'[1]2010 CSV T3010'!$U$31874</f>
        <v>1.5648374759797447E-3</v>
      </c>
      <c r="R28" s="14">
        <v>0</v>
      </c>
      <c r="S28" s="15">
        <v>0</v>
      </c>
      <c r="T28" s="14">
        <v>0</v>
      </c>
      <c r="U28" s="15">
        <v>0</v>
      </c>
      <c r="V28" s="14">
        <v>0</v>
      </c>
      <c r="W28" s="15">
        <v>0</v>
      </c>
      <c r="X28" s="14">
        <v>0</v>
      </c>
      <c r="Y28" s="15">
        <v>0</v>
      </c>
      <c r="Z28" s="14">
        <v>0</v>
      </c>
      <c r="AA28" s="15">
        <v>0</v>
      </c>
      <c r="AB28" s="14" t="s">
        <v>44</v>
      </c>
      <c r="AC28" s="15">
        <v>0</v>
      </c>
      <c r="AD28" s="109">
        <v>39386</v>
      </c>
      <c r="AE28" s="15">
        <v>3.9100000000000003E-2</v>
      </c>
      <c r="AF28" s="106">
        <v>145661</v>
      </c>
      <c r="AG28" s="107">
        <v>8.4000000000000005E-2</v>
      </c>
    </row>
    <row r="29" spans="1:33" x14ac:dyDescent="0.35">
      <c r="A29" s="13" t="s">
        <v>18</v>
      </c>
      <c r="B29" s="14">
        <v>0</v>
      </c>
      <c r="C29" s="15">
        <v>0</v>
      </c>
      <c r="D29" s="14">
        <v>0</v>
      </c>
      <c r="E29" s="15">
        <v>0</v>
      </c>
      <c r="F29" s="14">
        <v>0</v>
      </c>
      <c r="G29" s="15">
        <v>0</v>
      </c>
      <c r="H29" s="14">
        <v>0</v>
      </c>
      <c r="I29" s="15">
        <v>0</v>
      </c>
      <c r="J29" s="14">
        <v>0</v>
      </c>
      <c r="K29" s="15">
        <v>0</v>
      </c>
      <c r="L29" s="14">
        <v>0</v>
      </c>
      <c r="M29" s="15">
        <v>0</v>
      </c>
      <c r="N29" s="14">
        <v>0</v>
      </c>
      <c r="O29" s="15">
        <v>0</v>
      </c>
      <c r="P29" s="14">
        <v>0</v>
      </c>
      <c r="Q29" s="15">
        <v>0</v>
      </c>
      <c r="R29" s="14">
        <v>0</v>
      </c>
      <c r="S29" s="15">
        <v>0</v>
      </c>
      <c r="T29" s="14">
        <v>0</v>
      </c>
      <c r="U29" s="15">
        <v>0</v>
      </c>
      <c r="V29" s="14">
        <v>0</v>
      </c>
      <c r="W29" s="15">
        <v>0</v>
      </c>
      <c r="X29" s="14">
        <v>0</v>
      </c>
      <c r="Y29" s="15">
        <v>0</v>
      </c>
      <c r="Z29" s="14">
        <v>0</v>
      </c>
      <c r="AA29" s="15">
        <v>0</v>
      </c>
      <c r="AB29" s="14">
        <v>0</v>
      </c>
      <c r="AC29" s="15">
        <v>0</v>
      </c>
      <c r="AD29" s="14">
        <v>0</v>
      </c>
      <c r="AE29" s="15">
        <v>0</v>
      </c>
      <c r="AF29" s="106">
        <v>0</v>
      </c>
      <c r="AG29" s="107">
        <v>0</v>
      </c>
    </row>
    <row r="30" spans="1:33" x14ac:dyDescent="0.35">
      <c r="A30" s="13" t="s">
        <v>19</v>
      </c>
      <c r="B30" s="14">
        <v>0</v>
      </c>
      <c r="C30" s="15">
        <v>0</v>
      </c>
      <c r="D30" s="14">
        <v>0</v>
      </c>
      <c r="E30" s="15">
        <v>0</v>
      </c>
      <c r="F30" s="14">
        <v>0</v>
      </c>
      <c r="G30" s="15">
        <v>0</v>
      </c>
      <c r="H30" s="14">
        <v>0</v>
      </c>
      <c r="I30" s="15">
        <v>0</v>
      </c>
      <c r="J30" s="14">
        <v>0</v>
      </c>
      <c r="K30" s="15">
        <v>0</v>
      </c>
      <c r="L30" s="14">
        <v>0</v>
      </c>
      <c r="M30" s="15">
        <v>0</v>
      </c>
      <c r="N30" s="14">
        <v>0</v>
      </c>
      <c r="O30" s="15">
        <v>0</v>
      </c>
      <c r="P30" s="14">
        <v>0</v>
      </c>
      <c r="Q30" s="15">
        <v>0</v>
      </c>
      <c r="R30" s="14">
        <v>0</v>
      </c>
      <c r="S30" s="15">
        <v>0</v>
      </c>
      <c r="T30" s="14">
        <v>0</v>
      </c>
      <c r="U30" s="15">
        <v>0</v>
      </c>
      <c r="V30" s="14">
        <v>0</v>
      </c>
      <c r="W30" s="15">
        <v>0</v>
      </c>
      <c r="X30" s="14">
        <v>0</v>
      </c>
      <c r="Y30" s="15">
        <v>0</v>
      </c>
      <c r="Z30" s="14">
        <v>0</v>
      </c>
      <c r="AA30" s="15">
        <v>0</v>
      </c>
      <c r="AB30" s="14">
        <v>0</v>
      </c>
      <c r="AC30" s="15">
        <v>0</v>
      </c>
      <c r="AD30" s="14">
        <v>0</v>
      </c>
      <c r="AE30" s="15">
        <v>0</v>
      </c>
      <c r="AF30" s="106">
        <v>0</v>
      </c>
      <c r="AG30" s="107">
        <v>0</v>
      </c>
    </row>
    <row r="31" spans="1:33" x14ac:dyDescent="0.35">
      <c r="A31" s="13" t="s">
        <v>20</v>
      </c>
      <c r="B31" s="14">
        <v>0</v>
      </c>
      <c r="C31" s="15">
        <v>0</v>
      </c>
      <c r="D31" s="14">
        <v>0</v>
      </c>
      <c r="E31" s="15">
        <v>0</v>
      </c>
      <c r="F31" s="14">
        <v>0</v>
      </c>
      <c r="G31" s="15">
        <v>0</v>
      </c>
      <c r="H31" s="14">
        <v>0</v>
      </c>
      <c r="I31" s="15">
        <v>0</v>
      </c>
      <c r="J31" s="14">
        <v>0</v>
      </c>
      <c r="K31" s="15">
        <v>0</v>
      </c>
      <c r="L31" s="14">
        <v>0</v>
      </c>
      <c r="M31" s="15">
        <v>0</v>
      </c>
      <c r="N31" s="14">
        <v>0</v>
      </c>
      <c r="O31" s="15">
        <v>0</v>
      </c>
      <c r="P31" s="14">
        <v>0</v>
      </c>
      <c r="Q31" s="15">
        <v>0</v>
      </c>
      <c r="R31" s="14">
        <v>0</v>
      </c>
      <c r="S31" s="15">
        <v>0</v>
      </c>
      <c r="T31" s="14">
        <v>0</v>
      </c>
      <c r="U31" s="15">
        <v>0</v>
      </c>
      <c r="V31" s="14">
        <v>0</v>
      </c>
      <c r="W31" s="15">
        <v>0</v>
      </c>
      <c r="X31" s="14">
        <v>0</v>
      </c>
      <c r="Y31" s="15">
        <v>0</v>
      </c>
      <c r="Z31" s="14">
        <v>0</v>
      </c>
      <c r="AA31" s="15">
        <v>0</v>
      </c>
      <c r="AB31" s="14">
        <v>0</v>
      </c>
      <c r="AC31" s="15">
        <v>0</v>
      </c>
      <c r="AD31" s="14">
        <v>0</v>
      </c>
      <c r="AE31" s="15">
        <v>0</v>
      </c>
      <c r="AF31" s="106">
        <v>0</v>
      </c>
      <c r="AG31" s="107">
        <v>0</v>
      </c>
    </row>
    <row r="32" spans="1:33" x14ac:dyDescent="0.35">
      <c r="A32" s="13" t="s">
        <v>150</v>
      </c>
      <c r="B32" s="14">
        <v>0</v>
      </c>
      <c r="C32" s="15">
        <v>0</v>
      </c>
      <c r="D32" s="14">
        <v>0</v>
      </c>
      <c r="E32" s="15">
        <v>0</v>
      </c>
      <c r="F32" s="14">
        <v>0</v>
      </c>
      <c r="G32" s="15">
        <v>0</v>
      </c>
      <c r="H32" s="14">
        <v>0</v>
      </c>
      <c r="I32" s="15">
        <v>0</v>
      </c>
      <c r="J32" s="14">
        <v>0</v>
      </c>
      <c r="K32" s="15">
        <v>0</v>
      </c>
      <c r="L32" s="14">
        <v>0</v>
      </c>
      <c r="M32" s="15">
        <v>0</v>
      </c>
      <c r="N32" s="14">
        <v>0</v>
      </c>
      <c r="O32" s="15">
        <v>0</v>
      </c>
      <c r="P32" s="14">
        <v>0</v>
      </c>
      <c r="Q32" s="15">
        <v>0</v>
      </c>
      <c r="R32" s="14">
        <v>0</v>
      </c>
      <c r="S32" s="15">
        <v>0</v>
      </c>
      <c r="T32" s="14">
        <v>0</v>
      </c>
      <c r="U32" s="15">
        <v>0</v>
      </c>
      <c r="V32" s="14">
        <v>0</v>
      </c>
      <c r="W32" s="15">
        <v>0</v>
      </c>
      <c r="X32" s="14">
        <v>0</v>
      </c>
      <c r="Y32" s="15">
        <v>0</v>
      </c>
      <c r="Z32" s="14">
        <v>0</v>
      </c>
      <c r="AA32" s="15">
        <v>0</v>
      </c>
      <c r="AB32" s="14">
        <v>0</v>
      </c>
      <c r="AC32" s="15">
        <v>0</v>
      </c>
      <c r="AD32" s="14">
        <v>0</v>
      </c>
      <c r="AE32" s="15">
        <v>0</v>
      </c>
      <c r="AF32" s="106">
        <v>0</v>
      </c>
      <c r="AG32" s="107">
        <v>0</v>
      </c>
    </row>
    <row r="33" spans="1:33" x14ac:dyDescent="0.35">
      <c r="A33" s="13" t="s">
        <v>21</v>
      </c>
      <c r="B33" s="14">
        <v>0</v>
      </c>
      <c r="C33" s="15">
        <v>0</v>
      </c>
      <c r="D33" s="14">
        <v>0</v>
      </c>
      <c r="E33" s="15">
        <v>0</v>
      </c>
      <c r="F33" s="14">
        <v>0</v>
      </c>
      <c r="G33" s="15">
        <v>0</v>
      </c>
      <c r="H33" s="14">
        <v>0</v>
      </c>
      <c r="I33" s="15">
        <v>0</v>
      </c>
      <c r="J33" s="14">
        <v>0</v>
      </c>
      <c r="K33" s="15">
        <v>0</v>
      </c>
      <c r="L33" s="14">
        <v>0</v>
      </c>
      <c r="M33" s="15">
        <v>0</v>
      </c>
      <c r="N33" s="14">
        <v>0</v>
      </c>
      <c r="O33" s="15">
        <v>0</v>
      </c>
      <c r="P33" s="14">
        <v>0</v>
      </c>
      <c r="Q33" s="15">
        <v>0</v>
      </c>
      <c r="R33" s="14">
        <v>73296</v>
      </c>
      <c r="S33" s="15">
        <v>1.3334548608173742E-2</v>
      </c>
      <c r="T33" s="14">
        <v>39543</v>
      </c>
      <c r="U33" s="15">
        <v>6.3088467923288075E-3</v>
      </c>
      <c r="V33" s="14">
        <v>282827</v>
      </c>
      <c r="W33" s="15">
        <v>4.4455457698964369E-2</v>
      </c>
      <c r="X33" s="14">
        <v>183532</v>
      </c>
      <c r="Y33" s="15">
        <v>2.7741614159511409E-2</v>
      </c>
      <c r="Z33" s="14">
        <v>115180</v>
      </c>
      <c r="AA33" s="15">
        <v>2.4160618820614432E-2</v>
      </c>
      <c r="AB33" s="14">
        <v>137491</v>
      </c>
      <c r="AC33" s="15">
        <v>2.196446061418569E-2</v>
      </c>
      <c r="AD33" s="14">
        <v>116293</v>
      </c>
      <c r="AE33" s="15">
        <v>1.8174350806088008E-2</v>
      </c>
      <c r="AF33" s="106">
        <v>0</v>
      </c>
      <c r="AG33" s="107">
        <v>0</v>
      </c>
    </row>
    <row r="34" spans="1:33" x14ac:dyDescent="0.35">
      <c r="A34" s="13" t="s">
        <v>22</v>
      </c>
      <c r="B34" s="14">
        <v>0</v>
      </c>
      <c r="C34" s="15">
        <v>0</v>
      </c>
      <c r="D34" s="14">
        <v>0</v>
      </c>
      <c r="E34" s="15">
        <v>0</v>
      </c>
      <c r="F34" s="14">
        <v>0</v>
      </c>
      <c r="G34" s="15">
        <v>0</v>
      </c>
      <c r="H34" s="14">
        <v>0</v>
      </c>
      <c r="I34" s="15">
        <v>0</v>
      </c>
      <c r="J34" s="14">
        <v>0</v>
      </c>
      <c r="K34" s="15">
        <v>0</v>
      </c>
      <c r="L34" s="14">
        <v>0</v>
      </c>
      <c r="M34" s="15">
        <v>0</v>
      </c>
      <c r="N34" s="14">
        <v>0</v>
      </c>
      <c r="O34" s="15">
        <v>0</v>
      </c>
      <c r="P34" s="121">
        <v>2500</v>
      </c>
      <c r="Q34" s="15">
        <v>3.4152492243969012E-3</v>
      </c>
      <c r="R34" s="14">
        <v>0</v>
      </c>
      <c r="S34" s="15">
        <v>0</v>
      </c>
      <c r="T34" s="14">
        <v>0</v>
      </c>
      <c r="U34" s="15">
        <v>0</v>
      </c>
      <c r="V34" s="14">
        <v>0</v>
      </c>
      <c r="W34" s="15">
        <v>0</v>
      </c>
      <c r="X34" s="14">
        <v>0</v>
      </c>
      <c r="Y34" s="15">
        <v>0</v>
      </c>
      <c r="Z34" s="14">
        <v>0</v>
      </c>
      <c r="AA34" s="15">
        <v>0</v>
      </c>
      <c r="AB34" s="14">
        <v>0</v>
      </c>
      <c r="AC34" s="15">
        <v>0</v>
      </c>
      <c r="AD34" s="14">
        <v>0</v>
      </c>
      <c r="AE34" s="15">
        <v>0</v>
      </c>
      <c r="AF34" s="106">
        <v>0</v>
      </c>
      <c r="AG34" s="107">
        <v>0</v>
      </c>
    </row>
    <row r="35" spans="1:33" x14ac:dyDescent="0.35">
      <c r="A35" s="13" t="s">
        <v>23</v>
      </c>
      <c r="B35" s="14">
        <v>0</v>
      </c>
      <c r="C35" s="15">
        <v>0</v>
      </c>
      <c r="D35" s="14">
        <v>0</v>
      </c>
      <c r="E35" s="15">
        <v>0</v>
      </c>
      <c r="F35" s="14">
        <v>0</v>
      </c>
      <c r="G35" s="15">
        <v>0</v>
      </c>
      <c r="H35" s="14">
        <v>0</v>
      </c>
      <c r="I35" s="15">
        <v>0</v>
      </c>
      <c r="J35" s="14">
        <v>0</v>
      </c>
      <c r="K35" s="15">
        <v>0</v>
      </c>
      <c r="L35" s="14">
        <v>0</v>
      </c>
      <c r="M35" s="15">
        <v>0</v>
      </c>
      <c r="N35" s="14">
        <v>0</v>
      </c>
      <c r="O35" s="15">
        <v>0</v>
      </c>
      <c r="P35" s="14">
        <v>0</v>
      </c>
      <c r="Q35" s="15">
        <v>0</v>
      </c>
      <c r="R35" s="14">
        <v>0</v>
      </c>
      <c r="S35" s="15">
        <v>0</v>
      </c>
      <c r="T35" s="14">
        <v>0</v>
      </c>
      <c r="U35" s="15">
        <v>0</v>
      </c>
      <c r="V35" s="14">
        <v>0</v>
      </c>
      <c r="W35" s="15">
        <v>0</v>
      </c>
      <c r="X35" s="14">
        <v>0</v>
      </c>
      <c r="Y35" s="15">
        <v>0</v>
      </c>
      <c r="Z35" s="14">
        <v>0</v>
      </c>
      <c r="AA35" s="15">
        <v>0</v>
      </c>
      <c r="AB35" s="14">
        <v>0</v>
      </c>
      <c r="AC35" s="15">
        <v>0</v>
      </c>
      <c r="AD35" s="14">
        <v>0</v>
      </c>
      <c r="AE35" s="15">
        <v>0</v>
      </c>
      <c r="AF35" s="106">
        <v>0</v>
      </c>
      <c r="AG35" s="107">
        <v>0</v>
      </c>
    </row>
    <row r="36" spans="1:33" x14ac:dyDescent="0.35">
      <c r="A36" s="13" t="s">
        <v>24</v>
      </c>
      <c r="B36" s="14">
        <v>0</v>
      </c>
      <c r="C36" s="15">
        <v>0</v>
      </c>
      <c r="D36" s="14">
        <v>0</v>
      </c>
      <c r="E36" s="15">
        <v>0</v>
      </c>
      <c r="F36" s="14">
        <v>0</v>
      </c>
      <c r="G36" s="15">
        <v>0</v>
      </c>
      <c r="H36" s="14">
        <v>0</v>
      </c>
      <c r="I36" s="15">
        <v>0</v>
      </c>
      <c r="J36" s="14">
        <v>0</v>
      </c>
      <c r="K36" s="15">
        <v>0</v>
      </c>
      <c r="L36" s="14">
        <v>0</v>
      </c>
      <c r="M36" s="15">
        <v>0</v>
      </c>
      <c r="N36" s="14">
        <v>134474</v>
      </c>
      <c r="O36" s="15">
        <v>2.825608967649179E-3</v>
      </c>
      <c r="P36" s="14">
        <v>204118</v>
      </c>
      <c r="Q36" s="15">
        <v>4.1780049789813299E-3</v>
      </c>
      <c r="R36" s="14">
        <v>247964</v>
      </c>
      <c r="S36" s="15">
        <v>5.1008390987697496E-3</v>
      </c>
      <c r="T36" s="14">
        <v>142662</v>
      </c>
      <c r="U36" s="15">
        <v>4.6628224577939751E-3</v>
      </c>
      <c r="V36" s="14">
        <v>81394</v>
      </c>
      <c r="W36" s="15">
        <v>1.7462849286754151E-3</v>
      </c>
      <c r="X36" s="14">
        <v>113578</v>
      </c>
      <c r="Y36" s="15">
        <v>2.1234161360556762E-3</v>
      </c>
      <c r="Z36" s="14">
        <v>94353</v>
      </c>
      <c r="AA36" s="15">
        <v>1.6952880038335469E-3</v>
      </c>
      <c r="AB36" s="14">
        <v>73776</v>
      </c>
      <c r="AC36" s="15">
        <v>1.0786376024594973E-3</v>
      </c>
      <c r="AD36" s="14">
        <v>0</v>
      </c>
      <c r="AE36" s="15">
        <v>0</v>
      </c>
      <c r="AF36" s="106">
        <v>81275</v>
      </c>
      <c r="AG36" s="107">
        <v>1.4595466029593805E-3</v>
      </c>
    </row>
    <row r="37" spans="1:33" x14ac:dyDescent="0.35">
      <c r="A37" s="13" t="s">
        <v>153</v>
      </c>
      <c r="B37" s="14">
        <v>0</v>
      </c>
      <c r="C37" s="15">
        <v>0</v>
      </c>
      <c r="D37" s="14">
        <v>0</v>
      </c>
      <c r="E37" s="15">
        <v>0</v>
      </c>
      <c r="F37" s="14">
        <v>0</v>
      </c>
      <c r="G37" s="15">
        <v>0</v>
      </c>
      <c r="H37" s="14">
        <v>0</v>
      </c>
      <c r="I37" s="15">
        <v>0</v>
      </c>
      <c r="J37" s="14">
        <v>0</v>
      </c>
      <c r="K37" s="15">
        <v>0</v>
      </c>
      <c r="L37" s="14">
        <v>0</v>
      </c>
      <c r="M37" s="15">
        <v>0</v>
      </c>
      <c r="N37" s="14">
        <v>0</v>
      </c>
      <c r="O37" s="15">
        <v>0</v>
      </c>
      <c r="P37" s="14">
        <v>0</v>
      </c>
      <c r="Q37" s="15">
        <v>0</v>
      </c>
      <c r="R37" s="14">
        <v>0</v>
      </c>
      <c r="S37" s="15">
        <v>0</v>
      </c>
      <c r="T37" s="14">
        <v>0</v>
      </c>
      <c r="U37" s="15">
        <v>0</v>
      </c>
      <c r="V37" s="14">
        <v>0</v>
      </c>
      <c r="W37" s="15">
        <v>0</v>
      </c>
      <c r="X37" s="14">
        <v>0</v>
      </c>
      <c r="Y37" s="15">
        <v>0</v>
      </c>
      <c r="Z37" s="14">
        <v>0</v>
      </c>
      <c r="AA37" s="15">
        <v>0</v>
      </c>
      <c r="AB37" s="14" t="s">
        <v>44</v>
      </c>
      <c r="AC37" s="15">
        <v>0</v>
      </c>
      <c r="AD37" s="14" t="s">
        <v>44</v>
      </c>
      <c r="AE37" s="15">
        <v>0</v>
      </c>
      <c r="AF37" s="106">
        <v>0</v>
      </c>
      <c r="AG37" s="107">
        <v>0</v>
      </c>
    </row>
    <row r="38" spans="1:33" x14ac:dyDescent="0.35">
      <c r="A38" s="13" t="s">
        <v>26</v>
      </c>
      <c r="B38" s="14">
        <v>0</v>
      </c>
      <c r="C38" s="15">
        <v>0</v>
      </c>
      <c r="D38" s="14">
        <v>0</v>
      </c>
      <c r="E38" s="15">
        <v>0</v>
      </c>
      <c r="F38" s="14">
        <v>0</v>
      </c>
      <c r="G38" s="15">
        <v>0</v>
      </c>
      <c r="H38" s="14">
        <v>0</v>
      </c>
      <c r="I38" s="15">
        <v>0</v>
      </c>
      <c r="J38" s="14">
        <v>0</v>
      </c>
      <c r="K38" s="15">
        <v>0</v>
      </c>
      <c r="L38" s="14">
        <v>0</v>
      </c>
      <c r="M38" s="15">
        <v>0</v>
      </c>
      <c r="N38" s="14">
        <v>234000</v>
      </c>
      <c r="O38" s="15">
        <v>2.0242484199183969E-2</v>
      </c>
      <c r="P38" s="14">
        <v>192000</v>
      </c>
      <c r="Q38" s="15">
        <v>8.5048213921063744E-3</v>
      </c>
      <c r="R38" s="14">
        <v>165000</v>
      </c>
      <c r="S38" s="15">
        <v>6.0329539689999772E-3</v>
      </c>
      <c r="T38" s="14">
        <v>194969</v>
      </c>
      <c r="U38" s="15">
        <v>6.0695984188392435E-3</v>
      </c>
      <c r="V38" s="14">
        <v>171620</v>
      </c>
      <c r="W38" s="15">
        <v>5.3463514904925164E-3</v>
      </c>
      <c r="X38" s="14">
        <v>175103</v>
      </c>
      <c r="Y38" s="15">
        <v>7.5605860921191762E-3</v>
      </c>
      <c r="Z38" s="14">
        <v>130825</v>
      </c>
      <c r="AA38" s="15">
        <v>8.9098977607535296E-3</v>
      </c>
      <c r="AB38" s="14">
        <v>152100</v>
      </c>
      <c r="AC38" s="15">
        <v>7.0980077604884846E-3</v>
      </c>
      <c r="AD38" s="14">
        <v>107182</v>
      </c>
      <c r="AE38" s="15">
        <v>5.2503747153569173E-3</v>
      </c>
      <c r="AF38" s="106">
        <v>251787</v>
      </c>
      <c r="AG38" s="107">
        <v>9.4300350588454457E-3</v>
      </c>
    </row>
    <row r="39" spans="1:33" x14ac:dyDescent="0.35">
      <c r="A39" s="13" t="s">
        <v>27</v>
      </c>
      <c r="B39" s="14">
        <v>0</v>
      </c>
      <c r="C39" s="15">
        <v>0</v>
      </c>
      <c r="D39" s="14">
        <v>0</v>
      </c>
      <c r="E39" s="15">
        <v>0</v>
      </c>
      <c r="F39" s="14">
        <v>0</v>
      </c>
      <c r="G39" s="15">
        <v>0</v>
      </c>
      <c r="H39" s="14">
        <v>0</v>
      </c>
      <c r="I39" s="15">
        <v>0</v>
      </c>
      <c r="J39" s="14">
        <v>0</v>
      </c>
      <c r="K39" s="15">
        <v>0</v>
      </c>
      <c r="L39" s="14">
        <v>0</v>
      </c>
      <c r="M39" s="15">
        <v>0</v>
      </c>
      <c r="N39" s="14">
        <v>0</v>
      </c>
      <c r="O39" s="15">
        <v>0</v>
      </c>
      <c r="P39" s="14">
        <v>0</v>
      </c>
      <c r="Q39" s="15">
        <v>0</v>
      </c>
      <c r="R39" s="14">
        <v>0</v>
      </c>
      <c r="S39" s="15">
        <v>0</v>
      </c>
      <c r="T39" s="14">
        <v>0</v>
      </c>
      <c r="U39" s="15">
        <v>0</v>
      </c>
      <c r="V39" s="14">
        <v>0</v>
      </c>
      <c r="W39" s="15">
        <v>0</v>
      </c>
      <c r="X39" s="14">
        <v>9215</v>
      </c>
      <c r="Y39" s="15">
        <v>2.7273479032214433E-4</v>
      </c>
      <c r="Z39" s="14">
        <v>9451</v>
      </c>
      <c r="AA39" s="15">
        <v>2.6755023070864037E-4</v>
      </c>
      <c r="AB39" s="14">
        <v>9683</v>
      </c>
      <c r="AC39" s="15">
        <v>2.3040727907111435E-4</v>
      </c>
      <c r="AD39" s="14">
        <v>28337</v>
      </c>
      <c r="AE39" s="15">
        <v>6.2864781619479922E-4</v>
      </c>
      <c r="AF39" s="106">
        <v>16544</v>
      </c>
      <c r="AG39" s="107">
        <v>3.5189599601530535E-4</v>
      </c>
    </row>
    <row r="40" spans="1:33" x14ac:dyDescent="0.35">
      <c r="A40" s="13" t="s">
        <v>28</v>
      </c>
      <c r="B40" s="14">
        <v>0</v>
      </c>
      <c r="C40" s="15">
        <v>0</v>
      </c>
      <c r="D40" s="14">
        <v>0</v>
      </c>
      <c r="E40" s="15">
        <v>0</v>
      </c>
      <c r="F40" s="14">
        <v>0</v>
      </c>
      <c r="G40" s="15">
        <v>0</v>
      </c>
      <c r="H40" s="14">
        <v>0</v>
      </c>
      <c r="I40" s="15">
        <v>0</v>
      </c>
      <c r="J40" s="14">
        <v>0</v>
      </c>
      <c r="K40" s="15">
        <v>0</v>
      </c>
      <c r="L40" s="14">
        <v>0</v>
      </c>
      <c r="M40" s="15">
        <v>0</v>
      </c>
      <c r="N40" s="14">
        <v>0</v>
      </c>
      <c r="O40" s="15">
        <v>0</v>
      </c>
      <c r="P40" s="14">
        <v>0</v>
      </c>
      <c r="Q40" s="15">
        <v>0</v>
      </c>
      <c r="R40" s="14">
        <v>0</v>
      </c>
      <c r="S40" s="15">
        <v>0</v>
      </c>
      <c r="T40" s="14">
        <v>0</v>
      </c>
      <c r="U40" s="15">
        <v>0</v>
      </c>
      <c r="V40" s="14">
        <v>0</v>
      </c>
      <c r="W40" s="15">
        <v>0</v>
      </c>
      <c r="X40" s="14">
        <v>0</v>
      </c>
      <c r="Y40" s="15">
        <v>0</v>
      </c>
      <c r="Z40" s="14">
        <v>0</v>
      </c>
      <c r="AA40" s="15">
        <v>0</v>
      </c>
      <c r="AB40" s="14">
        <v>0</v>
      </c>
      <c r="AC40" s="15">
        <v>0</v>
      </c>
      <c r="AD40" s="14"/>
      <c r="AE40" s="15">
        <v>0</v>
      </c>
      <c r="AF40" s="106"/>
      <c r="AG40" s="107">
        <v>0</v>
      </c>
    </row>
    <row r="41" spans="1:33" x14ac:dyDescent="0.35">
      <c r="A41" s="13" t="s">
        <v>29</v>
      </c>
      <c r="B41" s="14">
        <v>0</v>
      </c>
      <c r="C41" s="15">
        <v>0</v>
      </c>
      <c r="D41" s="14">
        <v>0</v>
      </c>
      <c r="E41" s="15">
        <v>0</v>
      </c>
      <c r="F41" s="14">
        <v>0</v>
      </c>
      <c r="G41" s="15">
        <v>0</v>
      </c>
      <c r="H41" s="14">
        <v>0</v>
      </c>
      <c r="I41" s="15">
        <v>0</v>
      </c>
      <c r="J41" s="14">
        <v>0</v>
      </c>
      <c r="K41" s="15">
        <v>0</v>
      </c>
      <c r="L41" s="14">
        <v>0</v>
      </c>
      <c r="M41" s="15">
        <v>0</v>
      </c>
      <c r="N41" s="14">
        <v>0</v>
      </c>
      <c r="O41" s="15">
        <v>0</v>
      </c>
      <c r="P41" s="14">
        <v>0</v>
      </c>
      <c r="Q41" s="15">
        <v>0</v>
      </c>
      <c r="R41" s="14">
        <v>0</v>
      </c>
      <c r="S41" s="15">
        <v>0</v>
      </c>
      <c r="T41" s="14">
        <v>0</v>
      </c>
      <c r="U41" s="15">
        <v>0</v>
      </c>
      <c r="V41" s="14">
        <v>0</v>
      </c>
      <c r="W41" s="15">
        <v>0</v>
      </c>
      <c r="X41" s="14">
        <v>50000</v>
      </c>
      <c r="Y41" s="15">
        <v>2.9658515002068769E-4</v>
      </c>
      <c r="Z41" s="14">
        <v>50000</v>
      </c>
      <c r="AA41" s="15">
        <v>2.515251947027607E-4</v>
      </c>
      <c r="AB41" s="14">
        <v>260000</v>
      </c>
      <c r="AC41" s="15">
        <v>1.2498626893638718E-3</v>
      </c>
      <c r="AD41" s="14">
        <v>295000</v>
      </c>
      <c r="AE41" s="15">
        <v>1.3233455406202529E-3</v>
      </c>
      <c r="AF41" s="106">
        <v>283540</v>
      </c>
      <c r="AG41" s="107">
        <v>1.2017139202147146E-3</v>
      </c>
    </row>
    <row r="42" spans="1:33" x14ac:dyDescent="0.35">
      <c r="A42" s="13" t="s">
        <v>151</v>
      </c>
      <c r="B42" s="14">
        <v>0</v>
      </c>
      <c r="C42" s="15">
        <v>0</v>
      </c>
      <c r="D42" s="14">
        <v>0</v>
      </c>
      <c r="E42" s="15">
        <v>0</v>
      </c>
      <c r="F42" s="14">
        <v>0</v>
      </c>
      <c r="G42" s="15">
        <v>0</v>
      </c>
      <c r="H42" s="14">
        <v>0</v>
      </c>
      <c r="I42" s="15">
        <v>0</v>
      </c>
      <c r="J42" s="14">
        <v>0</v>
      </c>
      <c r="K42" s="15">
        <v>0</v>
      </c>
      <c r="L42" s="14">
        <v>0</v>
      </c>
      <c r="M42" s="15">
        <v>0</v>
      </c>
      <c r="N42" s="14">
        <v>0</v>
      </c>
      <c r="O42" s="15">
        <v>0</v>
      </c>
      <c r="P42" s="14">
        <v>0</v>
      </c>
      <c r="Q42" s="15">
        <v>0</v>
      </c>
      <c r="R42" s="14">
        <v>0</v>
      </c>
      <c r="S42" s="15">
        <v>0</v>
      </c>
      <c r="T42" s="14">
        <v>0</v>
      </c>
      <c r="U42" s="15">
        <v>0</v>
      </c>
      <c r="V42" s="14">
        <v>0</v>
      </c>
      <c r="W42" s="15">
        <v>0</v>
      </c>
      <c r="X42" s="14">
        <v>0</v>
      </c>
      <c r="Y42" s="15">
        <v>0</v>
      </c>
      <c r="Z42" s="14">
        <v>0</v>
      </c>
      <c r="AA42" s="15">
        <v>0</v>
      </c>
      <c r="AB42" s="14">
        <v>0</v>
      </c>
      <c r="AC42" s="15">
        <v>0</v>
      </c>
      <c r="AD42" s="14">
        <v>0</v>
      </c>
      <c r="AE42" s="15">
        <v>0</v>
      </c>
      <c r="AF42" s="106">
        <v>0</v>
      </c>
      <c r="AG42" s="107">
        <v>0</v>
      </c>
    </row>
    <row r="43" spans="1:33" x14ac:dyDescent="0.35">
      <c r="A43" s="13" t="s">
        <v>145</v>
      </c>
      <c r="B43" s="14">
        <v>0</v>
      </c>
      <c r="C43" s="15">
        <v>0</v>
      </c>
      <c r="D43" s="14">
        <v>0</v>
      </c>
      <c r="E43" s="15">
        <v>0</v>
      </c>
      <c r="F43" s="14">
        <v>0</v>
      </c>
      <c r="G43" s="15">
        <v>0</v>
      </c>
      <c r="H43" s="14">
        <v>0</v>
      </c>
      <c r="I43" s="15">
        <v>0</v>
      </c>
      <c r="J43" s="14">
        <v>0</v>
      </c>
      <c r="K43" s="15">
        <v>0</v>
      </c>
      <c r="L43" s="14">
        <v>0</v>
      </c>
      <c r="M43" s="15">
        <v>0</v>
      </c>
      <c r="N43" s="14">
        <v>0</v>
      </c>
      <c r="O43" s="15">
        <v>0</v>
      </c>
      <c r="P43" s="14">
        <v>0</v>
      </c>
      <c r="Q43" s="15">
        <v>0</v>
      </c>
      <c r="R43" s="14">
        <v>0</v>
      </c>
      <c r="S43" s="15">
        <v>0</v>
      </c>
      <c r="T43" s="14">
        <v>0</v>
      </c>
      <c r="U43" s="15">
        <v>0</v>
      </c>
      <c r="V43" s="14">
        <v>0</v>
      </c>
      <c r="W43" s="15">
        <v>0</v>
      </c>
      <c r="X43" s="14">
        <v>0</v>
      </c>
      <c r="Y43" s="15">
        <v>0</v>
      </c>
      <c r="Z43" s="14">
        <v>0</v>
      </c>
      <c r="AA43" s="15">
        <v>0</v>
      </c>
      <c r="AB43" s="14">
        <v>0</v>
      </c>
      <c r="AC43" s="15">
        <v>0</v>
      </c>
      <c r="AD43" s="14">
        <v>0</v>
      </c>
      <c r="AE43" s="15">
        <v>0</v>
      </c>
      <c r="AF43" s="106">
        <v>0</v>
      </c>
      <c r="AG43" s="107">
        <v>0</v>
      </c>
    </row>
    <row r="44" spans="1:33" x14ac:dyDescent="0.35">
      <c r="A44" s="13" t="s">
        <v>86</v>
      </c>
      <c r="B44" s="14">
        <v>0</v>
      </c>
      <c r="C44" s="15">
        <v>0</v>
      </c>
      <c r="D44" s="14">
        <v>0</v>
      </c>
      <c r="E44" s="15">
        <v>0</v>
      </c>
      <c r="F44" s="14">
        <v>0</v>
      </c>
      <c r="G44" s="15">
        <v>0</v>
      </c>
      <c r="H44" s="14">
        <v>0</v>
      </c>
      <c r="I44" s="15">
        <v>0</v>
      </c>
      <c r="J44" s="14">
        <v>0</v>
      </c>
      <c r="K44" s="15">
        <v>0</v>
      </c>
      <c r="L44" s="14">
        <v>0</v>
      </c>
      <c r="M44" s="15">
        <v>0</v>
      </c>
      <c r="N44" s="14">
        <v>0</v>
      </c>
      <c r="O44" s="15">
        <v>0</v>
      </c>
      <c r="P44" s="14">
        <v>0</v>
      </c>
      <c r="Q44" s="15">
        <v>0</v>
      </c>
      <c r="R44" s="14">
        <v>0</v>
      </c>
      <c r="S44" s="15">
        <v>0</v>
      </c>
      <c r="T44" s="14">
        <v>0</v>
      </c>
      <c r="U44" s="15">
        <v>0</v>
      </c>
      <c r="V44" s="14">
        <v>0</v>
      </c>
      <c r="W44" s="15">
        <v>0</v>
      </c>
      <c r="X44" s="14">
        <v>0</v>
      </c>
      <c r="Y44" s="15">
        <v>0</v>
      </c>
      <c r="Z44" s="14">
        <v>0</v>
      </c>
      <c r="AA44" s="15">
        <v>0</v>
      </c>
      <c r="AB44" s="14" t="s">
        <v>44</v>
      </c>
      <c r="AC44" s="15">
        <v>0</v>
      </c>
      <c r="AD44" s="14" t="s">
        <v>44</v>
      </c>
      <c r="AE44" s="15">
        <v>0</v>
      </c>
      <c r="AF44" s="106">
        <v>0</v>
      </c>
      <c r="AG44" s="107">
        <v>0</v>
      </c>
    </row>
    <row r="45" spans="1:33" x14ac:dyDescent="0.35">
      <c r="A45" s="13" t="s">
        <v>30</v>
      </c>
      <c r="B45" s="14">
        <v>0</v>
      </c>
      <c r="C45" s="15">
        <v>0</v>
      </c>
      <c r="D45" s="14">
        <v>0</v>
      </c>
      <c r="E45" s="15">
        <v>0</v>
      </c>
      <c r="F45" s="14">
        <v>0</v>
      </c>
      <c r="G45" s="15">
        <v>0</v>
      </c>
      <c r="H45" s="14">
        <v>0</v>
      </c>
      <c r="I45" s="15">
        <v>0</v>
      </c>
      <c r="J45" s="14">
        <v>0</v>
      </c>
      <c r="K45" s="15">
        <v>0</v>
      </c>
      <c r="L45" s="14">
        <v>0</v>
      </c>
      <c r="M45" s="15">
        <v>0</v>
      </c>
      <c r="N45" s="14">
        <v>0</v>
      </c>
      <c r="O45" s="15">
        <v>0</v>
      </c>
      <c r="P45" s="14">
        <v>103715</v>
      </c>
      <c r="Q45" s="15">
        <v>3.0981527284893238E-3</v>
      </c>
      <c r="R45" s="14">
        <v>35437</v>
      </c>
      <c r="S45" s="15">
        <v>8.6243523947819025E-4</v>
      </c>
      <c r="T45" s="14">
        <v>103008</v>
      </c>
      <c r="U45" s="15">
        <v>2.5183349270547595E-3</v>
      </c>
      <c r="V45" s="14">
        <v>0</v>
      </c>
      <c r="W45" s="15">
        <v>0</v>
      </c>
      <c r="X45" s="14">
        <v>0</v>
      </c>
      <c r="Y45" s="15">
        <v>0</v>
      </c>
      <c r="Z45" s="14">
        <v>0</v>
      </c>
      <c r="AA45" s="15">
        <v>0</v>
      </c>
      <c r="AB45" s="14">
        <v>0</v>
      </c>
      <c r="AC45" s="15">
        <v>0</v>
      </c>
      <c r="AD45" s="14">
        <v>340139</v>
      </c>
      <c r="AE45" s="15">
        <v>6.3249777702801633E-3</v>
      </c>
      <c r="AF45" s="106">
        <v>330214</v>
      </c>
      <c r="AG45" s="107">
        <v>6.881015879948659E-3</v>
      </c>
    </row>
    <row r="46" spans="1:33" x14ac:dyDescent="0.35">
      <c r="A46" s="13" t="s">
        <v>139</v>
      </c>
      <c r="B46" s="14">
        <v>0</v>
      </c>
      <c r="C46" s="15">
        <v>0</v>
      </c>
      <c r="D46" s="14">
        <v>0</v>
      </c>
      <c r="E46" s="15">
        <v>0</v>
      </c>
      <c r="F46" s="14">
        <v>0</v>
      </c>
      <c r="G46" s="15">
        <v>0</v>
      </c>
      <c r="H46" s="14">
        <v>0</v>
      </c>
      <c r="I46" s="15">
        <v>0</v>
      </c>
      <c r="J46" s="14">
        <v>0</v>
      </c>
      <c r="K46" s="15">
        <v>0</v>
      </c>
      <c r="L46" s="14">
        <v>0</v>
      </c>
      <c r="M46" s="15">
        <v>0</v>
      </c>
      <c r="N46" s="14">
        <v>0</v>
      </c>
      <c r="O46" s="15">
        <v>0</v>
      </c>
      <c r="P46" s="14">
        <v>0</v>
      </c>
      <c r="Q46" s="15">
        <v>0</v>
      </c>
      <c r="R46" s="14">
        <v>24139</v>
      </c>
      <c r="S46" s="15">
        <v>5.2861585816916142E-3</v>
      </c>
      <c r="T46" s="14">
        <v>0</v>
      </c>
      <c r="U46" s="15">
        <v>0</v>
      </c>
      <c r="V46" s="14">
        <v>4655</v>
      </c>
      <c r="W46" s="15">
        <v>1.0004844450997325E-3</v>
      </c>
      <c r="X46" s="14">
        <v>2170</v>
      </c>
      <c r="Y46" s="15">
        <v>4.1041594047947551E-4</v>
      </c>
      <c r="Z46" s="14">
        <v>2000</v>
      </c>
      <c r="AA46" s="15">
        <v>3.2871888716822813E-4</v>
      </c>
      <c r="AB46" s="14">
        <v>9720</v>
      </c>
      <c r="AC46" s="15">
        <v>1.3648246495194891E-3</v>
      </c>
      <c r="AD46" s="14">
        <v>7000</v>
      </c>
      <c r="AE46" s="15">
        <v>9.814519600296679E-4</v>
      </c>
      <c r="AF46" s="106">
        <v>3000</v>
      </c>
      <c r="AG46" s="107">
        <v>4.7451318506061671E-4</v>
      </c>
    </row>
    <row r="47" spans="1:33" x14ac:dyDescent="0.35">
      <c r="A47" s="13" t="s">
        <v>147</v>
      </c>
      <c r="B47" s="14">
        <v>0</v>
      </c>
      <c r="C47" s="15"/>
      <c r="D47" s="14">
        <v>0</v>
      </c>
      <c r="E47" s="15">
        <v>0</v>
      </c>
      <c r="F47" s="14">
        <v>0</v>
      </c>
      <c r="G47" s="15">
        <v>0</v>
      </c>
      <c r="H47" s="14">
        <v>0</v>
      </c>
      <c r="I47" s="15">
        <v>0</v>
      </c>
      <c r="J47" s="14">
        <v>0</v>
      </c>
      <c r="K47" s="15">
        <v>0</v>
      </c>
      <c r="L47" s="14">
        <v>0</v>
      </c>
      <c r="M47" s="15">
        <v>0</v>
      </c>
      <c r="N47" s="14">
        <v>0</v>
      </c>
      <c r="O47" s="15">
        <v>0</v>
      </c>
      <c r="P47" s="14">
        <v>0</v>
      </c>
      <c r="Q47" s="15">
        <v>0</v>
      </c>
      <c r="R47" s="14">
        <v>0</v>
      </c>
      <c r="S47" s="15">
        <v>0</v>
      </c>
      <c r="T47" s="14">
        <v>0</v>
      </c>
      <c r="U47" s="15">
        <v>0</v>
      </c>
      <c r="V47" s="14">
        <v>0</v>
      </c>
      <c r="W47" s="15">
        <v>0</v>
      </c>
      <c r="X47" s="14">
        <v>0</v>
      </c>
      <c r="Y47" s="15">
        <v>0</v>
      </c>
      <c r="Z47" s="14">
        <v>0</v>
      </c>
      <c r="AA47" s="15">
        <v>0</v>
      </c>
      <c r="AB47" s="14">
        <v>0</v>
      </c>
      <c r="AC47" s="15">
        <v>0</v>
      </c>
      <c r="AD47" s="14">
        <v>0</v>
      </c>
      <c r="AE47" s="15">
        <v>0</v>
      </c>
      <c r="AF47" s="106">
        <v>0</v>
      </c>
      <c r="AG47" s="107">
        <v>0</v>
      </c>
    </row>
    <row r="48" spans="1:33" x14ac:dyDescent="0.35">
      <c r="A48" s="13" t="s">
        <v>31</v>
      </c>
      <c r="B48" s="14">
        <v>0</v>
      </c>
      <c r="C48" s="15">
        <v>0</v>
      </c>
      <c r="D48" s="14">
        <v>0</v>
      </c>
      <c r="E48" s="15">
        <v>0</v>
      </c>
      <c r="F48" s="14">
        <v>0</v>
      </c>
      <c r="G48" s="15">
        <v>0</v>
      </c>
      <c r="H48" s="14">
        <v>0</v>
      </c>
      <c r="I48" s="15">
        <v>0</v>
      </c>
      <c r="J48" s="14">
        <v>0</v>
      </c>
      <c r="K48" s="15">
        <v>0</v>
      </c>
      <c r="L48" s="14">
        <v>0</v>
      </c>
      <c r="M48" s="15">
        <v>0</v>
      </c>
      <c r="N48" s="14">
        <v>0</v>
      </c>
      <c r="O48" s="15">
        <v>0</v>
      </c>
      <c r="P48" s="14">
        <v>0</v>
      </c>
      <c r="Q48" s="15">
        <v>0</v>
      </c>
      <c r="R48" s="14">
        <v>0</v>
      </c>
      <c r="S48" s="15">
        <v>0</v>
      </c>
      <c r="T48" s="14">
        <v>0</v>
      </c>
      <c r="U48" s="15">
        <v>0</v>
      </c>
      <c r="V48" s="14">
        <v>0</v>
      </c>
      <c r="W48" s="15">
        <v>0</v>
      </c>
      <c r="X48" s="14">
        <v>0</v>
      </c>
      <c r="Y48" s="15">
        <v>0</v>
      </c>
      <c r="Z48" s="14">
        <v>0</v>
      </c>
      <c r="AA48" s="15">
        <v>0</v>
      </c>
      <c r="AB48" s="14">
        <v>0</v>
      </c>
      <c r="AC48" s="15">
        <v>0</v>
      </c>
      <c r="AD48" s="14">
        <v>0</v>
      </c>
      <c r="AE48" s="15">
        <v>0</v>
      </c>
      <c r="AF48" s="106">
        <v>0</v>
      </c>
      <c r="AG48" s="107">
        <v>0</v>
      </c>
    </row>
    <row r="49" spans="1:35" x14ac:dyDescent="0.35">
      <c r="A49" s="13" t="s">
        <v>32</v>
      </c>
      <c r="B49" s="14">
        <v>0</v>
      </c>
      <c r="C49" s="15">
        <v>0</v>
      </c>
      <c r="D49" s="14">
        <v>0</v>
      </c>
      <c r="E49" s="15">
        <v>0</v>
      </c>
      <c r="F49" s="14">
        <v>8198</v>
      </c>
      <c r="G49" s="15">
        <v>4.8451823001317978E-3</v>
      </c>
      <c r="H49" s="14">
        <v>5850</v>
      </c>
      <c r="I49" s="15">
        <v>3.7923306756766392E-3</v>
      </c>
      <c r="J49" s="14">
        <v>2250</v>
      </c>
      <c r="K49" s="15">
        <v>1.5231116968885874E-3</v>
      </c>
      <c r="L49" s="14">
        <v>31262</v>
      </c>
      <c r="M49" s="15">
        <v>2.0312979202295491E-2</v>
      </c>
      <c r="N49" s="14">
        <v>2500</v>
      </c>
      <c r="O49" s="15">
        <v>1.9349500744181799E-3</v>
      </c>
      <c r="P49" s="14">
        <v>10750</v>
      </c>
      <c r="Q49" s="15">
        <v>7.2141502033048191E-3</v>
      </c>
      <c r="R49" s="14">
        <v>11000</v>
      </c>
      <c r="S49" s="15">
        <v>7.1489709056381332E-3</v>
      </c>
      <c r="T49" s="14">
        <v>10500</v>
      </c>
      <c r="U49" s="15">
        <v>7.2302994996632742E-3</v>
      </c>
      <c r="V49" s="14">
        <v>5000</v>
      </c>
      <c r="W49" s="15">
        <v>3.356225025490529E-3</v>
      </c>
      <c r="X49" s="14">
        <v>24068</v>
      </c>
      <c r="Y49" s="15">
        <v>1.5733660017493465E-2</v>
      </c>
      <c r="Z49" s="14">
        <v>32323</v>
      </c>
      <c r="AA49" s="15">
        <v>1.8133733973864488E-2</v>
      </c>
      <c r="AB49" s="14">
        <v>38524</v>
      </c>
      <c r="AC49" s="15">
        <v>2.0031489643152042E-2</v>
      </c>
      <c r="AD49" s="14">
        <v>19796</v>
      </c>
      <c r="AE49" s="15">
        <v>1.1675832277577637E-2</v>
      </c>
      <c r="AF49" s="106">
        <v>0</v>
      </c>
      <c r="AG49" s="107">
        <v>0</v>
      </c>
    </row>
    <row r="50" spans="1:35" x14ac:dyDescent="0.35">
      <c r="A50" s="13" t="s">
        <v>33</v>
      </c>
      <c r="B50" s="14">
        <v>0</v>
      </c>
      <c r="C50" s="15">
        <v>0</v>
      </c>
      <c r="D50" s="14">
        <v>0</v>
      </c>
      <c r="E50" s="15">
        <v>0</v>
      </c>
      <c r="F50" s="14">
        <v>0</v>
      </c>
      <c r="G50" s="15">
        <v>0</v>
      </c>
      <c r="H50" s="14">
        <v>0</v>
      </c>
      <c r="I50" s="15">
        <v>0</v>
      </c>
      <c r="J50" s="14">
        <v>0</v>
      </c>
      <c r="K50" s="15">
        <v>0</v>
      </c>
      <c r="L50" s="14">
        <v>0</v>
      </c>
      <c r="M50" s="15">
        <v>0</v>
      </c>
      <c r="N50" s="14">
        <v>0</v>
      </c>
      <c r="O50" s="15">
        <v>0</v>
      </c>
      <c r="P50" s="14">
        <v>0</v>
      </c>
      <c r="Q50" s="15">
        <v>0</v>
      </c>
      <c r="R50" s="14">
        <v>0</v>
      </c>
      <c r="S50" s="15">
        <v>0</v>
      </c>
      <c r="T50" s="14">
        <v>0</v>
      </c>
      <c r="U50" s="15">
        <v>0</v>
      </c>
      <c r="V50" s="14">
        <v>2400</v>
      </c>
      <c r="W50" s="15">
        <v>6.928268461165179E-4</v>
      </c>
      <c r="X50" s="14">
        <v>0</v>
      </c>
      <c r="Y50" s="15">
        <v>0</v>
      </c>
      <c r="Z50" s="14">
        <v>0</v>
      </c>
      <c r="AA50" s="15">
        <v>0</v>
      </c>
      <c r="AB50" s="14">
        <v>0</v>
      </c>
      <c r="AC50" s="15">
        <v>0</v>
      </c>
      <c r="AD50" s="14">
        <v>0</v>
      </c>
      <c r="AE50" s="15">
        <v>0</v>
      </c>
      <c r="AF50" s="106">
        <v>0</v>
      </c>
      <c r="AG50" s="107">
        <v>0</v>
      </c>
    </row>
    <row r="51" spans="1:35" x14ac:dyDescent="0.35">
      <c r="A51" s="13" t="s">
        <v>148</v>
      </c>
      <c r="B51" s="14">
        <v>949000</v>
      </c>
      <c r="C51" s="15">
        <v>1.5006325110689438E-2</v>
      </c>
      <c r="D51" s="14">
        <v>965000</v>
      </c>
      <c r="E51" s="15">
        <v>1.465362772193033E-2</v>
      </c>
      <c r="F51" s="14">
        <v>953000</v>
      </c>
      <c r="G51" s="15">
        <v>1.3303367022167625E-2</v>
      </c>
      <c r="H51" s="14">
        <v>963000</v>
      </c>
      <c r="I51" s="15">
        <v>1.3782936638566459E-2</v>
      </c>
      <c r="J51" s="14">
        <v>1203000</v>
      </c>
      <c r="K51" s="15">
        <v>1.5714808234925281E-2</v>
      </c>
      <c r="L51" s="14">
        <v>1106000</v>
      </c>
      <c r="M51" s="15">
        <v>1.3105662926141412E-2</v>
      </c>
      <c r="N51" s="14">
        <v>143000</v>
      </c>
      <c r="O51" s="15">
        <v>1.9417739394926945E-3</v>
      </c>
      <c r="P51" s="14">
        <v>656000</v>
      </c>
      <c r="Q51" s="15">
        <v>8.9813800657174148E-3</v>
      </c>
      <c r="R51" s="14">
        <v>1376661</v>
      </c>
      <c r="S51" s="15">
        <v>2.0281103139409833E-2</v>
      </c>
      <c r="T51" s="14">
        <v>918450</v>
      </c>
      <c r="U51" s="15">
        <v>1.7261826451406771E-2</v>
      </c>
      <c r="V51" s="14">
        <v>669793</v>
      </c>
      <c r="W51" s="15">
        <v>8.2480830610593935E-3</v>
      </c>
      <c r="X51" s="14">
        <v>699892</v>
      </c>
      <c r="Y51" s="15">
        <v>1.5884562237318163E-2</v>
      </c>
      <c r="Z51" s="14">
        <v>937737</v>
      </c>
      <c r="AA51" s="15">
        <v>2.0985414895292574E-2</v>
      </c>
      <c r="AB51" s="14">
        <v>754716</v>
      </c>
      <c r="AC51" s="15">
        <v>1.853409219585879E-2</v>
      </c>
      <c r="AD51" s="14">
        <v>717874</v>
      </c>
      <c r="AE51" s="15">
        <v>1.6922991658588921E-2</v>
      </c>
      <c r="AF51" s="106">
        <v>0</v>
      </c>
      <c r="AG51" s="107">
        <v>0</v>
      </c>
    </row>
    <row r="52" spans="1:35" x14ac:dyDescent="0.35">
      <c r="A52" s="13" t="s">
        <v>34</v>
      </c>
      <c r="B52" s="14">
        <v>0</v>
      </c>
      <c r="C52" s="15">
        <v>0</v>
      </c>
      <c r="D52" s="14">
        <v>0</v>
      </c>
      <c r="E52" s="15">
        <v>0</v>
      </c>
      <c r="F52" s="14">
        <v>0</v>
      </c>
      <c r="G52" s="15">
        <v>0</v>
      </c>
      <c r="H52" s="14">
        <v>0</v>
      </c>
      <c r="I52" s="15">
        <v>0</v>
      </c>
      <c r="J52" s="14">
        <v>0</v>
      </c>
      <c r="K52" s="15">
        <v>0</v>
      </c>
      <c r="L52" s="14">
        <v>0</v>
      </c>
      <c r="M52" s="15">
        <v>0</v>
      </c>
      <c r="N52" s="14">
        <v>0</v>
      </c>
      <c r="O52" s="15">
        <v>0</v>
      </c>
      <c r="P52" s="14">
        <v>0</v>
      </c>
      <c r="Q52" s="15">
        <v>0</v>
      </c>
      <c r="R52" s="14">
        <v>0</v>
      </c>
      <c r="S52" s="15">
        <v>0</v>
      </c>
      <c r="T52" s="14">
        <v>0</v>
      </c>
      <c r="U52" s="15">
        <v>0</v>
      </c>
      <c r="V52" s="14">
        <v>0</v>
      </c>
      <c r="W52" s="15">
        <v>0</v>
      </c>
      <c r="X52" s="14">
        <v>0</v>
      </c>
      <c r="Y52" s="15">
        <v>0</v>
      </c>
      <c r="Z52" s="14">
        <v>0</v>
      </c>
      <c r="AA52" s="15">
        <v>0</v>
      </c>
      <c r="AB52" s="14">
        <v>0</v>
      </c>
      <c r="AC52" s="15">
        <v>0</v>
      </c>
      <c r="AD52" s="14">
        <v>0</v>
      </c>
      <c r="AE52" s="15">
        <v>0</v>
      </c>
      <c r="AF52" s="106">
        <v>0</v>
      </c>
      <c r="AG52" s="107">
        <v>0</v>
      </c>
    </row>
    <row r="53" spans="1:35" x14ac:dyDescent="0.35">
      <c r="A53" s="13" t="s">
        <v>35</v>
      </c>
      <c r="B53" s="14">
        <v>0</v>
      </c>
      <c r="C53" s="15">
        <v>0</v>
      </c>
      <c r="D53" s="14">
        <v>0</v>
      </c>
      <c r="E53" s="15">
        <v>0</v>
      </c>
      <c r="F53" s="14">
        <v>0</v>
      </c>
      <c r="G53" s="15">
        <v>0</v>
      </c>
      <c r="H53" s="14">
        <v>0</v>
      </c>
      <c r="I53" s="15">
        <v>0</v>
      </c>
      <c r="J53" s="14">
        <v>0</v>
      </c>
      <c r="K53" s="15">
        <v>0</v>
      </c>
      <c r="L53" s="14">
        <v>0</v>
      </c>
      <c r="M53" s="15">
        <v>0</v>
      </c>
      <c r="N53" s="14">
        <v>0</v>
      </c>
      <c r="O53" s="15">
        <v>0</v>
      </c>
      <c r="P53" s="14">
        <v>0</v>
      </c>
      <c r="Q53" s="15">
        <v>0</v>
      </c>
      <c r="R53" s="14">
        <v>0</v>
      </c>
      <c r="S53" s="15">
        <v>0</v>
      </c>
      <c r="T53" s="14">
        <v>0</v>
      </c>
      <c r="U53" s="15">
        <v>0</v>
      </c>
      <c r="V53" s="14">
        <v>0</v>
      </c>
      <c r="W53" s="15">
        <v>0</v>
      </c>
      <c r="X53" s="14">
        <v>0</v>
      </c>
      <c r="Y53" s="15">
        <v>0</v>
      </c>
      <c r="Z53" s="14">
        <v>0</v>
      </c>
      <c r="AA53" s="15">
        <v>0</v>
      </c>
      <c r="AB53" s="14">
        <v>0</v>
      </c>
      <c r="AC53" s="15">
        <v>0</v>
      </c>
      <c r="AD53" s="14">
        <v>0</v>
      </c>
      <c r="AE53" s="15">
        <v>0</v>
      </c>
      <c r="AF53" s="106">
        <v>0</v>
      </c>
      <c r="AG53" s="107">
        <v>0</v>
      </c>
    </row>
    <row r="54" spans="1:35" x14ac:dyDescent="0.35">
      <c r="A54" s="13" t="s">
        <v>165</v>
      </c>
      <c r="B54" s="14">
        <v>0</v>
      </c>
      <c r="C54" s="15">
        <v>0</v>
      </c>
      <c r="D54" s="14">
        <v>0</v>
      </c>
      <c r="E54" s="15">
        <v>0</v>
      </c>
      <c r="F54" s="14">
        <v>0</v>
      </c>
      <c r="G54" s="15">
        <v>0</v>
      </c>
      <c r="H54" s="14">
        <v>0</v>
      </c>
      <c r="I54" s="15">
        <v>0</v>
      </c>
      <c r="J54" s="14">
        <v>0</v>
      </c>
      <c r="K54" s="15">
        <v>0</v>
      </c>
      <c r="L54" s="14">
        <v>0</v>
      </c>
      <c r="M54" s="15">
        <v>0</v>
      </c>
      <c r="N54" s="14">
        <v>0</v>
      </c>
      <c r="O54" s="15">
        <v>0</v>
      </c>
      <c r="P54" s="14">
        <v>0</v>
      </c>
      <c r="Q54" s="15">
        <v>0</v>
      </c>
      <c r="R54" s="14">
        <v>0</v>
      </c>
      <c r="S54" s="15">
        <v>0</v>
      </c>
      <c r="T54" s="14">
        <v>0</v>
      </c>
      <c r="U54" s="15">
        <v>0</v>
      </c>
      <c r="V54" s="14">
        <v>0</v>
      </c>
      <c r="W54" s="15">
        <v>0</v>
      </c>
      <c r="X54" s="14">
        <v>0</v>
      </c>
      <c r="Y54" s="15">
        <v>0</v>
      </c>
      <c r="Z54" s="14">
        <v>0</v>
      </c>
      <c r="AA54" s="15">
        <v>0</v>
      </c>
      <c r="AB54" s="14">
        <v>540</v>
      </c>
      <c r="AC54" s="15">
        <v>1.5192723923166456E-4</v>
      </c>
      <c r="AD54" s="14">
        <v>5100</v>
      </c>
      <c r="AE54" s="15">
        <v>6.3683474650293441E-4</v>
      </c>
      <c r="AF54" s="106">
        <v>5463</v>
      </c>
      <c r="AG54" s="107">
        <v>6.4327620346697962E-4</v>
      </c>
    </row>
    <row r="55" spans="1:35" x14ac:dyDescent="0.35">
      <c r="A55" s="13" t="s">
        <v>37</v>
      </c>
      <c r="B55" s="14">
        <v>0</v>
      </c>
      <c r="C55" s="15">
        <v>0</v>
      </c>
      <c r="D55" s="14">
        <v>0</v>
      </c>
      <c r="E55" s="15">
        <v>0</v>
      </c>
      <c r="F55" s="14">
        <v>0</v>
      </c>
      <c r="G55" s="15">
        <v>0</v>
      </c>
      <c r="H55" s="14">
        <v>0</v>
      </c>
      <c r="I55" s="15">
        <v>0</v>
      </c>
      <c r="J55" s="14">
        <v>0</v>
      </c>
      <c r="K55" s="15">
        <v>0</v>
      </c>
      <c r="L55" s="14">
        <v>0</v>
      </c>
      <c r="M55" s="15">
        <v>0</v>
      </c>
      <c r="N55" s="14">
        <v>0</v>
      </c>
      <c r="O55" s="15">
        <v>0</v>
      </c>
      <c r="P55" s="14">
        <v>0</v>
      </c>
      <c r="Q55" s="15">
        <v>0</v>
      </c>
      <c r="R55" s="14">
        <v>0</v>
      </c>
      <c r="S55" s="15">
        <v>0</v>
      </c>
      <c r="T55" s="14">
        <v>0</v>
      </c>
      <c r="U55" s="15">
        <v>0</v>
      </c>
      <c r="V55" s="14">
        <v>0</v>
      </c>
      <c r="W55" s="15">
        <v>0</v>
      </c>
      <c r="X55" s="14">
        <v>0</v>
      </c>
      <c r="Y55" s="15">
        <v>0</v>
      </c>
      <c r="Z55" s="14">
        <v>0</v>
      </c>
      <c r="AA55" s="15">
        <v>0</v>
      </c>
      <c r="AB55" s="14">
        <v>0</v>
      </c>
      <c r="AC55" s="15">
        <v>0</v>
      </c>
      <c r="AD55" s="14">
        <v>0</v>
      </c>
      <c r="AE55" s="15">
        <v>0</v>
      </c>
      <c r="AF55" s="106" t="s">
        <v>25</v>
      </c>
      <c r="AG55" s="107" t="s">
        <v>25</v>
      </c>
    </row>
    <row r="56" spans="1:35" x14ac:dyDescent="0.35">
      <c r="A56" s="13" t="s">
        <v>38</v>
      </c>
      <c r="B56" s="14">
        <v>0</v>
      </c>
      <c r="C56" s="15">
        <v>0</v>
      </c>
      <c r="D56" s="14">
        <v>0</v>
      </c>
      <c r="E56" s="15">
        <v>0</v>
      </c>
      <c r="F56" s="14">
        <v>0</v>
      </c>
      <c r="G56" s="15">
        <v>0</v>
      </c>
      <c r="H56" s="14">
        <v>0</v>
      </c>
      <c r="I56" s="15">
        <v>0</v>
      </c>
      <c r="J56" s="14">
        <v>0</v>
      </c>
      <c r="K56" s="15">
        <v>0</v>
      </c>
      <c r="L56" s="14">
        <v>0</v>
      </c>
      <c r="M56" s="15">
        <v>0</v>
      </c>
      <c r="N56" s="14">
        <v>0</v>
      </c>
      <c r="O56" s="15">
        <v>0</v>
      </c>
      <c r="P56" s="14">
        <v>0</v>
      </c>
      <c r="Q56" s="15">
        <v>0</v>
      </c>
      <c r="R56" s="14">
        <v>0</v>
      </c>
      <c r="S56" s="15">
        <v>0</v>
      </c>
      <c r="T56" s="14">
        <v>0</v>
      </c>
      <c r="U56" s="15">
        <v>0</v>
      </c>
      <c r="V56" s="14">
        <v>0</v>
      </c>
      <c r="W56" s="15">
        <v>0</v>
      </c>
      <c r="X56" s="14">
        <v>0</v>
      </c>
      <c r="Y56" s="15">
        <v>0</v>
      </c>
      <c r="Z56" s="14">
        <v>0</v>
      </c>
      <c r="AA56" s="15">
        <v>0</v>
      </c>
      <c r="AB56" s="14">
        <v>0</v>
      </c>
      <c r="AC56" s="15">
        <v>0</v>
      </c>
      <c r="AD56" s="14">
        <v>0</v>
      </c>
      <c r="AE56" s="15">
        <v>0</v>
      </c>
      <c r="AF56" s="106">
        <v>0</v>
      </c>
      <c r="AG56" s="107">
        <v>0</v>
      </c>
    </row>
    <row r="57" spans="1:35" x14ac:dyDescent="0.35">
      <c r="A57" s="13" t="s">
        <v>36</v>
      </c>
      <c r="B57" s="14">
        <v>5414</v>
      </c>
      <c r="C57" s="15">
        <v>3.5681473973086654E-3</v>
      </c>
      <c r="D57" s="14">
        <v>6268</v>
      </c>
      <c r="E57" s="15">
        <v>3.8929065627895769E-3</v>
      </c>
      <c r="F57" s="14">
        <v>7824</v>
      </c>
      <c r="G57" s="15">
        <v>3.9882269823129472E-3</v>
      </c>
      <c r="H57" s="14">
        <v>748</v>
      </c>
      <c r="I57" s="15">
        <v>3.4187081031151833E-4</v>
      </c>
      <c r="J57" s="14">
        <v>28134</v>
      </c>
      <c r="K57" s="15">
        <v>9.2589606295066431E-3</v>
      </c>
      <c r="L57" s="14">
        <v>22945</v>
      </c>
      <c r="M57" s="15">
        <v>7.328933524384954E-3</v>
      </c>
      <c r="N57" s="14">
        <v>0</v>
      </c>
      <c r="O57" s="15">
        <v>0</v>
      </c>
      <c r="P57" s="14">
        <v>0</v>
      </c>
      <c r="Q57" s="15">
        <v>0</v>
      </c>
      <c r="R57" s="14">
        <v>11206</v>
      </c>
      <c r="S57" s="15">
        <v>2.1025368534971231E-3</v>
      </c>
      <c r="T57" s="14">
        <v>32211</v>
      </c>
      <c r="U57" s="15">
        <v>5.6375245507359704E-3</v>
      </c>
      <c r="V57" s="14">
        <v>16971</v>
      </c>
      <c r="W57" s="15">
        <v>3.2043039744244772E-3</v>
      </c>
      <c r="X57" s="14">
        <v>1089</v>
      </c>
      <c r="Y57" s="15">
        <v>2.2569957541951314E-4</v>
      </c>
      <c r="Z57" s="14">
        <v>522</v>
      </c>
      <c r="AA57" s="15">
        <v>9.2680084328223861E-5</v>
      </c>
      <c r="AB57" s="14">
        <v>4635</v>
      </c>
      <c r="AC57" s="15">
        <v>7.9791862882632966E-4</v>
      </c>
      <c r="AD57" s="14">
        <v>211</v>
      </c>
      <c r="AE57" s="15">
        <v>3.5817464018301877E-5</v>
      </c>
      <c r="AF57" s="106">
        <v>12697</v>
      </c>
      <c r="AG57" s="107">
        <v>2.6141995694404867E-3</v>
      </c>
    </row>
    <row r="58" spans="1:35" x14ac:dyDescent="0.35">
      <c r="A58" s="13" t="s">
        <v>39</v>
      </c>
      <c r="B58" s="14">
        <v>0</v>
      </c>
      <c r="C58" s="15">
        <v>0</v>
      </c>
      <c r="D58" s="14">
        <v>0</v>
      </c>
      <c r="E58" s="15">
        <v>0</v>
      </c>
      <c r="F58" s="14">
        <v>0</v>
      </c>
      <c r="G58" s="15">
        <v>0</v>
      </c>
      <c r="H58" s="14">
        <v>0</v>
      </c>
      <c r="I58" s="15">
        <v>0</v>
      </c>
      <c r="J58" s="14">
        <v>0</v>
      </c>
      <c r="K58" s="15">
        <v>0</v>
      </c>
      <c r="L58" s="14">
        <v>0</v>
      </c>
      <c r="M58" s="15">
        <v>0</v>
      </c>
      <c r="N58" s="14">
        <v>0</v>
      </c>
      <c r="O58" s="15">
        <v>0</v>
      </c>
      <c r="P58" s="14">
        <v>0</v>
      </c>
      <c r="Q58" s="15">
        <v>0</v>
      </c>
      <c r="R58" s="14">
        <v>0</v>
      </c>
      <c r="S58" s="15">
        <v>0</v>
      </c>
      <c r="T58" s="14">
        <v>0</v>
      </c>
      <c r="U58" s="15">
        <v>0</v>
      </c>
      <c r="V58" s="14">
        <v>0</v>
      </c>
      <c r="W58" s="15">
        <v>0</v>
      </c>
      <c r="X58" s="14">
        <v>0</v>
      </c>
      <c r="Y58" s="15">
        <v>0</v>
      </c>
      <c r="Z58" s="14">
        <v>0</v>
      </c>
      <c r="AA58" s="15">
        <v>0</v>
      </c>
      <c r="AB58" s="14">
        <v>0</v>
      </c>
      <c r="AC58" s="15">
        <v>0</v>
      </c>
      <c r="AD58" s="14">
        <v>0</v>
      </c>
      <c r="AE58" s="15">
        <v>0</v>
      </c>
      <c r="AF58" s="106">
        <v>0</v>
      </c>
      <c r="AG58" s="107">
        <v>0</v>
      </c>
    </row>
    <row r="59" spans="1:35" x14ac:dyDescent="0.35">
      <c r="A59" s="13" t="s">
        <v>40</v>
      </c>
      <c r="B59" s="14">
        <v>540117</v>
      </c>
      <c r="C59" s="15">
        <v>2.3496815996696123E-3</v>
      </c>
      <c r="D59" s="14">
        <v>473995</v>
      </c>
      <c r="E59" s="15">
        <v>1.8621820219939689E-3</v>
      </c>
      <c r="F59" s="14">
        <v>533600</v>
      </c>
      <c r="G59" s="15">
        <v>1.5786982248520711E-3</v>
      </c>
      <c r="H59" s="14">
        <v>711361</v>
      </c>
      <c r="I59" s="15">
        <v>1.9960618912554327E-3</v>
      </c>
      <c r="J59" s="14">
        <v>1521941</v>
      </c>
      <c r="K59" s="15">
        <v>4.3547325355358163E-3</v>
      </c>
      <c r="L59" s="14">
        <v>2440688</v>
      </c>
      <c r="M59" s="15">
        <v>6.2962163077798419E-3</v>
      </c>
      <c r="N59" s="14">
        <v>2111388</v>
      </c>
      <c r="O59" s="15">
        <v>5.6188032144058823E-3</v>
      </c>
      <c r="P59" s="14">
        <v>2286104</v>
      </c>
      <c r="Q59" s="15">
        <v>5.5077953924448529E-3</v>
      </c>
      <c r="R59" s="14">
        <v>2165271</v>
      </c>
      <c r="S59" s="15">
        <v>5.4502703504211575E-3</v>
      </c>
      <c r="T59" s="14">
        <v>1987929</v>
      </c>
      <c r="U59" s="15">
        <v>4.9672915035419716E-3</v>
      </c>
      <c r="V59" s="14">
        <v>1163860</v>
      </c>
      <c r="W59" s="15">
        <v>2.9719694882463683E-3</v>
      </c>
      <c r="X59" s="14">
        <v>708012</v>
      </c>
      <c r="Y59" s="15">
        <v>1.7103758200170914E-3</v>
      </c>
      <c r="Z59" s="14">
        <v>798552</v>
      </c>
      <c r="AA59" s="15">
        <v>1.807375075393018E-3</v>
      </c>
      <c r="AB59" s="14">
        <v>736415</v>
      </c>
      <c r="AC59" s="15">
        <v>1.650377573103951E-3</v>
      </c>
      <c r="AD59" s="14">
        <v>859489</v>
      </c>
      <c r="AE59" s="15">
        <v>1.9374788383519888E-3</v>
      </c>
      <c r="AF59" s="106">
        <v>1176304</v>
      </c>
      <c r="AG59" s="107">
        <v>2.525756861791675E-3</v>
      </c>
    </row>
    <row r="60" spans="1:35" x14ac:dyDescent="0.35">
      <c r="A60" s="13" t="s">
        <v>149</v>
      </c>
      <c r="B60" s="14">
        <v>0</v>
      </c>
      <c r="C60" s="15">
        <v>0</v>
      </c>
      <c r="D60" s="14">
        <v>0</v>
      </c>
      <c r="E60" s="15">
        <v>0</v>
      </c>
      <c r="F60" s="14">
        <v>0</v>
      </c>
      <c r="G60" s="15">
        <v>0</v>
      </c>
      <c r="H60" s="14">
        <v>0</v>
      </c>
      <c r="I60" s="15">
        <v>0</v>
      </c>
      <c r="J60" s="14">
        <v>0</v>
      </c>
      <c r="K60" s="15">
        <v>0</v>
      </c>
      <c r="L60" s="14">
        <v>0</v>
      </c>
      <c r="M60" s="15">
        <v>0</v>
      </c>
      <c r="N60" s="14"/>
      <c r="O60" s="15">
        <v>0</v>
      </c>
      <c r="P60" s="14">
        <v>0</v>
      </c>
      <c r="Q60" s="15">
        <v>0</v>
      </c>
      <c r="R60" s="14">
        <v>0</v>
      </c>
      <c r="S60" s="15">
        <v>0</v>
      </c>
      <c r="T60" s="14">
        <v>0</v>
      </c>
      <c r="U60" s="15">
        <v>0</v>
      </c>
      <c r="V60" s="14">
        <v>0</v>
      </c>
      <c r="W60" s="15">
        <v>0</v>
      </c>
      <c r="X60" s="14">
        <v>0</v>
      </c>
      <c r="Y60" s="15">
        <v>0</v>
      </c>
      <c r="Z60" s="14">
        <v>153892</v>
      </c>
      <c r="AA60" s="15">
        <f>Z60/11607609</f>
        <v>1.3257855256840577E-2</v>
      </c>
      <c r="AB60" s="14">
        <v>0</v>
      </c>
      <c r="AC60" s="15">
        <v>0</v>
      </c>
      <c r="AD60" s="14">
        <v>674</v>
      </c>
      <c r="AE60" s="15">
        <v>4.8520687738275091E-5</v>
      </c>
      <c r="AF60" s="106">
        <v>0</v>
      </c>
      <c r="AG60" s="107">
        <v>0</v>
      </c>
    </row>
    <row r="61" spans="1:35" x14ac:dyDescent="0.35">
      <c r="A61" s="110" t="s">
        <v>189</v>
      </c>
      <c r="B61" s="100">
        <f>SUM(B3:B60)</f>
        <v>2155290</v>
      </c>
      <c r="C61" s="101"/>
      <c r="D61" s="100">
        <f>SUM(D3:D60)</f>
        <v>2006197</v>
      </c>
      <c r="E61" s="101"/>
      <c r="F61" s="100">
        <f>SUM(F3:F60)</f>
        <v>2260428</v>
      </c>
      <c r="G61" s="101"/>
      <c r="H61" s="100">
        <f>SUM(H3:H60)</f>
        <v>2310116</v>
      </c>
      <c r="I61" s="101"/>
      <c r="J61" s="100">
        <f>SUM(J5:J60)</f>
        <v>3390727</v>
      </c>
      <c r="K61" s="101"/>
      <c r="L61" s="100">
        <f>SUM(L3:L60)</f>
        <v>4762096</v>
      </c>
      <c r="M61" s="101"/>
      <c r="N61" s="100">
        <f>SUM(N3:N60)</f>
        <v>3869219</v>
      </c>
      <c r="O61" s="101"/>
      <c r="P61" s="100">
        <f>SUM(P3:P60)</f>
        <v>4494869</v>
      </c>
      <c r="Q61" s="101"/>
      <c r="R61" s="100">
        <f>SUM(R3:R60)</f>
        <v>5752200</v>
      </c>
      <c r="S61" s="101"/>
      <c r="T61" s="100">
        <f>SUM(T3:T60)</f>
        <v>4406047</v>
      </c>
      <c r="U61" s="101"/>
      <c r="V61" s="100">
        <f>SUM(V3:V60)</f>
        <v>3672153</v>
      </c>
      <c r="W61" s="101"/>
      <c r="X61" s="100">
        <f>SUM(X3:X60)</f>
        <v>3233900</v>
      </c>
      <c r="Y61" s="101"/>
      <c r="Z61" s="100">
        <f>SUM(Z3:Z60)</f>
        <v>3927364</v>
      </c>
      <c r="AA61" s="101"/>
      <c r="AB61" s="100">
        <f>SUM(AB3:AB60)</f>
        <v>4058888</v>
      </c>
      <c r="AC61" s="101"/>
      <c r="AD61" s="100">
        <f>SUM(AD3:AD60)</f>
        <v>4542771</v>
      </c>
      <c r="AE61" s="101"/>
      <c r="AF61" s="111">
        <f>SUM(AF3:AF60)</f>
        <v>3671707</v>
      </c>
      <c r="AG61" s="112"/>
      <c r="AH61" s="12"/>
      <c r="AI61" s="12"/>
    </row>
    <row r="62" spans="1:35" x14ac:dyDescent="0.35">
      <c r="A62" s="110" t="s">
        <v>190</v>
      </c>
      <c r="B62" s="113">
        <v>21135492</v>
      </c>
      <c r="C62" s="101"/>
      <c r="D62" s="100">
        <v>20962341</v>
      </c>
      <c r="E62" s="101"/>
      <c r="F62" s="100">
        <v>24558549</v>
      </c>
      <c r="G62" s="101"/>
      <c r="H62" s="100">
        <v>20414808</v>
      </c>
      <c r="I62" s="101"/>
      <c r="J62" s="100">
        <v>30082735</v>
      </c>
      <c r="K62" s="101"/>
      <c r="L62" s="100">
        <v>27419635</v>
      </c>
      <c r="M62" s="101"/>
      <c r="N62" s="100">
        <v>37464445</v>
      </c>
      <c r="O62" s="101"/>
      <c r="P62" s="100">
        <v>28277611</v>
      </c>
      <c r="Q62" s="101"/>
      <c r="R62" s="100">
        <v>44132791</v>
      </c>
      <c r="S62" s="101"/>
      <c r="T62" s="100">
        <v>31443874</v>
      </c>
      <c r="U62" s="101"/>
      <c r="V62" s="100">
        <v>20329091</v>
      </c>
      <c r="W62" s="101"/>
      <c r="X62" s="100">
        <v>32758365</v>
      </c>
      <c r="Y62" s="101"/>
      <c r="Z62" s="100">
        <v>26095117</v>
      </c>
      <c r="AA62" s="101"/>
      <c r="AB62" s="100">
        <v>27757482</v>
      </c>
      <c r="AC62" s="101"/>
      <c r="AD62" s="100">
        <v>28280742</v>
      </c>
      <c r="AE62" s="101"/>
      <c r="AF62" s="111">
        <v>24573021</v>
      </c>
      <c r="AG62" s="112"/>
    </row>
    <row r="63" spans="1:35" x14ac:dyDescent="0.35">
      <c r="A63" s="110" t="s">
        <v>188</v>
      </c>
      <c r="B63" s="101">
        <f>B61/B62</f>
        <v>0.10197491499133306</v>
      </c>
      <c r="C63" s="101"/>
      <c r="D63" s="101">
        <f>D61/D62</f>
        <v>9.57048165565096E-2</v>
      </c>
      <c r="E63" s="101"/>
      <c r="F63" s="101">
        <f>F61/F62</f>
        <v>9.2042408531546382E-2</v>
      </c>
      <c r="G63" s="101"/>
      <c r="H63" s="101">
        <f>H61/H62</f>
        <v>0.11315884038684076</v>
      </c>
      <c r="I63" s="101"/>
      <c r="J63" s="101">
        <f>J61/J62</f>
        <v>0.11271338859315817</v>
      </c>
      <c r="K63" s="101"/>
      <c r="L63" s="101">
        <f>L61/L62</f>
        <v>0.17367466780648247</v>
      </c>
      <c r="M63" s="101"/>
      <c r="N63" s="101">
        <f>N61/N62</f>
        <v>0.10327709378852402</v>
      </c>
      <c r="O63" s="101"/>
      <c r="P63" s="101">
        <f>P61/P62</f>
        <v>0.15895504751090889</v>
      </c>
      <c r="Q63" s="101"/>
      <c r="R63" s="101">
        <f>R61/R62</f>
        <v>0.1303384596727635</v>
      </c>
      <c r="S63" s="101"/>
      <c r="T63" s="101">
        <f>T61/T62</f>
        <v>0.14012417808314587</v>
      </c>
      <c r="U63" s="101"/>
      <c r="V63" s="101">
        <f>V61/V62</f>
        <v>0.18063537617102507</v>
      </c>
      <c r="W63" s="101"/>
      <c r="X63" s="101">
        <f>X61/X62</f>
        <v>9.8719823165777654E-2</v>
      </c>
      <c r="Y63" s="101"/>
      <c r="Z63" s="101">
        <f>Z61/Z62</f>
        <v>0.15050187358807396</v>
      </c>
      <c r="AA63" s="101"/>
      <c r="AB63" s="101">
        <f>AB61/AB62</f>
        <v>0.14622680832504908</v>
      </c>
      <c r="AC63" s="101"/>
      <c r="AD63" s="101">
        <f>AD61/AD62</f>
        <v>0.16063125217860266</v>
      </c>
      <c r="AE63" s="101"/>
      <c r="AF63" s="112">
        <f>AF61/AF62</f>
        <v>0.14942025239794487</v>
      </c>
      <c r="AG63" s="112"/>
    </row>
    <row r="64" spans="1:35" x14ac:dyDescent="0.35">
      <c r="B64" s="97"/>
      <c r="C64" s="98"/>
      <c r="D64" s="97"/>
      <c r="E64" s="98"/>
      <c r="F64" s="97"/>
      <c r="G64" s="98"/>
      <c r="H64" s="97"/>
      <c r="I64" s="98"/>
      <c r="J64" s="97"/>
      <c r="K64" s="98"/>
      <c r="L64" s="97"/>
      <c r="M64" s="98"/>
      <c r="N64" s="97"/>
      <c r="O64" s="98"/>
      <c r="P64" s="97"/>
      <c r="Q64" s="98"/>
      <c r="R64" s="97"/>
      <c r="S64" s="98"/>
      <c r="T64" s="97"/>
      <c r="U64" s="98"/>
      <c r="V64" s="97"/>
      <c r="W64" s="98"/>
      <c r="X64" s="97"/>
      <c r="Y64" s="98"/>
      <c r="Z64" s="97"/>
      <c r="AA64" s="98"/>
      <c r="AB64" s="97"/>
      <c r="AC64" s="98"/>
      <c r="AD64" s="97"/>
      <c r="AE64" s="98"/>
      <c r="AF64" s="114"/>
      <c r="AG64" s="115"/>
    </row>
    <row r="65" spans="2:33" x14ac:dyDescent="0.35">
      <c r="B65" s="97"/>
      <c r="C65" s="98"/>
      <c r="D65" s="97"/>
      <c r="E65" s="98"/>
      <c r="F65" s="97"/>
      <c r="G65" s="98"/>
      <c r="H65" s="97"/>
      <c r="I65" s="98"/>
      <c r="J65" s="97"/>
      <c r="K65" s="98"/>
      <c r="L65" s="97"/>
      <c r="M65" s="98"/>
      <c r="N65" s="97"/>
      <c r="O65" s="98"/>
      <c r="P65" s="97"/>
      <c r="Q65" s="98"/>
      <c r="R65" s="97"/>
      <c r="S65" s="98"/>
      <c r="T65" s="97"/>
      <c r="U65" s="98"/>
      <c r="V65" s="97"/>
      <c r="W65" s="98"/>
      <c r="X65" s="97"/>
      <c r="Y65" s="98"/>
      <c r="Z65" s="97"/>
      <c r="AA65" s="98"/>
      <c r="AB65" s="97"/>
      <c r="AC65" s="98"/>
      <c r="AD65" s="97"/>
      <c r="AE65" s="98"/>
      <c r="AF65" s="114"/>
      <c r="AG65" s="115"/>
    </row>
  </sheetData>
  <mergeCells count="16">
    <mergeCell ref="AF1:AG1"/>
    <mergeCell ref="T1:U1"/>
    <mergeCell ref="V1:W1"/>
    <mergeCell ref="X1:Y1"/>
    <mergeCell ref="Z1:AA1"/>
    <mergeCell ref="AB1:AC1"/>
    <mergeCell ref="AD1:AE1"/>
    <mergeCell ref="R1:S1"/>
    <mergeCell ref="B1:C1"/>
    <mergeCell ref="D1:E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2750C-BBB9-41CD-ADF9-72AD8474BC8C}">
  <dimension ref="A1:S167"/>
  <sheetViews>
    <sheetView zoomScaleNormal="100" workbookViewId="0">
      <pane ySplit="1" topLeftCell="A60" activePane="bottomLeft" state="frozen"/>
      <selection pane="bottomLeft" activeCell="D1" sqref="D1"/>
    </sheetView>
  </sheetViews>
  <sheetFormatPr defaultRowHeight="14.5" x14ac:dyDescent="0.35"/>
  <cols>
    <col min="1" max="1" width="61.26953125" customWidth="1"/>
    <col min="2" max="2" width="16.54296875" style="19" customWidth="1"/>
    <col min="3" max="3" width="16.36328125" customWidth="1"/>
    <col min="4" max="4" width="15.81640625" customWidth="1"/>
  </cols>
  <sheetData>
    <row r="1" spans="1:19" ht="93" x14ac:dyDescent="0.35">
      <c r="A1" s="16" t="s">
        <v>208</v>
      </c>
      <c r="B1" s="20" t="s">
        <v>41</v>
      </c>
      <c r="C1" s="21" t="s">
        <v>242</v>
      </c>
      <c r="D1" s="21" t="s">
        <v>244</v>
      </c>
      <c r="E1" s="21">
        <v>2022</v>
      </c>
      <c r="F1" s="21">
        <v>2021</v>
      </c>
      <c r="G1" s="21">
        <v>2020</v>
      </c>
      <c r="H1" s="21">
        <v>2019</v>
      </c>
      <c r="I1" s="21">
        <v>2018</v>
      </c>
      <c r="J1" s="21">
        <v>2017</v>
      </c>
      <c r="K1" s="21">
        <v>2016</v>
      </c>
      <c r="L1" s="21" t="s">
        <v>42</v>
      </c>
      <c r="M1" s="21">
        <v>2014</v>
      </c>
      <c r="N1" s="21">
        <v>2013</v>
      </c>
      <c r="O1" s="21">
        <v>2012</v>
      </c>
      <c r="P1" s="21">
        <v>2011</v>
      </c>
      <c r="Q1" s="21">
        <v>2010</v>
      </c>
      <c r="R1" s="21">
        <v>2009</v>
      </c>
      <c r="S1" s="21">
        <v>2008</v>
      </c>
    </row>
    <row r="2" spans="1:19" ht="15.5" x14ac:dyDescent="0.35">
      <c r="A2" s="22" t="s">
        <v>45</v>
      </c>
      <c r="B2" s="23">
        <v>2022</v>
      </c>
      <c r="C2" s="24">
        <f>SUM(E2:S2)</f>
        <v>11</v>
      </c>
      <c r="D2" s="24">
        <v>12</v>
      </c>
      <c r="E2" s="24">
        <v>11</v>
      </c>
      <c r="F2" s="24" t="s">
        <v>44</v>
      </c>
      <c r="G2" s="24" t="s">
        <v>44</v>
      </c>
      <c r="H2" s="24" t="s">
        <v>44</v>
      </c>
      <c r="I2" s="24" t="s">
        <v>44</v>
      </c>
      <c r="J2" s="24" t="s">
        <v>44</v>
      </c>
      <c r="K2" s="24" t="s">
        <v>44</v>
      </c>
      <c r="L2" s="24" t="s">
        <v>44</v>
      </c>
      <c r="M2" s="24" t="s">
        <v>44</v>
      </c>
      <c r="N2" s="24" t="s">
        <v>44</v>
      </c>
      <c r="O2" s="24" t="s">
        <v>44</v>
      </c>
      <c r="P2" s="24" t="s">
        <v>44</v>
      </c>
      <c r="Q2" s="24" t="s">
        <v>44</v>
      </c>
      <c r="R2" s="24" t="s">
        <v>44</v>
      </c>
      <c r="S2" s="24" t="s">
        <v>44</v>
      </c>
    </row>
    <row r="3" spans="1:19" x14ac:dyDescent="0.35">
      <c r="A3" s="23" t="s">
        <v>46</v>
      </c>
      <c r="B3" s="23" t="s">
        <v>47</v>
      </c>
      <c r="C3" s="24">
        <f t="shared" ref="C3:C6" si="0">SUM(E3:S3)</f>
        <v>230</v>
      </c>
      <c r="D3" s="24">
        <v>185</v>
      </c>
      <c r="E3" s="24">
        <v>16</v>
      </c>
      <c r="F3" s="24">
        <v>24</v>
      </c>
      <c r="G3" s="24">
        <v>15</v>
      </c>
      <c r="H3" s="24">
        <v>21</v>
      </c>
      <c r="I3" s="24">
        <v>22</v>
      </c>
      <c r="J3" s="24">
        <v>16</v>
      </c>
      <c r="K3" s="24">
        <v>15</v>
      </c>
      <c r="L3" s="24">
        <v>12</v>
      </c>
      <c r="M3" s="24">
        <v>28</v>
      </c>
      <c r="N3" s="24">
        <v>25</v>
      </c>
      <c r="O3" s="24">
        <v>22</v>
      </c>
      <c r="P3" s="24">
        <v>14</v>
      </c>
      <c r="Q3" s="24" t="s">
        <v>44</v>
      </c>
      <c r="R3" s="24" t="s">
        <v>44</v>
      </c>
      <c r="S3" s="24" t="s">
        <v>44</v>
      </c>
    </row>
    <row r="4" spans="1:19" x14ac:dyDescent="0.35">
      <c r="A4" s="23" t="s">
        <v>135</v>
      </c>
      <c r="B4" s="23" t="s">
        <v>172</v>
      </c>
      <c r="C4" s="24">
        <f t="shared" si="0"/>
        <v>0</v>
      </c>
      <c r="D4" s="24">
        <v>0</v>
      </c>
      <c r="E4" s="24" t="s">
        <v>44</v>
      </c>
      <c r="F4" s="24" t="s">
        <v>44</v>
      </c>
      <c r="G4" s="24" t="s">
        <v>44</v>
      </c>
      <c r="H4" s="24" t="s">
        <v>44</v>
      </c>
      <c r="I4" s="24" t="s">
        <v>44</v>
      </c>
      <c r="J4" s="24" t="s">
        <v>44</v>
      </c>
      <c r="K4" s="24" t="s">
        <v>44</v>
      </c>
      <c r="L4" s="24" t="s">
        <v>44</v>
      </c>
      <c r="M4" s="24" t="s">
        <v>44</v>
      </c>
      <c r="N4" s="24" t="s">
        <v>44</v>
      </c>
      <c r="O4" s="24" t="s">
        <v>44</v>
      </c>
      <c r="P4" s="24" t="s">
        <v>44</v>
      </c>
      <c r="Q4" s="24" t="s">
        <v>44</v>
      </c>
      <c r="R4" s="24" t="s">
        <v>44</v>
      </c>
      <c r="S4" s="24" t="s">
        <v>44</v>
      </c>
    </row>
    <row r="5" spans="1:19" ht="15.5" x14ac:dyDescent="0.35">
      <c r="A5" s="25" t="s">
        <v>152</v>
      </c>
      <c r="B5" s="23" t="s">
        <v>51</v>
      </c>
      <c r="C5" s="24">
        <f t="shared" si="0"/>
        <v>1</v>
      </c>
      <c r="D5" s="24">
        <v>1</v>
      </c>
      <c r="E5" s="24" t="s">
        <v>44</v>
      </c>
      <c r="F5" s="24" t="s">
        <v>44</v>
      </c>
      <c r="G5" s="24" t="s">
        <v>44</v>
      </c>
      <c r="H5" s="24" t="s">
        <v>44</v>
      </c>
      <c r="I5" s="24" t="s">
        <v>44</v>
      </c>
      <c r="J5" s="24" t="s">
        <v>44</v>
      </c>
      <c r="K5" s="24" t="s">
        <v>44</v>
      </c>
      <c r="L5" s="24" t="s">
        <v>44</v>
      </c>
      <c r="M5" s="24">
        <v>1</v>
      </c>
      <c r="N5" s="24" t="s">
        <v>44</v>
      </c>
      <c r="O5" s="24" t="s">
        <v>44</v>
      </c>
      <c r="P5" s="24" t="s">
        <v>44</v>
      </c>
      <c r="Q5" s="24" t="s">
        <v>44</v>
      </c>
      <c r="R5" s="24" t="s">
        <v>44</v>
      </c>
      <c r="S5" s="24" t="s">
        <v>44</v>
      </c>
    </row>
    <row r="6" spans="1:19" x14ac:dyDescent="0.35">
      <c r="A6" s="23" t="s">
        <v>48</v>
      </c>
      <c r="B6" s="23" t="s">
        <v>43</v>
      </c>
      <c r="C6" s="24">
        <f t="shared" si="0"/>
        <v>0</v>
      </c>
      <c r="D6" s="24" t="s">
        <v>44</v>
      </c>
      <c r="E6" s="24" t="s">
        <v>44</v>
      </c>
      <c r="F6" s="24" t="s">
        <v>44</v>
      </c>
      <c r="G6" s="24" t="s">
        <v>44</v>
      </c>
      <c r="H6" s="24" t="s">
        <v>44</v>
      </c>
      <c r="I6" s="24" t="s">
        <v>44</v>
      </c>
      <c r="J6" s="24" t="s">
        <v>44</v>
      </c>
      <c r="K6" s="24" t="s">
        <v>44</v>
      </c>
      <c r="L6" s="24" t="s">
        <v>44</v>
      </c>
      <c r="M6" s="24" t="s">
        <v>44</v>
      </c>
      <c r="N6" s="24" t="s">
        <v>44</v>
      </c>
      <c r="O6" s="24" t="s">
        <v>44</v>
      </c>
      <c r="P6" s="24" t="s">
        <v>44</v>
      </c>
      <c r="Q6" s="24" t="s">
        <v>44</v>
      </c>
      <c r="R6" s="24" t="s">
        <v>44</v>
      </c>
      <c r="S6" s="24" t="s">
        <v>44</v>
      </c>
    </row>
    <row r="7" spans="1:19" ht="43.5" x14ac:dyDescent="0.35">
      <c r="A7" s="23" t="s">
        <v>6</v>
      </c>
      <c r="B7" s="26" t="s">
        <v>173</v>
      </c>
      <c r="C7" s="24">
        <f>SUM(E7:S7)</f>
        <v>39</v>
      </c>
      <c r="D7" s="24">
        <v>23</v>
      </c>
      <c r="E7" s="24" t="s">
        <v>44</v>
      </c>
      <c r="F7" s="24" t="s">
        <v>44</v>
      </c>
      <c r="G7" s="24" t="s">
        <v>44</v>
      </c>
      <c r="H7" s="24" t="s">
        <v>44</v>
      </c>
      <c r="I7" s="24">
        <v>1</v>
      </c>
      <c r="J7" s="24">
        <v>2</v>
      </c>
      <c r="K7" s="24">
        <v>10</v>
      </c>
      <c r="L7" s="24" t="s">
        <v>44</v>
      </c>
      <c r="M7" s="24">
        <v>15</v>
      </c>
      <c r="N7" s="24">
        <v>11</v>
      </c>
      <c r="O7" s="24" t="s">
        <v>44</v>
      </c>
      <c r="P7" s="24" t="s">
        <v>44</v>
      </c>
      <c r="Q7" s="24" t="s">
        <v>44</v>
      </c>
      <c r="R7" s="24" t="s">
        <v>44</v>
      </c>
      <c r="S7" s="24" t="s">
        <v>44</v>
      </c>
    </row>
    <row r="8" spans="1:19" ht="29" x14ac:dyDescent="0.35">
      <c r="A8" s="128" t="s">
        <v>193</v>
      </c>
      <c r="B8" s="23" t="s">
        <v>43</v>
      </c>
      <c r="C8" s="24">
        <f>SUM(E8:S8)</f>
        <v>0</v>
      </c>
      <c r="D8" s="24"/>
      <c r="E8" s="24"/>
      <c r="F8" s="24" t="s">
        <v>44</v>
      </c>
      <c r="G8" s="24" t="s">
        <v>44</v>
      </c>
      <c r="H8" s="24" t="s">
        <v>44</v>
      </c>
      <c r="I8" s="24" t="s">
        <v>44</v>
      </c>
      <c r="J8" s="24" t="s">
        <v>44</v>
      </c>
      <c r="K8" s="24" t="s">
        <v>44</v>
      </c>
      <c r="L8" s="24" t="s">
        <v>44</v>
      </c>
      <c r="M8" s="24" t="s">
        <v>44</v>
      </c>
      <c r="N8" s="24" t="s">
        <v>44</v>
      </c>
      <c r="O8" s="24" t="s">
        <v>44</v>
      </c>
      <c r="P8" s="24" t="s">
        <v>44</v>
      </c>
      <c r="Q8" s="24" t="s">
        <v>44</v>
      </c>
      <c r="R8" s="24" t="s">
        <v>44</v>
      </c>
      <c r="S8" s="24" t="s">
        <v>44</v>
      </c>
    </row>
    <row r="9" spans="1:19" x14ac:dyDescent="0.35">
      <c r="A9" s="23" t="s">
        <v>49</v>
      </c>
      <c r="B9" s="23" t="s">
        <v>43</v>
      </c>
      <c r="C9" s="24">
        <f t="shared" ref="C9:C60" si="1">SUM(E9:S9)</f>
        <v>0</v>
      </c>
      <c r="D9" s="24" t="s">
        <v>44</v>
      </c>
      <c r="E9" s="24" t="s">
        <v>44</v>
      </c>
      <c r="F9" s="24" t="s">
        <v>44</v>
      </c>
      <c r="G9" s="24" t="s">
        <v>44</v>
      </c>
      <c r="H9" s="24" t="s">
        <v>44</v>
      </c>
      <c r="I9" s="24" t="s">
        <v>44</v>
      </c>
      <c r="J9" s="24" t="s">
        <v>44</v>
      </c>
      <c r="K9" s="24" t="s">
        <v>44</v>
      </c>
      <c r="L9" s="24" t="s">
        <v>44</v>
      </c>
      <c r="M9" s="24" t="s">
        <v>44</v>
      </c>
      <c r="N9" s="24" t="s">
        <v>44</v>
      </c>
      <c r="O9" s="24" t="s">
        <v>44</v>
      </c>
      <c r="P9" s="24" t="s">
        <v>44</v>
      </c>
      <c r="Q9" s="24" t="s">
        <v>44</v>
      </c>
      <c r="R9" s="24" t="s">
        <v>44</v>
      </c>
      <c r="S9" s="24" t="s">
        <v>44</v>
      </c>
    </row>
    <row r="10" spans="1:19" x14ac:dyDescent="0.35">
      <c r="A10" s="23" t="s">
        <v>50</v>
      </c>
      <c r="B10" s="23" t="s">
        <v>51</v>
      </c>
      <c r="C10" s="24">
        <f t="shared" si="1"/>
        <v>0</v>
      </c>
      <c r="D10" s="24" t="s">
        <v>44</v>
      </c>
      <c r="E10" s="24" t="s">
        <v>44</v>
      </c>
      <c r="F10" s="24" t="s">
        <v>44</v>
      </c>
      <c r="G10" s="24" t="s">
        <v>44</v>
      </c>
      <c r="H10" s="24" t="s">
        <v>44</v>
      </c>
      <c r="I10" s="24" t="s">
        <v>44</v>
      </c>
      <c r="J10" s="24" t="s">
        <v>44</v>
      </c>
      <c r="K10" s="24" t="s">
        <v>44</v>
      </c>
      <c r="L10" s="24" t="s">
        <v>44</v>
      </c>
      <c r="M10" s="24" t="s">
        <v>44</v>
      </c>
      <c r="N10" s="24" t="s">
        <v>44</v>
      </c>
      <c r="O10" s="24" t="s">
        <v>44</v>
      </c>
      <c r="P10" s="24" t="s">
        <v>44</v>
      </c>
      <c r="Q10" s="24" t="s">
        <v>44</v>
      </c>
      <c r="R10" s="24" t="s">
        <v>44</v>
      </c>
      <c r="S10" s="24" t="s">
        <v>44</v>
      </c>
    </row>
    <row r="11" spans="1:19" ht="29" x14ac:dyDescent="0.35">
      <c r="A11" s="38" t="s">
        <v>192</v>
      </c>
      <c r="B11" s="23" t="s">
        <v>174</v>
      </c>
      <c r="C11" s="24">
        <f t="shared" si="1"/>
        <v>0</v>
      </c>
      <c r="D11" s="24" t="s">
        <v>44</v>
      </c>
      <c r="E11" s="24" t="s">
        <v>44</v>
      </c>
      <c r="F11" s="24" t="s">
        <v>44</v>
      </c>
      <c r="G11" s="24" t="s">
        <v>44</v>
      </c>
      <c r="H11" s="24" t="s">
        <v>44</v>
      </c>
      <c r="I11" s="24" t="s">
        <v>44</v>
      </c>
      <c r="J11" s="24" t="s">
        <v>44</v>
      </c>
      <c r="K11" s="24" t="s">
        <v>44</v>
      </c>
      <c r="L11" s="24" t="s">
        <v>44</v>
      </c>
      <c r="M11" s="24" t="s">
        <v>44</v>
      </c>
      <c r="N11" s="24" t="s">
        <v>44</v>
      </c>
      <c r="O11" s="24" t="s">
        <v>44</v>
      </c>
      <c r="P11" s="24" t="s">
        <v>44</v>
      </c>
      <c r="Q11" s="24" t="s">
        <v>44</v>
      </c>
      <c r="R11" s="24" t="s">
        <v>44</v>
      </c>
      <c r="S11" s="24" t="s">
        <v>44</v>
      </c>
    </row>
    <row r="12" spans="1:19" x14ac:dyDescent="0.35">
      <c r="A12" s="23" t="s">
        <v>159</v>
      </c>
      <c r="B12" s="23" t="s">
        <v>43</v>
      </c>
      <c r="C12" s="24">
        <f t="shared" si="1"/>
        <v>0</v>
      </c>
      <c r="D12" s="24" t="s">
        <v>44</v>
      </c>
      <c r="E12" s="24" t="s">
        <v>44</v>
      </c>
      <c r="F12" s="24" t="s">
        <v>44</v>
      </c>
      <c r="G12" s="24" t="s">
        <v>44</v>
      </c>
      <c r="H12" s="24" t="s">
        <v>44</v>
      </c>
      <c r="I12" s="24" t="s">
        <v>44</v>
      </c>
      <c r="J12" s="24" t="s">
        <v>44</v>
      </c>
      <c r="K12" s="24" t="s">
        <v>44</v>
      </c>
      <c r="L12" s="24" t="s">
        <v>44</v>
      </c>
      <c r="M12" s="24" t="s">
        <v>44</v>
      </c>
      <c r="N12" s="24" t="s">
        <v>44</v>
      </c>
      <c r="O12" s="24" t="s">
        <v>44</v>
      </c>
      <c r="P12" s="24" t="s">
        <v>44</v>
      </c>
      <c r="Q12" s="24" t="s">
        <v>44</v>
      </c>
      <c r="R12" s="24" t="s">
        <v>44</v>
      </c>
      <c r="S12" s="24" t="s">
        <v>44</v>
      </c>
    </row>
    <row r="13" spans="1:19" x14ac:dyDescent="0.35">
      <c r="A13" s="23" t="s">
        <v>16</v>
      </c>
      <c r="B13" s="23" t="s">
        <v>52</v>
      </c>
      <c r="C13" s="24">
        <f t="shared" si="1"/>
        <v>3</v>
      </c>
      <c r="D13" s="24">
        <v>3</v>
      </c>
      <c r="E13" s="24" t="s">
        <v>44</v>
      </c>
      <c r="F13" s="24" t="s">
        <v>44</v>
      </c>
      <c r="G13" s="24" t="s">
        <v>44</v>
      </c>
      <c r="H13" s="24" t="s">
        <v>44</v>
      </c>
      <c r="I13" s="24" t="s">
        <v>44</v>
      </c>
      <c r="J13" s="24">
        <v>3</v>
      </c>
      <c r="K13" s="24" t="s">
        <v>44</v>
      </c>
      <c r="L13" s="24" t="s">
        <v>44</v>
      </c>
      <c r="M13" s="24" t="s">
        <v>44</v>
      </c>
      <c r="N13" s="24" t="s">
        <v>44</v>
      </c>
      <c r="O13" s="24" t="s">
        <v>44</v>
      </c>
      <c r="P13" s="24" t="s">
        <v>44</v>
      </c>
      <c r="Q13" s="24" t="s">
        <v>44</v>
      </c>
      <c r="R13" s="24" t="s">
        <v>44</v>
      </c>
      <c r="S13" s="24" t="s">
        <v>44</v>
      </c>
    </row>
    <row r="14" spans="1:19" x14ac:dyDescent="0.35">
      <c r="A14" s="23" t="s">
        <v>136</v>
      </c>
      <c r="B14" s="23" t="s">
        <v>43</v>
      </c>
      <c r="C14" s="24">
        <f t="shared" si="1"/>
        <v>0</v>
      </c>
      <c r="D14" s="24" t="s">
        <v>44</v>
      </c>
      <c r="E14" s="24" t="s">
        <v>44</v>
      </c>
      <c r="F14" s="24" t="s">
        <v>44</v>
      </c>
      <c r="G14" s="24" t="s">
        <v>44</v>
      </c>
      <c r="H14" s="24" t="s">
        <v>44</v>
      </c>
      <c r="I14" s="24" t="s">
        <v>44</v>
      </c>
      <c r="J14" s="24" t="s">
        <v>44</v>
      </c>
      <c r="K14" s="24" t="s">
        <v>44</v>
      </c>
      <c r="L14" s="24" t="s">
        <v>44</v>
      </c>
      <c r="M14" s="24" t="s">
        <v>44</v>
      </c>
      <c r="N14" s="24" t="s">
        <v>44</v>
      </c>
      <c r="O14" s="24" t="s">
        <v>44</v>
      </c>
      <c r="P14" s="24" t="s">
        <v>44</v>
      </c>
      <c r="Q14" s="24" t="s">
        <v>44</v>
      </c>
      <c r="R14" s="24" t="s">
        <v>44</v>
      </c>
      <c r="S14" s="24" t="s">
        <v>44</v>
      </c>
    </row>
    <row r="15" spans="1:19" x14ac:dyDescent="0.35">
      <c r="A15" s="23" t="s">
        <v>53</v>
      </c>
      <c r="B15" s="23" t="s">
        <v>54</v>
      </c>
      <c r="C15" s="24">
        <f t="shared" si="1"/>
        <v>371</v>
      </c>
      <c r="D15" s="24">
        <v>354</v>
      </c>
      <c r="E15" s="24">
        <v>20</v>
      </c>
      <c r="F15" s="24">
        <v>19</v>
      </c>
      <c r="G15" s="24">
        <v>19</v>
      </c>
      <c r="H15" s="24">
        <v>18</v>
      </c>
      <c r="I15" s="24">
        <v>75</v>
      </c>
      <c r="J15" s="24">
        <v>33</v>
      </c>
      <c r="K15" s="24">
        <v>69</v>
      </c>
      <c r="L15" s="24">
        <v>36</v>
      </c>
      <c r="M15" s="24">
        <v>6</v>
      </c>
      <c r="N15" s="24">
        <v>45</v>
      </c>
      <c r="O15" s="24">
        <v>9</v>
      </c>
      <c r="P15" s="24">
        <v>9</v>
      </c>
      <c r="Q15" s="24">
        <v>8</v>
      </c>
      <c r="R15" s="24">
        <v>5</v>
      </c>
      <c r="S15" s="24" t="s">
        <v>44</v>
      </c>
    </row>
    <row r="16" spans="1:19" x14ac:dyDescent="0.35">
      <c r="A16" s="23" t="s">
        <v>160</v>
      </c>
      <c r="B16" s="23" t="s">
        <v>43</v>
      </c>
      <c r="C16" s="24">
        <f t="shared" si="1"/>
        <v>0</v>
      </c>
      <c r="D16" s="24"/>
      <c r="E16" s="24"/>
      <c r="F16" s="24" t="s">
        <v>44</v>
      </c>
      <c r="G16" s="24" t="s">
        <v>44</v>
      </c>
      <c r="H16" s="24" t="s">
        <v>44</v>
      </c>
      <c r="I16" s="24" t="s">
        <v>44</v>
      </c>
      <c r="J16" s="24" t="s">
        <v>44</v>
      </c>
      <c r="K16" s="24" t="s">
        <v>44</v>
      </c>
      <c r="L16" s="24" t="s">
        <v>44</v>
      </c>
      <c r="M16" s="24" t="s">
        <v>44</v>
      </c>
      <c r="N16" s="24" t="s">
        <v>44</v>
      </c>
      <c r="O16" s="24" t="s">
        <v>44</v>
      </c>
      <c r="P16" s="24" t="s">
        <v>44</v>
      </c>
      <c r="Q16" s="24" t="s">
        <v>44</v>
      </c>
      <c r="R16" s="24" t="s">
        <v>44</v>
      </c>
      <c r="S16" s="24" t="s">
        <v>44</v>
      </c>
    </row>
    <row r="17" spans="1:19" x14ac:dyDescent="0.35">
      <c r="A17" s="23" t="s">
        <v>56</v>
      </c>
      <c r="B17" s="23" t="s">
        <v>57</v>
      </c>
      <c r="C17" s="24">
        <f t="shared" si="1"/>
        <v>10</v>
      </c>
      <c r="D17" s="24">
        <v>11</v>
      </c>
      <c r="E17" s="24">
        <v>8</v>
      </c>
      <c r="F17" s="24">
        <v>2</v>
      </c>
      <c r="G17" s="24" t="s">
        <v>44</v>
      </c>
      <c r="H17" s="24" t="s">
        <v>44</v>
      </c>
      <c r="I17" s="24" t="s">
        <v>44</v>
      </c>
      <c r="J17" s="24" t="s">
        <v>44</v>
      </c>
      <c r="K17" s="24" t="s">
        <v>44</v>
      </c>
      <c r="L17" s="24" t="s">
        <v>44</v>
      </c>
      <c r="M17" s="24" t="s">
        <v>44</v>
      </c>
      <c r="N17" s="24" t="s">
        <v>44</v>
      </c>
      <c r="O17" s="24" t="s">
        <v>44</v>
      </c>
      <c r="P17" s="24" t="s">
        <v>44</v>
      </c>
      <c r="Q17" s="24" t="s">
        <v>44</v>
      </c>
      <c r="R17" s="24" t="s">
        <v>44</v>
      </c>
      <c r="S17" s="24" t="s">
        <v>44</v>
      </c>
    </row>
    <row r="18" spans="1:19" x14ac:dyDescent="0.35">
      <c r="A18" s="23" t="s">
        <v>59</v>
      </c>
      <c r="B18" s="23" t="s">
        <v>55</v>
      </c>
      <c r="C18" s="24">
        <f t="shared" si="1"/>
        <v>376</v>
      </c>
      <c r="D18" s="24">
        <v>92</v>
      </c>
      <c r="E18" s="24">
        <v>25</v>
      </c>
      <c r="F18" s="24">
        <v>72</v>
      </c>
      <c r="G18" s="24">
        <v>82</v>
      </c>
      <c r="H18" s="24">
        <v>14</v>
      </c>
      <c r="I18" s="24">
        <v>18</v>
      </c>
      <c r="J18" s="24">
        <v>28</v>
      </c>
      <c r="K18" s="24">
        <v>35</v>
      </c>
      <c r="L18" s="24">
        <v>19</v>
      </c>
      <c r="M18" s="24">
        <v>38</v>
      </c>
      <c r="N18" s="24">
        <v>19</v>
      </c>
      <c r="O18" s="24">
        <v>1</v>
      </c>
      <c r="P18" s="24">
        <v>5</v>
      </c>
      <c r="Q18" s="24">
        <v>7</v>
      </c>
      <c r="R18" s="24">
        <v>10</v>
      </c>
      <c r="S18" s="24">
        <v>3</v>
      </c>
    </row>
    <row r="19" spans="1:19" x14ac:dyDescent="0.35">
      <c r="A19" s="23" t="s">
        <v>60</v>
      </c>
      <c r="B19" s="23" t="s">
        <v>55</v>
      </c>
      <c r="C19" s="24">
        <f t="shared" si="1"/>
        <v>250</v>
      </c>
      <c r="D19" s="24">
        <v>211</v>
      </c>
      <c r="E19" s="24">
        <v>29</v>
      </c>
      <c r="F19" s="24">
        <v>20</v>
      </c>
      <c r="G19" s="24">
        <v>97</v>
      </c>
      <c r="H19" s="24">
        <v>24</v>
      </c>
      <c r="I19" s="24">
        <v>3</v>
      </c>
      <c r="J19" s="24">
        <v>9</v>
      </c>
      <c r="K19" s="24">
        <v>1</v>
      </c>
      <c r="L19" s="24">
        <v>3</v>
      </c>
      <c r="M19" s="24">
        <v>2</v>
      </c>
      <c r="N19" s="24">
        <v>10</v>
      </c>
      <c r="O19" s="24">
        <v>12</v>
      </c>
      <c r="P19" s="24">
        <v>14</v>
      </c>
      <c r="Q19" s="24">
        <v>7</v>
      </c>
      <c r="R19" s="24">
        <v>11</v>
      </c>
      <c r="S19" s="24">
        <v>8</v>
      </c>
    </row>
    <row r="20" spans="1:19" x14ac:dyDescent="0.35">
      <c r="A20" s="27" t="s">
        <v>61</v>
      </c>
      <c r="B20" s="23" t="s">
        <v>43</v>
      </c>
      <c r="C20" s="24">
        <f t="shared" si="1"/>
        <v>0</v>
      </c>
      <c r="D20" s="24" t="s">
        <v>44</v>
      </c>
      <c r="E20" s="24" t="s">
        <v>44</v>
      </c>
      <c r="F20" s="24" t="s">
        <v>44</v>
      </c>
      <c r="G20" s="24" t="s">
        <v>44</v>
      </c>
      <c r="H20" s="24" t="s">
        <v>44</v>
      </c>
      <c r="I20" s="24" t="s">
        <v>44</v>
      </c>
      <c r="J20" s="24" t="s">
        <v>44</v>
      </c>
      <c r="K20" s="24" t="s">
        <v>44</v>
      </c>
      <c r="L20" s="24" t="s">
        <v>44</v>
      </c>
      <c r="M20" s="24" t="s">
        <v>44</v>
      </c>
      <c r="N20" s="24" t="s">
        <v>44</v>
      </c>
      <c r="O20" s="24" t="s">
        <v>44</v>
      </c>
      <c r="P20" s="24" t="s">
        <v>44</v>
      </c>
      <c r="Q20" s="24" t="s">
        <v>44</v>
      </c>
      <c r="R20" s="24" t="s">
        <v>44</v>
      </c>
      <c r="S20" s="24" t="s">
        <v>44</v>
      </c>
    </row>
    <row r="21" spans="1:19" x14ac:dyDescent="0.35">
      <c r="A21" s="23" t="s">
        <v>12</v>
      </c>
      <c r="B21" s="23" t="s">
        <v>43</v>
      </c>
      <c r="C21" s="24">
        <f t="shared" si="1"/>
        <v>0</v>
      </c>
      <c r="D21" s="24" t="s">
        <v>44</v>
      </c>
      <c r="E21" s="24" t="s">
        <v>44</v>
      </c>
      <c r="F21" s="24" t="s">
        <v>44</v>
      </c>
      <c r="G21" s="24" t="s">
        <v>44</v>
      </c>
      <c r="H21" s="24" t="s">
        <v>44</v>
      </c>
      <c r="I21" s="24" t="s">
        <v>44</v>
      </c>
      <c r="J21" s="24" t="s">
        <v>44</v>
      </c>
      <c r="K21" s="24" t="s">
        <v>44</v>
      </c>
      <c r="L21" s="24" t="s">
        <v>44</v>
      </c>
      <c r="M21" s="24" t="s">
        <v>44</v>
      </c>
      <c r="N21" s="24" t="s">
        <v>44</v>
      </c>
      <c r="O21" s="24" t="s">
        <v>44</v>
      </c>
      <c r="P21" s="24" t="s">
        <v>44</v>
      </c>
      <c r="Q21" s="24" t="s">
        <v>44</v>
      </c>
      <c r="R21" s="24" t="s">
        <v>44</v>
      </c>
      <c r="S21" s="24" t="s">
        <v>44</v>
      </c>
    </row>
    <row r="22" spans="1:19" x14ac:dyDescent="0.35">
      <c r="A22" s="23" t="s">
        <v>62</v>
      </c>
      <c r="B22" s="23" t="s">
        <v>43</v>
      </c>
      <c r="C22" s="24">
        <f t="shared" si="1"/>
        <v>0</v>
      </c>
      <c r="D22" s="24" t="s">
        <v>44</v>
      </c>
      <c r="E22" s="24" t="s">
        <v>44</v>
      </c>
      <c r="F22" s="24" t="s">
        <v>44</v>
      </c>
      <c r="G22" s="24" t="s">
        <v>44</v>
      </c>
      <c r="H22" s="24" t="s">
        <v>44</v>
      </c>
      <c r="I22" s="24" t="s">
        <v>44</v>
      </c>
      <c r="J22" s="24" t="s">
        <v>44</v>
      </c>
      <c r="K22" s="24" t="s">
        <v>44</v>
      </c>
      <c r="L22" s="24" t="s">
        <v>44</v>
      </c>
      <c r="M22" s="24" t="s">
        <v>44</v>
      </c>
      <c r="N22" s="24" t="s">
        <v>44</v>
      </c>
      <c r="O22" s="24" t="s">
        <v>44</v>
      </c>
      <c r="P22" s="24" t="s">
        <v>44</v>
      </c>
      <c r="Q22" s="24" t="s">
        <v>44</v>
      </c>
      <c r="R22" s="24" t="s">
        <v>44</v>
      </c>
      <c r="S22" s="24" t="s">
        <v>44</v>
      </c>
    </row>
    <row r="23" spans="1:19" x14ac:dyDescent="0.35">
      <c r="A23" s="23" t="s">
        <v>63</v>
      </c>
      <c r="B23" s="23" t="s">
        <v>43</v>
      </c>
      <c r="C23" s="24">
        <f t="shared" si="1"/>
        <v>0</v>
      </c>
      <c r="D23" s="24" t="s">
        <v>44</v>
      </c>
      <c r="E23" s="24" t="s">
        <v>44</v>
      </c>
      <c r="F23" s="24" t="s">
        <v>44</v>
      </c>
      <c r="G23" s="24" t="s">
        <v>44</v>
      </c>
      <c r="H23" s="24" t="s">
        <v>44</v>
      </c>
      <c r="I23" s="24" t="s">
        <v>44</v>
      </c>
      <c r="J23" s="24" t="s">
        <v>44</v>
      </c>
      <c r="K23" s="24" t="s">
        <v>44</v>
      </c>
      <c r="L23" s="24" t="s">
        <v>44</v>
      </c>
      <c r="M23" s="24" t="s">
        <v>44</v>
      </c>
      <c r="N23" s="24" t="s">
        <v>44</v>
      </c>
      <c r="O23" s="24" t="s">
        <v>44</v>
      </c>
      <c r="P23" s="24" t="s">
        <v>44</v>
      </c>
      <c r="Q23" s="24" t="s">
        <v>44</v>
      </c>
      <c r="R23" s="24" t="s">
        <v>44</v>
      </c>
      <c r="S23" s="24" t="s">
        <v>44</v>
      </c>
    </row>
    <row r="24" spans="1:19" x14ac:dyDescent="0.35">
      <c r="A24" s="23" t="s">
        <v>64</v>
      </c>
      <c r="B24" s="23" t="s">
        <v>65</v>
      </c>
      <c r="C24" s="24">
        <f t="shared" si="1"/>
        <v>648</v>
      </c>
      <c r="D24" s="24" t="s">
        <v>44</v>
      </c>
      <c r="E24" s="24">
        <v>59</v>
      </c>
      <c r="F24" s="24">
        <v>44</v>
      </c>
      <c r="G24" s="24">
        <v>67</v>
      </c>
      <c r="H24" s="24">
        <v>53</v>
      </c>
      <c r="I24" s="24">
        <v>66</v>
      </c>
      <c r="J24" s="24">
        <v>66</v>
      </c>
      <c r="K24" s="24">
        <v>92</v>
      </c>
      <c r="L24" s="24">
        <v>64</v>
      </c>
      <c r="M24" s="24">
        <v>62</v>
      </c>
      <c r="N24" s="24">
        <v>8</v>
      </c>
      <c r="O24" s="24">
        <v>9</v>
      </c>
      <c r="P24" s="24">
        <v>17</v>
      </c>
      <c r="Q24" s="24">
        <v>25</v>
      </c>
      <c r="R24" s="24">
        <v>13</v>
      </c>
      <c r="S24" s="24">
        <v>3</v>
      </c>
    </row>
    <row r="25" spans="1:19" x14ac:dyDescent="0.35">
      <c r="A25" s="23" t="s">
        <v>161</v>
      </c>
      <c r="B25" s="23" t="s">
        <v>175</v>
      </c>
      <c r="C25" s="24">
        <f t="shared" si="1"/>
        <v>0</v>
      </c>
      <c r="D25" s="24" t="s">
        <v>44</v>
      </c>
      <c r="E25" s="24" t="s">
        <v>44</v>
      </c>
      <c r="F25" s="24" t="s">
        <v>44</v>
      </c>
      <c r="G25" s="24" t="s">
        <v>44</v>
      </c>
      <c r="H25" s="24" t="s">
        <v>44</v>
      </c>
      <c r="I25" s="24" t="s">
        <v>44</v>
      </c>
      <c r="J25" s="24" t="s">
        <v>44</v>
      </c>
      <c r="K25" s="24" t="s">
        <v>44</v>
      </c>
      <c r="L25" s="24" t="s">
        <v>44</v>
      </c>
      <c r="M25" s="24" t="s">
        <v>44</v>
      </c>
      <c r="N25" s="24" t="s">
        <v>44</v>
      </c>
      <c r="O25" s="24" t="s">
        <v>44</v>
      </c>
      <c r="P25" s="24" t="s">
        <v>44</v>
      </c>
      <c r="Q25" s="24" t="s">
        <v>44</v>
      </c>
      <c r="R25" s="24" t="s">
        <v>44</v>
      </c>
      <c r="S25" s="24" t="s">
        <v>44</v>
      </c>
    </row>
    <row r="26" spans="1:19" x14ac:dyDescent="0.35">
      <c r="A26" s="23" t="s">
        <v>17</v>
      </c>
      <c r="B26" s="23" t="s">
        <v>66</v>
      </c>
      <c r="C26" s="24">
        <f t="shared" si="1"/>
        <v>0</v>
      </c>
      <c r="D26" s="24" t="s">
        <v>44</v>
      </c>
      <c r="E26" s="24" t="s">
        <v>44</v>
      </c>
      <c r="F26" s="24" t="s">
        <v>44</v>
      </c>
      <c r="G26" s="24" t="s">
        <v>44</v>
      </c>
      <c r="H26" s="24" t="s">
        <v>44</v>
      </c>
      <c r="I26" s="24" t="s">
        <v>44</v>
      </c>
      <c r="J26" s="24" t="s">
        <v>44</v>
      </c>
      <c r="K26" s="24" t="s">
        <v>44</v>
      </c>
      <c r="L26" s="24" t="s">
        <v>44</v>
      </c>
      <c r="M26" s="24" t="s">
        <v>44</v>
      </c>
      <c r="N26" s="24" t="s">
        <v>44</v>
      </c>
      <c r="O26" s="24" t="s">
        <v>44</v>
      </c>
      <c r="P26" s="24" t="s">
        <v>44</v>
      </c>
      <c r="Q26" s="24" t="s">
        <v>44</v>
      </c>
      <c r="R26" s="24" t="s">
        <v>44</v>
      </c>
      <c r="S26" s="24" t="s">
        <v>44</v>
      </c>
    </row>
    <row r="27" spans="1:19" ht="15.5" x14ac:dyDescent="0.35">
      <c r="A27" s="25" t="s">
        <v>67</v>
      </c>
      <c r="B27" s="23" t="s">
        <v>68</v>
      </c>
      <c r="C27" s="24">
        <f t="shared" si="1"/>
        <v>122</v>
      </c>
      <c r="D27" s="24">
        <v>136</v>
      </c>
      <c r="E27" s="24">
        <v>21</v>
      </c>
      <c r="F27" s="24">
        <v>7</v>
      </c>
      <c r="G27" s="24">
        <v>12</v>
      </c>
      <c r="H27" s="24">
        <v>7</v>
      </c>
      <c r="I27" s="24">
        <v>63</v>
      </c>
      <c r="J27" s="24">
        <v>12</v>
      </c>
      <c r="K27" s="24" t="s">
        <v>44</v>
      </c>
      <c r="L27" s="24" t="s">
        <v>44</v>
      </c>
      <c r="M27" s="24" t="s">
        <v>44</v>
      </c>
      <c r="N27" s="24" t="s">
        <v>44</v>
      </c>
      <c r="O27" s="24" t="s">
        <v>44</v>
      </c>
      <c r="P27" s="24" t="s">
        <v>44</v>
      </c>
      <c r="Q27" s="24" t="s">
        <v>44</v>
      </c>
      <c r="R27" s="24" t="s">
        <v>44</v>
      </c>
      <c r="S27" s="24" t="s">
        <v>44</v>
      </c>
    </row>
    <row r="28" spans="1:19" ht="15.5" x14ac:dyDescent="0.35">
      <c r="A28" s="25" t="s">
        <v>169</v>
      </c>
      <c r="B28" s="23" t="s">
        <v>43</v>
      </c>
      <c r="C28" s="24">
        <f t="shared" si="1"/>
        <v>0</v>
      </c>
      <c r="D28" s="24"/>
      <c r="E28" s="24"/>
      <c r="F28" s="24" t="s">
        <v>44</v>
      </c>
      <c r="G28" s="24" t="s">
        <v>44</v>
      </c>
      <c r="H28" s="24" t="s">
        <v>44</v>
      </c>
      <c r="I28" s="24" t="s">
        <v>44</v>
      </c>
      <c r="J28" s="24" t="s">
        <v>44</v>
      </c>
      <c r="K28" s="24" t="s">
        <v>44</v>
      </c>
      <c r="L28" s="24" t="s">
        <v>44</v>
      </c>
      <c r="M28" s="24" t="s">
        <v>44</v>
      </c>
      <c r="N28" s="24" t="s">
        <v>44</v>
      </c>
      <c r="O28" s="24" t="s">
        <v>44</v>
      </c>
      <c r="P28" s="24" t="s">
        <v>44</v>
      </c>
      <c r="Q28" s="24" t="s">
        <v>44</v>
      </c>
      <c r="R28" s="24" t="s">
        <v>44</v>
      </c>
      <c r="S28" s="24" t="s">
        <v>44</v>
      </c>
    </row>
    <row r="29" spans="1:19" x14ac:dyDescent="0.35">
      <c r="A29" s="23" t="s">
        <v>69</v>
      </c>
      <c r="B29" s="23" t="s">
        <v>43</v>
      </c>
      <c r="C29" s="24">
        <f t="shared" si="1"/>
        <v>0</v>
      </c>
      <c r="D29" s="24" t="s">
        <v>44</v>
      </c>
      <c r="E29" s="24" t="s">
        <v>44</v>
      </c>
      <c r="F29" s="24" t="s">
        <v>44</v>
      </c>
      <c r="G29" s="24" t="s">
        <v>44</v>
      </c>
      <c r="H29" s="24" t="s">
        <v>44</v>
      </c>
      <c r="I29" s="24" t="s">
        <v>44</v>
      </c>
      <c r="J29" s="24" t="s">
        <v>44</v>
      </c>
      <c r="K29" s="24" t="s">
        <v>44</v>
      </c>
      <c r="L29" s="24" t="s">
        <v>44</v>
      </c>
      <c r="M29" s="24" t="s">
        <v>44</v>
      </c>
      <c r="N29" s="24" t="s">
        <v>44</v>
      </c>
      <c r="O29" s="24" t="s">
        <v>44</v>
      </c>
      <c r="P29" s="24" t="s">
        <v>44</v>
      </c>
      <c r="Q29" s="24" t="s">
        <v>44</v>
      </c>
      <c r="R29" s="24" t="s">
        <v>44</v>
      </c>
      <c r="S29" s="24" t="s">
        <v>44</v>
      </c>
    </row>
    <row r="30" spans="1:19" x14ac:dyDescent="0.35">
      <c r="A30" s="23" t="s">
        <v>70</v>
      </c>
      <c r="B30" s="23" t="s">
        <v>43</v>
      </c>
      <c r="C30" s="24">
        <f t="shared" si="1"/>
        <v>0</v>
      </c>
      <c r="D30" s="24" t="s">
        <v>44</v>
      </c>
      <c r="E30" s="24" t="s">
        <v>44</v>
      </c>
      <c r="F30" s="24" t="s">
        <v>44</v>
      </c>
      <c r="G30" s="24" t="s">
        <v>44</v>
      </c>
      <c r="H30" s="24" t="s">
        <v>44</v>
      </c>
      <c r="I30" s="24" t="s">
        <v>44</v>
      </c>
      <c r="J30" s="24" t="s">
        <v>44</v>
      </c>
      <c r="K30" s="24" t="s">
        <v>44</v>
      </c>
      <c r="L30" s="24" t="s">
        <v>44</v>
      </c>
      <c r="M30" s="24" t="s">
        <v>44</v>
      </c>
      <c r="N30" s="24" t="s">
        <v>44</v>
      </c>
      <c r="O30" s="24" t="s">
        <v>44</v>
      </c>
      <c r="P30" s="24" t="s">
        <v>44</v>
      </c>
      <c r="Q30" s="24" t="s">
        <v>44</v>
      </c>
      <c r="R30" s="24" t="s">
        <v>44</v>
      </c>
      <c r="S30" s="24" t="s">
        <v>44</v>
      </c>
    </row>
    <row r="31" spans="1:19" x14ac:dyDescent="0.35">
      <c r="A31" s="23" t="s">
        <v>71</v>
      </c>
      <c r="B31" s="23" t="s">
        <v>43</v>
      </c>
      <c r="C31" s="24">
        <f t="shared" si="1"/>
        <v>0</v>
      </c>
      <c r="D31" s="24" t="s">
        <v>44</v>
      </c>
      <c r="E31" s="24" t="s">
        <v>44</v>
      </c>
      <c r="F31" s="24" t="s">
        <v>44</v>
      </c>
      <c r="G31" s="24" t="s">
        <v>44</v>
      </c>
      <c r="H31" s="24" t="s">
        <v>44</v>
      </c>
      <c r="I31" s="24" t="s">
        <v>44</v>
      </c>
      <c r="J31" s="24" t="s">
        <v>44</v>
      </c>
      <c r="K31" s="24" t="s">
        <v>44</v>
      </c>
      <c r="L31" s="24" t="s">
        <v>44</v>
      </c>
      <c r="M31" s="24" t="s">
        <v>44</v>
      </c>
      <c r="N31" s="24" t="s">
        <v>44</v>
      </c>
      <c r="O31" s="24" t="s">
        <v>44</v>
      </c>
      <c r="P31" s="24" t="s">
        <v>44</v>
      </c>
      <c r="Q31" s="24" t="s">
        <v>44</v>
      </c>
      <c r="R31" s="24" t="s">
        <v>44</v>
      </c>
      <c r="S31" s="24" t="s">
        <v>44</v>
      </c>
    </row>
    <row r="32" spans="1:19" ht="15.5" x14ac:dyDescent="0.35">
      <c r="A32" s="23" t="s">
        <v>72</v>
      </c>
      <c r="B32" s="23" t="s">
        <v>73</v>
      </c>
      <c r="C32" s="24">
        <f t="shared" si="1"/>
        <v>165</v>
      </c>
      <c r="D32" s="24">
        <v>89</v>
      </c>
      <c r="E32" s="28">
        <v>1</v>
      </c>
      <c r="F32" s="28">
        <v>2</v>
      </c>
      <c r="G32" s="28">
        <v>14</v>
      </c>
      <c r="H32" s="28">
        <v>4</v>
      </c>
      <c r="I32" s="28">
        <v>18</v>
      </c>
      <c r="J32" s="28">
        <v>14</v>
      </c>
      <c r="K32" s="28">
        <v>19</v>
      </c>
      <c r="L32" s="28">
        <v>18</v>
      </c>
      <c r="M32" s="28">
        <v>16</v>
      </c>
      <c r="N32" s="28">
        <v>18</v>
      </c>
      <c r="O32" s="28">
        <v>21</v>
      </c>
      <c r="P32" s="28">
        <v>11</v>
      </c>
      <c r="Q32" s="28">
        <v>5</v>
      </c>
      <c r="R32" s="28">
        <v>2</v>
      </c>
      <c r="S32" s="28">
        <v>2</v>
      </c>
    </row>
    <row r="33" spans="1:19" ht="15.5" x14ac:dyDescent="0.35">
      <c r="A33" s="23" t="s">
        <v>125</v>
      </c>
      <c r="B33" s="23" t="s">
        <v>43</v>
      </c>
      <c r="C33" s="24">
        <f t="shared" si="1"/>
        <v>0</v>
      </c>
      <c r="D33" s="24"/>
      <c r="E33" s="28"/>
      <c r="F33" s="28" t="s">
        <v>44</v>
      </c>
      <c r="G33" s="28" t="s">
        <v>44</v>
      </c>
      <c r="H33" s="28" t="s">
        <v>44</v>
      </c>
      <c r="I33" s="28" t="s">
        <v>44</v>
      </c>
      <c r="J33" s="28" t="s">
        <v>44</v>
      </c>
      <c r="K33" s="28" t="s">
        <v>44</v>
      </c>
      <c r="L33" s="28" t="s">
        <v>44</v>
      </c>
      <c r="M33" s="28" t="s">
        <v>44</v>
      </c>
      <c r="N33" s="28" t="s">
        <v>44</v>
      </c>
      <c r="O33" s="28" t="s">
        <v>44</v>
      </c>
      <c r="P33" s="28" t="s">
        <v>44</v>
      </c>
      <c r="Q33" s="28" t="s">
        <v>44</v>
      </c>
      <c r="R33" s="28" t="s">
        <v>44</v>
      </c>
      <c r="S33" s="28" t="s">
        <v>44</v>
      </c>
    </row>
    <row r="34" spans="1:19" x14ac:dyDescent="0.35">
      <c r="A34" s="23" t="s">
        <v>74</v>
      </c>
      <c r="B34" s="23" t="s">
        <v>75</v>
      </c>
      <c r="C34" s="24">
        <f t="shared" si="1"/>
        <v>3</v>
      </c>
      <c r="D34" s="24">
        <v>22</v>
      </c>
      <c r="E34" s="24">
        <v>3</v>
      </c>
      <c r="F34" s="24" t="s">
        <v>44</v>
      </c>
      <c r="G34" s="24" t="s">
        <v>44</v>
      </c>
      <c r="H34" s="24" t="s">
        <v>44</v>
      </c>
      <c r="I34" s="24" t="s">
        <v>44</v>
      </c>
      <c r="J34" s="24" t="s">
        <v>44</v>
      </c>
      <c r="K34" s="24" t="s">
        <v>44</v>
      </c>
      <c r="L34" s="24" t="s">
        <v>44</v>
      </c>
      <c r="M34" s="24" t="s">
        <v>44</v>
      </c>
      <c r="N34" s="24" t="s">
        <v>44</v>
      </c>
      <c r="O34" s="24" t="s">
        <v>44</v>
      </c>
      <c r="P34" s="24" t="s">
        <v>44</v>
      </c>
      <c r="Q34" s="24" t="s">
        <v>44</v>
      </c>
      <c r="R34" s="24" t="s">
        <v>44</v>
      </c>
      <c r="S34" s="24" t="s">
        <v>44</v>
      </c>
    </row>
    <row r="35" spans="1:19" x14ac:dyDescent="0.35">
      <c r="A35" s="23" t="s">
        <v>76</v>
      </c>
      <c r="B35" s="23" t="s">
        <v>77</v>
      </c>
      <c r="C35" s="24">
        <f t="shared" si="1"/>
        <v>149</v>
      </c>
      <c r="D35" s="24">
        <v>155</v>
      </c>
      <c r="E35" s="24">
        <v>29</v>
      </c>
      <c r="F35" s="24">
        <v>11</v>
      </c>
      <c r="G35" s="24">
        <v>22</v>
      </c>
      <c r="H35" s="24">
        <v>7</v>
      </c>
      <c r="I35" s="24">
        <v>24</v>
      </c>
      <c r="J35" s="24">
        <v>3</v>
      </c>
      <c r="K35" s="24">
        <v>6</v>
      </c>
      <c r="L35" s="24">
        <v>8</v>
      </c>
      <c r="M35" s="24">
        <v>7</v>
      </c>
      <c r="N35" s="24">
        <v>14</v>
      </c>
      <c r="O35" s="24">
        <v>14</v>
      </c>
      <c r="P35" s="24">
        <v>4</v>
      </c>
      <c r="Q35" s="24" t="s">
        <v>44</v>
      </c>
      <c r="R35" s="24" t="s">
        <v>44</v>
      </c>
      <c r="S35" s="24" t="s">
        <v>44</v>
      </c>
    </row>
    <row r="36" spans="1:19" x14ac:dyDescent="0.35">
      <c r="A36" s="27" t="s">
        <v>78</v>
      </c>
      <c r="B36" s="23" t="s">
        <v>43</v>
      </c>
      <c r="C36" s="24">
        <f t="shared" si="1"/>
        <v>0</v>
      </c>
      <c r="D36" s="24" t="s">
        <v>44</v>
      </c>
      <c r="E36" s="24" t="s">
        <v>44</v>
      </c>
      <c r="F36" s="24" t="s">
        <v>44</v>
      </c>
      <c r="G36" s="24" t="s">
        <v>44</v>
      </c>
      <c r="H36" s="24" t="s">
        <v>44</v>
      </c>
      <c r="I36" s="24" t="s">
        <v>44</v>
      </c>
      <c r="J36" s="24" t="s">
        <v>44</v>
      </c>
      <c r="K36" s="24" t="s">
        <v>44</v>
      </c>
      <c r="L36" s="24" t="s">
        <v>44</v>
      </c>
      <c r="M36" s="24" t="s">
        <v>44</v>
      </c>
      <c r="N36" s="24" t="s">
        <v>44</v>
      </c>
      <c r="O36" s="24" t="s">
        <v>44</v>
      </c>
      <c r="P36" s="24" t="s">
        <v>44</v>
      </c>
      <c r="Q36" s="24" t="s">
        <v>44</v>
      </c>
      <c r="R36" s="24" t="s">
        <v>44</v>
      </c>
      <c r="S36" s="24" t="s">
        <v>44</v>
      </c>
    </row>
    <row r="37" spans="1:19" x14ac:dyDescent="0.35">
      <c r="A37" s="23" t="s">
        <v>79</v>
      </c>
      <c r="B37" s="23" t="s">
        <v>80</v>
      </c>
      <c r="C37" s="24">
        <f t="shared" si="1"/>
        <v>178</v>
      </c>
      <c r="D37" s="24">
        <v>184</v>
      </c>
      <c r="E37" s="24">
        <v>38</v>
      </c>
      <c r="F37" s="24">
        <v>20</v>
      </c>
      <c r="G37" s="24">
        <v>9</v>
      </c>
      <c r="H37" s="24">
        <v>6</v>
      </c>
      <c r="I37" s="24">
        <v>5</v>
      </c>
      <c r="J37" s="24">
        <v>9</v>
      </c>
      <c r="K37" s="24">
        <v>32</v>
      </c>
      <c r="L37" s="24">
        <v>4</v>
      </c>
      <c r="M37" s="24" t="s">
        <v>44</v>
      </c>
      <c r="N37" s="24">
        <v>6</v>
      </c>
      <c r="O37" s="24">
        <v>3</v>
      </c>
      <c r="P37" s="24">
        <v>9</v>
      </c>
      <c r="Q37" s="24">
        <v>11</v>
      </c>
      <c r="R37" s="24">
        <v>21</v>
      </c>
      <c r="S37" s="24">
        <v>5</v>
      </c>
    </row>
    <row r="38" spans="1:19" x14ac:dyDescent="0.35">
      <c r="A38" s="23" t="s">
        <v>81</v>
      </c>
      <c r="B38" s="23" t="s">
        <v>82</v>
      </c>
      <c r="C38" s="24">
        <f t="shared" si="1"/>
        <v>199</v>
      </c>
      <c r="D38" s="24">
        <v>203</v>
      </c>
      <c r="E38" s="24">
        <v>19</v>
      </c>
      <c r="F38" s="24">
        <v>3</v>
      </c>
      <c r="G38" s="24">
        <v>10</v>
      </c>
      <c r="H38" s="24">
        <v>4</v>
      </c>
      <c r="I38" s="24">
        <v>5</v>
      </c>
      <c r="J38" s="24">
        <v>15</v>
      </c>
      <c r="K38" s="24">
        <v>25</v>
      </c>
      <c r="L38" s="24">
        <v>12</v>
      </c>
      <c r="M38" s="24">
        <v>26</v>
      </c>
      <c r="N38" s="24">
        <v>37</v>
      </c>
      <c r="O38" s="24">
        <v>18</v>
      </c>
      <c r="P38" s="24">
        <v>17</v>
      </c>
      <c r="Q38" s="24">
        <v>8</v>
      </c>
      <c r="R38" s="24" t="s">
        <v>44</v>
      </c>
      <c r="S38" s="24" t="s">
        <v>44</v>
      </c>
    </row>
    <row r="39" spans="1:19" x14ac:dyDescent="0.35">
      <c r="A39" s="23" t="s">
        <v>170</v>
      </c>
      <c r="B39" s="23" t="s">
        <v>43</v>
      </c>
      <c r="C39" s="24">
        <f t="shared" si="1"/>
        <v>0</v>
      </c>
      <c r="D39" s="24"/>
      <c r="E39" s="24"/>
      <c r="F39" s="24" t="s">
        <v>44</v>
      </c>
      <c r="G39" s="24" t="s">
        <v>44</v>
      </c>
      <c r="H39" s="24" t="s">
        <v>44</v>
      </c>
      <c r="I39" s="24" t="s">
        <v>44</v>
      </c>
      <c r="J39" s="24" t="s">
        <v>44</v>
      </c>
      <c r="K39" s="24" t="s">
        <v>44</v>
      </c>
      <c r="L39" s="24" t="s">
        <v>44</v>
      </c>
      <c r="M39" s="24" t="s">
        <v>44</v>
      </c>
      <c r="N39" s="24" t="s">
        <v>44</v>
      </c>
      <c r="O39" s="24" t="s">
        <v>44</v>
      </c>
      <c r="P39" s="24" t="s">
        <v>44</v>
      </c>
      <c r="Q39" s="24" t="s">
        <v>44</v>
      </c>
      <c r="R39" s="24" t="s">
        <v>44</v>
      </c>
      <c r="S39" s="24" t="s">
        <v>44</v>
      </c>
    </row>
    <row r="40" spans="1:19" x14ac:dyDescent="0.35">
      <c r="A40" s="23" t="s">
        <v>83</v>
      </c>
      <c r="B40" s="23" t="s">
        <v>65</v>
      </c>
      <c r="C40" s="24">
        <f t="shared" si="1"/>
        <v>252</v>
      </c>
      <c r="D40" s="24">
        <v>258</v>
      </c>
      <c r="E40" s="24">
        <v>40</v>
      </c>
      <c r="F40" s="24">
        <v>25</v>
      </c>
      <c r="G40" s="24">
        <v>47</v>
      </c>
      <c r="H40" s="24">
        <v>25</v>
      </c>
      <c r="I40" s="24">
        <v>8</v>
      </c>
      <c r="J40" s="24">
        <v>13</v>
      </c>
      <c r="K40" s="24">
        <v>9</v>
      </c>
      <c r="L40" s="24">
        <v>10</v>
      </c>
      <c r="M40" s="24">
        <v>19</v>
      </c>
      <c r="N40" s="24">
        <v>12</v>
      </c>
      <c r="O40" s="24">
        <v>20</v>
      </c>
      <c r="P40" s="24">
        <v>13</v>
      </c>
      <c r="Q40" s="24">
        <v>2</v>
      </c>
      <c r="R40" s="24">
        <v>9</v>
      </c>
      <c r="S40" s="24" t="s">
        <v>44</v>
      </c>
    </row>
    <row r="41" spans="1:19" x14ac:dyDescent="0.35">
      <c r="A41" s="23" t="s">
        <v>84</v>
      </c>
      <c r="B41" s="23" t="s">
        <v>43</v>
      </c>
      <c r="C41" s="24">
        <f t="shared" si="1"/>
        <v>0</v>
      </c>
      <c r="D41" s="24" t="s">
        <v>44</v>
      </c>
      <c r="E41" s="24" t="s">
        <v>44</v>
      </c>
      <c r="F41" s="24" t="s">
        <v>44</v>
      </c>
      <c r="G41" s="24" t="s">
        <v>44</v>
      </c>
      <c r="H41" s="24" t="s">
        <v>44</v>
      </c>
      <c r="I41" s="24" t="s">
        <v>44</v>
      </c>
      <c r="J41" s="24" t="s">
        <v>44</v>
      </c>
      <c r="K41" s="24" t="s">
        <v>44</v>
      </c>
      <c r="L41" s="24" t="s">
        <v>44</v>
      </c>
      <c r="M41" s="24" t="s">
        <v>44</v>
      </c>
      <c r="N41" s="24" t="s">
        <v>44</v>
      </c>
      <c r="O41" s="24" t="s">
        <v>44</v>
      </c>
      <c r="P41" s="24" t="s">
        <v>44</v>
      </c>
      <c r="Q41" s="24" t="s">
        <v>44</v>
      </c>
      <c r="R41" s="24" t="s">
        <v>44</v>
      </c>
      <c r="S41" s="24" t="s">
        <v>44</v>
      </c>
    </row>
    <row r="42" spans="1:19" x14ac:dyDescent="0.35">
      <c r="A42" s="23" t="s">
        <v>85</v>
      </c>
      <c r="B42" s="23" t="s">
        <v>43</v>
      </c>
      <c r="C42" s="24">
        <f t="shared" si="1"/>
        <v>0</v>
      </c>
      <c r="D42" s="24" t="s">
        <v>44</v>
      </c>
      <c r="E42" s="24" t="s">
        <v>44</v>
      </c>
      <c r="F42" s="24" t="s">
        <v>44</v>
      </c>
      <c r="G42" s="24" t="s">
        <v>44</v>
      </c>
      <c r="H42" s="24" t="s">
        <v>44</v>
      </c>
      <c r="I42" s="24" t="s">
        <v>44</v>
      </c>
      <c r="J42" s="24" t="s">
        <v>44</v>
      </c>
      <c r="K42" s="24" t="s">
        <v>44</v>
      </c>
      <c r="L42" s="24" t="s">
        <v>44</v>
      </c>
      <c r="M42" s="24" t="s">
        <v>44</v>
      </c>
      <c r="N42" s="24" t="s">
        <v>44</v>
      </c>
      <c r="O42" s="24" t="s">
        <v>44</v>
      </c>
      <c r="P42" s="24" t="s">
        <v>44</v>
      </c>
      <c r="Q42" s="24" t="s">
        <v>44</v>
      </c>
      <c r="R42" s="24" t="s">
        <v>44</v>
      </c>
      <c r="S42" s="24" t="s">
        <v>44</v>
      </c>
    </row>
    <row r="43" spans="1:19" ht="29" x14ac:dyDescent="0.35">
      <c r="A43" s="25" t="s">
        <v>86</v>
      </c>
      <c r="B43" s="26" t="s">
        <v>87</v>
      </c>
      <c r="C43" s="24">
        <f t="shared" si="1"/>
        <v>97</v>
      </c>
      <c r="D43" s="24">
        <v>99</v>
      </c>
      <c r="E43" s="24">
        <v>2</v>
      </c>
      <c r="F43" s="24">
        <v>7</v>
      </c>
      <c r="G43" s="24">
        <v>9</v>
      </c>
      <c r="H43" s="24">
        <v>6</v>
      </c>
      <c r="I43" s="24">
        <v>40</v>
      </c>
      <c r="J43" s="24">
        <v>6</v>
      </c>
      <c r="K43" s="24">
        <v>8</v>
      </c>
      <c r="L43" s="24">
        <v>4</v>
      </c>
      <c r="M43" s="24">
        <v>12</v>
      </c>
      <c r="N43" s="24">
        <v>3</v>
      </c>
      <c r="O43" s="24" t="s">
        <v>44</v>
      </c>
      <c r="P43" s="24" t="s">
        <v>44</v>
      </c>
      <c r="Q43" s="24" t="s">
        <v>44</v>
      </c>
      <c r="R43" s="24" t="s">
        <v>44</v>
      </c>
      <c r="S43" s="24" t="s">
        <v>44</v>
      </c>
    </row>
    <row r="44" spans="1:19" x14ac:dyDescent="0.35">
      <c r="A44" s="23" t="s">
        <v>88</v>
      </c>
      <c r="B44" s="23" t="s">
        <v>89</v>
      </c>
      <c r="C44" s="24">
        <f t="shared" si="1"/>
        <v>16</v>
      </c>
      <c r="D44" s="24">
        <v>18</v>
      </c>
      <c r="E44" s="24">
        <v>8</v>
      </c>
      <c r="F44" s="24">
        <v>8</v>
      </c>
      <c r="G44" s="24" t="s">
        <v>44</v>
      </c>
      <c r="H44" s="24" t="s">
        <v>44</v>
      </c>
      <c r="I44" s="24" t="s">
        <v>44</v>
      </c>
      <c r="J44" s="24" t="s">
        <v>44</v>
      </c>
      <c r="K44" s="24" t="s">
        <v>44</v>
      </c>
      <c r="L44" s="24" t="s">
        <v>44</v>
      </c>
      <c r="M44" s="24" t="s">
        <v>44</v>
      </c>
      <c r="N44" s="24" t="s">
        <v>44</v>
      </c>
      <c r="O44" s="24" t="s">
        <v>44</v>
      </c>
      <c r="P44" s="24" t="s">
        <v>44</v>
      </c>
      <c r="Q44" s="24" t="s">
        <v>44</v>
      </c>
      <c r="R44" s="24" t="s">
        <v>44</v>
      </c>
      <c r="S44" s="24" t="s">
        <v>44</v>
      </c>
    </row>
    <row r="45" spans="1:19" x14ac:dyDescent="0.35">
      <c r="A45" s="23" t="s">
        <v>90</v>
      </c>
      <c r="B45" s="23" t="s">
        <v>91</v>
      </c>
      <c r="C45" s="24">
        <f t="shared" si="1"/>
        <v>9</v>
      </c>
      <c r="D45" s="24">
        <v>0</v>
      </c>
      <c r="E45" s="24">
        <v>9</v>
      </c>
      <c r="F45" s="24" t="s">
        <v>44</v>
      </c>
      <c r="G45" s="24" t="s">
        <v>44</v>
      </c>
      <c r="H45" s="24" t="s">
        <v>44</v>
      </c>
      <c r="I45" s="24" t="s">
        <v>44</v>
      </c>
      <c r="J45" s="24" t="s">
        <v>44</v>
      </c>
      <c r="K45" s="24" t="s">
        <v>44</v>
      </c>
      <c r="L45" s="24" t="s">
        <v>44</v>
      </c>
      <c r="M45" s="24" t="s">
        <v>44</v>
      </c>
      <c r="N45" s="24" t="s">
        <v>44</v>
      </c>
      <c r="O45" s="24" t="s">
        <v>44</v>
      </c>
      <c r="P45" s="24" t="s">
        <v>44</v>
      </c>
      <c r="Q45" s="24" t="s">
        <v>44</v>
      </c>
      <c r="R45" s="24" t="s">
        <v>44</v>
      </c>
      <c r="S45" s="24" t="s">
        <v>44</v>
      </c>
    </row>
    <row r="46" spans="1:19" x14ac:dyDescent="0.35">
      <c r="A46" s="23" t="s">
        <v>92</v>
      </c>
      <c r="B46" s="23" t="s">
        <v>43</v>
      </c>
      <c r="C46" s="24">
        <f t="shared" si="1"/>
        <v>0</v>
      </c>
      <c r="D46" s="24" t="s">
        <v>44</v>
      </c>
      <c r="E46" s="24" t="s">
        <v>44</v>
      </c>
      <c r="F46" s="24" t="s">
        <v>44</v>
      </c>
      <c r="G46" s="24" t="s">
        <v>44</v>
      </c>
      <c r="H46" s="24" t="s">
        <v>44</v>
      </c>
      <c r="I46" s="24" t="s">
        <v>44</v>
      </c>
      <c r="J46" s="24" t="s">
        <v>44</v>
      </c>
      <c r="K46" s="24" t="s">
        <v>44</v>
      </c>
      <c r="L46" s="24" t="s">
        <v>44</v>
      </c>
      <c r="M46" s="24" t="s">
        <v>44</v>
      </c>
      <c r="N46" s="24" t="s">
        <v>44</v>
      </c>
      <c r="O46" s="24" t="s">
        <v>44</v>
      </c>
      <c r="P46" s="24" t="s">
        <v>44</v>
      </c>
      <c r="Q46" s="24" t="s">
        <v>44</v>
      </c>
      <c r="R46" s="24" t="s">
        <v>44</v>
      </c>
      <c r="S46" s="24" t="s">
        <v>44</v>
      </c>
    </row>
    <row r="47" spans="1:19" x14ac:dyDescent="0.35">
      <c r="A47" s="23" t="s">
        <v>93</v>
      </c>
      <c r="B47" s="23" t="s">
        <v>94</v>
      </c>
      <c r="C47" s="24">
        <f t="shared" si="1"/>
        <v>6</v>
      </c>
      <c r="D47" s="24">
        <v>8</v>
      </c>
      <c r="E47" s="24">
        <v>3</v>
      </c>
      <c r="F47" s="24">
        <v>3</v>
      </c>
      <c r="G47" s="24" t="s">
        <v>44</v>
      </c>
      <c r="H47" s="24" t="s">
        <v>44</v>
      </c>
      <c r="I47" s="24" t="s">
        <v>44</v>
      </c>
      <c r="J47" s="24" t="s">
        <v>44</v>
      </c>
      <c r="K47" s="24" t="s">
        <v>44</v>
      </c>
      <c r="L47" s="24" t="s">
        <v>44</v>
      </c>
      <c r="M47" s="24" t="s">
        <v>44</v>
      </c>
      <c r="N47" s="24" t="s">
        <v>44</v>
      </c>
      <c r="O47" s="24" t="s">
        <v>44</v>
      </c>
      <c r="P47" s="24" t="s">
        <v>44</v>
      </c>
      <c r="Q47" s="24" t="s">
        <v>44</v>
      </c>
      <c r="R47" s="24" t="s">
        <v>44</v>
      </c>
      <c r="S47" s="24" t="s">
        <v>44</v>
      </c>
    </row>
    <row r="48" spans="1:19" ht="43.5" x14ac:dyDescent="0.35">
      <c r="A48" s="26" t="s">
        <v>162</v>
      </c>
      <c r="B48" s="26" t="s">
        <v>176</v>
      </c>
      <c r="C48" s="24">
        <f t="shared" si="1"/>
        <v>215</v>
      </c>
      <c r="D48" s="24">
        <v>127</v>
      </c>
      <c r="E48" s="24">
        <v>39</v>
      </c>
      <c r="F48" s="24">
        <v>11</v>
      </c>
      <c r="G48" s="24">
        <v>16</v>
      </c>
      <c r="H48" s="24">
        <v>19</v>
      </c>
      <c r="I48" s="24">
        <v>38</v>
      </c>
      <c r="J48" s="24">
        <v>47</v>
      </c>
      <c r="K48" s="24">
        <v>20</v>
      </c>
      <c r="L48" s="24">
        <v>4</v>
      </c>
      <c r="M48" s="24">
        <v>21</v>
      </c>
      <c r="N48" s="24" t="s">
        <v>44</v>
      </c>
      <c r="O48" s="24" t="s">
        <v>44</v>
      </c>
      <c r="P48" s="24" t="s">
        <v>44</v>
      </c>
      <c r="Q48" s="24" t="s">
        <v>44</v>
      </c>
      <c r="R48" s="24" t="s">
        <v>44</v>
      </c>
      <c r="S48" s="24" t="s">
        <v>44</v>
      </c>
    </row>
    <row r="49" spans="1:19" x14ac:dyDescent="0.35">
      <c r="A49" s="26" t="s">
        <v>163</v>
      </c>
      <c r="B49" s="23" t="s">
        <v>43</v>
      </c>
      <c r="C49" s="24">
        <f t="shared" si="1"/>
        <v>0</v>
      </c>
      <c r="D49" s="24">
        <v>0</v>
      </c>
      <c r="E49" s="24"/>
      <c r="F49" s="24" t="s">
        <v>44</v>
      </c>
      <c r="G49" s="24" t="s">
        <v>44</v>
      </c>
      <c r="H49" s="24" t="s">
        <v>44</v>
      </c>
      <c r="I49" s="24" t="s">
        <v>44</v>
      </c>
      <c r="J49" s="24" t="s">
        <v>44</v>
      </c>
      <c r="K49" s="24" t="s">
        <v>44</v>
      </c>
      <c r="L49" s="24" t="s">
        <v>44</v>
      </c>
      <c r="M49" s="24" t="s">
        <v>44</v>
      </c>
      <c r="N49" s="24" t="s">
        <v>44</v>
      </c>
      <c r="O49" s="24" t="s">
        <v>44</v>
      </c>
      <c r="P49" s="24" t="s">
        <v>44</v>
      </c>
      <c r="Q49" s="24" t="s">
        <v>44</v>
      </c>
      <c r="R49" s="24" t="s">
        <v>44</v>
      </c>
      <c r="S49" s="24" t="s">
        <v>44</v>
      </c>
    </row>
    <row r="50" spans="1:19" x14ac:dyDescent="0.35">
      <c r="A50" s="23" t="s">
        <v>164</v>
      </c>
      <c r="B50" s="23" t="s">
        <v>95</v>
      </c>
      <c r="C50" s="24">
        <f t="shared" si="1"/>
        <v>192</v>
      </c>
      <c r="D50" s="29">
        <v>78</v>
      </c>
      <c r="E50" s="24">
        <v>12</v>
      </c>
      <c r="F50" s="24">
        <v>19</v>
      </c>
      <c r="G50" s="24">
        <v>35</v>
      </c>
      <c r="H50" s="24">
        <v>17</v>
      </c>
      <c r="I50" s="24">
        <v>32</v>
      </c>
      <c r="J50" s="24">
        <v>24</v>
      </c>
      <c r="K50" s="24">
        <v>19</v>
      </c>
      <c r="L50" s="24">
        <v>7</v>
      </c>
      <c r="M50" s="24">
        <v>9</v>
      </c>
      <c r="N50" s="24">
        <v>18</v>
      </c>
      <c r="O50" s="24" t="s">
        <v>44</v>
      </c>
      <c r="P50" s="24" t="s">
        <v>44</v>
      </c>
      <c r="Q50" s="24" t="s">
        <v>44</v>
      </c>
      <c r="R50" s="24" t="s">
        <v>44</v>
      </c>
      <c r="S50" s="24" t="s">
        <v>44</v>
      </c>
    </row>
    <row r="51" spans="1:19" x14ac:dyDescent="0.35">
      <c r="A51" s="23" t="s">
        <v>96</v>
      </c>
      <c r="B51" s="23" t="s">
        <v>43</v>
      </c>
      <c r="C51" s="24">
        <f t="shared" si="1"/>
        <v>0</v>
      </c>
      <c r="D51" s="24" t="s">
        <v>44</v>
      </c>
      <c r="E51" s="24" t="s">
        <v>44</v>
      </c>
      <c r="F51" s="24" t="s">
        <v>44</v>
      </c>
      <c r="G51" s="24" t="s">
        <v>44</v>
      </c>
      <c r="H51" s="24" t="s">
        <v>44</v>
      </c>
      <c r="I51" s="24" t="s">
        <v>44</v>
      </c>
      <c r="J51" s="24" t="s">
        <v>44</v>
      </c>
      <c r="K51" s="24" t="s">
        <v>44</v>
      </c>
      <c r="L51" s="24" t="s">
        <v>44</v>
      </c>
      <c r="M51" s="24" t="s">
        <v>44</v>
      </c>
      <c r="N51" s="24" t="s">
        <v>44</v>
      </c>
      <c r="O51" s="24" t="s">
        <v>44</v>
      </c>
      <c r="P51" s="24" t="s">
        <v>44</v>
      </c>
      <c r="Q51" s="24" t="s">
        <v>44</v>
      </c>
      <c r="R51" s="24" t="s">
        <v>44</v>
      </c>
      <c r="S51" s="24" t="s">
        <v>44</v>
      </c>
    </row>
    <row r="52" spans="1:19" x14ac:dyDescent="0.35">
      <c r="A52" s="23" t="s">
        <v>97</v>
      </c>
      <c r="B52" s="23" t="s">
        <v>43</v>
      </c>
      <c r="C52" s="24">
        <f t="shared" si="1"/>
        <v>0</v>
      </c>
      <c r="D52" s="24" t="s">
        <v>44</v>
      </c>
      <c r="E52" s="24" t="s">
        <v>44</v>
      </c>
      <c r="F52" s="24" t="s">
        <v>44</v>
      </c>
      <c r="G52" s="24" t="s">
        <v>44</v>
      </c>
      <c r="H52" s="24" t="s">
        <v>44</v>
      </c>
      <c r="I52" s="24" t="s">
        <v>44</v>
      </c>
      <c r="J52" s="24" t="s">
        <v>44</v>
      </c>
      <c r="K52" s="24" t="s">
        <v>44</v>
      </c>
      <c r="L52" s="24" t="s">
        <v>44</v>
      </c>
      <c r="M52" s="24" t="s">
        <v>44</v>
      </c>
      <c r="N52" s="24" t="s">
        <v>44</v>
      </c>
      <c r="O52" s="24" t="s">
        <v>44</v>
      </c>
      <c r="P52" s="24" t="s">
        <v>44</v>
      </c>
      <c r="Q52" s="24" t="s">
        <v>44</v>
      </c>
      <c r="R52" s="24" t="s">
        <v>44</v>
      </c>
      <c r="S52" s="24" t="s">
        <v>44</v>
      </c>
    </row>
    <row r="53" spans="1:19" x14ac:dyDescent="0.35">
      <c r="A53" s="23" t="s">
        <v>98</v>
      </c>
      <c r="B53" s="23" t="s">
        <v>43</v>
      </c>
      <c r="C53" s="24">
        <f t="shared" si="1"/>
        <v>0</v>
      </c>
      <c r="D53" s="24" t="s">
        <v>44</v>
      </c>
      <c r="E53" s="24" t="s">
        <v>44</v>
      </c>
      <c r="F53" s="24" t="s">
        <v>44</v>
      </c>
      <c r="G53" s="24" t="s">
        <v>44</v>
      </c>
      <c r="H53" s="24" t="s">
        <v>44</v>
      </c>
      <c r="I53" s="24" t="s">
        <v>44</v>
      </c>
      <c r="J53" s="24" t="s">
        <v>44</v>
      </c>
      <c r="K53" s="24" t="s">
        <v>44</v>
      </c>
      <c r="L53" s="24" t="s">
        <v>44</v>
      </c>
      <c r="M53" s="24" t="s">
        <v>44</v>
      </c>
      <c r="N53" s="24" t="s">
        <v>44</v>
      </c>
      <c r="O53" s="24" t="s">
        <v>44</v>
      </c>
      <c r="P53" s="24" t="s">
        <v>44</v>
      </c>
      <c r="Q53" s="24" t="s">
        <v>44</v>
      </c>
      <c r="R53" s="24" t="s">
        <v>44</v>
      </c>
      <c r="S53" s="24" t="s">
        <v>44</v>
      </c>
    </row>
    <row r="54" spans="1:19" x14ac:dyDescent="0.35">
      <c r="A54" s="23" t="s">
        <v>167</v>
      </c>
      <c r="B54" s="23" t="s">
        <v>43</v>
      </c>
      <c r="C54" s="24">
        <f t="shared" si="1"/>
        <v>0</v>
      </c>
      <c r="D54" s="24"/>
      <c r="E54" s="24"/>
      <c r="F54" s="24" t="s">
        <v>44</v>
      </c>
      <c r="G54" s="24" t="s">
        <v>44</v>
      </c>
      <c r="H54" s="24" t="s">
        <v>44</v>
      </c>
      <c r="I54" s="24" t="s">
        <v>44</v>
      </c>
      <c r="J54" s="24" t="s">
        <v>44</v>
      </c>
      <c r="K54" s="24" t="s">
        <v>44</v>
      </c>
      <c r="L54" s="24" t="s">
        <v>44</v>
      </c>
      <c r="M54" s="24" t="s">
        <v>44</v>
      </c>
      <c r="N54" s="24" t="s">
        <v>44</v>
      </c>
      <c r="O54" s="24" t="s">
        <v>44</v>
      </c>
      <c r="P54" s="24" t="s">
        <v>44</v>
      </c>
      <c r="Q54" s="24" t="s">
        <v>44</v>
      </c>
      <c r="R54" s="24" t="s">
        <v>44</v>
      </c>
      <c r="S54" s="24" t="s">
        <v>44</v>
      </c>
    </row>
    <row r="55" spans="1:19" ht="72.5" x14ac:dyDescent="0.35">
      <c r="A55" s="23" t="s">
        <v>166</v>
      </c>
      <c r="B55" s="30" t="s">
        <v>177</v>
      </c>
      <c r="C55" s="24">
        <f t="shared" si="1"/>
        <v>228</v>
      </c>
      <c r="D55" s="24">
        <v>22</v>
      </c>
      <c r="E55" s="24">
        <v>34</v>
      </c>
      <c r="F55" s="24">
        <v>29</v>
      </c>
      <c r="G55" s="24">
        <v>47</v>
      </c>
      <c r="H55" s="24">
        <v>1</v>
      </c>
      <c r="I55" s="24">
        <v>6</v>
      </c>
      <c r="J55" s="24">
        <v>4</v>
      </c>
      <c r="K55" s="24">
        <v>11</v>
      </c>
      <c r="L55" s="24">
        <v>6</v>
      </c>
      <c r="M55" s="24" t="s">
        <v>44</v>
      </c>
      <c r="N55" s="24">
        <v>19</v>
      </c>
      <c r="O55" s="24">
        <v>50</v>
      </c>
      <c r="P55" s="24">
        <v>12</v>
      </c>
      <c r="Q55" s="24">
        <v>1</v>
      </c>
      <c r="R55" s="24">
        <v>8</v>
      </c>
      <c r="S55" s="24" t="s">
        <v>44</v>
      </c>
    </row>
    <row r="56" spans="1:19" x14ac:dyDescent="0.35">
      <c r="A56" s="23" t="s">
        <v>38</v>
      </c>
      <c r="B56" s="23" t="s">
        <v>99</v>
      </c>
      <c r="C56" s="24">
        <f t="shared" si="1"/>
        <v>2</v>
      </c>
      <c r="D56" s="24">
        <v>2</v>
      </c>
      <c r="E56" s="24" t="s">
        <v>44</v>
      </c>
      <c r="F56" s="24" t="s">
        <v>44</v>
      </c>
      <c r="G56" s="24" t="s">
        <v>44</v>
      </c>
      <c r="H56" s="24" t="s">
        <v>44</v>
      </c>
      <c r="I56" s="24" t="s">
        <v>44</v>
      </c>
      <c r="J56" s="24" t="s">
        <v>44</v>
      </c>
      <c r="K56" s="24" t="s">
        <v>44</v>
      </c>
      <c r="L56" s="24" t="s">
        <v>44</v>
      </c>
      <c r="M56" s="24">
        <v>1</v>
      </c>
      <c r="N56" s="24" t="s">
        <v>44</v>
      </c>
      <c r="O56" s="24" t="s">
        <v>44</v>
      </c>
      <c r="P56" s="24">
        <v>1</v>
      </c>
      <c r="Q56" s="24" t="s">
        <v>44</v>
      </c>
      <c r="R56" s="24" t="s">
        <v>44</v>
      </c>
      <c r="S56" s="24" t="s">
        <v>44</v>
      </c>
    </row>
    <row r="57" spans="1:19" ht="29" x14ac:dyDescent="0.35">
      <c r="A57" s="23" t="s">
        <v>171</v>
      </c>
      <c r="B57" s="26" t="s">
        <v>101</v>
      </c>
      <c r="C57" s="24">
        <f t="shared" si="1"/>
        <v>29</v>
      </c>
      <c r="D57" s="24">
        <v>28</v>
      </c>
      <c r="E57" s="24">
        <v>6</v>
      </c>
      <c r="F57" s="24">
        <v>5</v>
      </c>
      <c r="G57" s="24">
        <v>2</v>
      </c>
      <c r="H57" s="24" t="s">
        <v>44</v>
      </c>
      <c r="I57" s="24" t="s">
        <v>44</v>
      </c>
      <c r="J57" s="24" t="s">
        <v>44</v>
      </c>
      <c r="K57" s="24" t="s">
        <v>44</v>
      </c>
      <c r="L57" s="24" t="s">
        <v>44</v>
      </c>
      <c r="M57" s="24">
        <v>12</v>
      </c>
      <c r="N57" s="24">
        <v>4</v>
      </c>
      <c r="O57" s="24" t="s">
        <v>44</v>
      </c>
      <c r="P57" s="24" t="s">
        <v>44</v>
      </c>
      <c r="Q57" s="24" t="s">
        <v>44</v>
      </c>
      <c r="R57" s="24" t="s">
        <v>44</v>
      </c>
      <c r="S57" s="24" t="s">
        <v>44</v>
      </c>
    </row>
    <row r="58" spans="1:19" x14ac:dyDescent="0.35">
      <c r="A58" s="23" t="s">
        <v>102</v>
      </c>
      <c r="B58" s="23" t="s">
        <v>77</v>
      </c>
      <c r="C58" s="24">
        <f t="shared" si="1"/>
        <v>667</v>
      </c>
      <c r="D58" s="24">
        <v>702</v>
      </c>
      <c r="E58" s="24">
        <v>63</v>
      </c>
      <c r="F58" s="24">
        <v>54</v>
      </c>
      <c r="G58" s="24">
        <v>60</v>
      </c>
      <c r="H58" s="24">
        <v>40</v>
      </c>
      <c r="I58" s="24">
        <v>61</v>
      </c>
      <c r="J58" s="24">
        <v>58</v>
      </c>
      <c r="K58" s="24">
        <v>52</v>
      </c>
      <c r="L58" s="24">
        <v>22</v>
      </c>
      <c r="M58" s="24">
        <v>49</v>
      </c>
      <c r="N58" s="24">
        <v>35</v>
      </c>
      <c r="O58" s="24">
        <v>43</v>
      </c>
      <c r="P58" s="24">
        <v>81</v>
      </c>
      <c r="Q58" s="24">
        <v>33</v>
      </c>
      <c r="R58" s="24">
        <v>16</v>
      </c>
      <c r="S58" s="24" t="s">
        <v>44</v>
      </c>
    </row>
    <row r="59" spans="1:19" ht="29" x14ac:dyDescent="0.35">
      <c r="A59" s="26" t="s">
        <v>168</v>
      </c>
      <c r="B59" s="23" t="s">
        <v>58</v>
      </c>
      <c r="C59" s="24">
        <f t="shared" si="1"/>
        <v>326</v>
      </c>
      <c r="D59" s="24">
        <v>10</v>
      </c>
      <c r="E59" s="24">
        <v>78</v>
      </c>
      <c r="F59" s="24">
        <v>79</v>
      </c>
      <c r="G59" s="24">
        <v>110</v>
      </c>
      <c r="H59" s="24">
        <v>1</v>
      </c>
      <c r="I59" s="24">
        <v>12</v>
      </c>
      <c r="J59" s="24">
        <v>19</v>
      </c>
      <c r="K59" s="24">
        <v>26</v>
      </c>
      <c r="L59" s="24">
        <v>1</v>
      </c>
      <c r="M59" s="24" t="s">
        <v>44</v>
      </c>
      <c r="N59" s="24" t="s">
        <v>44</v>
      </c>
      <c r="O59" s="24" t="s">
        <v>44</v>
      </c>
      <c r="P59" s="24" t="s">
        <v>44</v>
      </c>
      <c r="Q59" s="24" t="s">
        <v>44</v>
      </c>
      <c r="R59" s="24" t="s">
        <v>44</v>
      </c>
      <c r="S59" s="24" t="s">
        <v>44</v>
      </c>
    </row>
    <row r="60" spans="1:19" x14ac:dyDescent="0.35">
      <c r="A60" s="31" t="s">
        <v>104</v>
      </c>
      <c r="B60" s="32"/>
      <c r="C60" s="24">
        <f t="shared" si="1"/>
        <v>4794</v>
      </c>
      <c r="D60" s="2">
        <f t="shared" ref="D60:S60" si="2">SUM(D2:D59)</f>
        <v>3033</v>
      </c>
      <c r="E60" s="2">
        <f t="shared" si="2"/>
        <v>573</v>
      </c>
      <c r="F60" s="2">
        <f t="shared" si="2"/>
        <v>464</v>
      </c>
      <c r="G60" s="2">
        <f t="shared" si="2"/>
        <v>673</v>
      </c>
      <c r="H60" s="2">
        <f t="shared" si="2"/>
        <v>267</v>
      </c>
      <c r="I60" s="2">
        <f t="shared" si="2"/>
        <v>497</v>
      </c>
      <c r="J60" s="2">
        <f t="shared" si="2"/>
        <v>381</v>
      </c>
      <c r="K60" s="2">
        <f t="shared" si="2"/>
        <v>449</v>
      </c>
      <c r="L60" s="2">
        <f t="shared" si="2"/>
        <v>230</v>
      </c>
      <c r="M60" s="2">
        <f t="shared" si="2"/>
        <v>324</v>
      </c>
      <c r="N60" s="2">
        <f t="shared" si="2"/>
        <v>284</v>
      </c>
      <c r="O60" s="2">
        <f t="shared" si="2"/>
        <v>222</v>
      </c>
      <c r="P60" s="2">
        <f t="shared" si="2"/>
        <v>207</v>
      </c>
      <c r="Q60" s="2">
        <f t="shared" si="2"/>
        <v>107</v>
      </c>
      <c r="R60" s="2">
        <f t="shared" si="2"/>
        <v>95</v>
      </c>
      <c r="S60" s="2">
        <f t="shared" si="2"/>
        <v>21</v>
      </c>
    </row>
    <row r="61" spans="1:19" ht="29" x14ac:dyDescent="0.35">
      <c r="A61" s="30" t="s">
        <v>191</v>
      </c>
      <c r="B61" s="32"/>
      <c r="C61" s="24"/>
      <c r="D61" s="2"/>
      <c r="E61" s="2">
        <v>24</v>
      </c>
      <c r="F61" s="2">
        <v>21</v>
      </c>
      <c r="G61" s="2">
        <v>18</v>
      </c>
      <c r="H61" s="2">
        <v>17</v>
      </c>
      <c r="I61" s="2">
        <v>18</v>
      </c>
      <c r="J61" s="2">
        <v>19</v>
      </c>
      <c r="K61" s="2">
        <v>17</v>
      </c>
      <c r="L61" s="2">
        <v>16</v>
      </c>
      <c r="M61" s="2">
        <v>17</v>
      </c>
      <c r="N61" s="2">
        <v>16</v>
      </c>
      <c r="O61" s="2">
        <v>12</v>
      </c>
      <c r="P61" s="2">
        <v>13</v>
      </c>
      <c r="Q61" s="2">
        <v>10</v>
      </c>
      <c r="R61" s="2">
        <v>9</v>
      </c>
      <c r="S61" s="2">
        <v>5</v>
      </c>
    </row>
    <row r="62" spans="1:19" x14ac:dyDescent="0.35">
      <c r="A62" s="19"/>
      <c r="C62" s="33"/>
    </row>
    <row r="63" spans="1:19" x14ac:dyDescent="0.35">
      <c r="A63" s="19"/>
      <c r="C63" s="33"/>
    </row>
    <row r="64" spans="1:19" x14ac:dyDescent="0.35">
      <c r="A64" s="19"/>
    </row>
    <row r="65" spans="1:14" x14ac:dyDescent="0.35">
      <c r="A65" s="19"/>
      <c r="N65" s="120"/>
    </row>
    <row r="66" spans="1:14" x14ac:dyDescent="0.35">
      <c r="A66" s="19"/>
    </row>
    <row r="67" spans="1:14" x14ac:dyDescent="0.35">
      <c r="A67" s="19"/>
    </row>
    <row r="68" spans="1:14" x14ac:dyDescent="0.35">
      <c r="A68" s="19"/>
    </row>
    <row r="69" spans="1:14" x14ac:dyDescent="0.35">
      <c r="A69" s="19"/>
    </row>
    <row r="70" spans="1:14" x14ac:dyDescent="0.35">
      <c r="A70" s="19"/>
    </row>
    <row r="71" spans="1:14" x14ac:dyDescent="0.35">
      <c r="A71" s="19"/>
    </row>
    <row r="72" spans="1:14" x14ac:dyDescent="0.35">
      <c r="A72" s="19"/>
    </row>
    <row r="73" spans="1:14" x14ac:dyDescent="0.35">
      <c r="A73" s="19"/>
    </row>
    <row r="74" spans="1:14" x14ac:dyDescent="0.35">
      <c r="A74" s="19"/>
    </row>
    <row r="75" spans="1:14" x14ac:dyDescent="0.35">
      <c r="A75" s="19"/>
    </row>
    <row r="76" spans="1:14" x14ac:dyDescent="0.35">
      <c r="A76" s="19"/>
    </row>
    <row r="77" spans="1:14" x14ac:dyDescent="0.35">
      <c r="A77" s="19"/>
    </row>
    <row r="78" spans="1:14" x14ac:dyDescent="0.35">
      <c r="A78" s="19"/>
    </row>
    <row r="79" spans="1:14" x14ac:dyDescent="0.35">
      <c r="A79" s="19"/>
    </row>
    <row r="80" spans="1:14" x14ac:dyDescent="0.35">
      <c r="A80" s="19"/>
    </row>
    <row r="81" spans="1:1" x14ac:dyDescent="0.35">
      <c r="A81" s="19"/>
    </row>
    <row r="82" spans="1:1" x14ac:dyDescent="0.35">
      <c r="A82" s="19"/>
    </row>
    <row r="83" spans="1:1" x14ac:dyDescent="0.35">
      <c r="A83" s="19"/>
    </row>
    <row r="84" spans="1:1" x14ac:dyDescent="0.35">
      <c r="A84" s="19"/>
    </row>
    <row r="85" spans="1:1" x14ac:dyDescent="0.35">
      <c r="A85" s="19"/>
    </row>
    <row r="86" spans="1:1" x14ac:dyDescent="0.35">
      <c r="A86" s="19"/>
    </row>
    <row r="87" spans="1:1" x14ac:dyDescent="0.35">
      <c r="A87" s="19"/>
    </row>
    <row r="88" spans="1:1" x14ac:dyDescent="0.35">
      <c r="A88" s="19"/>
    </row>
    <row r="89" spans="1:1" x14ac:dyDescent="0.35">
      <c r="A89" s="19"/>
    </row>
    <row r="90" spans="1:1" x14ac:dyDescent="0.35">
      <c r="A90" s="19"/>
    </row>
    <row r="91" spans="1:1" x14ac:dyDescent="0.35">
      <c r="A91" s="19"/>
    </row>
    <row r="92" spans="1:1" x14ac:dyDescent="0.35">
      <c r="A92" s="19"/>
    </row>
    <row r="93" spans="1:1" x14ac:dyDescent="0.35">
      <c r="A93" s="19"/>
    </row>
    <row r="94" spans="1:1" x14ac:dyDescent="0.35">
      <c r="A94" s="19"/>
    </row>
    <row r="95" spans="1:1" x14ac:dyDescent="0.35">
      <c r="A95" s="19"/>
    </row>
    <row r="96" spans="1:1" x14ac:dyDescent="0.35">
      <c r="A96" s="19"/>
    </row>
    <row r="97" spans="1:1" x14ac:dyDescent="0.35">
      <c r="A97" s="19"/>
    </row>
    <row r="98" spans="1:1" x14ac:dyDescent="0.35">
      <c r="A98" s="19"/>
    </row>
    <row r="99" spans="1:1" x14ac:dyDescent="0.35">
      <c r="A99" s="19"/>
    </row>
    <row r="100" spans="1:1" x14ac:dyDescent="0.35">
      <c r="A100" s="19"/>
    </row>
    <row r="101" spans="1:1" x14ac:dyDescent="0.35">
      <c r="A101" s="19"/>
    </row>
    <row r="102" spans="1:1" x14ac:dyDescent="0.35">
      <c r="A102" s="19"/>
    </row>
    <row r="103" spans="1:1" x14ac:dyDescent="0.35">
      <c r="A103" s="19"/>
    </row>
    <row r="104" spans="1:1" x14ac:dyDescent="0.35">
      <c r="A104" s="19"/>
    </row>
    <row r="105" spans="1:1" x14ac:dyDescent="0.35">
      <c r="A105" s="19"/>
    </row>
    <row r="106" spans="1:1" x14ac:dyDescent="0.35">
      <c r="A106" s="19"/>
    </row>
    <row r="107" spans="1:1" x14ac:dyDescent="0.35">
      <c r="A107" s="19"/>
    </row>
    <row r="108" spans="1:1" x14ac:dyDescent="0.35">
      <c r="A108" s="19"/>
    </row>
    <row r="109" spans="1:1" x14ac:dyDescent="0.35">
      <c r="A109" s="19"/>
    </row>
    <row r="110" spans="1:1" x14ac:dyDescent="0.35">
      <c r="A110" s="19"/>
    </row>
    <row r="111" spans="1:1" x14ac:dyDescent="0.35">
      <c r="A111" s="19"/>
    </row>
    <row r="112" spans="1:1" x14ac:dyDescent="0.35">
      <c r="A112" s="19"/>
    </row>
    <row r="113" spans="1:1" x14ac:dyDescent="0.35">
      <c r="A113" s="19"/>
    </row>
    <row r="114" spans="1:1" x14ac:dyDescent="0.35">
      <c r="A114" s="19"/>
    </row>
    <row r="115" spans="1:1" x14ac:dyDescent="0.35">
      <c r="A115" s="19"/>
    </row>
    <row r="116" spans="1:1" x14ac:dyDescent="0.35">
      <c r="A116" s="19"/>
    </row>
    <row r="117" spans="1:1" x14ac:dyDescent="0.35">
      <c r="A117" s="19"/>
    </row>
    <row r="118" spans="1:1" x14ac:dyDescent="0.35">
      <c r="A118" s="19"/>
    </row>
    <row r="119" spans="1:1" x14ac:dyDescent="0.35">
      <c r="A119" s="19"/>
    </row>
    <row r="120" spans="1:1" x14ac:dyDescent="0.35">
      <c r="A120" s="19"/>
    </row>
    <row r="121" spans="1:1" x14ac:dyDescent="0.35">
      <c r="A121" s="19"/>
    </row>
    <row r="122" spans="1:1" x14ac:dyDescent="0.35">
      <c r="A122" s="19"/>
    </row>
    <row r="123" spans="1:1" x14ac:dyDescent="0.35">
      <c r="A123" s="19"/>
    </row>
    <row r="124" spans="1:1" x14ac:dyDescent="0.35">
      <c r="A124" s="19"/>
    </row>
    <row r="125" spans="1:1" x14ac:dyDescent="0.35">
      <c r="A125" s="19"/>
    </row>
    <row r="126" spans="1:1" x14ac:dyDescent="0.35">
      <c r="A126" s="19"/>
    </row>
    <row r="127" spans="1:1" x14ac:dyDescent="0.35">
      <c r="A127" s="19"/>
    </row>
    <row r="128" spans="1:1" x14ac:dyDescent="0.35">
      <c r="A128" s="19"/>
    </row>
    <row r="129" spans="1:1" x14ac:dyDescent="0.35">
      <c r="A129" s="19"/>
    </row>
    <row r="130" spans="1:1" x14ac:dyDescent="0.35">
      <c r="A130" s="19"/>
    </row>
    <row r="131" spans="1:1" x14ac:dyDescent="0.35">
      <c r="A131" s="19"/>
    </row>
    <row r="132" spans="1:1" x14ac:dyDescent="0.35">
      <c r="A132" s="19"/>
    </row>
    <row r="133" spans="1:1" x14ac:dyDescent="0.35">
      <c r="A133" s="19"/>
    </row>
    <row r="134" spans="1:1" x14ac:dyDescent="0.35">
      <c r="A134" s="19"/>
    </row>
    <row r="135" spans="1:1" x14ac:dyDescent="0.35">
      <c r="A135" s="19"/>
    </row>
    <row r="136" spans="1:1" x14ac:dyDescent="0.35">
      <c r="A136" s="19"/>
    </row>
    <row r="137" spans="1:1" x14ac:dyDescent="0.35">
      <c r="A137" s="19"/>
    </row>
    <row r="138" spans="1:1" x14ac:dyDescent="0.35">
      <c r="A138" s="19"/>
    </row>
    <row r="139" spans="1:1" x14ac:dyDescent="0.35">
      <c r="A139" s="19"/>
    </row>
    <row r="140" spans="1:1" x14ac:dyDescent="0.35">
      <c r="A140" s="19"/>
    </row>
    <row r="141" spans="1:1" x14ac:dyDescent="0.35">
      <c r="A141" s="19"/>
    </row>
    <row r="142" spans="1:1" x14ac:dyDescent="0.35">
      <c r="A142" s="19"/>
    </row>
    <row r="143" spans="1:1" x14ac:dyDescent="0.35">
      <c r="A143" s="19"/>
    </row>
    <row r="144" spans="1:1" x14ac:dyDescent="0.35">
      <c r="A144" s="19"/>
    </row>
    <row r="145" spans="1:1" x14ac:dyDescent="0.35">
      <c r="A145" s="19"/>
    </row>
    <row r="146" spans="1:1" x14ac:dyDescent="0.35">
      <c r="A146" s="19"/>
    </row>
    <row r="147" spans="1:1" x14ac:dyDescent="0.35">
      <c r="A147" s="19"/>
    </row>
    <row r="148" spans="1:1" x14ac:dyDescent="0.35">
      <c r="A148" s="19"/>
    </row>
    <row r="149" spans="1:1" x14ac:dyDescent="0.35">
      <c r="A149" s="19"/>
    </row>
    <row r="150" spans="1:1" x14ac:dyDescent="0.35">
      <c r="A150" s="19"/>
    </row>
    <row r="151" spans="1:1" x14ac:dyDescent="0.35">
      <c r="A151" s="19"/>
    </row>
    <row r="152" spans="1:1" x14ac:dyDescent="0.35">
      <c r="A152" s="19"/>
    </row>
    <row r="153" spans="1:1" x14ac:dyDescent="0.35">
      <c r="A153" s="19"/>
    </row>
    <row r="154" spans="1:1" x14ac:dyDescent="0.35">
      <c r="A154" s="19"/>
    </row>
    <row r="155" spans="1:1" x14ac:dyDescent="0.35">
      <c r="A155" s="19"/>
    </row>
    <row r="156" spans="1:1" x14ac:dyDescent="0.35">
      <c r="A156" s="19"/>
    </row>
    <row r="157" spans="1:1" x14ac:dyDescent="0.35">
      <c r="A157" s="19"/>
    </row>
    <row r="158" spans="1:1" x14ac:dyDescent="0.35">
      <c r="A158" s="19"/>
    </row>
    <row r="159" spans="1:1" x14ac:dyDescent="0.35">
      <c r="A159" s="19"/>
    </row>
    <row r="160" spans="1:1" x14ac:dyDescent="0.35">
      <c r="A160" s="19"/>
    </row>
    <row r="161" spans="1:1" x14ac:dyDescent="0.35">
      <c r="A161" s="19"/>
    </row>
    <row r="162" spans="1:1" x14ac:dyDescent="0.35">
      <c r="A162" s="19"/>
    </row>
    <row r="163" spans="1:1" x14ac:dyDescent="0.35">
      <c r="A163" s="19"/>
    </row>
    <row r="164" spans="1:1" x14ac:dyDescent="0.35">
      <c r="A164" s="19"/>
    </row>
    <row r="165" spans="1:1" x14ac:dyDescent="0.35">
      <c r="A165" s="19"/>
    </row>
    <row r="166" spans="1:1" x14ac:dyDescent="0.35">
      <c r="A166" s="19"/>
    </row>
    <row r="167" spans="1:1" x14ac:dyDescent="0.35">
      <c r="A167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940A-D0E3-4615-BED1-EE863C97AB1B}">
  <dimension ref="A1:I60"/>
  <sheetViews>
    <sheetView workbookViewId="0">
      <selection activeCell="B2" sqref="B2"/>
    </sheetView>
  </sheetViews>
  <sheetFormatPr defaultRowHeight="14.5" x14ac:dyDescent="0.35"/>
  <cols>
    <col min="1" max="1" width="70.08984375" style="39" customWidth="1"/>
    <col min="2" max="2" width="16.6328125" style="192" customWidth="1"/>
    <col min="3" max="3" width="15.36328125" style="46" customWidth="1"/>
    <col min="4" max="4" width="14.453125" style="45" customWidth="1"/>
    <col min="5" max="5" width="8.7265625" style="46"/>
    <col min="6" max="6" width="16.54296875" style="46" customWidth="1"/>
  </cols>
  <sheetData>
    <row r="1" spans="1:9" ht="74" x14ac:dyDescent="0.45">
      <c r="A1" s="40" t="s">
        <v>240</v>
      </c>
      <c r="B1" s="197" t="s">
        <v>248</v>
      </c>
      <c r="C1" s="198" t="s">
        <v>245</v>
      </c>
      <c r="D1" s="196" t="s">
        <v>209</v>
      </c>
      <c r="E1" s="199" t="s">
        <v>246</v>
      </c>
      <c r="F1" s="200" t="s">
        <v>247</v>
      </c>
    </row>
    <row r="2" spans="1:9" ht="87" x14ac:dyDescent="0.35">
      <c r="A2" s="164" t="s">
        <v>105</v>
      </c>
      <c r="B2" s="179" t="s">
        <v>210</v>
      </c>
      <c r="C2" s="166">
        <v>32</v>
      </c>
      <c r="D2" s="165" t="s">
        <v>211</v>
      </c>
      <c r="E2" s="167">
        <v>6</v>
      </c>
      <c r="F2" s="168">
        <f t="shared" ref="F2:F7" si="0">SUM(C2:E2)</f>
        <v>38</v>
      </c>
    </row>
    <row r="3" spans="1:9" ht="29" x14ac:dyDescent="0.35">
      <c r="A3" s="164" t="s">
        <v>140</v>
      </c>
      <c r="B3" s="180" t="s">
        <v>212</v>
      </c>
      <c r="C3" s="166">
        <v>19</v>
      </c>
      <c r="D3" s="169" t="s">
        <v>213</v>
      </c>
      <c r="E3" s="167">
        <v>6</v>
      </c>
      <c r="F3" s="168">
        <f t="shared" si="0"/>
        <v>25</v>
      </c>
    </row>
    <row r="4" spans="1:9" ht="43.5" x14ac:dyDescent="0.35">
      <c r="A4" s="164" t="s">
        <v>102</v>
      </c>
      <c r="B4" s="180" t="s">
        <v>214</v>
      </c>
      <c r="C4" s="166">
        <v>16</v>
      </c>
      <c r="D4" s="169" t="s">
        <v>215</v>
      </c>
      <c r="E4" s="167">
        <v>2</v>
      </c>
      <c r="F4" s="168">
        <f t="shared" si="0"/>
        <v>18</v>
      </c>
    </row>
    <row r="5" spans="1:9" ht="43.5" x14ac:dyDescent="0.35">
      <c r="A5" s="35" t="s">
        <v>60</v>
      </c>
      <c r="B5" s="179" t="s">
        <v>216</v>
      </c>
      <c r="C5" s="47">
        <v>15</v>
      </c>
      <c r="D5" s="158">
        <v>2021</v>
      </c>
      <c r="E5" s="149">
        <v>1</v>
      </c>
      <c r="F5" s="41">
        <f>C5+E5</f>
        <v>16</v>
      </c>
      <c r="I5" s="117"/>
    </row>
    <row r="6" spans="1:9" ht="29" x14ac:dyDescent="0.35">
      <c r="A6" s="164" t="s">
        <v>184</v>
      </c>
      <c r="B6" s="180" t="s">
        <v>217</v>
      </c>
      <c r="C6" s="166">
        <v>12</v>
      </c>
      <c r="D6" s="169" t="s">
        <v>218</v>
      </c>
      <c r="E6" s="167">
        <v>3</v>
      </c>
      <c r="F6" s="168">
        <f t="shared" si="0"/>
        <v>15</v>
      </c>
      <c r="I6" s="117"/>
    </row>
    <row r="7" spans="1:9" ht="29" x14ac:dyDescent="0.35">
      <c r="A7" s="164" t="s">
        <v>88</v>
      </c>
      <c r="B7" s="180" t="s">
        <v>219</v>
      </c>
      <c r="C7" s="166">
        <v>11</v>
      </c>
      <c r="D7" s="169" t="s">
        <v>220</v>
      </c>
      <c r="E7" s="167">
        <v>3</v>
      </c>
      <c r="F7" s="168">
        <f t="shared" si="0"/>
        <v>14</v>
      </c>
    </row>
    <row r="8" spans="1:9" ht="29" x14ac:dyDescent="0.35">
      <c r="A8" s="35" t="s">
        <v>59</v>
      </c>
      <c r="B8" s="179" t="s">
        <v>221</v>
      </c>
      <c r="C8" s="47">
        <v>12</v>
      </c>
      <c r="D8" s="158">
        <v>2021</v>
      </c>
      <c r="E8" s="149">
        <v>1</v>
      </c>
      <c r="F8" s="41">
        <f>C8+E8</f>
        <v>13</v>
      </c>
    </row>
    <row r="9" spans="1:9" ht="43.5" x14ac:dyDescent="0.35">
      <c r="A9" s="164" t="s">
        <v>106</v>
      </c>
      <c r="B9" s="180" t="s">
        <v>222</v>
      </c>
      <c r="C9" s="166">
        <v>11</v>
      </c>
      <c r="D9" s="169">
        <v>2016</v>
      </c>
      <c r="E9" s="167">
        <v>1</v>
      </c>
      <c r="F9" s="168">
        <f>C9+E9</f>
        <v>12</v>
      </c>
    </row>
    <row r="10" spans="1:9" ht="43.5" x14ac:dyDescent="0.35">
      <c r="A10" s="170" t="s">
        <v>53</v>
      </c>
      <c r="B10" s="181" t="s">
        <v>223</v>
      </c>
      <c r="C10" s="171">
        <v>7</v>
      </c>
      <c r="D10" s="172">
        <v>2016</v>
      </c>
      <c r="E10" s="173">
        <v>1</v>
      </c>
      <c r="F10" s="174">
        <f>C10+E10</f>
        <v>8</v>
      </c>
    </row>
    <row r="11" spans="1:9" s="1" customFormat="1" ht="29" x14ac:dyDescent="0.35">
      <c r="A11" s="170" t="s">
        <v>50</v>
      </c>
      <c r="B11" s="181" t="s">
        <v>224</v>
      </c>
      <c r="C11" s="171">
        <v>7</v>
      </c>
      <c r="D11" s="172"/>
      <c r="E11" s="173" t="s">
        <v>44</v>
      </c>
      <c r="F11" s="174">
        <f t="shared" ref="F11:F16" si="1">SUM(C11:E11)</f>
        <v>7</v>
      </c>
    </row>
    <row r="12" spans="1:9" x14ac:dyDescent="0.35">
      <c r="A12" s="34" t="s">
        <v>72</v>
      </c>
      <c r="B12" s="182" t="s">
        <v>225</v>
      </c>
      <c r="C12" s="48">
        <v>5</v>
      </c>
      <c r="D12" s="159" t="s">
        <v>226</v>
      </c>
      <c r="E12" s="150">
        <v>2</v>
      </c>
      <c r="F12" s="42">
        <f t="shared" si="1"/>
        <v>7</v>
      </c>
    </row>
    <row r="13" spans="1:9" ht="29" x14ac:dyDescent="0.35">
      <c r="A13" s="34" t="s">
        <v>100</v>
      </c>
      <c r="B13" s="182" t="s">
        <v>227</v>
      </c>
      <c r="C13" s="48">
        <v>6</v>
      </c>
      <c r="D13" s="159">
        <v>2015</v>
      </c>
      <c r="E13" s="150">
        <v>1</v>
      </c>
      <c r="F13" s="42">
        <f>C13+E13</f>
        <v>7</v>
      </c>
    </row>
    <row r="14" spans="1:9" ht="29" x14ac:dyDescent="0.35">
      <c r="A14" s="34" t="s">
        <v>179</v>
      </c>
      <c r="B14" s="182" t="s">
        <v>228</v>
      </c>
      <c r="C14" s="48">
        <v>8</v>
      </c>
      <c r="D14" s="159">
        <v>2002</v>
      </c>
      <c r="E14" s="150">
        <v>1</v>
      </c>
      <c r="F14" s="42">
        <f>C14+E14</f>
        <v>9</v>
      </c>
    </row>
    <row r="15" spans="1:9" x14ac:dyDescent="0.35">
      <c r="A15" s="36" t="s">
        <v>46</v>
      </c>
      <c r="B15" s="183" t="s">
        <v>229</v>
      </c>
      <c r="C15" s="49">
        <v>4</v>
      </c>
      <c r="D15" s="160">
        <v>2013</v>
      </c>
      <c r="E15" s="151">
        <v>1</v>
      </c>
      <c r="F15" s="43">
        <f>C15+E15</f>
        <v>5</v>
      </c>
    </row>
    <row r="16" spans="1:9" ht="29" x14ac:dyDescent="0.35">
      <c r="A16" s="37" t="s">
        <v>178</v>
      </c>
      <c r="B16" s="184" t="s">
        <v>230</v>
      </c>
      <c r="C16" s="50">
        <v>4</v>
      </c>
      <c r="D16" s="161" t="s">
        <v>44</v>
      </c>
      <c r="E16" s="152" t="s">
        <v>44</v>
      </c>
      <c r="F16" s="44">
        <f t="shared" si="1"/>
        <v>4</v>
      </c>
    </row>
    <row r="17" spans="1:6" x14ac:dyDescent="0.35">
      <c r="A17" s="37" t="s">
        <v>107</v>
      </c>
      <c r="B17" s="184">
        <v>2015</v>
      </c>
      <c r="C17" s="50">
        <v>2</v>
      </c>
      <c r="D17" s="161">
        <v>2016</v>
      </c>
      <c r="E17" s="152">
        <v>1</v>
      </c>
      <c r="F17" s="44">
        <f>C17+E17</f>
        <v>3</v>
      </c>
    </row>
    <row r="18" spans="1:6" ht="29" x14ac:dyDescent="0.35">
      <c r="A18" s="127" t="s">
        <v>193</v>
      </c>
      <c r="B18" s="185" t="s">
        <v>231</v>
      </c>
      <c r="C18" s="50">
        <v>3</v>
      </c>
      <c r="D18" s="161" t="s">
        <v>44</v>
      </c>
      <c r="E18" s="152" t="s">
        <v>44</v>
      </c>
      <c r="F18" s="44">
        <v>3</v>
      </c>
    </row>
    <row r="19" spans="1:6" x14ac:dyDescent="0.35">
      <c r="A19" s="37" t="s">
        <v>17</v>
      </c>
      <c r="B19" s="184" t="s">
        <v>232</v>
      </c>
      <c r="C19" s="50">
        <v>3</v>
      </c>
      <c r="D19" s="161" t="s">
        <v>44</v>
      </c>
      <c r="E19" s="152" t="s">
        <v>44</v>
      </c>
      <c r="F19" s="44">
        <v>3</v>
      </c>
    </row>
    <row r="20" spans="1:6" x14ac:dyDescent="0.35">
      <c r="A20" s="37" t="s">
        <v>76</v>
      </c>
      <c r="B20" s="184" t="s">
        <v>233</v>
      </c>
      <c r="C20" s="50">
        <v>3</v>
      </c>
      <c r="D20" s="161"/>
      <c r="E20" s="152" t="s">
        <v>44</v>
      </c>
      <c r="F20" s="44">
        <f>C20</f>
        <v>3</v>
      </c>
    </row>
    <row r="21" spans="1:6" x14ac:dyDescent="0.35">
      <c r="A21" s="37" t="s">
        <v>108</v>
      </c>
      <c r="B21" s="184" t="s">
        <v>234</v>
      </c>
      <c r="C21" s="50">
        <v>3</v>
      </c>
      <c r="D21" s="161"/>
      <c r="E21" s="152" t="s">
        <v>44</v>
      </c>
      <c r="F21" s="44">
        <f>C21</f>
        <v>3</v>
      </c>
    </row>
    <row r="22" spans="1:6" x14ac:dyDescent="0.35">
      <c r="A22" s="58" t="s">
        <v>74</v>
      </c>
      <c r="B22" s="186" t="s">
        <v>132</v>
      </c>
      <c r="C22" s="60">
        <v>2</v>
      </c>
      <c r="D22" s="162"/>
      <c r="E22" s="153" t="s">
        <v>44</v>
      </c>
      <c r="F22" s="59">
        <f>C22</f>
        <v>2</v>
      </c>
    </row>
    <row r="23" spans="1:6" x14ac:dyDescent="0.35">
      <c r="A23" s="58" t="s">
        <v>180</v>
      </c>
      <c r="B23" s="186" t="s">
        <v>235</v>
      </c>
      <c r="C23" s="60">
        <v>2</v>
      </c>
      <c r="D23" s="162"/>
      <c r="E23" s="153" t="s">
        <v>44</v>
      </c>
      <c r="F23" s="59">
        <v>2</v>
      </c>
    </row>
    <row r="24" spans="1:6" x14ac:dyDescent="0.35">
      <c r="A24" s="58" t="s">
        <v>109</v>
      </c>
      <c r="B24" s="186" t="s">
        <v>236</v>
      </c>
      <c r="C24" s="60">
        <v>2</v>
      </c>
      <c r="D24" s="162"/>
      <c r="E24" s="153" t="s">
        <v>44</v>
      </c>
      <c r="F24" s="59">
        <v>2</v>
      </c>
    </row>
    <row r="25" spans="1:6" x14ac:dyDescent="0.35">
      <c r="A25" s="58" t="s">
        <v>93</v>
      </c>
      <c r="B25" s="186">
        <v>2006</v>
      </c>
      <c r="C25" s="60">
        <v>2</v>
      </c>
      <c r="D25" s="162"/>
      <c r="E25" s="153" t="s">
        <v>44</v>
      </c>
      <c r="F25" s="59">
        <v>2</v>
      </c>
    </row>
    <row r="26" spans="1:6" x14ac:dyDescent="0.35">
      <c r="A26" s="58" t="s">
        <v>103</v>
      </c>
      <c r="B26" s="186">
        <v>2014</v>
      </c>
      <c r="C26" s="60">
        <v>2</v>
      </c>
      <c r="D26" s="162"/>
      <c r="E26" s="153" t="s">
        <v>44</v>
      </c>
      <c r="F26" s="59">
        <v>2</v>
      </c>
    </row>
    <row r="27" spans="1:6" x14ac:dyDescent="0.35">
      <c r="A27" s="53" t="s">
        <v>110</v>
      </c>
      <c r="B27" s="187">
        <v>2015</v>
      </c>
      <c r="C27" s="55">
        <v>1</v>
      </c>
      <c r="D27" s="163"/>
      <c r="E27" s="154" t="s">
        <v>44</v>
      </c>
      <c r="F27" s="54">
        <v>1</v>
      </c>
    </row>
    <row r="28" spans="1:6" x14ac:dyDescent="0.35">
      <c r="A28" s="53" t="s">
        <v>96</v>
      </c>
      <c r="B28" s="187"/>
      <c r="C28" s="55" t="s">
        <v>44</v>
      </c>
      <c r="D28" s="163">
        <v>2016</v>
      </c>
      <c r="E28" s="154">
        <v>1</v>
      </c>
      <c r="F28" s="54">
        <v>1</v>
      </c>
    </row>
    <row r="29" spans="1:6" x14ac:dyDescent="0.35">
      <c r="A29" s="56" t="s">
        <v>181</v>
      </c>
      <c r="B29" s="188"/>
      <c r="C29" s="57" t="s">
        <v>44</v>
      </c>
      <c r="D29" s="163">
        <v>2016</v>
      </c>
      <c r="E29" s="155">
        <v>1</v>
      </c>
      <c r="F29" s="54">
        <v>1</v>
      </c>
    </row>
    <row r="30" spans="1:6" x14ac:dyDescent="0.35">
      <c r="A30" s="38" t="s">
        <v>152</v>
      </c>
      <c r="B30" s="189"/>
      <c r="C30" s="147" t="s">
        <v>44</v>
      </c>
      <c r="E30" s="156" t="s">
        <v>44</v>
      </c>
      <c r="F30" s="178">
        <v>0</v>
      </c>
    </row>
    <row r="31" spans="1:6" x14ac:dyDescent="0.35">
      <c r="A31" s="38" t="s">
        <v>183</v>
      </c>
      <c r="B31" s="189"/>
      <c r="C31" s="147" t="s">
        <v>44</v>
      </c>
      <c r="E31" s="156" t="s">
        <v>44</v>
      </c>
      <c r="F31" s="178">
        <v>0</v>
      </c>
    </row>
    <row r="32" spans="1:6" x14ac:dyDescent="0.35">
      <c r="A32" s="38" t="s">
        <v>182</v>
      </c>
      <c r="B32" s="189"/>
      <c r="C32" s="147" t="s">
        <v>44</v>
      </c>
      <c r="E32" s="156" t="s">
        <v>44</v>
      </c>
      <c r="F32" s="178">
        <v>0</v>
      </c>
    </row>
    <row r="33" spans="1:6" x14ac:dyDescent="0.35">
      <c r="A33" s="38" t="s">
        <v>49</v>
      </c>
      <c r="B33" s="189"/>
      <c r="C33" s="147" t="s">
        <v>44</v>
      </c>
      <c r="E33" s="156" t="s">
        <v>44</v>
      </c>
      <c r="F33" s="178">
        <v>0</v>
      </c>
    </row>
    <row r="34" spans="1:6" ht="29" x14ac:dyDescent="0.35">
      <c r="A34" s="38" t="s">
        <v>192</v>
      </c>
      <c r="B34" s="189"/>
      <c r="C34" s="147" t="s">
        <v>44</v>
      </c>
      <c r="E34" s="156" t="s">
        <v>44</v>
      </c>
      <c r="F34" s="178">
        <v>0</v>
      </c>
    </row>
    <row r="35" spans="1:6" x14ac:dyDescent="0.35">
      <c r="A35" s="38" t="s">
        <v>146</v>
      </c>
      <c r="B35" s="189"/>
      <c r="C35" s="147" t="s">
        <v>44</v>
      </c>
      <c r="E35" s="156" t="s">
        <v>44</v>
      </c>
      <c r="F35" s="178">
        <v>0</v>
      </c>
    </row>
    <row r="36" spans="1:6" ht="29" x14ac:dyDescent="0.35">
      <c r="A36" s="38" t="s">
        <v>16</v>
      </c>
      <c r="B36" s="189"/>
      <c r="C36" s="147" t="s">
        <v>44</v>
      </c>
      <c r="E36" s="156" t="s">
        <v>44</v>
      </c>
      <c r="F36" s="178">
        <v>0</v>
      </c>
    </row>
    <row r="37" spans="1:6" x14ac:dyDescent="0.35">
      <c r="A37" s="38" t="s">
        <v>9</v>
      </c>
      <c r="B37" s="189"/>
      <c r="C37" s="147" t="s">
        <v>44</v>
      </c>
      <c r="E37" s="156" t="s">
        <v>44</v>
      </c>
      <c r="F37" s="178">
        <v>0</v>
      </c>
    </row>
    <row r="38" spans="1:6" x14ac:dyDescent="0.35">
      <c r="A38" s="38" t="s">
        <v>10</v>
      </c>
      <c r="B38" s="189"/>
      <c r="C38" s="147" t="s">
        <v>44</v>
      </c>
      <c r="E38" s="156" t="s">
        <v>44</v>
      </c>
      <c r="F38" s="178">
        <v>0</v>
      </c>
    </row>
    <row r="39" spans="1:6" x14ac:dyDescent="0.35">
      <c r="A39" s="38" t="s">
        <v>61</v>
      </c>
      <c r="B39" s="189"/>
      <c r="C39" s="147" t="s">
        <v>44</v>
      </c>
      <c r="E39" s="156" t="s">
        <v>44</v>
      </c>
      <c r="F39" s="178">
        <v>0</v>
      </c>
    </row>
    <row r="40" spans="1:6" x14ac:dyDescent="0.35">
      <c r="A40" s="175" t="s">
        <v>12</v>
      </c>
      <c r="B40" s="190"/>
      <c r="C40" s="176" t="s">
        <v>44</v>
      </c>
      <c r="E40" s="177" t="s">
        <v>44</v>
      </c>
      <c r="F40" s="178">
        <v>0</v>
      </c>
    </row>
    <row r="41" spans="1:6" x14ac:dyDescent="0.35">
      <c r="A41" s="38" t="s">
        <v>13</v>
      </c>
      <c r="B41" s="189"/>
      <c r="C41" s="147" t="s">
        <v>44</v>
      </c>
      <c r="E41" s="156" t="s">
        <v>44</v>
      </c>
      <c r="F41" s="178">
        <v>0</v>
      </c>
    </row>
    <row r="42" spans="1:6" x14ac:dyDescent="0.35">
      <c r="A42" s="38" t="s">
        <v>14</v>
      </c>
      <c r="B42" s="189"/>
      <c r="C42" s="147" t="s">
        <v>44</v>
      </c>
      <c r="E42" s="156" t="s">
        <v>44</v>
      </c>
      <c r="F42" s="178">
        <v>0</v>
      </c>
    </row>
    <row r="43" spans="1:6" ht="29" x14ac:dyDescent="0.35">
      <c r="A43" s="38" t="s">
        <v>15</v>
      </c>
      <c r="B43" s="189"/>
      <c r="C43" s="147" t="s">
        <v>44</v>
      </c>
      <c r="E43" s="156" t="s">
        <v>44</v>
      </c>
      <c r="F43" s="178">
        <v>0</v>
      </c>
    </row>
    <row r="44" spans="1:6" ht="29" x14ac:dyDescent="0.35">
      <c r="A44" s="5" t="s">
        <v>18</v>
      </c>
      <c r="B44" s="91"/>
      <c r="C44" s="147" t="s">
        <v>44</v>
      </c>
      <c r="E44" s="156" t="s">
        <v>44</v>
      </c>
      <c r="F44" s="178">
        <v>0</v>
      </c>
    </row>
    <row r="45" spans="1:6" x14ac:dyDescent="0.35">
      <c r="A45" s="5" t="s">
        <v>19</v>
      </c>
      <c r="B45" s="91"/>
      <c r="C45" s="147" t="s">
        <v>44</v>
      </c>
      <c r="E45" s="156" t="s">
        <v>44</v>
      </c>
      <c r="F45" s="178">
        <v>0</v>
      </c>
    </row>
    <row r="46" spans="1:6" x14ac:dyDescent="0.35">
      <c r="A46" s="5" t="s">
        <v>20</v>
      </c>
      <c r="B46" s="91"/>
      <c r="C46" s="147" t="s">
        <v>44</v>
      </c>
      <c r="E46" s="156" t="s">
        <v>44</v>
      </c>
      <c r="F46" s="178">
        <v>0</v>
      </c>
    </row>
    <row r="47" spans="1:6" x14ac:dyDescent="0.35">
      <c r="A47" s="38" t="s">
        <v>150</v>
      </c>
      <c r="B47" s="189"/>
      <c r="C47" s="147" t="s">
        <v>44</v>
      </c>
      <c r="E47" s="156" t="s">
        <v>44</v>
      </c>
      <c r="F47" s="178">
        <v>0</v>
      </c>
    </row>
    <row r="48" spans="1:6" ht="29" x14ac:dyDescent="0.35">
      <c r="A48" s="5" t="s">
        <v>22</v>
      </c>
      <c r="B48" s="91"/>
      <c r="C48" s="147" t="s">
        <v>44</v>
      </c>
      <c r="E48" s="156" t="s">
        <v>44</v>
      </c>
      <c r="F48" s="178">
        <v>0</v>
      </c>
    </row>
    <row r="49" spans="1:7" x14ac:dyDescent="0.35">
      <c r="A49" s="5" t="s">
        <v>153</v>
      </c>
      <c r="B49" s="91"/>
      <c r="C49" s="147" t="s">
        <v>44</v>
      </c>
      <c r="E49" s="156" t="s">
        <v>44</v>
      </c>
      <c r="F49" s="178">
        <v>0</v>
      </c>
    </row>
    <row r="50" spans="1:7" x14ac:dyDescent="0.35">
      <c r="A50" s="5" t="s">
        <v>28</v>
      </c>
      <c r="B50" s="91"/>
      <c r="C50" s="147" t="s">
        <v>44</v>
      </c>
      <c r="E50" s="156" t="s">
        <v>44</v>
      </c>
      <c r="F50" s="178">
        <v>0</v>
      </c>
    </row>
    <row r="51" spans="1:7" ht="29" x14ac:dyDescent="0.35">
      <c r="A51" s="5" t="s">
        <v>151</v>
      </c>
      <c r="B51" s="91"/>
      <c r="C51" s="147" t="s">
        <v>44</v>
      </c>
      <c r="E51" s="156" t="s">
        <v>44</v>
      </c>
      <c r="F51" s="178">
        <v>0</v>
      </c>
    </row>
    <row r="52" spans="1:7" ht="29" x14ac:dyDescent="0.35">
      <c r="A52" s="5" t="s">
        <v>145</v>
      </c>
      <c r="B52" s="91"/>
      <c r="C52" s="147" t="s">
        <v>44</v>
      </c>
      <c r="E52" s="156" t="s">
        <v>44</v>
      </c>
      <c r="F52" s="178">
        <v>0</v>
      </c>
    </row>
    <row r="53" spans="1:7" x14ac:dyDescent="0.35">
      <c r="A53" s="5" t="s">
        <v>139</v>
      </c>
      <c r="B53" s="91"/>
      <c r="C53" s="147" t="s">
        <v>44</v>
      </c>
      <c r="E53" s="156" t="s">
        <v>44</v>
      </c>
      <c r="F53" s="178">
        <v>0</v>
      </c>
    </row>
    <row r="54" spans="1:7" x14ac:dyDescent="0.35">
      <c r="A54" s="5" t="s">
        <v>147</v>
      </c>
      <c r="B54" s="91"/>
      <c r="C54" s="147" t="s">
        <v>44</v>
      </c>
      <c r="E54" s="156" t="s">
        <v>44</v>
      </c>
      <c r="F54" s="178">
        <v>0</v>
      </c>
    </row>
    <row r="55" spans="1:7" x14ac:dyDescent="0.35">
      <c r="A55" s="5" t="s">
        <v>33</v>
      </c>
      <c r="B55" s="91"/>
      <c r="C55" s="147" t="s">
        <v>44</v>
      </c>
      <c r="E55" s="156" t="s">
        <v>44</v>
      </c>
      <c r="F55" s="178">
        <v>0</v>
      </c>
    </row>
    <row r="56" spans="1:7" x14ac:dyDescent="0.35">
      <c r="A56" s="5" t="s">
        <v>35</v>
      </c>
      <c r="B56" s="91"/>
      <c r="C56" s="147" t="s">
        <v>44</v>
      </c>
      <c r="E56" s="156" t="s">
        <v>44</v>
      </c>
      <c r="F56" s="178">
        <v>0</v>
      </c>
    </row>
    <row r="57" spans="1:7" ht="29" x14ac:dyDescent="0.35">
      <c r="A57" s="5" t="s">
        <v>165</v>
      </c>
      <c r="B57" s="91"/>
      <c r="C57" s="147" t="s">
        <v>44</v>
      </c>
      <c r="E57" s="156" t="s">
        <v>44</v>
      </c>
      <c r="F57" s="178">
        <v>0</v>
      </c>
    </row>
    <row r="58" spans="1:7" x14ac:dyDescent="0.35">
      <c r="A58" s="5" t="s">
        <v>37</v>
      </c>
      <c r="B58" s="91"/>
      <c r="C58" s="147" t="s">
        <v>44</v>
      </c>
      <c r="E58" s="156" t="s">
        <v>44</v>
      </c>
      <c r="F58" s="178">
        <v>0</v>
      </c>
    </row>
    <row r="59" spans="1:7" x14ac:dyDescent="0.35">
      <c r="A59" s="5" t="s">
        <v>38</v>
      </c>
      <c r="B59" s="91"/>
      <c r="C59" s="147" t="s">
        <v>44</v>
      </c>
      <c r="E59" s="156" t="s">
        <v>44</v>
      </c>
      <c r="F59" s="178">
        <v>0</v>
      </c>
      <c r="G59" s="61"/>
    </row>
    <row r="60" spans="1:7" x14ac:dyDescent="0.35">
      <c r="A60" s="51" t="s">
        <v>111</v>
      </c>
      <c r="B60" s="191"/>
      <c r="C60" s="148">
        <f>SUM(C2:C59)</f>
        <v>194</v>
      </c>
      <c r="D60" s="52"/>
      <c r="E60" s="157">
        <f>SUM(E2:E59)</f>
        <v>32</v>
      </c>
      <c r="F60" s="52">
        <f>SUM(F2:F59)</f>
        <v>226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7076E-003E-4E37-ACAF-61FC46506028}">
  <dimension ref="A1:M62"/>
  <sheetViews>
    <sheetView workbookViewId="0">
      <selection activeCell="A2" sqref="A2"/>
    </sheetView>
  </sheetViews>
  <sheetFormatPr defaultRowHeight="14.5" x14ac:dyDescent="0.35"/>
  <cols>
    <col min="1" max="1" width="70.1796875" style="62" customWidth="1"/>
    <col min="2" max="2" width="17.08984375" style="4" customWidth="1"/>
    <col min="3" max="3" width="12.36328125" customWidth="1"/>
    <col min="4" max="4" width="16.36328125" style="4" customWidth="1"/>
    <col min="5" max="5" width="12.81640625" customWidth="1"/>
    <col min="6" max="6" width="12.90625" customWidth="1"/>
    <col min="8" max="8" width="24.81640625" customWidth="1"/>
    <col min="9" max="9" width="4.6328125" customWidth="1"/>
    <col min="10" max="10" width="12.6328125" customWidth="1"/>
    <col min="14" max="14" width="35.1796875" customWidth="1"/>
  </cols>
  <sheetData>
    <row r="1" spans="1:13" ht="83" customHeight="1" x14ac:dyDescent="0.35">
      <c r="A1" s="63" t="s">
        <v>241</v>
      </c>
      <c r="B1" s="193" t="s">
        <v>249</v>
      </c>
      <c r="C1" s="193" t="s">
        <v>112</v>
      </c>
      <c r="D1" s="193" t="s">
        <v>113</v>
      </c>
      <c r="E1" s="194" t="s">
        <v>187</v>
      </c>
      <c r="F1" s="195" t="s">
        <v>250</v>
      </c>
    </row>
    <row r="2" spans="1:13" ht="77.5" x14ac:dyDescent="0.35">
      <c r="A2" s="64" t="s">
        <v>45</v>
      </c>
      <c r="B2" s="79" t="s">
        <v>114</v>
      </c>
      <c r="C2" s="65">
        <v>4</v>
      </c>
      <c r="D2" s="79" t="s">
        <v>115</v>
      </c>
      <c r="E2" s="65">
        <v>10</v>
      </c>
      <c r="F2" s="80">
        <f t="shared" ref="F2:F18" si="0">C2+E2</f>
        <v>14</v>
      </c>
      <c r="G2" s="10"/>
      <c r="H2" s="10"/>
      <c r="I2" s="10"/>
      <c r="J2" s="10"/>
    </row>
    <row r="3" spans="1:13" ht="46.5" x14ac:dyDescent="0.35">
      <c r="A3" s="66" t="s">
        <v>184</v>
      </c>
      <c r="B3" s="79" t="s">
        <v>116</v>
      </c>
      <c r="C3" s="65">
        <v>7</v>
      </c>
      <c r="D3" s="79" t="s">
        <v>117</v>
      </c>
      <c r="E3" s="65">
        <v>6</v>
      </c>
      <c r="F3" s="80">
        <f t="shared" si="0"/>
        <v>13</v>
      </c>
      <c r="G3" s="10"/>
      <c r="H3" s="10"/>
      <c r="I3" s="10"/>
      <c r="J3" s="10"/>
    </row>
    <row r="4" spans="1:13" ht="46.5" x14ac:dyDescent="0.35">
      <c r="A4" s="64" t="s">
        <v>106</v>
      </c>
      <c r="B4" s="79" t="s">
        <v>118</v>
      </c>
      <c r="C4" s="65">
        <v>4</v>
      </c>
      <c r="D4" s="79" t="s">
        <v>119</v>
      </c>
      <c r="E4" s="65">
        <v>7</v>
      </c>
      <c r="F4" s="81">
        <f t="shared" si="0"/>
        <v>11</v>
      </c>
      <c r="G4" s="10"/>
      <c r="H4" s="10"/>
      <c r="I4" s="10"/>
      <c r="J4" s="10"/>
      <c r="K4" s="10"/>
      <c r="L4" s="10"/>
      <c r="M4" s="10"/>
    </row>
    <row r="5" spans="1:13" ht="31" x14ac:dyDescent="0.35">
      <c r="A5" s="67" t="s">
        <v>102</v>
      </c>
      <c r="B5" s="82" t="s">
        <v>120</v>
      </c>
      <c r="C5" s="68">
        <v>4</v>
      </c>
      <c r="D5" s="82" t="s">
        <v>121</v>
      </c>
      <c r="E5" s="68">
        <v>5</v>
      </c>
      <c r="F5" s="83">
        <f t="shared" si="0"/>
        <v>9</v>
      </c>
    </row>
    <row r="6" spans="1:13" ht="15.5" x14ac:dyDescent="0.35">
      <c r="A6" s="67" t="s">
        <v>122</v>
      </c>
      <c r="B6" s="82" t="s">
        <v>123</v>
      </c>
      <c r="C6" s="68">
        <v>3</v>
      </c>
      <c r="D6" s="82" t="s">
        <v>124</v>
      </c>
      <c r="E6" s="68">
        <v>3</v>
      </c>
      <c r="F6" s="83">
        <f t="shared" si="0"/>
        <v>6</v>
      </c>
    </row>
    <row r="7" spans="1:13" ht="31" x14ac:dyDescent="0.35">
      <c r="A7" s="69" t="s">
        <v>125</v>
      </c>
      <c r="B7" s="84" t="s">
        <v>44</v>
      </c>
      <c r="C7" s="70">
        <v>0</v>
      </c>
      <c r="D7" s="84" t="s">
        <v>126</v>
      </c>
      <c r="E7" s="70">
        <v>5</v>
      </c>
      <c r="F7" s="85">
        <f t="shared" si="0"/>
        <v>5</v>
      </c>
    </row>
    <row r="8" spans="1:13" ht="15.5" x14ac:dyDescent="0.35">
      <c r="A8" s="71" t="s">
        <v>48</v>
      </c>
      <c r="B8" s="84" t="s">
        <v>127</v>
      </c>
      <c r="C8" s="70">
        <v>2</v>
      </c>
      <c r="D8" s="84" t="s">
        <v>127</v>
      </c>
      <c r="E8" s="70">
        <v>2</v>
      </c>
      <c r="F8" s="85">
        <f t="shared" si="0"/>
        <v>4</v>
      </c>
    </row>
    <row r="9" spans="1:13" ht="15.5" x14ac:dyDescent="0.35">
      <c r="A9" s="72" t="s">
        <v>185</v>
      </c>
      <c r="B9" s="84">
        <v>2019</v>
      </c>
      <c r="C9" s="70">
        <v>1</v>
      </c>
      <c r="D9" s="84" t="s">
        <v>128</v>
      </c>
      <c r="E9" s="70">
        <v>2</v>
      </c>
      <c r="F9" s="85">
        <f t="shared" si="0"/>
        <v>3</v>
      </c>
    </row>
    <row r="10" spans="1:13" ht="15.5" x14ac:dyDescent="0.35">
      <c r="A10" s="73" t="s">
        <v>76</v>
      </c>
      <c r="B10" s="86" t="s">
        <v>44</v>
      </c>
      <c r="C10" s="74">
        <v>0</v>
      </c>
      <c r="D10" s="86" t="s">
        <v>57</v>
      </c>
      <c r="E10" s="74">
        <v>2</v>
      </c>
      <c r="F10" s="87">
        <f t="shared" si="0"/>
        <v>2</v>
      </c>
    </row>
    <row r="11" spans="1:13" ht="15.5" x14ac:dyDescent="0.35">
      <c r="A11" s="73" t="s">
        <v>129</v>
      </c>
      <c r="B11" s="86" t="s">
        <v>44</v>
      </c>
      <c r="C11" s="74">
        <v>0</v>
      </c>
      <c r="D11" s="86" t="s">
        <v>130</v>
      </c>
      <c r="E11" s="74">
        <v>2</v>
      </c>
      <c r="F11" s="87">
        <f t="shared" si="0"/>
        <v>2</v>
      </c>
    </row>
    <row r="12" spans="1:13" ht="15.5" x14ac:dyDescent="0.35">
      <c r="A12" s="75" t="s">
        <v>131</v>
      </c>
      <c r="B12" s="86" t="s">
        <v>44</v>
      </c>
      <c r="C12" s="74">
        <v>0</v>
      </c>
      <c r="D12" s="86" t="s">
        <v>132</v>
      </c>
      <c r="E12" s="74">
        <v>2</v>
      </c>
      <c r="F12" s="87">
        <f t="shared" si="0"/>
        <v>2</v>
      </c>
    </row>
    <row r="13" spans="1:13" ht="15.5" x14ac:dyDescent="0.35">
      <c r="A13" s="76" t="s">
        <v>53</v>
      </c>
      <c r="B13" s="88" t="s">
        <v>44</v>
      </c>
      <c r="C13" s="77">
        <v>0</v>
      </c>
      <c r="D13" s="88">
        <v>2019</v>
      </c>
      <c r="E13" s="77">
        <v>1</v>
      </c>
      <c r="F13" s="89">
        <f t="shared" si="0"/>
        <v>1</v>
      </c>
    </row>
    <row r="14" spans="1:13" ht="15.5" x14ac:dyDescent="0.35">
      <c r="A14" s="76" t="s">
        <v>60</v>
      </c>
      <c r="B14" s="88" t="s">
        <v>44</v>
      </c>
      <c r="C14" s="77">
        <v>0</v>
      </c>
      <c r="D14" s="88">
        <v>2019</v>
      </c>
      <c r="E14" s="77">
        <v>1</v>
      </c>
      <c r="F14" s="89">
        <f t="shared" si="0"/>
        <v>1</v>
      </c>
    </row>
    <row r="15" spans="1:13" ht="15.5" x14ac:dyDescent="0.35">
      <c r="A15" s="78" t="s">
        <v>133</v>
      </c>
      <c r="B15" s="88" t="s">
        <v>44</v>
      </c>
      <c r="C15" s="77">
        <v>0</v>
      </c>
      <c r="D15" s="88">
        <v>2019</v>
      </c>
      <c r="E15" s="77">
        <v>1</v>
      </c>
      <c r="F15" s="89">
        <f t="shared" si="0"/>
        <v>1</v>
      </c>
    </row>
    <row r="16" spans="1:13" ht="15.5" x14ac:dyDescent="0.35">
      <c r="A16" s="76" t="s">
        <v>134</v>
      </c>
      <c r="B16" s="88" t="s">
        <v>44</v>
      </c>
      <c r="C16" s="77">
        <v>0</v>
      </c>
      <c r="D16" s="88">
        <v>2021</v>
      </c>
      <c r="E16" s="77">
        <v>1</v>
      </c>
      <c r="F16" s="89">
        <f t="shared" si="0"/>
        <v>1</v>
      </c>
    </row>
    <row r="17" spans="1:6" ht="31" x14ac:dyDescent="0.35">
      <c r="A17" s="76" t="s">
        <v>181</v>
      </c>
      <c r="B17" s="88" t="s">
        <v>44</v>
      </c>
      <c r="C17" s="77">
        <v>0</v>
      </c>
      <c r="D17" s="88">
        <v>2019</v>
      </c>
      <c r="E17" s="77">
        <v>1</v>
      </c>
      <c r="F17" s="89">
        <f t="shared" si="0"/>
        <v>1</v>
      </c>
    </row>
    <row r="18" spans="1:6" ht="15.5" x14ac:dyDescent="0.35">
      <c r="A18" s="78" t="s">
        <v>100</v>
      </c>
      <c r="B18" s="88" t="s">
        <v>44</v>
      </c>
      <c r="C18" s="77">
        <v>0</v>
      </c>
      <c r="D18" s="88">
        <v>2013</v>
      </c>
      <c r="E18" s="77">
        <v>1</v>
      </c>
      <c r="F18" s="89">
        <f t="shared" si="0"/>
        <v>1</v>
      </c>
    </row>
    <row r="19" spans="1:6" ht="15.5" x14ac:dyDescent="0.35">
      <c r="A19" s="5" t="s">
        <v>3</v>
      </c>
      <c r="B19" s="90" t="s">
        <v>44</v>
      </c>
      <c r="C19" s="90" t="s">
        <v>44</v>
      </c>
      <c r="D19" s="90" t="s">
        <v>44</v>
      </c>
      <c r="E19" s="90" t="s">
        <v>44</v>
      </c>
      <c r="F19" s="90" t="s">
        <v>44</v>
      </c>
    </row>
    <row r="20" spans="1:6" ht="15.5" x14ac:dyDescent="0.35">
      <c r="A20" s="5" t="s">
        <v>4</v>
      </c>
      <c r="B20" s="90" t="s">
        <v>44</v>
      </c>
      <c r="C20" s="90" t="s">
        <v>44</v>
      </c>
      <c r="D20" s="90" t="s">
        <v>44</v>
      </c>
      <c r="E20" s="90" t="s">
        <v>44</v>
      </c>
      <c r="F20" s="90" t="s">
        <v>44</v>
      </c>
    </row>
    <row r="21" spans="1:6" x14ac:dyDescent="0.35">
      <c r="A21" s="38" t="s">
        <v>152</v>
      </c>
      <c r="B21" s="91" t="s">
        <v>44</v>
      </c>
      <c r="C21" s="91" t="s">
        <v>44</v>
      </c>
      <c r="D21" s="91" t="s">
        <v>44</v>
      </c>
      <c r="E21" s="91" t="s">
        <v>44</v>
      </c>
      <c r="F21" s="91" t="s">
        <v>44</v>
      </c>
    </row>
    <row r="22" spans="1:6" x14ac:dyDescent="0.35">
      <c r="A22" s="5" t="s">
        <v>6</v>
      </c>
      <c r="B22" s="91" t="s">
        <v>44</v>
      </c>
      <c r="C22" s="91" t="s">
        <v>44</v>
      </c>
      <c r="D22" s="91" t="s">
        <v>44</v>
      </c>
      <c r="E22" s="91" t="s">
        <v>44</v>
      </c>
      <c r="F22" s="91" t="s">
        <v>44</v>
      </c>
    </row>
    <row r="23" spans="1:6" ht="29" x14ac:dyDescent="0.35">
      <c r="A23" s="128" t="s">
        <v>193</v>
      </c>
      <c r="B23" s="91" t="s">
        <v>44</v>
      </c>
      <c r="C23" s="91" t="s">
        <v>44</v>
      </c>
      <c r="D23" s="91" t="s">
        <v>44</v>
      </c>
      <c r="E23" s="91" t="s">
        <v>44</v>
      </c>
      <c r="F23" s="91" t="s">
        <v>44</v>
      </c>
    </row>
    <row r="24" spans="1:6" x14ac:dyDescent="0.35">
      <c r="A24" s="38" t="s">
        <v>49</v>
      </c>
      <c r="B24" s="91" t="s">
        <v>44</v>
      </c>
      <c r="C24" s="91" t="s">
        <v>44</v>
      </c>
      <c r="D24" s="91" t="s">
        <v>44</v>
      </c>
      <c r="E24" s="91" t="s">
        <v>44</v>
      </c>
      <c r="F24" s="91" t="s">
        <v>44</v>
      </c>
    </row>
    <row r="25" spans="1:6" x14ac:dyDescent="0.35">
      <c r="A25" s="5" t="s">
        <v>143</v>
      </c>
      <c r="B25" s="91" t="s">
        <v>44</v>
      </c>
      <c r="C25" s="91" t="s">
        <v>44</v>
      </c>
      <c r="D25" s="91" t="s">
        <v>44</v>
      </c>
      <c r="E25" s="91" t="s">
        <v>44</v>
      </c>
      <c r="F25" s="91" t="s">
        <v>44</v>
      </c>
    </row>
    <row r="26" spans="1:6" ht="29" x14ac:dyDescent="0.35">
      <c r="A26" s="38" t="s">
        <v>192</v>
      </c>
      <c r="B26" s="91" t="s">
        <v>44</v>
      </c>
      <c r="C26" s="91" t="s">
        <v>44</v>
      </c>
      <c r="D26" s="91" t="s">
        <v>44</v>
      </c>
      <c r="E26" s="91" t="s">
        <v>44</v>
      </c>
      <c r="F26" s="91" t="s">
        <v>44</v>
      </c>
    </row>
    <row r="27" spans="1:6" x14ac:dyDescent="0.35">
      <c r="A27" s="38" t="s">
        <v>146</v>
      </c>
      <c r="B27" s="91" t="s">
        <v>44</v>
      </c>
      <c r="C27" s="91" t="s">
        <v>44</v>
      </c>
      <c r="D27" s="91" t="s">
        <v>44</v>
      </c>
      <c r="E27" s="91" t="s">
        <v>44</v>
      </c>
      <c r="F27" s="91" t="s">
        <v>44</v>
      </c>
    </row>
    <row r="28" spans="1:6" ht="29" x14ac:dyDescent="0.35">
      <c r="A28" s="38" t="s">
        <v>16</v>
      </c>
      <c r="B28" s="91" t="s">
        <v>44</v>
      </c>
      <c r="C28" s="91" t="s">
        <v>44</v>
      </c>
      <c r="D28" s="91" t="s">
        <v>44</v>
      </c>
      <c r="E28" s="91" t="s">
        <v>44</v>
      </c>
      <c r="F28" s="91" t="s">
        <v>44</v>
      </c>
    </row>
    <row r="29" spans="1:6" x14ac:dyDescent="0.35">
      <c r="A29" s="5" t="s">
        <v>7</v>
      </c>
      <c r="B29" s="91" t="s">
        <v>44</v>
      </c>
      <c r="C29" s="91" t="s">
        <v>44</v>
      </c>
      <c r="D29" s="91" t="s">
        <v>44</v>
      </c>
      <c r="E29" s="91" t="s">
        <v>44</v>
      </c>
      <c r="F29" s="91" t="s">
        <v>44</v>
      </c>
    </row>
    <row r="30" spans="1:6" x14ac:dyDescent="0.35">
      <c r="A30" s="38" t="s">
        <v>9</v>
      </c>
      <c r="B30" s="91" t="s">
        <v>44</v>
      </c>
      <c r="C30" s="91" t="s">
        <v>44</v>
      </c>
      <c r="D30" s="91" t="s">
        <v>44</v>
      </c>
      <c r="E30" s="91" t="s">
        <v>44</v>
      </c>
      <c r="F30" s="91" t="s">
        <v>44</v>
      </c>
    </row>
    <row r="31" spans="1:6" x14ac:dyDescent="0.35">
      <c r="A31" s="38" t="s">
        <v>10</v>
      </c>
      <c r="B31" s="91" t="s">
        <v>44</v>
      </c>
      <c r="C31" s="91" t="s">
        <v>44</v>
      </c>
      <c r="D31" s="91" t="s">
        <v>44</v>
      </c>
      <c r="E31" s="91" t="s">
        <v>44</v>
      </c>
      <c r="F31" s="91" t="s">
        <v>44</v>
      </c>
    </row>
    <row r="32" spans="1:6" x14ac:dyDescent="0.35">
      <c r="A32" s="38" t="s">
        <v>144</v>
      </c>
      <c r="B32" s="91" t="s">
        <v>44</v>
      </c>
      <c r="C32" s="91" t="s">
        <v>44</v>
      </c>
      <c r="D32" s="91" t="s">
        <v>44</v>
      </c>
      <c r="E32" s="91" t="s">
        <v>44</v>
      </c>
      <c r="F32" s="91" t="s">
        <v>44</v>
      </c>
    </row>
    <row r="33" spans="1:6" x14ac:dyDescent="0.35">
      <c r="A33" s="38" t="s">
        <v>61</v>
      </c>
      <c r="B33" s="91" t="s">
        <v>44</v>
      </c>
      <c r="C33" s="91" t="s">
        <v>44</v>
      </c>
      <c r="D33" s="91" t="s">
        <v>44</v>
      </c>
      <c r="E33" s="91" t="s">
        <v>44</v>
      </c>
      <c r="F33" s="91" t="s">
        <v>44</v>
      </c>
    </row>
    <row r="34" spans="1:6" x14ac:dyDescent="0.35">
      <c r="A34" s="38" t="s">
        <v>186</v>
      </c>
      <c r="B34" s="91" t="s">
        <v>44</v>
      </c>
      <c r="C34" s="91" t="s">
        <v>44</v>
      </c>
      <c r="D34" s="91" t="s">
        <v>44</v>
      </c>
      <c r="E34" s="91" t="s">
        <v>44</v>
      </c>
      <c r="F34" s="91" t="s">
        <v>44</v>
      </c>
    </row>
    <row r="35" spans="1:6" x14ac:dyDescent="0.35">
      <c r="A35" s="38" t="s">
        <v>13</v>
      </c>
      <c r="B35" s="91" t="s">
        <v>44</v>
      </c>
      <c r="C35" s="91" t="s">
        <v>44</v>
      </c>
      <c r="D35" s="91" t="s">
        <v>44</v>
      </c>
      <c r="E35" s="91" t="s">
        <v>44</v>
      </c>
      <c r="F35" s="91" t="s">
        <v>44</v>
      </c>
    </row>
    <row r="36" spans="1:6" x14ac:dyDescent="0.35">
      <c r="A36" s="38" t="s">
        <v>14</v>
      </c>
      <c r="B36" s="91" t="s">
        <v>44</v>
      </c>
      <c r="C36" s="91" t="s">
        <v>44</v>
      </c>
      <c r="D36" s="91" t="s">
        <v>44</v>
      </c>
      <c r="E36" s="91" t="s">
        <v>44</v>
      </c>
      <c r="F36" s="91" t="s">
        <v>44</v>
      </c>
    </row>
    <row r="37" spans="1:6" ht="29" x14ac:dyDescent="0.35">
      <c r="A37" s="38" t="s">
        <v>15</v>
      </c>
      <c r="B37" s="91" t="s">
        <v>44</v>
      </c>
      <c r="C37" s="91" t="s">
        <v>44</v>
      </c>
      <c r="D37" s="91" t="s">
        <v>44</v>
      </c>
      <c r="E37" s="91" t="s">
        <v>44</v>
      </c>
      <c r="F37" s="91" t="s">
        <v>44</v>
      </c>
    </row>
    <row r="38" spans="1:6" x14ac:dyDescent="0.35">
      <c r="A38" s="5" t="s">
        <v>17</v>
      </c>
      <c r="B38" s="91" t="s">
        <v>44</v>
      </c>
      <c r="C38" s="91" t="s">
        <v>44</v>
      </c>
      <c r="D38" s="91" t="s">
        <v>44</v>
      </c>
      <c r="E38" s="91" t="s">
        <v>44</v>
      </c>
      <c r="F38" s="91" t="s">
        <v>44</v>
      </c>
    </row>
    <row r="39" spans="1:6" ht="29" x14ac:dyDescent="0.35">
      <c r="A39" s="5" t="s">
        <v>18</v>
      </c>
      <c r="B39" s="91" t="s">
        <v>44</v>
      </c>
      <c r="C39" s="91" t="s">
        <v>44</v>
      </c>
      <c r="D39" s="91" t="s">
        <v>44</v>
      </c>
      <c r="E39" s="91" t="s">
        <v>44</v>
      </c>
      <c r="F39" s="91" t="s">
        <v>44</v>
      </c>
    </row>
    <row r="40" spans="1:6" x14ac:dyDescent="0.35">
      <c r="A40" s="5" t="s">
        <v>19</v>
      </c>
      <c r="B40" s="91" t="s">
        <v>44</v>
      </c>
      <c r="C40" s="91" t="s">
        <v>44</v>
      </c>
      <c r="D40" s="91" t="s">
        <v>44</v>
      </c>
      <c r="E40" s="91" t="s">
        <v>44</v>
      </c>
      <c r="F40" s="91" t="s">
        <v>44</v>
      </c>
    </row>
    <row r="41" spans="1:6" x14ac:dyDescent="0.35">
      <c r="A41" s="5" t="s">
        <v>20</v>
      </c>
      <c r="B41" s="91" t="s">
        <v>44</v>
      </c>
      <c r="C41" s="91" t="s">
        <v>44</v>
      </c>
      <c r="D41" s="91" t="s">
        <v>44</v>
      </c>
      <c r="E41" s="91" t="s">
        <v>44</v>
      </c>
      <c r="F41" s="91" t="s">
        <v>44</v>
      </c>
    </row>
    <row r="42" spans="1:6" x14ac:dyDescent="0.35">
      <c r="A42" s="38" t="s">
        <v>150</v>
      </c>
      <c r="B42" s="91" t="s">
        <v>44</v>
      </c>
      <c r="C42" s="91" t="s">
        <v>44</v>
      </c>
      <c r="D42" s="91" t="s">
        <v>44</v>
      </c>
      <c r="E42" s="91" t="s">
        <v>44</v>
      </c>
      <c r="F42" s="91" t="s">
        <v>44</v>
      </c>
    </row>
    <row r="43" spans="1:6" x14ac:dyDescent="0.35">
      <c r="A43" s="5" t="s">
        <v>21</v>
      </c>
      <c r="B43" s="91" t="s">
        <v>44</v>
      </c>
      <c r="C43" s="91" t="s">
        <v>44</v>
      </c>
      <c r="D43" s="91" t="s">
        <v>44</v>
      </c>
      <c r="E43" s="91" t="s">
        <v>44</v>
      </c>
      <c r="F43" s="91" t="s">
        <v>44</v>
      </c>
    </row>
    <row r="44" spans="1:6" x14ac:dyDescent="0.35">
      <c r="A44" s="5" t="s">
        <v>23</v>
      </c>
      <c r="B44" s="91" t="s">
        <v>44</v>
      </c>
      <c r="C44" s="91" t="s">
        <v>44</v>
      </c>
      <c r="D44" s="91" t="s">
        <v>44</v>
      </c>
      <c r="E44" s="91" t="s">
        <v>44</v>
      </c>
      <c r="F44" s="91" t="s">
        <v>44</v>
      </c>
    </row>
    <row r="45" spans="1:6" x14ac:dyDescent="0.35">
      <c r="A45" s="5" t="s">
        <v>153</v>
      </c>
      <c r="B45" s="91" t="s">
        <v>44</v>
      </c>
      <c r="C45" s="91" t="s">
        <v>44</v>
      </c>
      <c r="D45" s="91" t="s">
        <v>44</v>
      </c>
      <c r="E45" s="91" t="s">
        <v>44</v>
      </c>
      <c r="F45" s="91" t="s">
        <v>44</v>
      </c>
    </row>
    <row r="46" spans="1:6" x14ac:dyDescent="0.35">
      <c r="A46" s="5" t="s">
        <v>28</v>
      </c>
      <c r="B46" s="91" t="s">
        <v>44</v>
      </c>
      <c r="C46" s="91" t="s">
        <v>44</v>
      </c>
      <c r="D46" s="91" t="s">
        <v>44</v>
      </c>
      <c r="E46" s="91" t="s">
        <v>44</v>
      </c>
      <c r="F46" s="91" t="s">
        <v>44</v>
      </c>
    </row>
    <row r="47" spans="1:6" ht="29" x14ac:dyDescent="0.35">
      <c r="A47" s="5" t="s">
        <v>151</v>
      </c>
      <c r="B47" s="91" t="s">
        <v>44</v>
      </c>
      <c r="C47" s="91" t="s">
        <v>44</v>
      </c>
      <c r="D47" s="91" t="s">
        <v>44</v>
      </c>
      <c r="E47" s="91" t="s">
        <v>44</v>
      </c>
      <c r="F47" s="91" t="s">
        <v>44</v>
      </c>
    </row>
    <row r="48" spans="1:6" ht="29" x14ac:dyDescent="0.35">
      <c r="A48" s="5" t="s">
        <v>145</v>
      </c>
      <c r="B48" s="91" t="s">
        <v>44</v>
      </c>
      <c r="C48" s="91" t="s">
        <v>44</v>
      </c>
      <c r="D48" s="91" t="s">
        <v>44</v>
      </c>
      <c r="E48" s="91" t="s">
        <v>44</v>
      </c>
      <c r="F48" s="91" t="s">
        <v>44</v>
      </c>
    </row>
    <row r="49" spans="1:8" x14ac:dyDescent="0.35">
      <c r="A49" s="38" t="s">
        <v>86</v>
      </c>
      <c r="B49" s="91" t="s">
        <v>44</v>
      </c>
      <c r="C49" s="91" t="s">
        <v>44</v>
      </c>
      <c r="D49" s="91" t="s">
        <v>44</v>
      </c>
      <c r="E49" s="91" t="s">
        <v>44</v>
      </c>
      <c r="F49" s="91" t="s">
        <v>44</v>
      </c>
    </row>
    <row r="50" spans="1:8" x14ac:dyDescent="0.35">
      <c r="A50" s="5" t="s">
        <v>30</v>
      </c>
      <c r="B50" s="91" t="s">
        <v>44</v>
      </c>
      <c r="C50" s="91" t="s">
        <v>44</v>
      </c>
      <c r="D50" s="91" t="s">
        <v>44</v>
      </c>
      <c r="E50" s="91" t="s">
        <v>44</v>
      </c>
      <c r="F50" s="91" t="s">
        <v>44</v>
      </c>
    </row>
    <row r="51" spans="1:8" x14ac:dyDescent="0.35">
      <c r="A51" s="5" t="s">
        <v>147</v>
      </c>
      <c r="B51" s="91" t="s">
        <v>44</v>
      </c>
      <c r="C51" s="91" t="s">
        <v>44</v>
      </c>
      <c r="D51" s="91" t="s">
        <v>44</v>
      </c>
      <c r="E51" s="91" t="s">
        <v>44</v>
      </c>
      <c r="F51" s="91" t="s">
        <v>44</v>
      </c>
    </row>
    <row r="52" spans="1:8" x14ac:dyDescent="0.35">
      <c r="A52" s="5" t="s">
        <v>31</v>
      </c>
      <c r="B52" s="91" t="s">
        <v>44</v>
      </c>
      <c r="C52" s="91" t="s">
        <v>44</v>
      </c>
      <c r="D52" s="91" t="s">
        <v>44</v>
      </c>
      <c r="E52" s="91" t="s">
        <v>44</v>
      </c>
      <c r="F52" s="91" t="s">
        <v>44</v>
      </c>
    </row>
    <row r="53" spans="1:8" ht="29" x14ac:dyDescent="0.35">
      <c r="A53" s="5" t="s">
        <v>32</v>
      </c>
      <c r="B53" s="91" t="s">
        <v>44</v>
      </c>
      <c r="C53" s="91" t="s">
        <v>44</v>
      </c>
      <c r="D53" s="91" t="s">
        <v>44</v>
      </c>
      <c r="E53" s="91" t="s">
        <v>44</v>
      </c>
      <c r="F53" s="91" t="s">
        <v>44</v>
      </c>
    </row>
    <row r="54" spans="1:8" x14ac:dyDescent="0.35">
      <c r="A54" s="5" t="s">
        <v>33</v>
      </c>
      <c r="B54" s="91" t="s">
        <v>44</v>
      </c>
      <c r="C54" s="91" t="s">
        <v>44</v>
      </c>
      <c r="D54" s="91" t="s">
        <v>44</v>
      </c>
      <c r="E54" s="91" t="s">
        <v>44</v>
      </c>
      <c r="F54" s="91" t="s">
        <v>44</v>
      </c>
    </row>
    <row r="55" spans="1:8" x14ac:dyDescent="0.35">
      <c r="A55" s="5" t="s">
        <v>34</v>
      </c>
      <c r="B55" s="91" t="s">
        <v>44</v>
      </c>
      <c r="C55" s="91" t="s">
        <v>44</v>
      </c>
      <c r="D55" s="91" t="s">
        <v>44</v>
      </c>
      <c r="E55" s="91" t="s">
        <v>44</v>
      </c>
      <c r="F55" s="91" t="s">
        <v>44</v>
      </c>
    </row>
    <row r="56" spans="1:8" x14ac:dyDescent="0.35">
      <c r="A56" s="5" t="s">
        <v>35</v>
      </c>
      <c r="B56" s="91" t="s">
        <v>44</v>
      </c>
      <c r="C56" s="91" t="s">
        <v>44</v>
      </c>
      <c r="D56" s="91" t="s">
        <v>44</v>
      </c>
      <c r="E56" s="91" t="s">
        <v>44</v>
      </c>
      <c r="F56" s="91" t="s">
        <v>44</v>
      </c>
    </row>
    <row r="57" spans="1:8" x14ac:dyDescent="0.35">
      <c r="A57" s="5" t="s">
        <v>37</v>
      </c>
      <c r="B57" s="91" t="s">
        <v>44</v>
      </c>
      <c r="C57" s="91" t="s">
        <v>44</v>
      </c>
      <c r="D57" s="91" t="s">
        <v>44</v>
      </c>
      <c r="E57" s="91" t="s">
        <v>44</v>
      </c>
      <c r="F57" s="91" t="s">
        <v>44</v>
      </c>
    </row>
    <row r="58" spans="1:8" x14ac:dyDescent="0.35">
      <c r="A58" s="5" t="s">
        <v>38</v>
      </c>
      <c r="B58" s="91" t="s">
        <v>44</v>
      </c>
      <c r="C58" s="91" t="s">
        <v>44</v>
      </c>
      <c r="D58" s="91" t="s">
        <v>44</v>
      </c>
      <c r="E58" s="91" t="s">
        <v>44</v>
      </c>
      <c r="F58" s="91" t="s">
        <v>44</v>
      </c>
    </row>
    <row r="59" spans="1:8" s="1" customFormat="1" ht="17" customHeight="1" x14ac:dyDescent="0.35">
      <c r="A59" s="95" t="s">
        <v>149</v>
      </c>
      <c r="B59" s="96" t="s">
        <v>44</v>
      </c>
      <c r="C59" s="96" t="s">
        <v>44</v>
      </c>
      <c r="D59" s="96" t="s">
        <v>44</v>
      </c>
      <c r="E59" s="96" t="s">
        <v>44</v>
      </c>
      <c r="F59" s="96" t="s">
        <v>44</v>
      </c>
      <c r="G59" s="204"/>
      <c r="H59" s="205"/>
    </row>
    <row r="60" spans="1:8" x14ac:dyDescent="0.35">
      <c r="A60" s="92" t="s">
        <v>111</v>
      </c>
      <c r="B60" s="93"/>
      <c r="C60" s="94">
        <f>SUM(C2:C59)</f>
        <v>25</v>
      </c>
      <c r="D60" s="93"/>
      <c r="E60" s="94">
        <f>SUM(E2:E59)</f>
        <v>52</v>
      </c>
      <c r="F60" s="94">
        <f>SUM(F2:F59)</f>
        <v>77</v>
      </c>
    </row>
    <row r="62" spans="1:8" x14ac:dyDescent="0.35">
      <c r="C62" s="118"/>
      <c r="E62" s="118"/>
    </row>
  </sheetData>
  <mergeCells count="1">
    <mergeCell ref="G59:H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PA by all charities</vt:lpstr>
      <vt:lpstr>2. PA - Summary CC charities</vt:lpstr>
      <vt:lpstr>3. PA - Details CC charities</vt:lpstr>
      <vt:lpstr>4. Lobby Reports CC charities </vt:lpstr>
      <vt:lpstr>5. FAAE - CC charities </vt:lpstr>
      <vt:lpstr>6. FINA - CC charities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Cameron</dc:creator>
  <cp:lastModifiedBy>Christy Paddick</cp:lastModifiedBy>
  <cp:lastPrinted>2024-04-01T17:03:22Z</cp:lastPrinted>
  <dcterms:created xsi:type="dcterms:W3CDTF">2023-02-27T19:12:25Z</dcterms:created>
  <dcterms:modified xsi:type="dcterms:W3CDTF">2024-09-20T18:17:19Z</dcterms:modified>
</cp:coreProperties>
</file>