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30" windowWidth="20145" windowHeight="10170"/>
  </bookViews>
  <sheets>
    <sheet name="Interference calculation" sheetId="1" r:id="rId1"/>
  </sheets>
  <calcPr calcId="14562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31" i="1"/>
  <c r="N35" i="1"/>
  <c r="P35" i="1"/>
  <c r="N38" i="1" s="1"/>
  <c r="N44" i="1" s="1"/>
  <c r="N47" i="1" s="1"/>
  <c r="O35" i="1"/>
  <c r="AC35" i="1"/>
  <c r="AC38" i="1" s="1"/>
  <c r="AC44" i="1" s="1"/>
  <c r="AC47" i="1" s="1"/>
  <c r="A44" i="1"/>
  <c r="B44" i="1"/>
  <c r="C44" i="1"/>
  <c r="D44" i="1"/>
  <c r="E44" i="1"/>
  <c r="F44" i="1"/>
  <c r="G44" i="1"/>
  <c r="G47" i="1" s="1"/>
  <c r="H44" i="1"/>
  <c r="I44" i="1"/>
  <c r="J44" i="1"/>
  <c r="K44" i="1"/>
  <c r="K47" i="1" s="1"/>
  <c r="L44" i="1"/>
  <c r="M44" i="1"/>
  <c r="P44" i="1"/>
  <c r="Q44" i="1"/>
  <c r="R44" i="1"/>
  <c r="S44" i="1"/>
  <c r="S47" i="1" s="1"/>
  <c r="T44" i="1"/>
  <c r="U44" i="1"/>
  <c r="V44" i="1"/>
  <c r="W44" i="1"/>
  <c r="W47" i="1" s="1"/>
  <c r="X44" i="1"/>
  <c r="Y44" i="1"/>
  <c r="Z44" i="1"/>
  <c r="AA44" i="1"/>
  <c r="AA47" i="1" s="1"/>
  <c r="AB44" i="1"/>
  <c r="AD44" i="1"/>
  <c r="AE44" i="1"/>
  <c r="AE47" i="1" s="1"/>
  <c r="D47" i="1"/>
  <c r="E47" i="1"/>
  <c r="F47" i="1"/>
  <c r="H47" i="1"/>
  <c r="I47" i="1"/>
  <c r="J47" i="1"/>
  <c r="L47" i="1"/>
  <c r="M47" i="1"/>
  <c r="P47" i="1"/>
  <c r="Q47" i="1"/>
  <c r="R47" i="1"/>
  <c r="T47" i="1"/>
  <c r="U47" i="1"/>
  <c r="V47" i="1"/>
  <c r="X47" i="1"/>
  <c r="Y47" i="1"/>
  <c r="Z47" i="1"/>
  <c r="AB47" i="1"/>
  <c r="AD47" i="1"/>
  <c r="B47" i="1"/>
  <c r="A47" i="1"/>
  <c r="AF35" i="1"/>
  <c r="F35" i="1"/>
  <c r="G35" i="1"/>
  <c r="J35" i="1"/>
  <c r="K35" i="1"/>
  <c r="R35" i="1"/>
  <c r="S35" i="1"/>
  <c r="V35" i="1"/>
  <c r="W35" i="1"/>
  <c r="Z35" i="1"/>
  <c r="AA35" i="1"/>
  <c r="AD35" i="1"/>
  <c r="AE35" i="1"/>
  <c r="AB35" i="1"/>
  <c r="T35" i="1"/>
  <c r="L35" i="1"/>
  <c r="D35" i="1"/>
  <c r="Y35" i="1"/>
  <c r="Q35" i="1"/>
  <c r="I35" i="1"/>
  <c r="U35" i="1"/>
  <c r="M35" i="1"/>
  <c r="E35" i="1"/>
  <c r="X35" i="1"/>
  <c r="H35" i="1"/>
  <c r="C35" i="1"/>
  <c r="AF44" i="1" l="1"/>
  <c r="O38" i="1"/>
  <c r="O44" i="1" s="1"/>
  <c r="O47" i="1" s="1"/>
  <c r="C47" i="1"/>
  <c r="AF47" i="1" s="1"/>
</calcChain>
</file>

<file path=xl/sharedStrings.xml><?xml version="1.0" encoding="utf-8"?>
<sst xmlns="http://schemas.openxmlformats.org/spreadsheetml/2006/main" count="70" uniqueCount="69">
  <si>
    <t xml:space="preserve">   No. </t>
  </si>
  <si>
    <t xml:space="preserve">   Si    </t>
  </si>
  <si>
    <t xml:space="preserve">   Al    </t>
  </si>
  <si>
    <t xml:space="preserve">   Se    </t>
  </si>
  <si>
    <t xml:space="preserve">   As    </t>
  </si>
  <si>
    <t xml:space="preserve">   Sn    </t>
  </si>
  <si>
    <t xml:space="preserve">   Cd    </t>
  </si>
  <si>
    <t xml:space="preserve">   Ag    </t>
  </si>
  <si>
    <t xml:space="preserve">   S     </t>
  </si>
  <si>
    <t xml:space="preserve">   Hg    </t>
  </si>
  <si>
    <t xml:space="preserve">   W     </t>
  </si>
  <si>
    <t xml:space="preserve">   Pd    </t>
  </si>
  <si>
    <t xml:space="preserve">   Rh    </t>
  </si>
  <si>
    <t xml:space="preserve">   Au    </t>
  </si>
  <si>
    <t xml:space="preserve">   Pt    </t>
  </si>
  <si>
    <t xml:space="preserve">   Ir    </t>
  </si>
  <si>
    <t xml:space="preserve">   Os    </t>
  </si>
  <si>
    <t xml:space="preserve">   Re    </t>
  </si>
  <si>
    <t xml:space="preserve">   Zn    </t>
  </si>
  <si>
    <t xml:space="preserve">   Cu    </t>
  </si>
  <si>
    <t xml:space="preserve">   Ni    </t>
  </si>
  <si>
    <t xml:space="preserve">   Co    </t>
  </si>
  <si>
    <t xml:space="preserve">   Fe    </t>
  </si>
  <si>
    <t xml:space="preserve">   Mn    </t>
  </si>
  <si>
    <t xml:space="preserve">   Ru    </t>
  </si>
  <si>
    <t xml:space="preserve">   Bi    </t>
  </si>
  <si>
    <t xml:space="preserve">   Mo    </t>
  </si>
  <si>
    <t xml:space="preserve">   Pb    </t>
  </si>
  <si>
    <t xml:space="preserve">   Sb    </t>
  </si>
  <si>
    <t xml:space="preserve">   Te    </t>
  </si>
  <si>
    <t xml:space="preserve">  Total  </t>
  </si>
  <si>
    <t xml:space="preserve">Platinum_AST 1 </t>
  </si>
  <si>
    <t xml:space="preserve">Platinum_AST 2 </t>
  </si>
  <si>
    <t xml:space="preserve">Platinum_AST 3 </t>
  </si>
  <si>
    <t xml:space="preserve">Platinum_AST 4 </t>
  </si>
  <si>
    <t>Pt</t>
  </si>
  <si>
    <t xml:space="preserve">Platinum_AST 5 </t>
  </si>
  <si>
    <t xml:space="preserve">Platinum_AST 6 </t>
  </si>
  <si>
    <t xml:space="preserve">Platinum_AST 7 </t>
  </si>
  <si>
    <t xml:space="preserve">Platinum_AST 8 </t>
  </si>
  <si>
    <t xml:space="preserve">Platinum_AST 9 </t>
  </si>
  <si>
    <t xml:space="preserve">Platinum_AST 10 </t>
  </si>
  <si>
    <t xml:space="preserve">Platinum_AST 11 </t>
  </si>
  <si>
    <t xml:space="preserve">Platinum_AST 12 </t>
  </si>
  <si>
    <t xml:space="preserve">Platinum_AST 13 </t>
  </si>
  <si>
    <t xml:space="preserve">Platinum_AST 14 </t>
  </si>
  <si>
    <t xml:space="preserve">Platinum_AST 15 </t>
  </si>
  <si>
    <t xml:space="preserve">Platinum_AST 16 </t>
  </si>
  <si>
    <t xml:space="preserve">Platinum_AST 17 </t>
  </si>
  <si>
    <t xml:space="preserve">Platinum_AST 18 </t>
  </si>
  <si>
    <t xml:space="preserve">Platinum_AST 19 </t>
  </si>
  <si>
    <t xml:space="preserve">Platinum_AST 20 </t>
  </si>
  <si>
    <t xml:space="preserve">04KT-36_36 </t>
  </si>
  <si>
    <t>Sample</t>
  </si>
  <si>
    <t>Platinum_AST</t>
  </si>
  <si>
    <t>Threshold Value</t>
  </si>
  <si>
    <t>Step 4: Calculate the overlap factor</t>
  </si>
  <si>
    <t>Step 7: Final Result (negative concentrations in the previous step are set to zero)</t>
  </si>
  <si>
    <t>Please Note:</t>
  </si>
  <si>
    <t xml:space="preserve">This spreadsheet serves only as an example for Pt similar to the one given in Table 4. </t>
  </si>
  <si>
    <t>The analogue procedure has to be performed for all elements measured in the sequence.</t>
  </si>
  <si>
    <t>Carefully chek the composition of the used reference materials and the position of mutual interferences.</t>
  </si>
  <si>
    <t>Step 3: Highlight concentration values above the threshold unless they represent the known composition of the reference material</t>
  </si>
  <si>
    <t>Step 5: Insert the measured matrix corrected concentrations of the unknown samples here</t>
  </si>
  <si>
    <t>Step 2: Calculate the average concentrations from the standards</t>
  </si>
  <si>
    <t>0.3 wt.%</t>
  </si>
  <si>
    <t>Step 1: Insert the measured matrix corrected concentrations of the reference materials here</t>
  </si>
  <si>
    <t>Step 6: Overlap correction and highlighted values below zero</t>
  </si>
  <si>
    <t>All concentrations are in wt.%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</si>
</sst>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2" fillId="6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7" borderId="0" xfId="0" applyFill="1"/>
    <xf numFmtId="0" fontId="3" fillId="0" borderId="0" xfId="0" applyFont="1" applyFill="1"/>
    <xf numFmtId="0" fontId="0" fillId="8" borderId="0" xfId="0" applyFill="1"/>
    <xf numFmtId="164" fontId="0" fillId="7" borderId="0" xfId="0" applyNumberFormat="1" applyFill="1"/>
    <xf numFmtId="164" fontId="0" fillId="3" borderId="0" xfId="0" applyNumberFormat="1" applyFill="1"/>
    <xf numFmtId="164" fontId="0" fillId="9" borderId="0" xfId="0" applyNumberFormat="1" applyFill="1"/>
    <xf numFmtId="164" fontId="0" fillId="8" borderId="0" xfId="0" applyNumberFormat="1" applyFill="1"/>
    <xf numFmtId="164" fontId="0" fillId="5" borderId="0" xfId="0" applyNumberFormat="1" applyFill="1"/>
    <xf numFmtId="164" fontId="2" fillId="5" borderId="0" xfId="0" applyNumberFormat="1" applyFont="1" applyFill="1"/>
    <xf numFmtId="164" fontId="0" fillId="0" borderId="0" xfId="0" applyNumberFormat="1" applyFill="1"/>
    <xf numFmtId="164" fontId="2" fillId="6" borderId="0" xfId="0" applyNumberFormat="1" applyFont="1" applyFill="1"/>
  </cellXfs>
  <cellStyles count="2">
    <cellStyle name="Neutral" xfId="1" builtinId="28" customBuiltin="1"/>
    <cellStyle name="Standard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7"/>
  <sheetViews>
    <sheetView tabSelected="1" zoomScale="90" zoomScaleNormal="90" workbookViewId="0">
      <selection activeCell="K33" sqref="K33"/>
    </sheetView>
  </sheetViews>
  <sheetFormatPr baseColWidth="10" defaultColWidth="9.140625" defaultRowHeight="15" x14ac:dyDescent="0.25"/>
  <cols>
    <col min="1" max="1" width="9.140625" customWidth="1"/>
    <col min="2" max="2" width="18.28515625" customWidth="1"/>
    <col min="3" max="12" width="9.140625" customWidth="1"/>
    <col min="13" max="13" width="12.7109375" bestFit="1" customWidth="1"/>
    <col min="14" max="29" width="9.140625" customWidth="1"/>
    <col min="30" max="30" width="12.7109375" bestFit="1" customWidth="1"/>
    <col min="31" max="33" width="9.140625" customWidth="1"/>
    <col min="34" max="34" width="16.140625" customWidth="1"/>
    <col min="35" max="35" width="17.85546875" customWidth="1"/>
  </cols>
  <sheetData>
    <row r="1" spans="1:32" ht="18.75" x14ac:dyDescent="0.3">
      <c r="A1" s="9" t="s">
        <v>58</v>
      </c>
    </row>
    <row r="2" spans="1:32" x14ac:dyDescent="0.25">
      <c r="A2" s="8" t="s">
        <v>59</v>
      </c>
    </row>
    <row r="3" spans="1:32" x14ac:dyDescent="0.25">
      <c r="A3" s="8" t="s">
        <v>60</v>
      </c>
    </row>
    <row r="4" spans="1:32" x14ac:dyDescent="0.25">
      <c r="A4" s="8" t="s">
        <v>61</v>
      </c>
    </row>
    <row r="5" spans="1:32" x14ac:dyDescent="0.25">
      <c r="A5" s="8" t="s">
        <v>68</v>
      </c>
    </row>
    <row r="7" spans="1:32" ht="18.75" x14ac:dyDescent="0.3">
      <c r="A7" s="9" t="s">
        <v>66</v>
      </c>
    </row>
    <row r="8" spans="1:32" x14ac:dyDescent="0.25">
      <c r="A8" t="s">
        <v>0</v>
      </c>
      <c r="B8" t="s">
        <v>53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  <c r="Z8" t="s">
        <v>24</v>
      </c>
      <c r="AA8" t="s">
        <v>25</v>
      </c>
      <c r="AB8" t="s">
        <v>26</v>
      </c>
      <c r="AC8" t="s">
        <v>27</v>
      </c>
      <c r="AD8" t="s">
        <v>28</v>
      </c>
      <c r="AE8" t="s">
        <v>29</v>
      </c>
      <c r="AF8" t="s">
        <v>30</v>
      </c>
    </row>
    <row r="9" spans="1:32" x14ac:dyDescent="0.25">
      <c r="A9" s="1">
        <v>1</v>
      </c>
      <c r="B9" s="1" t="s">
        <v>31</v>
      </c>
      <c r="C9" s="1">
        <v>0</v>
      </c>
      <c r="D9" s="1">
        <v>0</v>
      </c>
      <c r="E9" s="1">
        <v>0</v>
      </c>
      <c r="F9" s="1">
        <v>0.03</v>
      </c>
      <c r="G9" s="1">
        <v>3.1E-2</v>
      </c>
      <c r="H9" s="1">
        <v>0</v>
      </c>
      <c r="I9" s="1">
        <v>0.04</v>
      </c>
      <c r="J9" s="1">
        <v>4.2000000000000003E-2</v>
      </c>
      <c r="K9" s="1">
        <v>0</v>
      </c>
      <c r="L9" s="1">
        <v>0</v>
      </c>
      <c r="M9" s="1">
        <v>0</v>
      </c>
      <c r="N9" s="1">
        <v>0.35399999999999998</v>
      </c>
      <c r="O9" s="1">
        <v>12.035</v>
      </c>
      <c r="P9" s="1">
        <v>100.78100000000001</v>
      </c>
      <c r="Q9" s="1">
        <v>0</v>
      </c>
      <c r="R9" s="1">
        <v>0.10100000000000001</v>
      </c>
      <c r="S9" s="1">
        <v>0</v>
      </c>
      <c r="T9" s="1">
        <v>0</v>
      </c>
      <c r="U9" s="1">
        <v>0</v>
      </c>
      <c r="V9" s="1">
        <v>0</v>
      </c>
      <c r="W9" s="1">
        <v>8.9999999999999993E-3</v>
      </c>
      <c r="X9" s="1">
        <v>0.04</v>
      </c>
      <c r="Y9" s="1">
        <v>0</v>
      </c>
      <c r="Z9" s="1">
        <v>0</v>
      </c>
      <c r="AA9" s="1">
        <v>0</v>
      </c>
      <c r="AB9" s="1">
        <v>0</v>
      </c>
      <c r="AC9" s="1">
        <v>0.85199999999999998</v>
      </c>
      <c r="AD9" s="1">
        <v>0</v>
      </c>
      <c r="AE9" s="1">
        <v>0</v>
      </c>
      <c r="AF9" s="1">
        <v>114.315</v>
      </c>
    </row>
    <row r="10" spans="1:32" x14ac:dyDescent="0.25">
      <c r="A10" s="1">
        <v>2</v>
      </c>
      <c r="B10" s="1" t="s">
        <v>32</v>
      </c>
      <c r="C10" s="1">
        <v>0</v>
      </c>
      <c r="D10" s="1">
        <v>0</v>
      </c>
      <c r="E10" s="1">
        <v>1.2E-2</v>
      </c>
      <c r="F10" s="1">
        <v>0</v>
      </c>
      <c r="G10" s="1">
        <v>0</v>
      </c>
      <c r="H10" s="1">
        <v>0</v>
      </c>
      <c r="I10" s="1">
        <v>0</v>
      </c>
      <c r="J10" s="1">
        <v>5.0999999999999997E-2</v>
      </c>
      <c r="K10" s="1">
        <v>0</v>
      </c>
      <c r="L10" s="1">
        <v>3.0000000000000001E-3</v>
      </c>
      <c r="M10" s="1">
        <v>0</v>
      </c>
      <c r="N10" s="1">
        <v>0.39600000000000002</v>
      </c>
      <c r="O10" s="1">
        <v>11.994999999999999</v>
      </c>
      <c r="P10" s="1">
        <v>100.59099999999999</v>
      </c>
      <c r="Q10" s="1">
        <v>0</v>
      </c>
      <c r="R10" s="1">
        <v>0.112</v>
      </c>
      <c r="S10" s="1">
        <v>0</v>
      </c>
      <c r="T10" s="1">
        <v>0</v>
      </c>
      <c r="U10" s="1">
        <v>0</v>
      </c>
      <c r="V10" s="1">
        <v>4.0000000000000001E-3</v>
      </c>
      <c r="W10" s="1">
        <v>0</v>
      </c>
      <c r="X10" s="1">
        <v>3.2000000000000001E-2</v>
      </c>
      <c r="Y10" s="1">
        <v>0</v>
      </c>
      <c r="Z10" s="1">
        <v>0</v>
      </c>
      <c r="AA10" s="1">
        <v>0</v>
      </c>
      <c r="AB10" s="1">
        <v>0</v>
      </c>
      <c r="AC10" s="1">
        <v>0.83299999999999996</v>
      </c>
      <c r="AD10" s="1">
        <v>0</v>
      </c>
      <c r="AE10" s="1">
        <v>0</v>
      </c>
      <c r="AF10" s="1">
        <v>114.029</v>
      </c>
    </row>
    <row r="11" spans="1:32" x14ac:dyDescent="0.25">
      <c r="A11" s="1">
        <v>3</v>
      </c>
      <c r="B11" s="1" t="s">
        <v>33</v>
      </c>
      <c r="C11" s="1">
        <v>0</v>
      </c>
      <c r="D11" s="1">
        <v>0</v>
      </c>
      <c r="E11" s="1">
        <v>0</v>
      </c>
      <c r="F11" s="1">
        <v>6.0000000000000001E-3</v>
      </c>
      <c r="G11" s="1">
        <v>5.0999999999999997E-2</v>
      </c>
      <c r="H11" s="1">
        <v>0</v>
      </c>
      <c r="I11" s="1">
        <v>0</v>
      </c>
      <c r="J11" s="1">
        <v>5.7000000000000002E-2</v>
      </c>
      <c r="K11" s="1">
        <v>0</v>
      </c>
      <c r="L11" s="1">
        <v>2.8000000000000001E-2</v>
      </c>
      <c r="M11" s="1">
        <v>0</v>
      </c>
      <c r="N11" s="1">
        <v>0.39800000000000002</v>
      </c>
      <c r="O11" s="1">
        <v>12.02</v>
      </c>
      <c r="P11" s="1">
        <v>99.623999999999995</v>
      </c>
      <c r="Q11" s="1">
        <v>0</v>
      </c>
      <c r="R11" s="1">
        <v>0.14299999999999999</v>
      </c>
      <c r="S11" s="1">
        <v>0</v>
      </c>
      <c r="T11" s="1">
        <v>0</v>
      </c>
      <c r="U11" s="1">
        <v>0</v>
      </c>
      <c r="V11" s="1">
        <v>0.01</v>
      </c>
      <c r="W11" s="1">
        <v>0</v>
      </c>
      <c r="X11" s="1">
        <v>1.9E-2</v>
      </c>
      <c r="Y11" s="1">
        <v>8.0000000000000002E-3</v>
      </c>
      <c r="Z11" s="1">
        <v>1.6E-2</v>
      </c>
      <c r="AA11" s="1">
        <v>0</v>
      </c>
      <c r="AB11" s="1">
        <v>0</v>
      </c>
      <c r="AC11" s="1">
        <v>0.75700000000000001</v>
      </c>
      <c r="AD11" s="1">
        <v>0</v>
      </c>
      <c r="AE11" s="1">
        <v>0</v>
      </c>
      <c r="AF11" s="1">
        <v>113.137</v>
      </c>
    </row>
    <row r="12" spans="1:32" x14ac:dyDescent="0.25">
      <c r="A12" s="1">
        <v>4</v>
      </c>
      <c r="B12" s="1" t="s">
        <v>34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7.0000000000000001E-3</v>
      </c>
      <c r="J12" s="1">
        <v>3.3000000000000002E-2</v>
      </c>
      <c r="K12" s="1">
        <v>0</v>
      </c>
      <c r="L12" s="1">
        <v>0</v>
      </c>
      <c r="M12" s="1">
        <v>0</v>
      </c>
      <c r="N12" s="1">
        <v>0.34799999999999998</v>
      </c>
      <c r="O12" s="1">
        <v>11.802</v>
      </c>
      <c r="P12" s="1">
        <v>100.337</v>
      </c>
      <c r="Q12" s="1">
        <v>0</v>
      </c>
      <c r="R12" s="1">
        <v>0.10100000000000001</v>
      </c>
      <c r="S12" s="1">
        <v>0</v>
      </c>
      <c r="T12" s="1">
        <v>0</v>
      </c>
      <c r="U12" s="1">
        <v>0</v>
      </c>
      <c r="V12" s="1">
        <v>1.0999999999999999E-2</v>
      </c>
      <c r="W12" s="1">
        <v>0</v>
      </c>
      <c r="X12" s="1">
        <v>3.1E-2</v>
      </c>
      <c r="Y12" s="1">
        <v>0</v>
      </c>
      <c r="Z12" s="1">
        <v>0</v>
      </c>
      <c r="AA12" s="1">
        <v>0</v>
      </c>
      <c r="AB12" s="1">
        <v>0</v>
      </c>
      <c r="AC12" s="1">
        <v>0.78400000000000003</v>
      </c>
      <c r="AD12" s="1">
        <v>0</v>
      </c>
      <c r="AE12" s="1">
        <v>0</v>
      </c>
      <c r="AF12" s="1">
        <v>113.45399999999999</v>
      </c>
    </row>
    <row r="13" spans="1:32" x14ac:dyDescent="0.25">
      <c r="A13" s="1">
        <v>5</v>
      </c>
      <c r="B13" s="1" t="s">
        <v>36</v>
      </c>
      <c r="C13" s="1">
        <v>0</v>
      </c>
      <c r="D13" s="1">
        <v>0</v>
      </c>
      <c r="E13" s="1">
        <v>0</v>
      </c>
      <c r="F13" s="1">
        <v>0</v>
      </c>
      <c r="G13" s="1">
        <v>5.1999999999999998E-2</v>
      </c>
      <c r="H13" s="1">
        <v>0</v>
      </c>
      <c r="I13" s="1">
        <v>0</v>
      </c>
      <c r="J13" s="1">
        <v>7.8E-2</v>
      </c>
      <c r="K13" s="1">
        <v>0</v>
      </c>
      <c r="L13" s="1">
        <v>0</v>
      </c>
      <c r="M13" s="1">
        <v>0</v>
      </c>
      <c r="N13" s="1">
        <v>0.40300000000000002</v>
      </c>
      <c r="O13" s="1">
        <v>11.91</v>
      </c>
      <c r="P13" s="1">
        <v>100.494</v>
      </c>
      <c r="Q13" s="1">
        <v>0</v>
      </c>
      <c r="R13" s="1">
        <v>0.192</v>
      </c>
      <c r="S13" s="1">
        <v>0</v>
      </c>
      <c r="T13" s="1">
        <v>0</v>
      </c>
      <c r="U13" s="1">
        <v>0</v>
      </c>
      <c r="V13" s="1">
        <v>0</v>
      </c>
      <c r="W13" s="1">
        <v>8.9999999999999993E-3</v>
      </c>
      <c r="X13" s="1">
        <v>4.7E-2</v>
      </c>
      <c r="Y13" s="1">
        <v>0</v>
      </c>
      <c r="Z13" s="1">
        <v>0</v>
      </c>
      <c r="AA13" s="1">
        <v>0</v>
      </c>
      <c r="AB13" s="1">
        <v>0</v>
      </c>
      <c r="AC13" s="1">
        <v>0.83199999999999996</v>
      </c>
      <c r="AD13" s="1">
        <v>0</v>
      </c>
      <c r="AE13" s="1">
        <v>0</v>
      </c>
      <c r="AF13" s="1">
        <v>114.017</v>
      </c>
    </row>
    <row r="14" spans="1:32" x14ac:dyDescent="0.25">
      <c r="A14" s="1">
        <v>6</v>
      </c>
      <c r="B14" s="1" t="s">
        <v>37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5.1999999999999998E-2</v>
      </c>
      <c r="K14" s="1">
        <v>0</v>
      </c>
      <c r="L14" s="1">
        <v>5.2999999999999999E-2</v>
      </c>
      <c r="M14" s="1">
        <v>0</v>
      </c>
      <c r="N14" s="1">
        <v>0.40400000000000003</v>
      </c>
      <c r="O14" s="1">
        <v>11.749000000000001</v>
      </c>
      <c r="P14" s="1">
        <v>100.627</v>
      </c>
      <c r="Q14" s="1">
        <v>0</v>
      </c>
      <c r="R14" s="1">
        <v>6.6000000000000003E-2</v>
      </c>
      <c r="S14" s="1">
        <v>0</v>
      </c>
      <c r="T14" s="1">
        <v>0</v>
      </c>
      <c r="U14" s="1">
        <v>0</v>
      </c>
      <c r="V14" s="1">
        <v>1E-3</v>
      </c>
      <c r="W14" s="1">
        <v>0</v>
      </c>
      <c r="X14" s="1">
        <v>2.7E-2</v>
      </c>
      <c r="Y14" s="1">
        <v>2E-3</v>
      </c>
      <c r="Z14" s="1">
        <v>0</v>
      </c>
      <c r="AA14" s="1">
        <v>0</v>
      </c>
      <c r="AB14" s="1">
        <v>0</v>
      </c>
      <c r="AC14" s="1">
        <v>0.80200000000000005</v>
      </c>
      <c r="AD14" s="1">
        <v>0</v>
      </c>
      <c r="AE14" s="1">
        <v>0</v>
      </c>
      <c r="AF14" s="1">
        <v>113.783</v>
      </c>
    </row>
    <row r="15" spans="1:32" x14ac:dyDescent="0.25">
      <c r="A15" s="1">
        <v>7</v>
      </c>
      <c r="B15" s="1" t="s">
        <v>38</v>
      </c>
      <c r="C15" s="1">
        <v>0</v>
      </c>
      <c r="D15" s="1">
        <v>0</v>
      </c>
      <c r="E15" s="1">
        <v>2.1000000000000001E-2</v>
      </c>
      <c r="F15" s="1">
        <v>0</v>
      </c>
      <c r="G15" s="1">
        <v>0</v>
      </c>
      <c r="H15" s="1">
        <v>0</v>
      </c>
      <c r="I15" s="1">
        <v>6.5000000000000002E-2</v>
      </c>
      <c r="J15" s="1">
        <v>1.4999999999999999E-2</v>
      </c>
      <c r="K15" s="1">
        <v>0</v>
      </c>
      <c r="L15" s="1">
        <v>0</v>
      </c>
      <c r="M15" s="1">
        <v>0</v>
      </c>
      <c r="N15" s="1">
        <v>0.35699999999999998</v>
      </c>
      <c r="O15" s="1">
        <v>12.345000000000001</v>
      </c>
      <c r="P15" s="1">
        <v>100.726</v>
      </c>
      <c r="Q15" s="1">
        <v>0</v>
      </c>
      <c r="R15" s="1">
        <v>0.107</v>
      </c>
      <c r="S15" s="1">
        <v>0</v>
      </c>
      <c r="T15" s="1">
        <v>0</v>
      </c>
      <c r="U15" s="1">
        <v>0</v>
      </c>
      <c r="V15" s="1">
        <v>3.5000000000000003E-2</v>
      </c>
      <c r="W15" s="1">
        <v>0</v>
      </c>
      <c r="X15" s="1">
        <v>3.0000000000000001E-3</v>
      </c>
      <c r="Y15" s="1">
        <v>1.6E-2</v>
      </c>
      <c r="Z15" s="1">
        <v>0</v>
      </c>
      <c r="AA15" s="1">
        <v>0</v>
      </c>
      <c r="AB15" s="1">
        <v>0</v>
      </c>
      <c r="AC15" s="1">
        <v>0.81799999999999995</v>
      </c>
      <c r="AD15" s="1">
        <v>0</v>
      </c>
      <c r="AE15" s="1">
        <v>0</v>
      </c>
      <c r="AF15" s="1">
        <v>114.508</v>
      </c>
    </row>
    <row r="16" spans="1:32" x14ac:dyDescent="0.25">
      <c r="A16" s="1">
        <v>8</v>
      </c>
      <c r="B16" s="1" t="s">
        <v>39</v>
      </c>
      <c r="C16" s="1">
        <v>0</v>
      </c>
      <c r="D16" s="1">
        <v>0</v>
      </c>
      <c r="E16" s="1">
        <v>3.0000000000000001E-3</v>
      </c>
      <c r="F16" s="1">
        <v>0</v>
      </c>
      <c r="G16" s="1">
        <v>0</v>
      </c>
      <c r="H16" s="1">
        <v>0</v>
      </c>
      <c r="I16" s="1">
        <v>1.2E-2</v>
      </c>
      <c r="J16" s="1">
        <v>4.2999999999999997E-2</v>
      </c>
      <c r="K16" s="1">
        <v>0</v>
      </c>
      <c r="L16" s="1">
        <v>1.9E-2</v>
      </c>
      <c r="M16" s="1">
        <v>0</v>
      </c>
      <c r="N16" s="1">
        <v>0.33900000000000002</v>
      </c>
      <c r="O16" s="1">
        <v>12.129</v>
      </c>
      <c r="P16" s="1">
        <v>100.41200000000001</v>
      </c>
      <c r="Q16" s="1">
        <v>0</v>
      </c>
      <c r="R16" s="1">
        <v>0.19</v>
      </c>
      <c r="S16" s="1">
        <v>0</v>
      </c>
      <c r="T16" s="1">
        <v>0</v>
      </c>
      <c r="U16" s="1">
        <v>0</v>
      </c>
      <c r="V16" s="1">
        <v>0</v>
      </c>
      <c r="W16" s="1">
        <v>3.0000000000000001E-3</v>
      </c>
      <c r="X16" s="1">
        <v>4.2000000000000003E-2</v>
      </c>
      <c r="Y16" s="1">
        <v>0</v>
      </c>
      <c r="Z16" s="1">
        <v>0</v>
      </c>
      <c r="AA16" s="1">
        <v>0</v>
      </c>
      <c r="AB16" s="1">
        <v>0</v>
      </c>
      <c r="AC16" s="1">
        <v>0.754</v>
      </c>
      <c r="AD16" s="1">
        <v>0</v>
      </c>
      <c r="AE16" s="1">
        <v>0</v>
      </c>
      <c r="AF16" s="1">
        <v>113.946</v>
      </c>
    </row>
    <row r="17" spans="1:32" x14ac:dyDescent="0.25">
      <c r="A17" s="1">
        <v>9</v>
      </c>
      <c r="B17" s="1" t="s">
        <v>40</v>
      </c>
      <c r="C17" s="1">
        <v>0</v>
      </c>
      <c r="D17" s="1">
        <v>0</v>
      </c>
      <c r="E17" s="1">
        <v>7.0000000000000001E-3</v>
      </c>
      <c r="F17" s="1">
        <v>0</v>
      </c>
      <c r="G17" s="1">
        <v>4.4999999999999998E-2</v>
      </c>
      <c r="H17" s="1">
        <v>0</v>
      </c>
      <c r="I17" s="1">
        <v>0</v>
      </c>
      <c r="J17" s="1">
        <v>7.0000000000000007E-2</v>
      </c>
      <c r="K17" s="1">
        <v>0</v>
      </c>
      <c r="L17" s="1">
        <v>0</v>
      </c>
      <c r="M17" s="1">
        <v>0</v>
      </c>
      <c r="N17" s="1">
        <v>0.34300000000000003</v>
      </c>
      <c r="O17" s="1">
        <v>11.763</v>
      </c>
      <c r="P17" s="1">
        <v>100.404</v>
      </c>
      <c r="Q17" s="1">
        <v>0</v>
      </c>
      <c r="R17" s="1">
        <v>0.159</v>
      </c>
      <c r="S17" s="1">
        <v>0</v>
      </c>
      <c r="T17" s="1">
        <v>0</v>
      </c>
      <c r="U17" s="1">
        <v>0</v>
      </c>
      <c r="V17" s="1">
        <v>1E-3</v>
      </c>
      <c r="W17" s="1">
        <v>2.1000000000000001E-2</v>
      </c>
      <c r="X17" s="1">
        <v>3.5000000000000003E-2</v>
      </c>
      <c r="Y17" s="1">
        <v>8.9999999999999993E-3</v>
      </c>
      <c r="Z17" s="1">
        <v>0</v>
      </c>
      <c r="AA17" s="1">
        <v>0</v>
      </c>
      <c r="AB17" s="1">
        <v>0</v>
      </c>
      <c r="AC17" s="1">
        <v>0.84099999999999997</v>
      </c>
      <c r="AD17" s="1">
        <v>0</v>
      </c>
      <c r="AE17" s="1">
        <v>0</v>
      </c>
      <c r="AF17" s="1">
        <v>113.69799999999999</v>
      </c>
    </row>
    <row r="18" spans="1:32" x14ac:dyDescent="0.25">
      <c r="A18" s="1">
        <v>10</v>
      </c>
      <c r="B18" s="1" t="s">
        <v>41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4.2999999999999997E-2</v>
      </c>
      <c r="K18" s="1">
        <v>0</v>
      </c>
      <c r="L18" s="1">
        <v>0</v>
      </c>
      <c r="M18" s="1">
        <v>0</v>
      </c>
      <c r="N18" s="1">
        <v>0.41499999999999998</v>
      </c>
      <c r="O18" s="1">
        <v>12.010999999999999</v>
      </c>
      <c r="P18" s="1">
        <v>100.902</v>
      </c>
      <c r="Q18" s="1">
        <v>0</v>
      </c>
      <c r="R18" s="1">
        <v>7.9000000000000001E-2</v>
      </c>
      <c r="S18" s="1">
        <v>0</v>
      </c>
      <c r="T18" s="1">
        <v>0</v>
      </c>
      <c r="U18" s="1">
        <v>0</v>
      </c>
      <c r="V18" s="1">
        <v>3.0000000000000001E-3</v>
      </c>
      <c r="W18" s="1">
        <v>0</v>
      </c>
      <c r="X18" s="1">
        <v>1.2999999999999999E-2</v>
      </c>
      <c r="Y18" s="1">
        <v>0</v>
      </c>
      <c r="Z18" s="1">
        <v>0</v>
      </c>
      <c r="AA18" s="1">
        <v>0</v>
      </c>
      <c r="AB18" s="1">
        <v>0</v>
      </c>
      <c r="AC18" s="1">
        <v>0.76300000000000001</v>
      </c>
      <c r="AD18" s="1">
        <v>0</v>
      </c>
      <c r="AE18" s="1">
        <v>0</v>
      </c>
      <c r="AF18" s="1">
        <v>114.229</v>
      </c>
    </row>
    <row r="19" spans="1:32" x14ac:dyDescent="0.25">
      <c r="A19" s="1">
        <v>11</v>
      </c>
      <c r="B19" s="1" t="s">
        <v>42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3.5999999999999997E-2</v>
      </c>
      <c r="J19" s="1">
        <v>5.8999999999999997E-2</v>
      </c>
      <c r="K19" s="1">
        <v>0</v>
      </c>
      <c r="L19" s="1">
        <v>6.8000000000000005E-2</v>
      </c>
      <c r="M19" s="1">
        <v>0</v>
      </c>
      <c r="N19" s="1">
        <v>0.39600000000000002</v>
      </c>
      <c r="O19" s="1">
        <v>11.885999999999999</v>
      </c>
      <c r="P19" s="1">
        <v>100.699</v>
      </c>
      <c r="Q19" s="1">
        <v>0</v>
      </c>
      <c r="R19" s="1">
        <v>0.109</v>
      </c>
      <c r="S19" s="1">
        <v>0</v>
      </c>
      <c r="T19" s="1">
        <v>0</v>
      </c>
      <c r="U19" s="1">
        <v>0</v>
      </c>
      <c r="V19" s="1">
        <v>1E-3</v>
      </c>
      <c r="W19" s="1">
        <v>4.0000000000000001E-3</v>
      </c>
      <c r="X19" s="1">
        <v>4.2999999999999997E-2</v>
      </c>
      <c r="Y19" s="1">
        <v>6.0000000000000001E-3</v>
      </c>
      <c r="Z19" s="1">
        <v>0</v>
      </c>
      <c r="AA19" s="1">
        <v>0</v>
      </c>
      <c r="AB19" s="1">
        <v>0</v>
      </c>
      <c r="AC19" s="1">
        <v>0.81599999999999995</v>
      </c>
      <c r="AD19" s="1">
        <v>0</v>
      </c>
      <c r="AE19" s="1">
        <v>0</v>
      </c>
      <c r="AF19" s="1">
        <v>114.123</v>
      </c>
    </row>
    <row r="20" spans="1:32" x14ac:dyDescent="0.25">
      <c r="A20" s="1">
        <v>12</v>
      </c>
      <c r="B20" s="1" t="s">
        <v>43</v>
      </c>
      <c r="C20" s="1">
        <v>0</v>
      </c>
      <c r="D20" s="1">
        <v>0</v>
      </c>
      <c r="E20" s="1">
        <v>3.0000000000000001E-3</v>
      </c>
      <c r="F20" s="1">
        <v>0</v>
      </c>
      <c r="G20" s="1">
        <v>0</v>
      </c>
      <c r="H20" s="1">
        <v>0</v>
      </c>
      <c r="I20" s="1">
        <v>0</v>
      </c>
      <c r="J20" s="1">
        <v>4.8000000000000001E-2</v>
      </c>
      <c r="K20" s="1">
        <v>0</v>
      </c>
      <c r="L20" s="1">
        <v>0</v>
      </c>
      <c r="M20" s="1">
        <v>0</v>
      </c>
      <c r="N20" s="1">
        <v>0.38600000000000001</v>
      </c>
      <c r="O20" s="1">
        <v>11.866</v>
      </c>
      <c r="P20" s="1">
        <v>100.248</v>
      </c>
      <c r="Q20" s="1">
        <v>0</v>
      </c>
      <c r="R20" s="1">
        <v>0.10100000000000001</v>
      </c>
      <c r="S20" s="1">
        <v>0</v>
      </c>
      <c r="T20" s="1">
        <v>0</v>
      </c>
      <c r="U20" s="1">
        <v>0</v>
      </c>
      <c r="V20" s="1">
        <v>1.2E-2</v>
      </c>
      <c r="W20" s="1">
        <v>0</v>
      </c>
      <c r="X20" s="1">
        <v>3.6999999999999998E-2</v>
      </c>
      <c r="Y20" s="1">
        <v>1.0999999999999999E-2</v>
      </c>
      <c r="Z20" s="1">
        <v>0</v>
      </c>
      <c r="AA20" s="1">
        <v>0</v>
      </c>
      <c r="AB20" s="1">
        <v>0</v>
      </c>
      <c r="AC20" s="1">
        <v>0.74199999999999999</v>
      </c>
      <c r="AD20" s="1">
        <v>0</v>
      </c>
      <c r="AE20" s="1">
        <v>0</v>
      </c>
      <c r="AF20" s="1">
        <v>113.45399999999999</v>
      </c>
    </row>
    <row r="21" spans="1:32" x14ac:dyDescent="0.25">
      <c r="A21" s="1">
        <v>13</v>
      </c>
      <c r="B21" s="1" t="s">
        <v>44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7.0999999999999994E-2</v>
      </c>
      <c r="K21" s="1">
        <v>0</v>
      </c>
      <c r="L21" s="1">
        <v>0.04</v>
      </c>
      <c r="M21" s="1">
        <v>0</v>
      </c>
      <c r="N21" s="1">
        <v>0.38300000000000001</v>
      </c>
      <c r="O21" s="1">
        <v>11.906000000000001</v>
      </c>
      <c r="P21" s="1">
        <v>99.727000000000004</v>
      </c>
      <c r="Q21" s="1">
        <v>0</v>
      </c>
      <c r="R21" s="1">
        <v>9.0999999999999998E-2</v>
      </c>
      <c r="S21" s="1">
        <v>0</v>
      </c>
      <c r="T21" s="1">
        <v>0</v>
      </c>
      <c r="U21" s="1">
        <v>0</v>
      </c>
      <c r="V21" s="1">
        <v>1.4999999999999999E-2</v>
      </c>
      <c r="W21" s="1">
        <v>0</v>
      </c>
      <c r="X21" s="1">
        <v>2.5000000000000001E-2</v>
      </c>
      <c r="Y21" s="1">
        <v>1.2999999999999999E-2</v>
      </c>
      <c r="Z21" s="1">
        <v>0</v>
      </c>
      <c r="AA21" s="1">
        <v>0</v>
      </c>
      <c r="AB21" s="1">
        <v>0</v>
      </c>
      <c r="AC21" s="1">
        <v>0.86799999999999999</v>
      </c>
      <c r="AD21" s="1">
        <v>0</v>
      </c>
      <c r="AE21" s="1">
        <v>0</v>
      </c>
      <c r="AF21" s="1">
        <v>113.139</v>
      </c>
    </row>
    <row r="22" spans="1:32" x14ac:dyDescent="0.25">
      <c r="A22" s="1">
        <v>14</v>
      </c>
      <c r="B22" s="1" t="s">
        <v>45</v>
      </c>
      <c r="C22" s="1">
        <v>0</v>
      </c>
      <c r="D22" s="1">
        <v>0</v>
      </c>
      <c r="E22" s="1">
        <v>0</v>
      </c>
      <c r="F22" s="1">
        <v>0</v>
      </c>
      <c r="G22" s="1">
        <v>4.0000000000000001E-3</v>
      </c>
      <c r="H22" s="1">
        <v>0</v>
      </c>
      <c r="I22" s="1">
        <v>1.2999999999999999E-2</v>
      </c>
      <c r="J22" s="1">
        <v>0.05</v>
      </c>
      <c r="K22" s="1">
        <v>0</v>
      </c>
      <c r="L22" s="1">
        <v>0</v>
      </c>
      <c r="M22" s="1">
        <v>0</v>
      </c>
      <c r="N22" s="1">
        <v>0.38400000000000001</v>
      </c>
      <c r="O22" s="1">
        <v>12.172000000000001</v>
      </c>
      <c r="P22" s="1">
        <v>100.876</v>
      </c>
      <c r="Q22" s="1">
        <v>0</v>
      </c>
      <c r="R22" s="1">
        <v>5.6000000000000001E-2</v>
      </c>
      <c r="S22" s="1">
        <v>0</v>
      </c>
      <c r="T22" s="1">
        <v>0</v>
      </c>
      <c r="U22" s="1">
        <v>0</v>
      </c>
      <c r="V22" s="1">
        <v>7.0000000000000001E-3</v>
      </c>
      <c r="W22" s="1">
        <v>0</v>
      </c>
      <c r="X22" s="1">
        <v>1.7999999999999999E-2</v>
      </c>
      <c r="Y22" s="1">
        <v>0</v>
      </c>
      <c r="Z22" s="1">
        <v>0</v>
      </c>
      <c r="AA22" s="1">
        <v>0</v>
      </c>
      <c r="AB22" s="1">
        <v>0</v>
      </c>
      <c r="AC22" s="1">
        <v>0.86899999999999999</v>
      </c>
      <c r="AD22" s="1">
        <v>0</v>
      </c>
      <c r="AE22" s="1">
        <v>0</v>
      </c>
      <c r="AF22" s="1">
        <v>114.449</v>
      </c>
    </row>
    <row r="23" spans="1:32" x14ac:dyDescent="0.25">
      <c r="A23" s="1">
        <v>15</v>
      </c>
      <c r="B23" s="1" t="s">
        <v>46</v>
      </c>
      <c r="C23" s="1">
        <v>8.0000000000000002E-3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5.8000000000000003E-2</v>
      </c>
      <c r="K23" s="1">
        <v>0</v>
      </c>
      <c r="L23" s="1">
        <v>1.4E-2</v>
      </c>
      <c r="M23" s="1">
        <v>0</v>
      </c>
      <c r="N23" s="1">
        <v>0.379</v>
      </c>
      <c r="O23" s="1">
        <v>11.872999999999999</v>
      </c>
      <c r="P23" s="1">
        <v>99.900999999999996</v>
      </c>
      <c r="Q23" s="1">
        <v>0</v>
      </c>
      <c r="R23" s="1">
        <v>0.128</v>
      </c>
      <c r="S23" s="1">
        <v>0</v>
      </c>
      <c r="T23" s="1">
        <v>0</v>
      </c>
      <c r="U23" s="1">
        <v>0</v>
      </c>
      <c r="V23" s="1">
        <v>8.9999999999999993E-3</v>
      </c>
      <c r="W23" s="1">
        <v>2.3E-2</v>
      </c>
      <c r="X23" s="1">
        <v>2.1999999999999999E-2</v>
      </c>
      <c r="Y23" s="1">
        <v>0</v>
      </c>
      <c r="Z23" s="1">
        <v>0</v>
      </c>
      <c r="AA23" s="1">
        <v>0</v>
      </c>
      <c r="AB23" s="1">
        <v>0</v>
      </c>
      <c r="AC23" s="1">
        <v>0.86199999999999999</v>
      </c>
      <c r="AD23" s="1">
        <v>0</v>
      </c>
      <c r="AE23" s="1">
        <v>0</v>
      </c>
      <c r="AF23" s="1">
        <v>113.277</v>
      </c>
    </row>
    <row r="24" spans="1:32" x14ac:dyDescent="0.25">
      <c r="A24" s="1">
        <v>16</v>
      </c>
      <c r="B24" s="1" t="s">
        <v>47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7.8E-2</v>
      </c>
      <c r="J24" s="1">
        <v>7.6999999999999999E-2</v>
      </c>
      <c r="K24" s="1">
        <v>0</v>
      </c>
      <c r="L24" s="1">
        <v>0</v>
      </c>
      <c r="M24" s="1">
        <v>0</v>
      </c>
      <c r="N24" s="1">
        <v>0.38100000000000001</v>
      </c>
      <c r="O24" s="1">
        <v>12.097</v>
      </c>
      <c r="P24" s="1">
        <v>100.355</v>
      </c>
      <c r="Q24" s="1">
        <v>0</v>
      </c>
      <c r="R24" s="1">
        <v>9.9000000000000005E-2</v>
      </c>
      <c r="S24" s="1">
        <v>0</v>
      </c>
      <c r="T24" s="1">
        <v>0</v>
      </c>
      <c r="U24" s="1">
        <v>0</v>
      </c>
      <c r="V24" s="1">
        <v>8.9999999999999993E-3</v>
      </c>
      <c r="W24" s="1">
        <v>1E-3</v>
      </c>
      <c r="X24" s="1">
        <v>4.2999999999999997E-2</v>
      </c>
      <c r="Y24" s="1">
        <v>0</v>
      </c>
      <c r="Z24" s="1">
        <v>0</v>
      </c>
      <c r="AA24" s="1">
        <v>0</v>
      </c>
      <c r="AB24" s="1">
        <v>0</v>
      </c>
      <c r="AC24" s="1">
        <v>0.82899999999999996</v>
      </c>
      <c r="AD24" s="1">
        <v>0</v>
      </c>
      <c r="AE24" s="1">
        <v>0</v>
      </c>
      <c r="AF24" s="1">
        <v>113.96899999999999</v>
      </c>
    </row>
    <row r="25" spans="1:32" x14ac:dyDescent="0.25">
      <c r="A25" s="1">
        <v>17</v>
      </c>
      <c r="B25" s="1" t="s">
        <v>48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6.9000000000000006E-2</v>
      </c>
      <c r="K25" s="1">
        <v>0</v>
      </c>
      <c r="L25" s="1">
        <v>0</v>
      </c>
      <c r="M25" s="1">
        <v>0</v>
      </c>
      <c r="N25" s="1">
        <v>0.39800000000000002</v>
      </c>
      <c r="O25" s="1">
        <v>11.907999999999999</v>
      </c>
      <c r="P25" s="1">
        <v>100.02800000000001</v>
      </c>
      <c r="Q25" s="1">
        <v>0</v>
      </c>
      <c r="R25" s="1">
        <v>4.8000000000000001E-2</v>
      </c>
      <c r="S25" s="1">
        <v>0.02</v>
      </c>
      <c r="T25" s="1">
        <v>0</v>
      </c>
      <c r="U25" s="1">
        <v>0</v>
      </c>
      <c r="V25" s="1">
        <v>1.4999999999999999E-2</v>
      </c>
      <c r="W25" s="1">
        <v>0</v>
      </c>
      <c r="X25" s="1">
        <v>2.7E-2</v>
      </c>
      <c r="Y25" s="1">
        <v>0</v>
      </c>
      <c r="Z25" s="1">
        <v>0</v>
      </c>
      <c r="AA25" s="1">
        <v>0</v>
      </c>
      <c r="AB25" s="1">
        <v>0</v>
      </c>
      <c r="AC25" s="1">
        <v>0.879</v>
      </c>
      <c r="AD25" s="1">
        <v>0</v>
      </c>
      <c r="AE25" s="1">
        <v>0</v>
      </c>
      <c r="AF25" s="1">
        <v>113.392</v>
      </c>
    </row>
    <row r="26" spans="1:32" x14ac:dyDescent="0.25">
      <c r="A26" s="1">
        <v>18</v>
      </c>
      <c r="B26" s="1" t="s">
        <v>49</v>
      </c>
      <c r="C26" s="1">
        <v>3.0000000000000001E-3</v>
      </c>
      <c r="D26" s="1">
        <v>0</v>
      </c>
      <c r="E26" s="1">
        <v>0</v>
      </c>
      <c r="F26" s="1">
        <v>0</v>
      </c>
      <c r="G26" s="1">
        <v>5.0000000000000001E-3</v>
      </c>
      <c r="H26" s="1">
        <v>0</v>
      </c>
      <c r="I26" s="1">
        <v>0</v>
      </c>
      <c r="J26" s="1">
        <v>4.8000000000000001E-2</v>
      </c>
      <c r="K26" s="1">
        <v>0</v>
      </c>
      <c r="L26" s="1">
        <v>0</v>
      </c>
      <c r="M26" s="1">
        <v>0</v>
      </c>
      <c r="N26" s="1">
        <v>0.372</v>
      </c>
      <c r="O26" s="1">
        <v>12.263999999999999</v>
      </c>
      <c r="P26" s="1">
        <v>100.134</v>
      </c>
      <c r="Q26" s="1">
        <v>0</v>
      </c>
      <c r="R26" s="1">
        <v>0.104</v>
      </c>
      <c r="S26" s="1">
        <v>0</v>
      </c>
      <c r="T26" s="1">
        <v>0</v>
      </c>
      <c r="U26" s="1">
        <v>0</v>
      </c>
      <c r="V26" s="1">
        <v>0</v>
      </c>
      <c r="W26" s="1">
        <v>2E-3</v>
      </c>
      <c r="X26" s="1">
        <v>0.02</v>
      </c>
      <c r="Y26" s="1">
        <v>5.0000000000000001E-3</v>
      </c>
      <c r="Z26" s="1">
        <v>0</v>
      </c>
      <c r="AA26" s="1">
        <v>0</v>
      </c>
      <c r="AB26" s="1">
        <v>0</v>
      </c>
      <c r="AC26" s="1">
        <v>0.76900000000000002</v>
      </c>
      <c r="AD26" s="1">
        <v>0</v>
      </c>
      <c r="AE26" s="1">
        <v>0</v>
      </c>
      <c r="AF26" s="1">
        <v>113.726</v>
      </c>
    </row>
    <row r="27" spans="1:32" x14ac:dyDescent="0.25">
      <c r="A27" s="1">
        <v>19</v>
      </c>
      <c r="B27" s="1" t="s">
        <v>50</v>
      </c>
      <c r="C27" s="1">
        <v>0</v>
      </c>
      <c r="D27" s="1">
        <v>0</v>
      </c>
      <c r="E27" s="1">
        <v>1.2E-2</v>
      </c>
      <c r="F27" s="1">
        <v>0</v>
      </c>
      <c r="G27" s="1">
        <v>4.0000000000000001E-3</v>
      </c>
      <c r="H27" s="1">
        <v>0</v>
      </c>
      <c r="I27" s="1">
        <v>7.0999999999999994E-2</v>
      </c>
      <c r="J27" s="1">
        <v>2.4E-2</v>
      </c>
      <c r="K27" s="1">
        <v>0</v>
      </c>
      <c r="L27" s="1">
        <v>3.4000000000000002E-2</v>
      </c>
      <c r="M27" s="1">
        <v>0</v>
      </c>
      <c r="N27" s="1">
        <v>0.36299999999999999</v>
      </c>
      <c r="O27" s="1">
        <v>12.207000000000001</v>
      </c>
      <c r="P27" s="1">
        <v>100.05</v>
      </c>
      <c r="Q27" s="1">
        <v>0</v>
      </c>
      <c r="R27" s="1">
        <v>5.0999999999999997E-2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1.2E-2</v>
      </c>
      <c r="Y27" s="1">
        <v>0</v>
      </c>
      <c r="Z27" s="1">
        <v>7.0000000000000001E-3</v>
      </c>
      <c r="AA27" s="1">
        <v>0</v>
      </c>
      <c r="AB27" s="1">
        <v>0</v>
      </c>
      <c r="AC27" s="1">
        <v>0.83799999999999997</v>
      </c>
      <c r="AD27" s="1">
        <v>0</v>
      </c>
      <c r="AE27" s="1">
        <v>0</v>
      </c>
      <c r="AF27" s="1">
        <v>113.673</v>
      </c>
    </row>
    <row r="28" spans="1:32" x14ac:dyDescent="0.25">
      <c r="A28" s="1">
        <v>20</v>
      </c>
      <c r="B28" s="1" t="s">
        <v>51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3.9E-2</v>
      </c>
      <c r="J28" s="1">
        <v>6.5000000000000002E-2</v>
      </c>
      <c r="K28" s="1">
        <v>0</v>
      </c>
      <c r="L28" s="1">
        <v>3.1E-2</v>
      </c>
      <c r="M28" s="1">
        <v>0</v>
      </c>
      <c r="N28" s="1">
        <v>0.36599999999999999</v>
      </c>
      <c r="O28" s="1">
        <v>11.848000000000001</v>
      </c>
      <c r="P28" s="1">
        <v>100.038</v>
      </c>
      <c r="Q28" s="1">
        <v>0</v>
      </c>
      <c r="R28" s="1">
        <v>0.121</v>
      </c>
      <c r="S28" s="1">
        <v>0</v>
      </c>
      <c r="T28" s="1">
        <v>0</v>
      </c>
      <c r="U28" s="1">
        <v>0</v>
      </c>
      <c r="V28" s="1">
        <v>0.01</v>
      </c>
      <c r="W28" s="1">
        <v>0</v>
      </c>
      <c r="X28" s="1">
        <v>2.5000000000000001E-2</v>
      </c>
      <c r="Y28" s="1">
        <v>8.0000000000000002E-3</v>
      </c>
      <c r="Z28" s="1">
        <v>0</v>
      </c>
      <c r="AA28" s="1">
        <v>0</v>
      </c>
      <c r="AB28" s="1">
        <v>0</v>
      </c>
      <c r="AC28" s="1">
        <v>0.83499999999999996</v>
      </c>
      <c r="AD28" s="1">
        <v>0</v>
      </c>
      <c r="AE28" s="1">
        <v>0</v>
      </c>
      <c r="AF28" s="1">
        <v>113.386</v>
      </c>
    </row>
    <row r="29" spans="1:3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8.75" x14ac:dyDescent="0.3">
      <c r="A30" s="10" t="s">
        <v>64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25">
      <c r="A31" s="5"/>
      <c r="B31" s="11" t="s">
        <v>54</v>
      </c>
      <c r="C31" s="14">
        <f t="shared" ref="C31:AF31" si="0">AVERAGE(C9:C28)</f>
        <v>5.4999999999999992E-4</v>
      </c>
      <c r="D31" s="14">
        <f t="shared" si="0"/>
        <v>0</v>
      </c>
      <c r="E31" s="14">
        <f t="shared" si="0"/>
        <v>2.9000000000000007E-3</v>
      </c>
      <c r="F31" s="14">
        <f t="shared" si="0"/>
        <v>1.8E-3</v>
      </c>
      <c r="G31" s="14">
        <f t="shared" si="0"/>
        <v>9.6000000000000009E-3</v>
      </c>
      <c r="H31" s="14">
        <f t="shared" si="0"/>
        <v>0</v>
      </c>
      <c r="I31" s="14">
        <f t="shared" si="0"/>
        <v>1.805E-2</v>
      </c>
      <c r="J31" s="14">
        <f t="shared" si="0"/>
        <v>5.2649999999999995E-2</v>
      </c>
      <c r="K31" s="14">
        <f t="shared" si="0"/>
        <v>0</v>
      </c>
      <c r="L31" s="14">
        <f t="shared" si="0"/>
        <v>1.4500000000000002E-2</v>
      </c>
      <c r="M31" s="14">
        <f t="shared" si="0"/>
        <v>0</v>
      </c>
      <c r="N31" s="14">
        <f t="shared" si="0"/>
        <v>0.37824999999999998</v>
      </c>
      <c r="O31" s="14">
        <f t="shared" si="0"/>
        <v>11.989300000000002</v>
      </c>
      <c r="P31" s="14">
        <f t="shared" si="0"/>
        <v>100.3477</v>
      </c>
      <c r="Q31" s="14">
        <f t="shared" si="0"/>
        <v>0</v>
      </c>
      <c r="R31" s="14">
        <f t="shared" si="0"/>
        <v>0.1079</v>
      </c>
      <c r="S31" s="14">
        <f t="shared" si="0"/>
        <v>1E-3</v>
      </c>
      <c r="T31" s="14">
        <f t="shared" si="0"/>
        <v>0</v>
      </c>
      <c r="U31" s="14">
        <f t="shared" si="0"/>
        <v>0</v>
      </c>
      <c r="V31" s="14">
        <f t="shared" si="0"/>
        <v>7.150000000000001E-3</v>
      </c>
      <c r="W31" s="14">
        <f t="shared" si="0"/>
        <v>3.6000000000000003E-3</v>
      </c>
      <c r="X31" s="14">
        <f t="shared" si="0"/>
        <v>2.8050000000000002E-2</v>
      </c>
      <c r="Y31" s="14">
        <f t="shared" si="0"/>
        <v>3.9000000000000007E-3</v>
      </c>
      <c r="Z31" s="14">
        <f t="shared" si="0"/>
        <v>1.15E-3</v>
      </c>
      <c r="AA31" s="14">
        <f t="shared" si="0"/>
        <v>0</v>
      </c>
      <c r="AB31" s="14">
        <f t="shared" si="0"/>
        <v>0</v>
      </c>
      <c r="AC31" s="14">
        <f t="shared" si="0"/>
        <v>0.81715000000000004</v>
      </c>
      <c r="AD31" s="14">
        <f t="shared" si="0"/>
        <v>0</v>
      </c>
      <c r="AE31" s="14">
        <f t="shared" si="0"/>
        <v>0</v>
      </c>
      <c r="AF31" s="14">
        <f t="shared" si="0"/>
        <v>113.7852</v>
      </c>
    </row>
    <row r="32" spans="1:32" s="5" customFormat="1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65" s="5" customFormat="1" x14ac:dyDescent="0.25">
      <c r="B33" s="6" t="s">
        <v>55</v>
      </c>
      <c r="C33" s="6" t="s">
        <v>65</v>
      </c>
    </row>
    <row r="34" spans="1:65" s="5" customFormat="1" ht="18.75" x14ac:dyDescent="0.3">
      <c r="A34" s="10" t="s">
        <v>62</v>
      </c>
    </row>
    <row r="35" spans="1:65" s="5" customFormat="1" x14ac:dyDescent="0.25">
      <c r="B35" s="2" t="s">
        <v>31</v>
      </c>
      <c r="C35" s="15">
        <f t="shared" ref="C35:AF35" si="1">AVERAGE(C9:C28)</f>
        <v>5.4999999999999992E-4</v>
      </c>
      <c r="D35" s="15">
        <f t="shared" si="1"/>
        <v>0</v>
      </c>
      <c r="E35" s="15">
        <f t="shared" si="1"/>
        <v>2.9000000000000007E-3</v>
      </c>
      <c r="F35" s="15">
        <f t="shared" si="1"/>
        <v>1.8E-3</v>
      </c>
      <c r="G35" s="15">
        <f t="shared" si="1"/>
        <v>9.6000000000000009E-3</v>
      </c>
      <c r="H35" s="15">
        <f t="shared" si="1"/>
        <v>0</v>
      </c>
      <c r="I35" s="15">
        <f t="shared" si="1"/>
        <v>1.805E-2</v>
      </c>
      <c r="J35" s="15">
        <f t="shared" si="1"/>
        <v>5.2649999999999995E-2</v>
      </c>
      <c r="K35" s="15">
        <f t="shared" si="1"/>
        <v>0</v>
      </c>
      <c r="L35" s="15">
        <f t="shared" si="1"/>
        <v>1.4500000000000002E-2</v>
      </c>
      <c r="M35" s="15">
        <f t="shared" si="1"/>
        <v>0</v>
      </c>
      <c r="N35" s="15">
        <f t="shared" si="1"/>
        <v>0.37824999999999998</v>
      </c>
      <c r="O35" s="15">
        <f t="shared" si="1"/>
        <v>11.989300000000002</v>
      </c>
      <c r="P35" s="16">
        <f t="shared" si="1"/>
        <v>100.3477</v>
      </c>
      <c r="Q35" s="15">
        <f t="shared" si="1"/>
        <v>0</v>
      </c>
      <c r="R35" s="15">
        <f t="shared" si="1"/>
        <v>0.1079</v>
      </c>
      <c r="S35" s="15">
        <f t="shared" si="1"/>
        <v>1E-3</v>
      </c>
      <c r="T35" s="15">
        <f t="shared" si="1"/>
        <v>0</v>
      </c>
      <c r="U35" s="15">
        <f t="shared" si="1"/>
        <v>0</v>
      </c>
      <c r="V35" s="15">
        <f t="shared" si="1"/>
        <v>7.150000000000001E-3</v>
      </c>
      <c r="W35" s="15">
        <f t="shared" si="1"/>
        <v>3.6000000000000003E-3</v>
      </c>
      <c r="X35" s="15">
        <f t="shared" si="1"/>
        <v>2.8050000000000002E-2</v>
      </c>
      <c r="Y35" s="15">
        <f t="shared" si="1"/>
        <v>3.9000000000000007E-3</v>
      </c>
      <c r="Z35" s="15">
        <f t="shared" si="1"/>
        <v>1.15E-3</v>
      </c>
      <c r="AA35" s="15">
        <f t="shared" si="1"/>
        <v>0</v>
      </c>
      <c r="AB35" s="15">
        <f t="shared" si="1"/>
        <v>0</v>
      </c>
      <c r="AC35" s="15">
        <f t="shared" si="1"/>
        <v>0.81715000000000004</v>
      </c>
      <c r="AD35" s="15">
        <f t="shared" si="1"/>
        <v>0</v>
      </c>
      <c r="AE35" s="15">
        <f t="shared" si="1"/>
        <v>0</v>
      </c>
      <c r="AF35" s="15">
        <f t="shared" si="1"/>
        <v>113.7852</v>
      </c>
    </row>
    <row r="36" spans="1:65" s="5" customFormat="1" x14ac:dyDescent="0.25"/>
    <row r="37" spans="1:65" s="5" customFormat="1" ht="18.75" x14ac:dyDescent="0.3">
      <c r="A37" s="12" t="s">
        <v>56</v>
      </c>
    </row>
    <row r="38" spans="1:65" x14ac:dyDescent="0.25">
      <c r="A38" s="5"/>
      <c r="B38" s="3" t="s">
        <v>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>N35/P35</f>
        <v>3.7693938176958709E-3</v>
      </c>
      <c r="O38" s="3">
        <f>O35/P35</f>
        <v>0.11947757646662556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f>AC35/P35</f>
        <v>8.1431861417850145E-3</v>
      </c>
      <c r="AD38" s="3"/>
      <c r="AE38" s="3"/>
      <c r="AF38" s="3"/>
    </row>
    <row r="39" spans="1:6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65" ht="18.75" x14ac:dyDescent="0.3">
      <c r="A40" s="9" t="s">
        <v>63</v>
      </c>
    </row>
    <row r="41" spans="1:65" x14ac:dyDescent="0.25">
      <c r="A41" s="13">
        <v>304</v>
      </c>
      <c r="B41" s="13" t="s">
        <v>52</v>
      </c>
      <c r="C41" s="17">
        <v>1.0999999999999999E-2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1.4E-2</v>
      </c>
      <c r="J41" s="17">
        <v>5.8999999999999997E-2</v>
      </c>
      <c r="K41" s="17">
        <v>0</v>
      </c>
      <c r="L41" s="17">
        <v>0</v>
      </c>
      <c r="M41" s="17">
        <v>0.42499999999999999</v>
      </c>
      <c r="N41" s="17">
        <v>0.34300000000000003</v>
      </c>
      <c r="O41" s="17">
        <v>8.657</v>
      </c>
      <c r="P41" s="17">
        <v>77.42</v>
      </c>
      <c r="Q41" s="17">
        <v>0</v>
      </c>
      <c r="R41" s="17">
        <v>7.3999999999999996E-2</v>
      </c>
      <c r="S41" s="17">
        <v>0</v>
      </c>
      <c r="T41" s="17">
        <v>0</v>
      </c>
      <c r="U41" s="17">
        <v>5.476</v>
      </c>
      <c r="V41" s="17">
        <v>3.7010000000000001</v>
      </c>
      <c r="W41" s="17">
        <v>0</v>
      </c>
      <c r="X41" s="17">
        <v>13.395</v>
      </c>
      <c r="Y41" s="17">
        <v>0</v>
      </c>
      <c r="Z41" s="17">
        <v>0</v>
      </c>
      <c r="AA41" s="17">
        <v>0</v>
      </c>
      <c r="AB41" s="17">
        <v>0</v>
      </c>
      <c r="AC41" s="17">
        <v>0.66400000000000003</v>
      </c>
      <c r="AD41" s="17">
        <v>0</v>
      </c>
      <c r="AE41" s="17">
        <v>0</v>
      </c>
      <c r="AF41" s="17">
        <v>110.239</v>
      </c>
    </row>
    <row r="42" spans="1:65" x14ac:dyDescent="0.25">
      <c r="AH42" s="5"/>
      <c r="AI42" s="5"/>
    </row>
    <row r="43" spans="1:65" ht="18.75" x14ac:dyDescent="0.3">
      <c r="A43" s="9" t="s">
        <v>67</v>
      </c>
    </row>
    <row r="44" spans="1:65" s="5" customFormat="1" x14ac:dyDescent="0.25">
      <c r="A44" s="4">
        <f t="shared" ref="A44:M44" si="2">A41</f>
        <v>304</v>
      </c>
      <c r="B44" s="4" t="str">
        <f t="shared" si="2"/>
        <v xml:space="preserve">04KT-36_36 </v>
      </c>
      <c r="C44" s="18">
        <f t="shared" si="2"/>
        <v>1.0999999999999999E-2</v>
      </c>
      <c r="D44" s="18">
        <f t="shared" si="2"/>
        <v>0</v>
      </c>
      <c r="E44" s="18">
        <f t="shared" si="2"/>
        <v>0</v>
      </c>
      <c r="F44" s="18">
        <f t="shared" si="2"/>
        <v>0</v>
      </c>
      <c r="G44" s="18">
        <f t="shared" si="2"/>
        <v>0</v>
      </c>
      <c r="H44" s="18">
        <f t="shared" si="2"/>
        <v>0</v>
      </c>
      <c r="I44" s="18">
        <f t="shared" si="2"/>
        <v>1.4E-2</v>
      </c>
      <c r="J44" s="18">
        <f t="shared" si="2"/>
        <v>5.8999999999999997E-2</v>
      </c>
      <c r="K44" s="18">
        <f t="shared" si="2"/>
        <v>0</v>
      </c>
      <c r="L44" s="18">
        <f t="shared" si="2"/>
        <v>0</v>
      </c>
      <c r="M44" s="18">
        <f t="shared" si="2"/>
        <v>0.42499999999999999</v>
      </c>
      <c r="N44" s="18">
        <f>N41-(N$38*P41)</f>
        <v>5.117353063398572E-2</v>
      </c>
      <c r="O44" s="19">
        <f>O41-(O$38*P41)</f>
        <v>-0.59295397004615147</v>
      </c>
      <c r="P44" s="18">
        <f t="shared" ref="P44:AB44" si="3">P41</f>
        <v>77.42</v>
      </c>
      <c r="Q44" s="18">
        <f t="shared" si="3"/>
        <v>0</v>
      </c>
      <c r="R44" s="18">
        <f t="shared" si="3"/>
        <v>7.3999999999999996E-2</v>
      </c>
      <c r="S44" s="18">
        <f t="shared" si="3"/>
        <v>0</v>
      </c>
      <c r="T44" s="18">
        <f t="shared" si="3"/>
        <v>0</v>
      </c>
      <c r="U44" s="18">
        <f t="shared" si="3"/>
        <v>5.476</v>
      </c>
      <c r="V44" s="18">
        <f t="shared" si="3"/>
        <v>3.7010000000000001</v>
      </c>
      <c r="W44" s="18">
        <f t="shared" si="3"/>
        <v>0</v>
      </c>
      <c r="X44" s="18">
        <f t="shared" si="3"/>
        <v>13.395</v>
      </c>
      <c r="Y44" s="18">
        <f t="shared" si="3"/>
        <v>0</v>
      </c>
      <c r="Z44" s="18">
        <f t="shared" si="3"/>
        <v>0</v>
      </c>
      <c r="AA44" s="18">
        <f t="shared" si="3"/>
        <v>0</v>
      </c>
      <c r="AB44" s="18">
        <f t="shared" si="3"/>
        <v>0</v>
      </c>
      <c r="AC44" s="18">
        <f>AC41-(AC$38*P41)</f>
        <v>3.3554528903004255E-2</v>
      </c>
      <c r="AD44" s="18">
        <f>AD41</f>
        <v>0</v>
      </c>
      <c r="AE44" s="18">
        <f>AE41</f>
        <v>0</v>
      </c>
      <c r="AF44" s="18">
        <f>SUM(C44:AE44)</f>
        <v>100.06677408949083</v>
      </c>
    </row>
    <row r="45" spans="1:6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6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</row>
    <row r="46" spans="1:65" ht="18.75" x14ac:dyDescent="0.3">
      <c r="A46" s="9" t="s">
        <v>57</v>
      </c>
    </row>
    <row r="47" spans="1:65" x14ac:dyDescent="0.25">
      <c r="A47" s="7">
        <f>A44</f>
        <v>304</v>
      </c>
      <c r="B47" s="7" t="str">
        <f>B44</f>
        <v xml:space="preserve">04KT-36_36 </v>
      </c>
      <c r="C47" s="21">
        <f t="shared" ref="C47:AE47" si="4">IF(C44&gt;0,C44,0)</f>
        <v>1.0999999999999999E-2</v>
      </c>
      <c r="D47" s="21">
        <f t="shared" si="4"/>
        <v>0</v>
      </c>
      <c r="E47" s="21">
        <f t="shared" si="4"/>
        <v>0</v>
      </c>
      <c r="F47" s="21">
        <f t="shared" si="4"/>
        <v>0</v>
      </c>
      <c r="G47" s="21">
        <f t="shared" si="4"/>
        <v>0</v>
      </c>
      <c r="H47" s="21">
        <f t="shared" si="4"/>
        <v>0</v>
      </c>
      <c r="I47" s="21">
        <f t="shared" si="4"/>
        <v>1.4E-2</v>
      </c>
      <c r="J47" s="21">
        <f t="shared" si="4"/>
        <v>5.8999999999999997E-2</v>
      </c>
      <c r="K47" s="21">
        <f t="shared" si="4"/>
        <v>0</v>
      </c>
      <c r="L47" s="21">
        <f t="shared" si="4"/>
        <v>0</v>
      </c>
      <c r="M47" s="21">
        <f t="shared" si="4"/>
        <v>0.42499999999999999</v>
      </c>
      <c r="N47" s="21">
        <f t="shared" si="4"/>
        <v>5.117353063398572E-2</v>
      </c>
      <c r="O47" s="21">
        <f t="shared" si="4"/>
        <v>0</v>
      </c>
      <c r="P47" s="21">
        <f t="shared" si="4"/>
        <v>77.42</v>
      </c>
      <c r="Q47" s="21">
        <f t="shared" si="4"/>
        <v>0</v>
      </c>
      <c r="R47" s="21">
        <f t="shared" si="4"/>
        <v>7.3999999999999996E-2</v>
      </c>
      <c r="S47" s="21">
        <f t="shared" si="4"/>
        <v>0</v>
      </c>
      <c r="T47" s="21">
        <f t="shared" si="4"/>
        <v>0</v>
      </c>
      <c r="U47" s="21">
        <f t="shared" si="4"/>
        <v>5.476</v>
      </c>
      <c r="V47" s="21">
        <f t="shared" si="4"/>
        <v>3.7010000000000001</v>
      </c>
      <c r="W47" s="21">
        <f t="shared" si="4"/>
        <v>0</v>
      </c>
      <c r="X47" s="21">
        <f t="shared" si="4"/>
        <v>13.395</v>
      </c>
      <c r="Y47" s="21">
        <f t="shared" si="4"/>
        <v>0</v>
      </c>
      <c r="Z47" s="21">
        <f t="shared" si="4"/>
        <v>0</v>
      </c>
      <c r="AA47" s="21">
        <f t="shared" si="4"/>
        <v>0</v>
      </c>
      <c r="AB47" s="21">
        <f t="shared" si="4"/>
        <v>0</v>
      </c>
      <c r="AC47" s="21">
        <f t="shared" si="4"/>
        <v>3.3554528903004255E-2</v>
      </c>
      <c r="AD47" s="21">
        <f t="shared" si="4"/>
        <v>0</v>
      </c>
      <c r="AE47" s="21">
        <f t="shared" si="4"/>
        <v>0</v>
      </c>
      <c r="AF47" s="21">
        <f>SUM(C47:AE47)</f>
        <v>100.65972805953699</v>
      </c>
    </row>
  </sheetData>
  <phoneticPr fontId="1" type="noConversion"/>
  <conditionalFormatting sqref="C35:O35 Q35:AE35">
    <cfRule type="cellIs" dxfId="1" priority="1" stopIfTrue="1" operator="greaterThan">
      <formula>$C$33</formula>
    </cfRule>
  </conditionalFormatting>
  <conditionalFormatting sqref="C44:AF4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Interference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EPMAUser</dc:creator>
  <cp:lastModifiedBy>Osbahr, Inga (FWG) - 15075</cp:lastModifiedBy>
  <dcterms:created xsi:type="dcterms:W3CDTF">2013-11-24T17:04:12Z</dcterms:created>
  <dcterms:modified xsi:type="dcterms:W3CDTF">2015-03-20T06:50:00Z</dcterms:modified>
</cp:coreProperties>
</file>