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94" activeTab="0"/>
  </bookViews>
  <sheets>
    <sheet name="S4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LSC</author>
  </authors>
  <commentList>
    <comment ref="C82" authorId="0">
      <text>
        <r>
          <rPr>
            <sz val="10"/>
            <rFont val="Arial"/>
            <family val="2"/>
          </rPr>
          <t>"Z05_outer" is essentially the same as Z06, but situated adjacent to (rimming) leucite in the Z05 grain mount.</t>
        </r>
      </text>
    </comment>
    <comment ref="C83" authorId="0">
      <text>
        <r>
          <rPr>
            <sz val="10"/>
            <rFont val="Arial"/>
            <family val="2"/>
          </rPr>
          <t>"Z05_outer" is essentially the same as Z06, but situated adjacent to (rimming) leucite in the Z05 grain mount.</t>
        </r>
      </text>
    </comment>
    <comment ref="C86" authorId="0">
      <text>
        <r>
          <rPr>
            <sz val="10"/>
            <rFont val="Arial"/>
            <family val="2"/>
          </rPr>
          <t>"Z05_outer" is essentially the same as Z06, but situated adjacent to (rimming) leucite in the Z05 grain mount.</t>
        </r>
      </text>
    </comment>
    <comment ref="C87" authorId="0">
      <text>
        <r>
          <rPr>
            <sz val="10"/>
            <rFont val="Arial"/>
            <family val="2"/>
          </rPr>
          <t>"Z05_outer" is essentially the same as Z06, but situated adjacent to (rimming) leucite in the Z05 grain mount.</t>
        </r>
      </text>
    </comment>
    <comment ref="C88" authorId="0">
      <text>
        <r>
          <rPr>
            <sz val="10"/>
            <rFont val="Arial"/>
            <family val="2"/>
          </rPr>
          <t>"Z05_outer" is essentially the same as Z06, but situated adjacent to (rimming) leucite in the Z05 grain mount.</t>
        </r>
      </text>
    </comment>
  </commentList>
</comments>
</file>

<file path=xl/sharedStrings.xml><?xml version="1.0" encoding="utf-8"?>
<sst xmlns="http://schemas.openxmlformats.org/spreadsheetml/2006/main" count="958" uniqueCount="475">
  <si>
    <t>MgO</t>
  </si>
  <si>
    <t>CaO</t>
  </si>
  <si>
    <t>SrO</t>
  </si>
  <si>
    <t>BaO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</si>
  <si>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</si>
  <si>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</si>
  <si>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</si>
  <si>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</si>
  <si>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</si>
  <si>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</si>
  <si>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</si>
  <si>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</si>
  <si>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</si>
  <si>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</si>
  <si>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</si>
  <si>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</si>
  <si>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</si>
  <si>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</si>
  <si>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</si>
  <si>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</si>
  <si>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</si>
  <si>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</si>
  <si>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</si>
  <si>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</si>
  <si>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</si>
  <si>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</si>
  <si>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</si>
  <si>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</si>
  <si>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</si>
  <si>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</si>
  <si>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</si>
  <si>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</si>
  <si>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</si>
  <si>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</si>
  <si>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</si>
  <si>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</si>
  <si>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</si>
  <si>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</si>
  <si>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</si>
  <si>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</si>
  <si>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</si>
  <si>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</si>
  <si>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</si>
  <si>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</si>
  <si>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</si>
  <si>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</si>
  <si>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</si>
  <si>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</si>
  <si>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</si>
  <si>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</si>
  <si>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</si>
  <si>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#49</t>
  </si>
  <si>
    <t>#50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</si>
  <si>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</si>
  <si>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</si>
  <si>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</si>
  <si>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</si>
  <si>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</si>
  <si>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</si>
  <si>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</si>
  <si>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</si>
  <si>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</si>
  <si>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</si>
  <si>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</si>
  <si>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</si>
  <si>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</si>
  <si>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</si>
  <si>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</si>
  <si>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</si>
  <si>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</si>
  <si>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</si>
  <si>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</si>
  <si>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</si>
  <si>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</si>
  <si>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</si>
  <si>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</si>
  <si>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</si>
  <si>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</si>
  <si>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</si>
  <si>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</si>
  <si>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</si>
  <si>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</si>
  <si>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</si>
  <si>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</si>
  <si>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</si>
  <si>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</si>
  <si>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</si>
  <si>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</si>
  <si>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</si>
  <si>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</si>
  <si>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</si>
  <si>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</si>
  <si>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</si>
  <si>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</si>
  <si>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</si>
  <si>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</si>
  <si>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</si>
  <si>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</si>
  <si>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</si>
  <si>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</si>
  <si>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</si>
  <si>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</si>
  <si>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</si>
  <si>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#133</t>
  </si>
  <si>
    <t>#134</t>
  </si>
  <si>
    <t>#135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</si>
  <si>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</si>
  <si>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</si>
  <si>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</si>
  <si>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</si>
  <si>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</si>
  <si>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</si>
  <si>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</si>
  <si>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</si>
  <si>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</si>
  <si>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</si>
  <si>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</si>
  <si>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</si>
  <si>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</si>
  <si>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#184</t>
  </si>
  <si>
    <t>#185</t>
  </si>
  <si>
    <t>#186</t>
  </si>
  <si>
    <t>#187</t>
  </si>
  <si>
    <t>#188</t>
  </si>
  <si>
    <t>#189</t>
  </si>
  <si>
    <t>#190</t>
  </si>
  <si>
    <t>#191</t>
  </si>
  <si>
    <t>#192</t>
  </si>
  <si>
    <t>#193</t>
  </si>
  <si>
    <t>#194</t>
  </si>
  <si>
    <t>#195</t>
  </si>
  <si>
    <t>#196</t>
  </si>
  <si>
    <t>#197</t>
  </si>
  <si>
    <t>#198</t>
  </si>
  <si>
    <t>#199</t>
  </si>
  <si>
    <t>#200</t>
  </si>
  <si>
    <t>#201</t>
  </si>
  <si>
    <t>#202</t>
  </si>
  <si>
    <t>#203</t>
  </si>
  <si>
    <t>Bl2_P_line11-15</t>
  </si>
  <si>
    <t>Bl2_P_16</t>
  </si>
  <si>
    <t>Bl2_P_17</t>
  </si>
  <si>
    <t>Bl2_P_18</t>
  </si>
  <si>
    <t>Bl2_P_19</t>
  </si>
  <si>
    <t>Bl2_P_20</t>
  </si>
  <si>
    <t>Bl2_P_21</t>
  </si>
  <si>
    <t>Bl2_P_22</t>
  </si>
  <si>
    <t>Bl2_W_line134-149</t>
  </si>
  <si>
    <t>Bl2_Z_line184-203</t>
  </si>
  <si>
    <t>Si</t>
  </si>
  <si>
    <t>Al</t>
  </si>
  <si>
    <t>Mg</t>
  </si>
  <si>
    <t>Ca</t>
  </si>
  <si>
    <t>Sr</t>
  </si>
  <si>
    <t>Ba</t>
  </si>
  <si>
    <t>Na</t>
  </si>
  <si>
    <t>K</t>
  </si>
  <si>
    <t>Cs</t>
  </si>
  <si>
    <t>Z01_1</t>
  </si>
  <si>
    <t>Z01_2</t>
  </si>
  <si>
    <t>Z01_3</t>
  </si>
  <si>
    <t>Z01_4</t>
  </si>
  <si>
    <t>Z01_5</t>
  </si>
  <si>
    <t>Z02_6</t>
  </si>
  <si>
    <t>Z02_7</t>
  </si>
  <si>
    <t>Z02_8</t>
  </si>
  <si>
    <t>Z02_9</t>
  </si>
  <si>
    <t>Z02_10</t>
  </si>
  <si>
    <t>Z03_11</t>
  </si>
  <si>
    <t>Z03_12</t>
  </si>
  <si>
    <t>Z03_13</t>
  </si>
  <si>
    <t>Z03_14</t>
  </si>
  <si>
    <t>Z03_15</t>
  </si>
  <si>
    <t>Z04_16</t>
  </si>
  <si>
    <t>Z04_17</t>
  </si>
  <si>
    <t>Z04_18</t>
  </si>
  <si>
    <t>Z04_19</t>
  </si>
  <si>
    <t>Z04_20</t>
  </si>
  <si>
    <t>Z05_outer_21</t>
  </si>
  <si>
    <t>Z05_outer_23</t>
  </si>
  <si>
    <t>Z05_outer_25</t>
  </si>
  <si>
    <t>Z05_inner_26</t>
  </si>
  <si>
    <t>Z05_inner_27</t>
  </si>
  <si>
    <t>Z05_inner_28</t>
  </si>
  <si>
    <t>Z05_inner_29</t>
  </si>
  <si>
    <t>Z05_inner_30</t>
  </si>
  <si>
    <t>Z06_31</t>
  </si>
  <si>
    <t>Z06_33</t>
  </si>
  <si>
    <t>Z12_36</t>
  </si>
  <si>
    <t>Z12_37</t>
  </si>
  <si>
    <t>Z12_38</t>
  </si>
  <si>
    <t>Z12_39</t>
  </si>
  <si>
    <t>Z12_40</t>
  </si>
  <si>
    <t>Z13_41</t>
  </si>
  <si>
    <t>Z13_42</t>
  </si>
  <si>
    <t>Z13_43</t>
  </si>
  <si>
    <t>Z13_44</t>
  </si>
  <si>
    <t>Z13_45</t>
  </si>
  <si>
    <t>Z14_46</t>
  </si>
  <si>
    <t>Z14_47</t>
  </si>
  <si>
    <t>Z14_49</t>
  </si>
  <si>
    <t>Z14_50</t>
  </si>
  <si>
    <t>Block1_H_71</t>
  </si>
  <si>
    <t>Block1_H_72</t>
  </si>
  <si>
    <t>Block1_H_73</t>
  </si>
  <si>
    <t>Block1_H_74</t>
  </si>
  <si>
    <t>Block1_H_75</t>
  </si>
  <si>
    <t>Block1_N_96</t>
  </si>
  <si>
    <t>Block1_N_97</t>
  </si>
  <si>
    <t>Block1_N_98</t>
  </si>
  <si>
    <t>Block1_N_99</t>
  </si>
  <si>
    <t>Block1_N_100</t>
  </si>
  <si>
    <t>Z01_002</t>
  </si>
  <si>
    <t>Z01_003</t>
  </si>
  <si>
    <t>Z01_004</t>
  </si>
  <si>
    <t>Z01_005</t>
  </si>
  <si>
    <t>Z01_006</t>
  </si>
  <si>
    <t>Z01_007</t>
  </si>
  <si>
    <t>Z01_008</t>
  </si>
  <si>
    <t>Z01_009</t>
  </si>
  <si>
    <t>Z01_010</t>
  </si>
  <si>
    <t>Z01_011</t>
  </si>
  <si>
    <t>Z01_012</t>
  </si>
  <si>
    <t>Z01_013</t>
  </si>
  <si>
    <t>Z01_014</t>
  </si>
  <si>
    <t>Z01_015</t>
  </si>
  <si>
    <t>Z03_031</t>
  </si>
  <si>
    <t>Z03_032</t>
  </si>
  <si>
    <t>Z03_033</t>
  </si>
  <si>
    <t>Z03_034</t>
  </si>
  <si>
    <t>Z03_035</t>
  </si>
  <si>
    <t>Z03_036</t>
  </si>
  <si>
    <t>Z03_037</t>
  </si>
  <si>
    <t>Z03_038</t>
  </si>
  <si>
    <t>Z03_039</t>
  </si>
  <si>
    <t>Z03_040</t>
  </si>
  <si>
    <t>Z03_041</t>
  </si>
  <si>
    <t>Z03_042</t>
  </si>
  <si>
    <t>Z03_043</t>
  </si>
  <si>
    <t>Z03_044</t>
  </si>
  <si>
    <t>Z03_045</t>
  </si>
  <si>
    <t>Z03_016</t>
  </si>
  <si>
    <t>Z03_017</t>
  </si>
  <si>
    <t>Z03_018</t>
  </si>
  <si>
    <t>Z03_019</t>
  </si>
  <si>
    <t>Z03_020</t>
  </si>
  <si>
    <t>Z03_021</t>
  </si>
  <si>
    <t>Z03_022</t>
  </si>
  <si>
    <t>Z03_023</t>
  </si>
  <si>
    <t>Z03_024</t>
  </si>
  <si>
    <t>Z03_025</t>
  </si>
  <si>
    <t>Z03_026</t>
  </si>
  <si>
    <t>Z03_027</t>
  </si>
  <si>
    <t>Z03_028</t>
  </si>
  <si>
    <t>Z03_029</t>
  </si>
  <si>
    <t>Z03_030</t>
  </si>
  <si>
    <t>Z04_1</t>
  </si>
  <si>
    <t>Z04_2</t>
  </si>
  <si>
    <t>Z06_7</t>
  </si>
  <si>
    <t>Z06_8</t>
  </si>
  <si>
    <t>Z05_outer_11</t>
  </si>
  <si>
    <t>Z05_outer_12</t>
  </si>
  <si>
    <t>Z12_15</t>
  </si>
  <si>
    <t>Z12_16</t>
  </si>
  <si>
    <t>Z14_17</t>
  </si>
  <si>
    <t>Z14_18</t>
  </si>
  <si>
    <t>Z13_19</t>
  </si>
  <si>
    <t>Z13_20</t>
  </si>
  <si>
    <t>Bl2_Z_run2_11</t>
  </si>
  <si>
    <t>Bl2_Z_run2_12</t>
  </si>
  <si>
    <t>Bl2_Z_run2_13</t>
  </si>
  <si>
    <t>Bl2_Z_run2_14</t>
  </si>
  <si>
    <t>Bl2_Z_run2_15</t>
  </si>
  <si>
    <t>Bl2_Z_run2_16</t>
  </si>
  <si>
    <t>Bl2_Z_run2_17</t>
  </si>
  <si>
    <t>Bl2_Z_run2_18</t>
  </si>
  <si>
    <t>Bl2_Z_run2_19</t>
  </si>
  <si>
    <t>Bl2_Z_run2_20</t>
  </si>
  <si>
    <t>Ref_Z_3</t>
  </si>
  <si>
    <t>Ref_Z_4</t>
  </si>
  <si>
    <t>Ref_Z_5</t>
  </si>
  <si>
    <t>Ref_W_6</t>
  </si>
  <si>
    <t>Ref_W_7</t>
  </si>
  <si>
    <t>Ref_W_8</t>
  </si>
  <si>
    <t>Ref_W_9</t>
  </si>
  <si>
    <t>Ref_W_10</t>
  </si>
  <si>
    <t>Ref_W_29</t>
  </si>
  <si>
    <t>Ref_W_30</t>
  </si>
  <si>
    <t>Z04_68</t>
  </si>
  <si>
    <t>Z04_69</t>
  </si>
  <si>
    <t>Z04_70</t>
  </si>
  <si>
    <t>Z05_inner_71</t>
  </si>
  <si>
    <t>Z05_inner_72</t>
  </si>
  <si>
    <t>Z05_inner_73</t>
  </si>
  <si>
    <t>Z14_74</t>
  </si>
  <si>
    <t>Z14_75</t>
  </si>
  <si>
    <t>Z14_76</t>
  </si>
  <si>
    <t>Z17_2</t>
  </si>
  <si>
    <t>Z18_3</t>
  </si>
  <si>
    <t>Z19_4</t>
  </si>
  <si>
    <t>Z20_5</t>
  </si>
  <si>
    <t>Z21_6</t>
  </si>
  <si>
    <t>Z21_7</t>
  </si>
  <si>
    <t>Z17_8</t>
  </si>
  <si>
    <t>Z17_9</t>
  </si>
  <si>
    <t>Z17_10</t>
  </si>
  <si>
    <t>Z18_11</t>
  </si>
  <si>
    <t>Z18_12</t>
  </si>
  <si>
    <t>Z18_13</t>
  </si>
  <si>
    <t>Z19_14</t>
  </si>
  <si>
    <t>Z19_15</t>
  </si>
  <si>
    <t>Z19_16</t>
  </si>
  <si>
    <t>Z20_17</t>
  </si>
  <si>
    <t>Z20_18</t>
  </si>
  <si>
    <t>Z20_19</t>
  </si>
  <si>
    <t>Z20_20</t>
  </si>
  <si>
    <t>Z20_21</t>
  </si>
  <si>
    <t>Z20_22</t>
  </si>
  <si>
    <t>Z20_23</t>
  </si>
  <si>
    <t>Z20_24</t>
  </si>
  <si>
    <t>Z20_25</t>
  </si>
  <si>
    <t>Z20_26</t>
  </si>
  <si>
    <t>Z21_rim_27</t>
  </si>
  <si>
    <t>Z21_rim_28</t>
  </si>
  <si>
    <t>Z21_rim_29</t>
  </si>
  <si>
    <t>Z21_core_30</t>
  </si>
  <si>
    <t>Z21_core_31</t>
  </si>
  <si>
    <t>Z21_core_32</t>
  </si>
  <si>
    <t>Z17_95</t>
  </si>
  <si>
    <t>Z17_98</t>
  </si>
  <si>
    <t>Z17_99</t>
  </si>
  <si>
    <t>Z18_100</t>
  </si>
  <si>
    <t>Z18_101</t>
  </si>
  <si>
    <t>Z18_102</t>
  </si>
  <si>
    <t>Z18_103</t>
  </si>
  <si>
    <t>Z18_104</t>
  </si>
  <si>
    <t>Z19_105</t>
  </si>
  <si>
    <t>Z19_106</t>
  </si>
  <si>
    <t>Z19_107</t>
  </si>
  <si>
    <t>Z19_108</t>
  </si>
  <si>
    <t>Z19_109</t>
  </si>
  <si>
    <t>Z20_line_110-129</t>
  </si>
  <si>
    <t>Z20_130</t>
  </si>
  <si>
    <t>Z20_131</t>
  </si>
  <si>
    <t>Z20_133</t>
  </si>
  <si>
    <t>Z20_134</t>
  </si>
  <si>
    <t>Z20_135</t>
  </si>
  <si>
    <t>Z20_136</t>
  </si>
  <si>
    <t>Z20_137</t>
  </si>
  <si>
    <t>Z21_138</t>
  </si>
  <si>
    <t>Z21_139</t>
  </si>
  <si>
    <t>Z21_140</t>
  </si>
  <si>
    <t>Z21_141</t>
  </si>
  <si>
    <t>Z21_142</t>
  </si>
  <si>
    <t>Z21_143</t>
  </si>
  <si>
    <t>Z21_144</t>
  </si>
  <si>
    <t>Mineral</t>
  </si>
  <si>
    <t>Ref W_89</t>
  </si>
  <si>
    <t>Ref W_90</t>
  </si>
  <si>
    <t>Ref W_91</t>
  </si>
  <si>
    <t>Ref Z_92</t>
  </si>
  <si>
    <t>Ref Z_93</t>
  </si>
  <si>
    <t>Ref Z_94</t>
  </si>
  <si>
    <t>Fe3+</t>
  </si>
  <si>
    <r>
      <t>SiO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</si>
  <si>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</si>
  <si>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</si>
  <si>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</si>
  <si>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Cs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</si>
  <si>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O</t>
  </si>
  <si>
    <t>Number of cations on the basis of framework oxygens specific to each mineral.</t>
  </si>
  <si>
    <t>Faujasite fbH</t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</si>
  <si>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 (leucite only)</t>
    </r>
  </si>
  <si>
    <t>Natrolite Z01</t>
  </si>
  <si>
    <t>Natrolite Z02</t>
  </si>
  <si>
    <t>Natrolite fbN</t>
  </si>
  <si>
    <t>Mesolite Z03</t>
  </si>
  <si>
    <t>Analcime Z04</t>
  </si>
  <si>
    <t>Analcime Z06</t>
  </si>
  <si>
    <t>Leucite Z05</t>
  </si>
  <si>
    <t>Wairakite Z17</t>
  </si>
  <si>
    <t>Laumontite Z18</t>
  </si>
  <si>
    <t>Goosecreekite Z19</t>
  </si>
  <si>
    <t>Edingtonite Z12</t>
  </si>
  <si>
    <t>Edingtonite Z13</t>
  </si>
  <si>
    <t>Brewsterite Z14</t>
  </si>
  <si>
    <t>Brewsterite sbP</t>
  </si>
  <si>
    <t>4 nA</t>
  </si>
  <si>
    <t>Current</t>
  </si>
  <si>
    <t>4nA</t>
  </si>
  <si>
    <t>Chabazite sbZ batch 1</t>
  </si>
  <si>
    <t>Chabazite sbZ batch 2</t>
  </si>
  <si>
    <t>Chabazite sbZ batch 3</t>
  </si>
  <si>
    <t>Chabazite sbZ batch 4</t>
  </si>
  <si>
    <t>Edingtonite Z21 rim</t>
  </si>
  <si>
    <t>Edingtonite Z21 core</t>
  </si>
  <si>
    <t>2nA</t>
  </si>
  <si>
    <t>Mesolite Z03 repeated analyses, x10, on the same spot (1)</t>
  </si>
  <si>
    <t>Mesolite Z03 repeated analyses, x10, on the same spot (2)</t>
  </si>
  <si>
    <t>Mesolite Z03 single analyses</t>
  </si>
  <si>
    <t>∑ T</t>
  </si>
  <si>
    <t>∑ EC</t>
  </si>
  <si>
    <t>Z05_inner_9</t>
  </si>
  <si>
    <t>Z05_inner_10</t>
  </si>
  <si>
    <t>Labels/ID</t>
  </si>
  <si>
    <t>Total oxides</t>
  </si>
  <si>
    <r>
      <t>Pollucite Pol</t>
    </r>
    <r>
      <rPr>
        <b/>
        <vertAlign val="superscript"/>
        <sz val="11"/>
        <color indexed="10"/>
        <rFont val="Arial"/>
        <family val="2"/>
      </rPr>
      <t>§</t>
    </r>
  </si>
  <si>
    <t>pol_121</t>
  </si>
  <si>
    <t>pol_122</t>
  </si>
  <si>
    <t>pol_123</t>
  </si>
  <si>
    <t>pol_124</t>
  </si>
  <si>
    <t>pol_125</t>
  </si>
  <si>
    <t>pol_126</t>
  </si>
  <si>
    <t>pol_127</t>
  </si>
  <si>
    <t>pol_128</t>
  </si>
  <si>
    <t>#184-203</t>
  </si>
  <si>
    <t>#11-22</t>
  </si>
  <si>
    <t>#121-128</t>
  </si>
  <si>
    <t>#134-148</t>
  </si>
  <si>
    <t>#2-15</t>
  </si>
  <si>
    <t>#16-45</t>
  </si>
  <si>
    <t>#1-5</t>
  </si>
  <si>
    <t>#6-10</t>
  </si>
  <si>
    <t>#96-100</t>
  </si>
  <si>
    <t>#11-15</t>
  </si>
  <si>
    <t>#16-20</t>
  </si>
  <si>
    <t>#21-25, 31-33</t>
  </si>
  <si>
    <t>#26-30</t>
  </si>
  <si>
    <t>#36-40</t>
  </si>
  <si>
    <t>#41-45</t>
  </si>
  <si>
    <t>#46-50</t>
  </si>
  <si>
    <t>#71-75</t>
  </si>
  <si>
    <t>#1-2</t>
  </si>
  <si>
    <t>#7-8</t>
  </si>
  <si>
    <t>#11-12</t>
  </si>
  <si>
    <t>#9-10</t>
  </si>
  <si>
    <t>#15-16</t>
  </si>
  <si>
    <t>#19-20</t>
  </si>
  <si>
    <t>#17-18</t>
  </si>
  <si>
    <t>#68-70</t>
  </si>
  <si>
    <t>#71-73</t>
  </si>
  <si>
    <t>#74-76</t>
  </si>
  <si>
    <t>#29-31</t>
  </si>
  <si>
    <t>#5, 17-26</t>
  </si>
  <si>
    <t>#2, 8-10</t>
  </si>
  <si>
    <t>#3, 11-13</t>
  </si>
  <si>
    <t>#4, 14-16</t>
  </si>
  <si>
    <t>#6-7, 27-32</t>
  </si>
  <si>
    <t>#110-137</t>
  </si>
  <si>
    <t>#95-99</t>
  </si>
  <si>
    <t>#100-104</t>
  </si>
  <si>
    <t>#105-109</t>
  </si>
  <si>
    <t>#138-144</t>
  </si>
  <si>
    <t>#92-94</t>
  </si>
  <si>
    <t>#89-91</t>
  </si>
  <si>
    <t>#11-20</t>
  </si>
  <si>
    <t>#3-5</t>
  </si>
  <si>
    <t>Phillipsite Z20</t>
  </si>
  <si>
    <t>Levyne sbW batch 1</t>
  </si>
  <si>
    <t>Levyne sbW batch 2</t>
  </si>
  <si>
    <t>Lev sbW batch 3</t>
  </si>
  <si>
    <t>Lev sbW batch 4</t>
  </si>
  <si>
    <r>
      <t>Limits of Detection</t>
    </r>
    <r>
      <rPr>
        <sz val="11"/>
        <color indexed="30"/>
        <rFont val="Arial"/>
        <family val="2"/>
      </rPr>
      <t xml:space="preserve"> (LoD, 3</t>
    </r>
    <r>
      <rPr>
        <sz val="11"/>
        <color indexed="30"/>
        <rFont val="Calibri"/>
        <family val="2"/>
      </rPr>
      <t>σ</t>
    </r>
    <r>
      <rPr>
        <sz val="11"/>
        <color indexed="30"/>
        <rFont val="Arial"/>
        <family val="2"/>
      </rPr>
      <t xml:space="preserve"> oxide weight %)</t>
    </r>
  </si>
  <si>
    <r>
      <t>Na</t>
    </r>
    <r>
      <rPr>
        <vertAlign val="subscript"/>
        <sz val="10"/>
        <color indexed="30"/>
        <rFont val="Arial"/>
        <family val="2"/>
      </rPr>
      <t>2</t>
    </r>
    <r>
      <rPr>
        <sz val="10"/>
        <color indexed="30"/>
        <rFont val="Arial"/>
        <family val="2"/>
      </rPr>
      <t>O</t>
    </r>
  </si>
  <si>
    <r>
      <t>K</t>
    </r>
    <r>
      <rPr>
        <vertAlign val="subscript"/>
        <sz val="10"/>
        <color indexed="30"/>
        <rFont val="Arial"/>
        <family val="2"/>
      </rPr>
      <t>2</t>
    </r>
    <r>
      <rPr>
        <sz val="10"/>
        <color indexed="30"/>
        <rFont val="Arial"/>
        <family val="2"/>
      </rPr>
      <t>O</t>
    </r>
  </si>
  <si>
    <r>
      <t>Cs</t>
    </r>
    <r>
      <rPr>
        <vertAlign val="subscript"/>
        <sz val="10"/>
        <color indexed="30"/>
        <rFont val="Arial"/>
        <family val="2"/>
      </rPr>
      <t>2</t>
    </r>
    <r>
      <rPr>
        <sz val="10"/>
        <color indexed="30"/>
        <rFont val="Arial"/>
        <family val="2"/>
      </rPr>
      <t>O</t>
    </r>
  </si>
  <si>
    <r>
      <t>H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O  by difference</t>
    </r>
  </si>
  <si>
    <r>
      <rPr>
        <b/>
        <sz val="12"/>
        <rFont val="Times New Roman"/>
        <family val="1"/>
      </rPr>
      <t xml:space="preserve">Supplementary 4. </t>
    </r>
    <r>
      <rPr>
        <sz val="12"/>
        <rFont val="Times New Roman"/>
        <family val="1"/>
      </rPr>
      <t>Full set of microprobe compositional data including limits of detection for evaluation of potential reference zeolites. Note: Data include analyses performed with a 4nA beam current relating to the development tests (Tests 2 and 3). All other analyses were conducted with a 2nA setting.</t>
    </r>
  </si>
  <si>
    <r>
      <rPr>
        <b/>
        <sz val="10"/>
        <rFont val="Arial"/>
        <family val="2"/>
      </rPr>
      <t>E%</t>
    </r>
    <r>
      <rPr>
        <sz val="10"/>
        <rFont val="Arial"/>
        <family val="2"/>
      </rPr>
      <t xml:space="preserve"> (Passaglia 1970)</t>
    </r>
  </si>
  <si>
    <r>
      <rPr>
        <b/>
        <sz val="11"/>
        <rFont val="Arial"/>
        <family val="2"/>
      </rPr>
      <t xml:space="preserve">R </t>
    </r>
    <r>
      <rPr>
        <sz val="11"/>
        <rFont val="Arial"/>
        <family val="2"/>
      </rPr>
      <t>= Si/(Si+Al)</t>
    </r>
  </si>
  <si>
    <t>Labels</t>
  </si>
  <si>
    <t>Determination of zeolite-group mineral compositions by electron probe microanalysis (EPMA)</t>
  </si>
  <si>
    <t>L. S. Campbell, J. Charnock, A. Dyer, S. Hillier, S. Chenery, F. Stoppa, C. M. B. Henderson, R. Walcott, M. Rumsey (2016)</t>
  </si>
  <si>
    <t>Supplementary file 4:</t>
  </si>
  <si>
    <r>
      <t xml:space="preserve">Mineralogical Magazine,  </t>
    </r>
    <r>
      <rPr>
        <vertAlign val="superscript"/>
        <sz val="18"/>
        <rFont val="Times New Roman"/>
        <family val="1"/>
      </rPr>
      <t>DOI: 10.1180/minmag.2016.080.044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</si>
</sst>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23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1"/>
      <color indexed="30"/>
      <name val="Calibri"/>
      <family val="2"/>
    </font>
    <font>
      <sz val="10"/>
      <color indexed="30"/>
      <name val="Arial"/>
      <family val="2"/>
    </font>
    <font>
      <vertAlign val="subscript"/>
      <sz val="10"/>
      <color indexed="3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color indexed="30"/>
      <name val="Arial"/>
      <family val="2"/>
    </font>
    <font>
      <i/>
      <vertAlign val="superscript"/>
      <sz val="10"/>
      <name val="Times New Roman"/>
      <family val="1"/>
    </font>
    <font>
      <i/>
      <vertAlign val="superscript"/>
      <sz val="18"/>
      <name val="Times New Roman"/>
      <family val="1"/>
    </font>
    <font>
      <sz val="14"/>
      <name val="Times New Roman"/>
      <family val="1"/>
    </font>
    <font>
      <vertAlign val="superscript"/>
      <sz val="1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theme="0" tint="-0.4999699890613556"/>
      <name val="Arial"/>
      <family val="2"/>
    </font>
    <font>
      <sz val="11"/>
      <color rgb="FF0070C0"/>
      <name val="Calibri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  <font>
      <sz val="10"/>
      <color theme="0" tint="-0.4999699890613556"/>
      <name val="Arial"/>
      <family val="2"/>
    </font>
    <font>
      <b/>
      <sz val="11"/>
      <color rgb="FF0070C0"/>
      <name val="Arial"/>
      <family val="2"/>
    </font>
    <font>
      <i/>
      <sz val="10"/>
      <color rgb="FF0070C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16" fontId="0" fillId="0" borderId="0" xfId="0" applyNumberFormat="1" applyFont="1" applyFill="1" applyBorder="1" applyAlignment="1">
      <alignment/>
    </xf>
    <xf numFmtId="16" fontId="63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2" fontId="66" fillId="0" borderId="0" xfId="0" applyNumberFormat="1" applyFont="1" applyFill="1" applyBorder="1" applyAlignment="1">
      <alignment/>
    </xf>
    <xf numFmtId="2" fontId="6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6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4" fontId="63" fillId="0" borderId="0" xfId="0" applyNumberFormat="1" applyFont="1" applyFill="1" applyBorder="1" applyAlignment="1">
      <alignment/>
    </xf>
    <xf numFmtId="164" fontId="65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63" fillId="0" borderId="0" xfId="0" applyNumberFormat="1" applyFont="1" applyFill="1" applyBorder="1" applyAlignment="1">
      <alignment/>
    </xf>
    <xf numFmtId="2" fontId="6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3" fillId="0" borderId="0" xfId="0" applyFont="1" applyBorder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Fill="1" applyBorder="1" applyAlignment="1">
      <alignment/>
    </xf>
    <xf numFmtId="0" fontId="6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2" fontId="68" fillId="0" borderId="10" xfId="0" applyNumberFormat="1" applyFont="1" applyBorder="1" applyAlignment="1">
      <alignment/>
    </xf>
    <xf numFmtId="2" fontId="69" fillId="0" borderId="0" xfId="0" applyNumberFormat="1" applyFont="1" applyBorder="1" applyAlignment="1">
      <alignment/>
    </xf>
    <xf numFmtId="0" fontId="70" fillId="0" borderId="10" xfId="0" applyFont="1" applyBorder="1" applyAlignment="1">
      <alignment horizontal="left"/>
    </xf>
    <xf numFmtId="0" fontId="70" fillId="0" borderId="10" xfId="0" applyFont="1" applyBorder="1" applyAlignment="1">
      <alignment/>
    </xf>
    <xf numFmtId="0" fontId="0" fillId="0" borderId="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1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70" fillId="0" borderId="0" xfId="0" applyFont="1" applyBorder="1" applyAlignment="1">
      <alignment/>
    </xf>
    <xf numFmtId="16" fontId="63" fillId="0" borderId="0" xfId="0" applyNumberFormat="1" applyFont="1" applyBorder="1" applyAlignment="1">
      <alignment/>
    </xf>
    <xf numFmtId="2" fontId="66" fillId="0" borderId="0" xfId="0" applyNumberFormat="1" applyFont="1" applyBorder="1" applyAlignment="1">
      <alignment/>
    </xf>
    <xf numFmtId="164" fontId="63" fillId="0" borderId="0" xfId="0" applyNumberFormat="1" applyFont="1" applyBorder="1" applyAlignment="1">
      <alignment/>
    </xf>
    <xf numFmtId="0" fontId="63" fillId="0" borderId="0" xfId="0" applyFont="1" applyFill="1" applyBorder="1" applyAlignment="1">
      <alignment horizontal="right"/>
    </xf>
    <xf numFmtId="2" fontId="69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6" fontId="0" fillId="0" borderId="0" xfId="0" applyNumberFormat="1" applyFont="1" applyBorder="1" applyAlignment="1">
      <alignment/>
    </xf>
    <xf numFmtId="1" fontId="63" fillId="0" borderId="0" xfId="0" applyNumberFormat="1" applyFont="1" applyBorder="1" applyAlignment="1">
      <alignment/>
    </xf>
    <xf numFmtId="164" fontId="66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" fontId="0" fillId="0" borderId="0" xfId="0" applyNumberFormat="1" applyFont="1" applyFill="1" applyBorder="1" applyAlignment="1">
      <alignment horizontal="right"/>
    </xf>
    <xf numFmtId="164" fontId="72" fillId="0" borderId="0" xfId="0" applyNumberFormat="1" applyFont="1" applyBorder="1" applyAlignment="1">
      <alignment/>
    </xf>
    <xf numFmtId="2" fontId="72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73" fillId="0" borderId="0" xfId="0" applyFont="1" applyBorder="1" applyAlignment="1">
      <alignment wrapText="1"/>
    </xf>
    <xf numFmtId="0" fontId="0" fillId="0" borderId="10" xfId="0" applyFill="1" applyBorder="1" applyAlignment="1">
      <alignment/>
    </xf>
    <xf numFmtId="2" fontId="22" fillId="0" borderId="10" xfId="0" applyNumberFormat="1" applyFont="1" applyBorder="1" applyAlignment="1">
      <alignment horizontal="center" wrapText="1"/>
    </xf>
    <xf numFmtId="2" fontId="22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6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164" fontId="7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2" fontId="7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Alignment="1">
      <alignment horizontal="justify" vertical="center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3" fillId="0" borderId="10" xfId="0" applyFont="1" applyBorder="1" applyAlignment="1">
      <alignment horizontal="center" wrapText="1"/>
    </xf>
    <xf numFmtId="0" fontId="74" fillId="0" borderId="11" xfId="0" applyFont="1" applyBorder="1" applyAlignment="1">
      <alignment horizontal="center"/>
    </xf>
    <xf numFmtId="2" fontId="22" fillId="0" borderId="1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285</xdr:row>
      <xdr:rowOff>0</xdr:rowOff>
    </xdr:from>
    <xdr:to>
      <xdr:col>13</xdr:col>
      <xdr:colOff>209550</xdr:colOff>
      <xdr:row>321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55416450"/>
          <a:ext cx="7381875" cy="5886450"/>
        </a:xfrm>
        <a:prstGeom prst="rect">
          <a:avLst/>
        </a:prstGeom>
        <a:noFill/>
        <a:ln w="6350" cmpd="sng">
          <a:solidFill>
            <a:srgbClr val="BFBFB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4"/>
  <sheetViews>
    <sheetView tabSelected="1" zoomScale="80" zoomScaleNormal="80" zoomScalePageLayoutView="0" workbookViewId="0" topLeftCell="A282">
      <selection activeCell="A281" sqref="A281"/>
    </sheetView>
  </sheetViews>
  <sheetFormatPr defaultColWidth="9.140625" defaultRowHeight="12.75"/>
  <cols>
    <col min="1" max="1" width="23.7109375" style="38" customWidth="1"/>
    <col min="2" max="2" width="9.140625" style="38" customWidth="1"/>
    <col min="3" max="3" width="19.140625" style="38" customWidth="1"/>
    <col min="4" max="4" width="9.8515625" style="38" customWidth="1"/>
    <col min="5" max="15" width="7.7109375" style="38" customWidth="1"/>
    <col min="16" max="16" width="11.140625" style="38" customWidth="1"/>
    <col min="17" max="17" width="10.8515625" style="38" customWidth="1"/>
    <col min="18" max="18" width="6.8515625" style="38" customWidth="1"/>
    <col min="19" max="21" width="7.57421875" style="38" customWidth="1"/>
    <col min="22" max="22" width="9.140625" style="38" customWidth="1"/>
    <col min="23" max="26" width="7.57421875" style="38" customWidth="1"/>
    <col min="27" max="28" width="7.57421875" style="41" customWidth="1"/>
    <col min="29" max="29" width="7.57421875" style="38" customWidth="1"/>
    <col min="30" max="30" width="9.140625" style="38" customWidth="1"/>
    <col min="31" max="31" width="2.28125" style="38" customWidth="1"/>
    <col min="32" max="33" width="11.140625" style="38" customWidth="1"/>
    <col min="34" max="34" width="8.28125" style="38" customWidth="1"/>
    <col min="35" max="35" width="10.421875" style="38" customWidth="1"/>
    <col min="36" max="42" width="7.28125" style="38" customWidth="1"/>
    <col min="43" max="16384" width="9.140625" style="38" customWidth="1"/>
  </cols>
  <sheetData>
    <row r="1" ht="15.75">
      <c r="A1" s="83" t="s">
        <v>471</v>
      </c>
    </row>
    <row r="2" ht="15.75">
      <c r="A2" s="85" t="s">
        <v>472</v>
      </c>
    </row>
    <row r="3" ht="27.75">
      <c r="A3" s="84" t="s">
        <v>474</v>
      </c>
    </row>
    <row r="4" ht="12.75"/>
    <row r="5" spans="1:42" ht="60.75" customHeight="1">
      <c r="A5" s="89" t="s">
        <v>467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R5" s="90" t="s">
        <v>370</v>
      </c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H5" s="86" t="s">
        <v>462</v>
      </c>
      <c r="AI5" s="86"/>
      <c r="AJ5" s="86"/>
      <c r="AK5" s="86"/>
      <c r="AL5" s="86"/>
      <c r="AM5" s="86"/>
      <c r="AN5" s="86"/>
      <c r="AO5" s="86"/>
      <c r="AP5" s="86"/>
    </row>
    <row r="6" spans="1:42" ht="45.75" customHeight="1">
      <c r="A6" s="34" t="s">
        <v>356</v>
      </c>
      <c r="B6" s="77" t="s">
        <v>388</v>
      </c>
      <c r="C6" s="88" t="s">
        <v>404</v>
      </c>
      <c r="D6" s="88"/>
      <c r="E6" s="88"/>
      <c r="F6" s="9" t="s">
        <v>364</v>
      </c>
      <c r="G6" s="9" t="s">
        <v>365</v>
      </c>
      <c r="H6" s="9" t="s">
        <v>372</v>
      </c>
      <c r="I6" s="9" t="s">
        <v>0</v>
      </c>
      <c r="J6" s="9" t="s">
        <v>1</v>
      </c>
      <c r="K6" s="9" t="s">
        <v>2</v>
      </c>
      <c r="L6" s="9" t="s">
        <v>3</v>
      </c>
      <c r="M6" s="9" t="s">
        <v>366</v>
      </c>
      <c r="N6" s="9" t="s">
        <v>367</v>
      </c>
      <c r="O6" s="9" t="s">
        <v>368</v>
      </c>
      <c r="P6" s="64" t="s">
        <v>405</v>
      </c>
      <c r="Q6" s="65" t="s">
        <v>466</v>
      </c>
      <c r="R6" s="9" t="s">
        <v>369</v>
      </c>
      <c r="S6" s="9" t="s">
        <v>149</v>
      </c>
      <c r="T6" s="9" t="s">
        <v>150</v>
      </c>
      <c r="U6" s="66" t="s">
        <v>363</v>
      </c>
      <c r="V6" s="34" t="s">
        <v>400</v>
      </c>
      <c r="W6" s="66" t="s">
        <v>151</v>
      </c>
      <c r="X6" s="66" t="s">
        <v>152</v>
      </c>
      <c r="Y6" s="66" t="s">
        <v>153</v>
      </c>
      <c r="Z6" s="66" t="s">
        <v>154</v>
      </c>
      <c r="AA6" s="9" t="s">
        <v>155</v>
      </c>
      <c r="AB6" s="9" t="s">
        <v>156</v>
      </c>
      <c r="AC6" s="66" t="s">
        <v>157</v>
      </c>
      <c r="AD6" s="34" t="s">
        <v>401</v>
      </c>
      <c r="AE6" s="67"/>
      <c r="AF6" s="68" t="s">
        <v>469</v>
      </c>
      <c r="AG6" s="69" t="s">
        <v>468</v>
      </c>
      <c r="AH6" s="87" t="s">
        <v>470</v>
      </c>
      <c r="AI6" s="87"/>
      <c r="AJ6" s="31" t="s">
        <v>0</v>
      </c>
      <c r="AK6" s="31" t="s">
        <v>1</v>
      </c>
      <c r="AL6" s="31" t="s">
        <v>2</v>
      </c>
      <c r="AM6" s="31" t="s">
        <v>3</v>
      </c>
      <c r="AN6" s="31" t="s">
        <v>463</v>
      </c>
      <c r="AO6" s="31" t="s">
        <v>464</v>
      </c>
      <c r="AP6" s="31" t="s">
        <v>465</v>
      </c>
    </row>
    <row r="7" spans="1:42" ht="15">
      <c r="A7" s="35"/>
      <c r="B7" s="4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42"/>
      <c r="R7" s="17"/>
      <c r="S7" s="17"/>
      <c r="T7" s="17"/>
      <c r="U7" s="40"/>
      <c r="V7" s="42"/>
      <c r="W7" s="40"/>
      <c r="X7" s="40"/>
      <c r="Y7" s="40"/>
      <c r="Z7" s="40"/>
      <c r="AA7" s="17"/>
      <c r="AB7" s="17"/>
      <c r="AC7" s="40"/>
      <c r="AD7" s="42"/>
      <c r="AE7" s="41"/>
      <c r="AF7" s="42"/>
      <c r="AG7" s="42"/>
      <c r="AH7" s="62"/>
      <c r="AI7" s="43"/>
      <c r="AJ7" s="44"/>
      <c r="AK7" s="44"/>
      <c r="AL7" s="44"/>
      <c r="AM7" s="44"/>
      <c r="AN7" s="44"/>
      <c r="AO7" s="44"/>
      <c r="AP7" s="44"/>
    </row>
    <row r="8" spans="1:42" ht="15">
      <c r="A8" s="36" t="s">
        <v>373</v>
      </c>
      <c r="B8" s="1" t="s">
        <v>389</v>
      </c>
      <c r="C8" s="24" t="s">
        <v>212</v>
      </c>
      <c r="D8" s="45">
        <v>41753</v>
      </c>
      <c r="E8" s="24" t="s">
        <v>5</v>
      </c>
      <c r="F8" s="16">
        <v>46.306</v>
      </c>
      <c r="G8" s="16">
        <v>26.147</v>
      </c>
      <c r="H8" s="24"/>
      <c r="I8" s="24"/>
      <c r="J8" s="24"/>
      <c r="K8" s="24"/>
      <c r="L8" s="24"/>
      <c r="M8" s="16">
        <v>16.465</v>
      </c>
      <c r="N8" s="24"/>
      <c r="O8" s="24"/>
      <c r="P8" s="16">
        <f aca="true" t="shared" si="0" ref="P8:P39">F8+G8+H8+I8+J8+K8+L8+M8+N8+O8</f>
        <v>88.918</v>
      </c>
      <c r="Q8" s="16">
        <f aca="true" t="shared" si="1" ref="Q8:Q71">100-P8</f>
        <v>11.081999999999994</v>
      </c>
      <c r="R8" s="24">
        <v>80</v>
      </c>
      <c r="S8" s="16">
        <v>23.9199402</v>
      </c>
      <c r="T8" s="16">
        <v>15.919960199999998</v>
      </c>
      <c r="U8" s="24"/>
      <c r="V8" s="46">
        <f aca="true" t="shared" si="2" ref="V8:V39">S8+T8+U8</f>
        <v>39.8399004</v>
      </c>
      <c r="W8" s="47"/>
      <c r="X8" s="47"/>
      <c r="Y8" s="47"/>
      <c r="Z8" s="47"/>
      <c r="AA8" s="16">
        <v>16.48795878</v>
      </c>
      <c r="AB8" s="16"/>
      <c r="AC8" s="47"/>
      <c r="AD8" s="46">
        <f aca="true" t="shared" si="3" ref="AD8:AD39">W8+X8+Y8+Z8+AA8+AB8+AC8</f>
        <v>16.48795878</v>
      </c>
      <c r="AE8" s="24"/>
      <c r="AF8" s="46">
        <v>0.6004016064257028</v>
      </c>
      <c r="AG8" s="46">
        <v>-3.444929645803006</v>
      </c>
      <c r="AH8" s="11">
        <v>41753</v>
      </c>
      <c r="AI8" s="48" t="s">
        <v>419</v>
      </c>
      <c r="AJ8" s="30">
        <v>0.05315040448191163</v>
      </c>
      <c r="AK8" s="30">
        <v>0.44122124231429916</v>
      </c>
      <c r="AL8" s="30">
        <v>0.0958703390532055</v>
      </c>
      <c r="AM8" s="30">
        <v>0.12191227972236177</v>
      </c>
      <c r="AN8" s="30">
        <v>0.4697882237067952</v>
      </c>
      <c r="AO8" s="30">
        <v>0.02590803980169022</v>
      </c>
      <c r="AP8" s="49"/>
    </row>
    <row r="9" spans="1:42" ht="15">
      <c r="A9" s="36"/>
      <c r="B9" s="6" t="s">
        <v>389</v>
      </c>
      <c r="C9" s="24" t="s">
        <v>213</v>
      </c>
      <c r="D9" s="45">
        <v>41753</v>
      </c>
      <c r="E9" s="24" t="s">
        <v>6</v>
      </c>
      <c r="F9" s="16">
        <v>47.301</v>
      </c>
      <c r="G9" s="16">
        <v>26.732</v>
      </c>
      <c r="H9" s="24"/>
      <c r="I9" s="24"/>
      <c r="J9" s="24"/>
      <c r="K9" s="24"/>
      <c r="L9" s="24"/>
      <c r="M9" s="16">
        <v>16.567</v>
      </c>
      <c r="N9" s="24"/>
      <c r="O9" s="24"/>
      <c r="P9" s="16">
        <f t="shared" si="0"/>
        <v>90.6</v>
      </c>
      <c r="Q9" s="16">
        <f t="shared" si="1"/>
        <v>9.400000000000006</v>
      </c>
      <c r="R9" s="24">
        <v>80</v>
      </c>
      <c r="S9" s="16">
        <v>23.95194012</v>
      </c>
      <c r="T9" s="16">
        <v>15.951960119999999</v>
      </c>
      <c r="U9" s="24"/>
      <c r="V9" s="46">
        <f t="shared" si="2"/>
        <v>39.90390024</v>
      </c>
      <c r="W9" s="47"/>
      <c r="X9" s="47"/>
      <c r="Y9" s="47"/>
      <c r="Z9" s="47"/>
      <c r="AA9" s="16">
        <v>16.26395934</v>
      </c>
      <c r="AB9" s="16"/>
      <c r="AC9" s="47"/>
      <c r="AD9" s="46">
        <f t="shared" si="3"/>
        <v>16.26395934</v>
      </c>
      <c r="AE9" s="24"/>
      <c r="AF9" s="46">
        <v>0.6002405773857258</v>
      </c>
      <c r="AG9" s="46">
        <v>-1.9183472700442659</v>
      </c>
      <c r="AH9" s="1"/>
      <c r="AI9" s="50"/>
      <c r="AJ9" s="44"/>
      <c r="AK9" s="44"/>
      <c r="AL9" s="44"/>
      <c r="AM9" s="44"/>
      <c r="AN9" s="44"/>
      <c r="AO9" s="44"/>
      <c r="AP9" s="44"/>
    </row>
    <row r="10" spans="1:42" ht="15">
      <c r="A10" s="36"/>
      <c r="B10" s="6" t="s">
        <v>389</v>
      </c>
      <c r="C10" s="24" t="s">
        <v>214</v>
      </c>
      <c r="D10" s="45">
        <v>41753</v>
      </c>
      <c r="E10" s="24" t="s">
        <v>7</v>
      </c>
      <c r="F10" s="16">
        <v>46.711</v>
      </c>
      <c r="G10" s="16">
        <v>26.079</v>
      </c>
      <c r="H10" s="24"/>
      <c r="I10" s="24"/>
      <c r="J10" s="24"/>
      <c r="K10" s="24"/>
      <c r="L10" s="24"/>
      <c r="M10" s="16">
        <v>15.628</v>
      </c>
      <c r="N10" s="24"/>
      <c r="O10" s="24"/>
      <c r="P10" s="16">
        <f t="shared" si="0"/>
        <v>88.41799999999999</v>
      </c>
      <c r="Q10" s="16">
        <f t="shared" si="1"/>
        <v>11.582000000000008</v>
      </c>
      <c r="R10" s="24">
        <v>80</v>
      </c>
      <c r="S10" s="16">
        <v>24.1599396</v>
      </c>
      <c r="T10" s="16">
        <v>15.895960259999999</v>
      </c>
      <c r="U10" s="24"/>
      <c r="V10" s="46">
        <f t="shared" si="2"/>
        <v>40.05589986</v>
      </c>
      <c r="W10" s="47"/>
      <c r="X10" s="47"/>
      <c r="Y10" s="47"/>
      <c r="Z10" s="47"/>
      <c r="AA10" s="16">
        <v>15.67196082</v>
      </c>
      <c r="AB10" s="16"/>
      <c r="AC10" s="47"/>
      <c r="AD10" s="46">
        <f t="shared" si="3"/>
        <v>15.67196082</v>
      </c>
      <c r="AE10" s="24"/>
      <c r="AF10" s="46">
        <v>0.6031555821849411</v>
      </c>
      <c r="AG10" s="46">
        <v>1.4293006636038807</v>
      </c>
      <c r="AH10" s="1"/>
      <c r="AI10" s="50"/>
      <c r="AJ10" s="44"/>
      <c r="AK10" s="44"/>
      <c r="AL10" s="44"/>
      <c r="AM10" s="44"/>
      <c r="AN10" s="44"/>
      <c r="AO10" s="44"/>
      <c r="AP10" s="44"/>
    </row>
    <row r="11" spans="1:42" ht="15">
      <c r="A11" s="36"/>
      <c r="B11" s="6" t="s">
        <v>389</v>
      </c>
      <c r="C11" s="24" t="s">
        <v>215</v>
      </c>
      <c r="D11" s="45">
        <v>41753</v>
      </c>
      <c r="E11" s="24" t="s">
        <v>8</v>
      </c>
      <c r="F11" s="16">
        <v>47.387</v>
      </c>
      <c r="G11" s="16">
        <v>27.137</v>
      </c>
      <c r="H11" s="24"/>
      <c r="I11" s="24"/>
      <c r="J11" s="24"/>
      <c r="K11" s="24"/>
      <c r="L11" s="24"/>
      <c r="M11" s="16">
        <v>13.798</v>
      </c>
      <c r="N11" s="24"/>
      <c r="O11" s="24"/>
      <c r="P11" s="16">
        <f t="shared" si="0"/>
        <v>88.322</v>
      </c>
      <c r="Q11" s="16">
        <f t="shared" si="1"/>
        <v>11.677999999999997</v>
      </c>
      <c r="R11" s="24">
        <v>80</v>
      </c>
      <c r="S11" s="16">
        <v>24.26393934</v>
      </c>
      <c r="T11" s="16">
        <v>16.37595906</v>
      </c>
      <c r="U11" s="24"/>
      <c r="V11" s="46">
        <f t="shared" si="2"/>
        <v>40.6398984</v>
      </c>
      <c r="W11" s="47"/>
      <c r="X11" s="47"/>
      <c r="Y11" s="47"/>
      <c r="Z11" s="47"/>
      <c r="AA11" s="16">
        <v>13.69596576</v>
      </c>
      <c r="AB11" s="16"/>
      <c r="AC11" s="47"/>
      <c r="AD11" s="46">
        <f t="shared" si="3"/>
        <v>13.69596576</v>
      </c>
      <c r="AE11" s="24"/>
      <c r="AF11" s="46">
        <v>0.5970472440944882</v>
      </c>
      <c r="AG11" s="46">
        <v>19.567757009345808</v>
      </c>
      <c r="AH11" s="1"/>
      <c r="AI11" s="50"/>
      <c r="AJ11" s="44"/>
      <c r="AK11" s="44"/>
      <c r="AL11" s="44"/>
      <c r="AM11" s="44"/>
      <c r="AN11" s="44"/>
      <c r="AO11" s="44"/>
      <c r="AP11" s="44"/>
    </row>
    <row r="12" spans="1:42" ht="15">
      <c r="A12" s="36"/>
      <c r="B12" s="6" t="s">
        <v>389</v>
      </c>
      <c r="C12" s="24" t="s">
        <v>216</v>
      </c>
      <c r="D12" s="45">
        <v>41753</v>
      </c>
      <c r="E12" s="24" t="s">
        <v>9</v>
      </c>
      <c r="F12" s="16">
        <v>47.579</v>
      </c>
      <c r="G12" s="16">
        <v>27.555</v>
      </c>
      <c r="H12" s="24"/>
      <c r="I12" s="24"/>
      <c r="J12" s="24"/>
      <c r="K12" s="24"/>
      <c r="L12" s="24"/>
      <c r="M12" s="16">
        <v>12.922</v>
      </c>
      <c r="N12" s="24"/>
      <c r="O12" s="24"/>
      <c r="P12" s="16">
        <f t="shared" si="0"/>
        <v>88.056</v>
      </c>
      <c r="Q12" s="16">
        <f t="shared" si="1"/>
        <v>11.944000000000003</v>
      </c>
      <c r="R12" s="24">
        <v>80</v>
      </c>
      <c r="S12" s="16">
        <v>24.327939179999998</v>
      </c>
      <c r="T12" s="16">
        <v>16.607958479999997</v>
      </c>
      <c r="U12" s="24"/>
      <c r="V12" s="46">
        <f t="shared" si="2"/>
        <v>40.935897659999995</v>
      </c>
      <c r="W12" s="47"/>
      <c r="X12" s="47"/>
      <c r="Y12" s="47"/>
      <c r="Z12" s="47"/>
      <c r="AA12" s="16">
        <v>12.807967979999999</v>
      </c>
      <c r="AB12" s="16"/>
      <c r="AC12" s="47"/>
      <c r="AD12" s="46">
        <f t="shared" si="3"/>
        <v>12.807967979999999</v>
      </c>
      <c r="AE12" s="24"/>
      <c r="AF12" s="46">
        <v>0.5942935313660348</v>
      </c>
      <c r="AG12" s="46">
        <v>29.668956901936294</v>
      </c>
      <c r="AH12" s="1"/>
      <c r="AI12" s="50"/>
      <c r="AJ12" s="44"/>
      <c r="AK12" s="44"/>
      <c r="AL12" s="44"/>
      <c r="AM12" s="44"/>
      <c r="AN12" s="44"/>
      <c r="AO12" s="44"/>
      <c r="AP12" s="44"/>
    </row>
    <row r="13" spans="1:42" ht="15">
      <c r="A13" s="36"/>
      <c r="B13" s="6" t="s">
        <v>389</v>
      </c>
      <c r="C13" s="24" t="s">
        <v>217</v>
      </c>
      <c r="D13" s="45">
        <v>41753</v>
      </c>
      <c r="E13" s="24" t="s">
        <v>10</v>
      </c>
      <c r="F13" s="16">
        <v>48.853</v>
      </c>
      <c r="G13" s="16">
        <v>28.447</v>
      </c>
      <c r="H13" s="24"/>
      <c r="I13" s="24"/>
      <c r="J13" s="24"/>
      <c r="K13" s="24"/>
      <c r="L13" s="24"/>
      <c r="M13" s="16">
        <v>12.605</v>
      </c>
      <c r="N13" s="24"/>
      <c r="O13" s="24"/>
      <c r="P13" s="16">
        <f t="shared" si="0"/>
        <v>89.905</v>
      </c>
      <c r="Q13" s="16">
        <f t="shared" si="1"/>
        <v>10.094999999999999</v>
      </c>
      <c r="R13" s="24">
        <v>80</v>
      </c>
      <c r="S13" s="16">
        <v>24.36793908</v>
      </c>
      <c r="T13" s="16">
        <v>16.72795818</v>
      </c>
      <c r="U13" s="24"/>
      <c r="V13" s="46">
        <f t="shared" si="2"/>
        <v>41.09589726</v>
      </c>
      <c r="W13" s="47"/>
      <c r="X13" s="47"/>
      <c r="Y13" s="47"/>
      <c r="Z13" s="47"/>
      <c r="AA13" s="16">
        <v>12.191969519999999</v>
      </c>
      <c r="AB13" s="16"/>
      <c r="AC13" s="47"/>
      <c r="AD13" s="46">
        <f t="shared" si="3"/>
        <v>12.191969519999999</v>
      </c>
      <c r="AE13" s="24"/>
      <c r="AF13" s="46">
        <v>0.5929530854584387</v>
      </c>
      <c r="AG13" s="46">
        <v>37.20472440944883</v>
      </c>
      <c r="AH13" s="1"/>
      <c r="AI13" s="50"/>
      <c r="AJ13" s="44"/>
      <c r="AK13" s="44"/>
      <c r="AL13" s="44"/>
      <c r="AM13" s="44"/>
      <c r="AN13" s="44"/>
      <c r="AO13" s="44"/>
      <c r="AP13" s="44"/>
    </row>
    <row r="14" spans="1:42" ht="15">
      <c r="A14" s="36"/>
      <c r="B14" s="6" t="s">
        <v>389</v>
      </c>
      <c r="C14" s="24" t="s">
        <v>218</v>
      </c>
      <c r="D14" s="45">
        <v>41753</v>
      </c>
      <c r="E14" s="24" t="s">
        <v>11</v>
      </c>
      <c r="F14" s="16">
        <v>48.271</v>
      </c>
      <c r="G14" s="16">
        <v>28.353</v>
      </c>
      <c r="H14" s="24"/>
      <c r="I14" s="24"/>
      <c r="J14" s="24"/>
      <c r="K14" s="24"/>
      <c r="L14" s="24"/>
      <c r="M14" s="16">
        <v>11.994</v>
      </c>
      <c r="N14" s="24"/>
      <c r="O14" s="24"/>
      <c r="P14" s="16">
        <f t="shared" si="0"/>
        <v>88.618</v>
      </c>
      <c r="Q14" s="16">
        <f t="shared" si="1"/>
        <v>11.382000000000005</v>
      </c>
      <c r="R14" s="24">
        <v>80</v>
      </c>
      <c r="S14" s="16">
        <v>24.383939039999998</v>
      </c>
      <c r="T14" s="16">
        <v>16.8799578</v>
      </c>
      <c r="U14" s="24"/>
      <c r="V14" s="46">
        <f t="shared" si="2"/>
        <v>41.26389684</v>
      </c>
      <c r="W14" s="47"/>
      <c r="X14" s="47"/>
      <c r="Y14" s="47"/>
      <c r="Z14" s="47"/>
      <c r="AA14" s="16">
        <v>11.743970639999999</v>
      </c>
      <c r="AB14" s="16"/>
      <c r="AC14" s="47"/>
      <c r="AD14" s="46">
        <f t="shared" si="3"/>
        <v>11.743970639999999</v>
      </c>
      <c r="AE14" s="24"/>
      <c r="AF14" s="46">
        <v>0.5909267157813106</v>
      </c>
      <c r="AG14" s="46">
        <v>43.73297002724795</v>
      </c>
      <c r="AH14" s="1"/>
      <c r="AI14" s="50"/>
      <c r="AJ14" s="44"/>
      <c r="AK14" s="44"/>
      <c r="AL14" s="44"/>
      <c r="AM14" s="44"/>
      <c r="AN14" s="44"/>
      <c r="AO14" s="44"/>
      <c r="AP14" s="44"/>
    </row>
    <row r="15" spans="1:42" ht="15">
      <c r="A15" s="36"/>
      <c r="B15" s="6" t="s">
        <v>389</v>
      </c>
      <c r="C15" s="24" t="s">
        <v>219</v>
      </c>
      <c r="D15" s="45">
        <v>41753</v>
      </c>
      <c r="E15" s="24" t="s">
        <v>12</v>
      </c>
      <c r="F15" s="16">
        <v>49.047</v>
      </c>
      <c r="G15" s="16">
        <v>27.999</v>
      </c>
      <c r="H15" s="24"/>
      <c r="I15" s="24"/>
      <c r="J15" s="24"/>
      <c r="K15" s="24"/>
      <c r="L15" s="24"/>
      <c r="M15" s="16">
        <v>11.107</v>
      </c>
      <c r="N15" s="24"/>
      <c r="O15" s="24"/>
      <c r="P15" s="16">
        <f t="shared" si="0"/>
        <v>88.15299999999999</v>
      </c>
      <c r="Q15" s="16">
        <f t="shared" si="1"/>
        <v>11.847000000000008</v>
      </c>
      <c r="R15" s="24">
        <v>80</v>
      </c>
      <c r="S15" s="16">
        <v>24.7599381</v>
      </c>
      <c r="T15" s="16">
        <v>16.655958359999996</v>
      </c>
      <c r="U15" s="24"/>
      <c r="V15" s="46">
        <f t="shared" si="2"/>
        <v>41.41589646</v>
      </c>
      <c r="W15" s="47"/>
      <c r="X15" s="47"/>
      <c r="Y15" s="47"/>
      <c r="Z15" s="47"/>
      <c r="AA15" s="16">
        <v>10.87197282</v>
      </c>
      <c r="AB15" s="16"/>
      <c r="AC15" s="47"/>
      <c r="AD15" s="46">
        <f t="shared" si="3"/>
        <v>10.87197282</v>
      </c>
      <c r="AE15" s="24"/>
      <c r="AF15" s="46">
        <v>0.5978365848947268</v>
      </c>
      <c r="AG15" s="46">
        <v>53.20088300220749</v>
      </c>
      <c r="AH15" s="1"/>
      <c r="AI15" s="50"/>
      <c r="AJ15" s="44"/>
      <c r="AK15" s="44"/>
      <c r="AL15" s="44"/>
      <c r="AM15" s="44"/>
      <c r="AN15" s="44"/>
      <c r="AO15" s="44"/>
      <c r="AP15" s="44"/>
    </row>
    <row r="16" spans="1:42" ht="15">
      <c r="A16" s="36"/>
      <c r="B16" s="6" t="s">
        <v>389</v>
      </c>
      <c r="C16" s="24" t="s">
        <v>220</v>
      </c>
      <c r="D16" s="45">
        <v>41753</v>
      </c>
      <c r="E16" s="24" t="s">
        <v>13</v>
      </c>
      <c r="F16" s="16">
        <v>49.342</v>
      </c>
      <c r="G16" s="16">
        <v>28.537</v>
      </c>
      <c r="H16" s="24"/>
      <c r="I16" s="24"/>
      <c r="J16" s="24"/>
      <c r="K16" s="24"/>
      <c r="L16" s="24"/>
      <c r="M16" s="16">
        <v>10.273</v>
      </c>
      <c r="N16" s="24"/>
      <c r="O16" s="24"/>
      <c r="P16" s="16">
        <f t="shared" si="0"/>
        <v>88.15199999999999</v>
      </c>
      <c r="Q16" s="16">
        <f t="shared" si="1"/>
        <v>11.848000000000013</v>
      </c>
      <c r="R16" s="24">
        <v>80</v>
      </c>
      <c r="S16" s="16">
        <v>24.799938</v>
      </c>
      <c r="T16" s="16">
        <v>16.90395774</v>
      </c>
      <c r="U16" s="24"/>
      <c r="V16" s="46">
        <f t="shared" si="2"/>
        <v>41.70389574</v>
      </c>
      <c r="W16" s="47"/>
      <c r="X16" s="47"/>
      <c r="Y16" s="47"/>
      <c r="Z16" s="47"/>
      <c r="AA16" s="16">
        <v>10.007974979999998</v>
      </c>
      <c r="AB16" s="16"/>
      <c r="AC16" s="47"/>
      <c r="AD16" s="46">
        <f t="shared" si="3"/>
        <v>10.007974979999998</v>
      </c>
      <c r="AE16" s="24"/>
      <c r="AF16" s="46">
        <v>0.5946671782083254</v>
      </c>
      <c r="AG16" s="46">
        <v>68.90487609912073</v>
      </c>
      <c r="AH16" s="1"/>
      <c r="AI16" s="50"/>
      <c r="AJ16" s="44"/>
      <c r="AK16" s="44"/>
      <c r="AL16" s="44"/>
      <c r="AM16" s="44"/>
      <c r="AN16" s="44"/>
      <c r="AO16" s="44"/>
      <c r="AP16" s="44"/>
    </row>
    <row r="17" spans="1:42" ht="15">
      <c r="A17" s="36"/>
      <c r="B17" s="6" t="s">
        <v>389</v>
      </c>
      <c r="C17" s="1" t="s">
        <v>221</v>
      </c>
      <c r="D17" s="11">
        <v>41753</v>
      </c>
      <c r="E17" s="1" t="s">
        <v>14</v>
      </c>
      <c r="F17" s="21">
        <v>46.509</v>
      </c>
      <c r="G17" s="21">
        <v>25.969</v>
      </c>
      <c r="H17" s="1"/>
      <c r="I17" s="1"/>
      <c r="J17" s="1"/>
      <c r="K17" s="1"/>
      <c r="L17" s="1"/>
      <c r="M17" s="21">
        <v>16.296</v>
      </c>
      <c r="N17" s="1"/>
      <c r="O17" s="1"/>
      <c r="P17" s="16">
        <f t="shared" si="0"/>
        <v>88.774</v>
      </c>
      <c r="Q17" s="16">
        <f t="shared" si="1"/>
        <v>11.225999999999999</v>
      </c>
      <c r="R17" s="24">
        <v>80</v>
      </c>
      <c r="S17" s="21">
        <v>24.023939939999998</v>
      </c>
      <c r="T17" s="21">
        <v>15.807960479999998</v>
      </c>
      <c r="U17" s="1"/>
      <c r="V17" s="13">
        <f t="shared" si="2"/>
        <v>39.83190042</v>
      </c>
      <c r="W17" s="18"/>
      <c r="X17" s="18"/>
      <c r="Y17" s="18"/>
      <c r="Z17" s="18"/>
      <c r="AA17" s="21">
        <v>16.296</v>
      </c>
      <c r="AB17" s="21"/>
      <c r="AC17" s="18"/>
      <c r="AD17" s="46">
        <f t="shared" si="3"/>
        <v>16.296</v>
      </c>
      <c r="AE17" s="1"/>
      <c r="AF17" s="13">
        <v>0.6031331592689295</v>
      </c>
      <c r="AG17" s="13">
        <v>-3.137254901960787</v>
      </c>
      <c r="AH17" s="1"/>
      <c r="AI17" s="50"/>
      <c r="AJ17" s="44"/>
      <c r="AK17" s="44"/>
      <c r="AL17" s="44"/>
      <c r="AM17" s="44"/>
      <c r="AN17" s="44"/>
      <c r="AO17" s="44"/>
      <c r="AP17" s="44"/>
    </row>
    <row r="18" spans="1:42" ht="15">
      <c r="A18" s="36"/>
      <c r="B18" s="6" t="s">
        <v>389</v>
      </c>
      <c r="C18" s="1" t="s">
        <v>222</v>
      </c>
      <c r="D18" s="11">
        <v>41753</v>
      </c>
      <c r="E18" s="1" t="s">
        <v>15</v>
      </c>
      <c r="F18" s="21">
        <v>45.795</v>
      </c>
      <c r="G18" s="21">
        <v>26.319</v>
      </c>
      <c r="H18" s="1"/>
      <c r="I18" s="1"/>
      <c r="J18" s="1"/>
      <c r="K18" s="1"/>
      <c r="L18" s="1"/>
      <c r="M18" s="21">
        <v>16.956</v>
      </c>
      <c r="N18" s="1"/>
      <c r="O18" s="1"/>
      <c r="P18" s="16">
        <f t="shared" si="0"/>
        <v>89.07000000000001</v>
      </c>
      <c r="Q18" s="16">
        <f t="shared" si="1"/>
        <v>10.929999999999993</v>
      </c>
      <c r="R18" s="24">
        <v>80</v>
      </c>
      <c r="S18" s="21">
        <v>23.695940760000003</v>
      </c>
      <c r="T18" s="21">
        <v>16.05595986</v>
      </c>
      <c r="U18" s="1"/>
      <c r="V18" s="13">
        <f t="shared" si="2"/>
        <v>39.75190062</v>
      </c>
      <c r="W18" s="18"/>
      <c r="X18" s="18"/>
      <c r="Y18" s="18"/>
      <c r="Z18" s="18"/>
      <c r="AA18" s="21">
        <v>16.956</v>
      </c>
      <c r="AB18" s="21"/>
      <c r="AC18" s="18"/>
      <c r="AD18" s="46">
        <f t="shared" si="3"/>
        <v>16.956</v>
      </c>
      <c r="AE18" s="1"/>
      <c r="AF18" s="13">
        <v>0.5960957939223184</v>
      </c>
      <c r="AG18" s="13">
        <v>-5.641748942172058</v>
      </c>
      <c r="AH18" s="1"/>
      <c r="AI18" s="50"/>
      <c r="AJ18" s="44"/>
      <c r="AK18" s="44"/>
      <c r="AL18" s="44"/>
      <c r="AM18" s="44"/>
      <c r="AN18" s="44"/>
      <c r="AO18" s="44"/>
      <c r="AP18" s="44"/>
    </row>
    <row r="19" spans="1:42" ht="15">
      <c r="A19" s="36"/>
      <c r="B19" s="6" t="s">
        <v>389</v>
      </c>
      <c r="C19" s="1" t="s">
        <v>223</v>
      </c>
      <c r="D19" s="11">
        <v>41753</v>
      </c>
      <c r="E19" s="1" t="s">
        <v>16</v>
      </c>
      <c r="F19" s="21">
        <v>46.674</v>
      </c>
      <c r="G19" s="21">
        <v>26.573</v>
      </c>
      <c r="H19" s="1"/>
      <c r="I19" s="1"/>
      <c r="J19" s="1"/>
      <c r="K19" s="1"/>
      <c r="L19" s="1"/>
      <c r="M19" s="21">
        <v>16.731</v>
      </c>
      <c r="N19" s="1"/>
      <c r="O19" s="1"/>
      <c r="P19" s="16">
        <f t="shared" si="0"/>
        <v>89.97800000000001</v>
      </c>
      <c r="Q19" s="16">
        <f t="shared" si="1"/>
        <v>10.021999999999991</v>
      </c>
      <c r="R19" s="24">
        <v>80</v>
      </c>
      <c r="S19" s="21">
        <v>23.831940420000002</v>
      </c>
      <c r="T19" s="21">
        <v>15.991960019999999</v>
      </c>
      <c r="U19" s="1"/>
      <c r="V19" s="13">
        <f t="shared" si="2"/>
        <v>39.82390044</v>
      </c>
      <c r="W19" s="18"/>
      <c r="X19" s="18"/>
      <c r="Y19" s="18"/>
      <c r="Z19" s="18"/>
      <c r="AA19" s="21">
        <v>16.731</v>
      </c>
      <c r="AB19" s="21"/>
      <c r="AC19" s="18"/>
      <c r="AD19" s="46">
        <f t="shared" si="3"/>
        <v>16.731</v>
      </c>
      <c r="AE19" s="1"/>
      <c r="AF19" s="13">
        <v>0.5984331056649257</v>
      </c>
      <c r="AG19" s="13">
        <v>-3.476581361661036</v>
      </c>
      <c r="AH19" s="1"/>
      <c r="AI19" s="50"/>
      <c r="AJ19" s="44"/>
      <c r="AK19" s="44"/>
      <c r="AL19" s="44"/>
      <c r="AM19" s="44"/>
      <c r="AN19" s="44"/>
      <c r="AO19" s="44"/>
      <c r="AP19" s="44"/>
    </row>
    <row r="20" spans="1:42" ht="15">
      <c r="A20" s="36"/>
      <c r="B20" s="6" t="s">
        <v>389</v>
      </c>
      <c r="C20" s="1" t="s">
        <v>224</v>
      </c>
      <c r="D20" s="11">
        <v>41753</v>
      </c>
      <c r="E20" s="1" t="s">
        <v>17</v>
      </c>
      <c r="F20" s="21">
        <v>46.62</v>
      </c>
      <c r="G20" s="21">
        <v>26.165</v>
      </c>
      <c r="H20" s="1"/>
      <c r="I20" s="1"/>
      <c r="J20" s="1"/>
      <c r="K20" s="1"/>
      <c r="L20" s="1"/>
      <c r="M20" s="21">
        <v>16.487</v>
      </c>
      <c r="N20" s="1"/>
      <c r="O20" s="1"/>
      <c r="P20" s="16">
        <f t="shared" si="0"/>
        <v>89.27199999999999</v>
      </c>
      <c r="Q20" s="16">
        <f t="shared" si="1"/>
        <v>10.728000000000009</v>
      </c>
      <c r="R20" s="24">
        <v>80</v>
      </c>
      <c r="S20" s="21">
        <v>23.967940079999998</v>
      </c>
      <c r="T20" s="21">
        <v>15.855960359999997</v>
      </c>
      <c r="U20" s="1"/>
      <c r="V20" s="13">
        <f t="shared" si="2"/>
        <v>39.823900439999996</v>
      </c>
      <c r="W20" s="18"/>
      <c r="X20" s="18"/>
      <c r="Y20" s="18"/>
      <c r="Z20" s="18"/>
      <c r="AA20" s="21">
        <v>16.487</v>
      </c>
      <c r="AB20" s="21"/>
      <c r="AC20" s="18"/>
      <c r="AD20" s="46">
        <f t="shared" si="3"/>
        <v>16.487</v>
      </c>
      <c r="AE20" s="1"/>
      <c r="AF20" s="13">
        <v>0.6018481317798313</v>
      </c>
      <c r="AG20" s="13">
        <v>-3.505355404089574</v>
      </c>
      <c r="AH20" s="1"/>
      <c r="AI20" s="50"/>
      <c r="AJ20" s="44"/>
      <c r="AK20" s="44"/>
      <c r="AL20" s="44"/>
      <c r="AM20" s="44"/>
      <c r="AN20" s="44"/>
      <c r="AO20" s="44"/>
      <c r="AP20" s="44"/>
    </row>
    <row r="21" spans="1:42" ht="15">
      <c r="A21" s="36"/>
      <c r="B21" s="6" t="s">
        <v>389</v>
      </c>
      <c r="C21" s="1" t="s">
        <v>225</v>
      </c>
      <c r="D21" s="11">
        <v>41753</v>
      </c>
      <c r="E21" s="1" t="s">
        <v>18</v>
      </c>
      <c r="F21" s="21">
        <v>46.522</v>
      </c>
      <c r="G21" s="21">
        <v>26.456</v>
      </c>
      <c r="H21" s="1"/>
      <c r="I21" s="1"/>
      <c r="J21" s="1"/>
      <c r="K21" s="1"/>
      <c r="L21" s="1"/>
      <c r="M21" s="21">
        <v>16.536</v>
      </c>
      <c r="N21" s="1"/>
      <c r="O21" s="1"/>
      <c r="P21" s="16">
        <f t="shared" si="0"/>
        <v>89.514</v>
      </c>
      <c r="Q21" s="16">
        <f t="shared" si="1"/>
        <v>10.486000000000004</v>
      </c>
      <c r="R21" s="24">
        <v>80</v>
      </c>
      <c r="S21" s="21">
        <v>23.871940319999997</v>
      </c>
      <c r="T21" s="21">
        <v>15.999959999999998</v>
      </c>
      <c r="U21" s="1"/>
      <c r="V21" s="13">
        <f t="shared" si="2"/>
        <v>39.871900319999995</v>
      </c>
      <c r="W21" s="18"/>
      <c r="X21" s="18"/>
      <c r="Y21" s="18"/>
      <c r="Z21" s="18"/>
      <c r="AA21" s="21">
        <v>16.536</v>
      </c>
      <c r="AB21" s="21"/>
      <c r="AC21" s="18"/>
      <c r="AD21" s="46">
        <f t="shared" si="3"/>
        <v>16.536</v>
      </c>
      <c r="AE21" s="1"/>
      <c r="AF21" s="13">
        <v>0.5987158908507223</v>
      </c>
      <c r="AG21" s="13">
        <v>-2.7237354085603136</v>
      </c>
      <c r="AH21" s="7"/>
      <c r="AI21" s="28"/>
      <c r="AJ21" s="32"/>
      <c r="AK21" s="32"/>
      <c r="AL21" s="32"/>
      <c r="AM21" s="32"/>
      <c r="AN21" s="32"/>
      <c r="AO21" s="32"/>
      <c r="AP21" s="32"/>
    </row>
    <row r="22" spans="1:42" ht="15">
      <c r="A22" s="35" t="s">
        <v>373</v>
      </c>
      <c r="B22" s="5" t="s">
        <v>396</v>
      </c>
      <c r="C22" s="4" t="s">
        <v>158</v>
      </c>
      <c r="D22" s="10">
        <v>41757</v>
      </c>
      <c r="E22" s="4" t="s">
        <v>4</v>
      </c>
      <c r="F22" s="23">
        <v>46.154</v>
      </c>
      <c r="G22" s="23">
        <v>26.31</v>
      </c>
      <c r="H22" s="4"/>
      <c r="I22" s="4"/>
      <c r="J22" s="4"/>
      <c r="K22" s="4"/>
      <c r="L22" s="4"/>
      <c r="M22" s="23">
        <v>16.458</v>
      </c>
      <c r="N22" s="4"/>
      <c r="O22" s="4"/>
      <c r="P22" s="17">
        <f t="shared" si="0"/>
        <v>88.922</v>
      </c>
      <c r="Q22" s="17">
        <f t="shared" si="1"/>
        <v>11.078000000000003</v>
      </c>
      <c r="R22" s="33">
        <v>80</v>
      </c>
      <c r="S22" s="22">
        <v>23.839940399999996</v>
      </c>
      <c r="T22" s="22">
        <v>16.015959959999996</v>
      </c>
      <c r="U22" s="12"/>
      <c r="V22" s="14">
        <f t="shared" si="2"/>
        <v>39.85590035999999</v>
      </c>
      <c r="W22" s="19"/>
      <c r="X22" s="19"/>
      <c r="Y22" s="19"/>
      <c r="Z22" s="19"/>
      <c r="AA22" s="22">
        <v>16.4799588</v>
      </c>
      <c r="AB22" s="22"/>
      <c r="AC22" s="19"/>
      <c r="AD22" s="42">
        <f t="shared" si="3"/>
        <v>16.4799588</v>
      </c>
      <c r="AE22" s="2"/>
      <c r="AF22" s="14">
        <v>0.5981533520674429</v>
      </c>
      <c r="AG22" s="14">
        <v>-2.8155339805825377</v>
      </c>
      <c r="AH22" s="10">
        <v>41757</v>
      </c>
      <c r="AI22" s="51" t="s">
        <v>421</v>
      </c>
      <c r="AJ22" s="30">
        <v>0.06513407928685605</v>
      </c>
      <c r="AK22" s="30">
        <v>0.08369607649718132</v>
      </c>
      <c r="AL22" s="30">
        <v>0.06359110207074353</v>
      </c>
      <c r="AM22" s="30">
        <v>0.28720549321721656</v>
      </c>
      <c r="AN22" s="30">
        <v>0.9394542307630094</v>
      </c>
      <c r="AO22" s="30">
        <v>0.016231784896446298</v>
      </c>
      <c r="AP22" s="30">
        <v>0.19317724490207017</v>
      </c>
    </row>
    <row r="23" spans="1:42" ht="15">
      <c r="A23" s="35"/>
      <c r="B23" s="5" t="s">
        <v>396</v>
      </c>
      <c r="C23" s="4" t="s">
        <v>159</v>
      </c>
      <c r="D23" s="10">
        <v>41757</v>
      </c>
      <c r="E23" s="4" t="s">
        <v>5</v>
      </c>
      <c r="F23" s="23">
        <v>45.981</v>
      </c>
      <c r="G23" s="23">
        <v>26.584</v>
      </c>
      <c r="H23" s="4"/>
      <c r="I23" s="4"/>
      <c r="J23" s="4"/>
      <c r="K23" s="4"/>
      <c r="L23" s="4"/>
      <c r="M23" s="23">
        <v>17.199</v>
      </c>
      <c r="N23" s="4"/>
      <c r="O23" s="4">
        <v>0.237</v>
      </c>
      <c r="P23" s="17">
        <f t="shared" si="0"/>
        <v>90.00099999999999</v>
      </c>
      <c r="Q23" s="17">
        <f t="shared" si="1"/>
        <v>9.99900000000001</v>
      </c>
      <c r="R23" s="33">
        <v>80</v>
      </c>
      <c r="S23" s="22">
        <v>23.591941019999997</v>
      </c>
      <c r="T23" s="22">
        <v>16.071959819999996</v>
      </c>
      <c r="U23" s="12"/>
      <c r="V23" s="14">
        <f t="shared" si="2"/>
        <v>39.66390084</v>
      </c>
      <c r="W23" s="19"/>
      <c r="X23" s="19"/>
      <c r="Y23" s="19"/>
      <c r="Z23" s="19"/>
      <c r="AA23" s="22">
        <v>17.111957219999997</v>
      </c>
      <c r="AB23" s="22"/>
      <c r="AC23" s="19">
        <v>0.04799988</v>
      </c>
      <c r="AD23" s="42">
        <f t="shared" si="3"/>
        <v>17.159957099999996</v>
      </c>
      <c r="AE23" s="2"/>
      <c r="AF23" s="14">
        <v>0.5947962888261396</v>
      </c>
      <c r="AG23" s="14">
        <v>-6.340326340326326</v>
      </c>
      <c r="AH23" s="25"/>
      <c r="AI23" s="50"/>
      <c r="AJ23" s="44"/>
      <c r="AK23" s="44"/>
      <c r="AL23" s="44"/>
      <c r="AM23" s="44"/>
      <c r="AN23" s="44"/>
      <c r="AO23" s="44"/>
      <c r="AP23" s="44"/>
    </row>
    <row r="24" spans="1:42" ht="15">
      <c r="A24" s="35"/>
      <c r="B24" s="5" t="s">
        <v>396</v>
      </c>
      <c r="C24" s="4" t="s">
        <v>160</v>
      </c>
      <c r="D24" s="10">
        <v>41757</v>
      </c>
      <c r="E24" s="4" t="s">
        <v>6</v>
      </c>
      <c r="F24" s="23">
        <v>46.945</v>
      </c>
      <c r="G24" s="23">
        <v>26.006</v>
      </c>
      <c r="H24" s="4"/>
      <c r="I24" s="4"/>
      <c r="J24" s="4"/>
      <c r="K24" s="4"/>
      <c r="L24" s="4"/>
      <c r="M24" s="23">
        <v>17.229</v>
      </c>
      <c r="N24" s="4"/>
      <c r="O24" s="4"/>
      <c r="P24" s="17">
        <f t="shared" si="0"/>
        <v>90.17999999999999</v>
      </c>
      <c r="Q24" s="17">
        <f t="shared" si="1"/>
        <v>9.820000000000007</v>
      </c>
      <c r="R24" s="33">
        <v>80</v>
      </c>
      <c r="S24" s="22">
        <v>23.967940079999998</v>
      </c>
      <c r="T24" s="22">
        <v>15.64796088</v>
      </c>
      <c r="U24" s="12"/>
      <c r="V24" s="14">
        <f t="shared" si="2"/>
        <v>39.61590096</v>
      </c>
      <c r="W24" s="19"/>
      <c r="X24" s="19"/>
      <c r="Y24" s="19"/>
      <c r="Z24" s="19"/>
      <c r="AA24" s="22">
        <v>17.05595736</v>
      </c>
      <c r="AB24" s="22"/>
      <c r="AC24" s="19"/>
      <c r="AD24" s="42">
        <f t="shared" si="3"/>
        <v>17.05595736</v>
      </c>
      <c r="AE24" s="2"/>
      <c r="AF24" s="14">
        <v>0.6050080775444265</v>
      </c>
      <c r="AG24" s="14">
        <v>-8.255159474671677</v>
      </c>
      <c r="AH24" s="25"/>
      <c r="AI24" s="50"/>
      <c r="AJ24" s="44"/>
      <c r="AK24" s="44"/>
      <c r="AL24" s="44"/>
      <c r="AM24" s="44"/>
      <c r="AN24" s="44"/>
      <c r="AO24" s="44"/>
      <c r="AP24" s="44"/>
    </row>
    <row r="25" spans="1:42" ht="15">
      <c r="A25" s="35"/>
      <c r="B25" s="5" t="s">
        <v>396</v>
      </c>
      <c r="C25" s="4" t="s">
        <v>161</v>
      </c>
      <c r="D25" s="10">
        <v>41757</v>
      </c>
      <c r="E25" s="4" t="s">
        <v>7</v>
      </c>
      <c r="F25" s="23">
        <v>47.194</v>
      </c>
      <c r="G25" s="23">
        <v>26.748</v>
      </c>
      <c r="H25" s="4"/>
      <c r="I25" s="4"/>
      <c r="J25" s="4"/>
      <c r="K25" s="4"/>
      <c r="L25" s="4"/>
      <c r="M25" s="23">
        <v>16.868</v>
      </c>
      <c r="N25" s="4"/>
      <c r="O25" s="4"/>
      <c r="P25" s="17">
        <f t="shared" si="0"/>
        <v>90.81</v>
      </c>
      <c r="Q25" s="17">
        <f t="shared" si="1"/>
        <v>9.189999999999998</v>
      </c>
      <c r="R25" s="33">
        <v>80</v>
      </c>
      <c r="S25" s="22">
        <v>23.871940319999997</v>
      </c>
      <c r="T25" s="22">
        <v>15.94396014</v>
      </c>
      <c r="U25" s="12"/>
      <c r="V25" s="14">
        <f t="shared" si="2"/>
        <v>39.815900459999995</v>
      </c>
      <c r="W25" s="19"/>
      <c r="X25" s="19"/>
      <c r="Y25" s="19"/>
      <c r="Z25" s="19"/>
      <c r="AA25" s="22">
        <v>16.54395864</v>
      </c>
      <c r="AB25" s="22"/>
      <c r="AC25" s="19"/>
      <c r="AD25" s="42">
        <f t="shared" si="3"/>
        <v>16.54395864</v>
      </c>
      <c r="AE25" s="2"/>
      <c r="AF25" s="14">
        <v>0.5995579666465742</v>
      </c>
      <c r="AG25" s="14">
        <v>-3.626692456479688</v>
      </c>
      <c r="AH25" s="25"/>
      <c r="AI25" s="50"/>
      <c r="AJ25" s="44"/>
      <c r="AK25" s="44"/>
      <c r="AL25" s="44"/>
      <c r="AM25" s="44"/>
      <c r="AN25" s="44"/>
      <c r="AO25" s="44"/>
      <c r="AP25" s="44"/>
    </row>
    <row r="26" spans="1:42" ht="15">
      <c r="A26" s="35"/>
      <c r="B26" s="5" t="s">
        <v>396</v>
      </c>
      <c r="C26" s="4" t="s">
        <v>162</v>
      </c>
      <c r="D26" s="10">
        <v>41757</v>
      </c>
      <c r="E26" s="4" t="s">
        <v>8</v>
      </c>
      <c r="F26" s="23">
        <v>46.164</v>
      </c>
      <c r="G26" s="23">
        <v>26.035</v>
      </c>
      <c r="H26" s="4"/>
      <c r="I26" s="4"/>
      <c r="J26" s="4"/>
      <c r="K26" s="4">
        <v>0.086</v>
      </c>
      <c r="L26" s="4"/>
      <c r="M26" s="23">
        <v>16.71</v>
      </c>
      <c r="N26" s="4"/>
      <c r="O26" s="4"/>
      <c r="P26" s="17">
        <f t="shared" si="0"/>
        <v>88.995</v>
      </c>
      <c r="Q26" s="17">
        <f t="shared" si="1"/>
        <v>11.004999999999995</v>
      </c>
      <c r="R26" s="33">
        <v>80</v>
      </c>
      <c r="S26" s="22">
        <v>23.871940319999997</v>
      </c>
      <c r="T26" s="22">
        <v>15.87196032</v>
      </c>
      <c r="U26" s="12"/>
      <c r="V26" s="14">
        <f t="shared" si="2"/>
        <v>39.74390063999999</v>
      </c>
      <c r="W26" s="19"/>
      <c r="X26" s="19"/>
      <c r="Y26" s="19">
        <v>0.02399994</v>
      </c>
      <c r="Z26" s="19"/>
      <c r="AA26" s="22">
        <v>16.7599581</v>
      </c>
      <c r="AB26" s="22"/>
      <c r="AC26" s="19"/>
      <c r="AD26" s="42">
        <f t="shared" si="3"/>
        <v>16.783958039999998</v>
      </c>
      <c r="AE26" s="2"/>
      <c r="AF26" s="14">
        <v>0.6006441223832528</v>
      </c>
      <c r="AG26" s="14">
        <v>-5.568776772965265</v>
      </c>
      <c r="AH26" s="63"/>
      <c r="AI26" s="28"/>
      <c r="AJ26" s="32"/>
      <c r="AK26" s="32"/>
      <c r="AL26" s="32"/>
      <c r="AM26" s="32"/>
      <c r="AN26" s="32"/>
      <c r="AO26" s="32"/>
      <c r="AP26" s="32"/>
    </row>
    <row r="27" spans="1:42" ht="15">
      <c r="A27" s="35" t="s">
        <v>375</v>
      </c>
      <c r="B27" s="5" t="s">
        <v>396</v>
      </c>
      <c r="C27" s="4" t="s">
        <v>207</v>
      </c>
      <c r="D27" s="10">
        <v>41757</v>
      </c>
      <c r="E27" s="4" t="s">
        <v>69</v>
      </c>
      <c r="F27" s="23">
        <v>47.002</v>
      </c>
      <c r="G27" s="23">
        <v>26.477</v>
      </c>
      <c r="H27" s="4"/>
      <c r="I27" s="4"/>
      <c r="J27" s="4"/>
      <c r="K27" s="4"/>
      <c r="L27" s="4"/>
      <c r="M27" s="23">
        <v>15.83</v>
      </c>
      <c r="N27" s="4"/>
      <c r="O27" s="4"/>
      <c r="P27" s="17">
        <f t="shared" si="0"/>
        <v>89.309</v>
      </c>
      <c r="Q27" s="17">
        <f t="shared" si="1"/>
        <v>10.691000000000003</v>
      </c>
      <c r="R27" s="33">
        <v>80</v>
      </c>
      <c r="S27" s="22">
        <v>24.05593986</v>
      </c>
      <c r="T27" s="22">
        <v>15.967960079999997</v>
      </c>
      <c r="U27" s="12"/>
      <c r="V27" s="14">
        <f t="shared" si="2"/>
        <v>40.02389993999999</v>
      </c>
      <c r="W27" s="19"/>
      <c r="X27" s="19"/>
      <c r="Y27" s="19"/>
      <c r="Z27" s="19"/>
      <c r="AA27" s="22">
        <v>15.711960719999997</v>
      </c>
      <c r="AB27" s="22"/>
      <c r="AC27" s="19"/>
      <c r="AD27" s="42">
        <f t="shared" si="3"/>
        <v>15.711960719999997</v>
      </c>
      <c r="AE27" s="2"/>
      <c r="AF27" s="14">
        <v>0.6010393763741755</v>
      </c>
      <c r="AG27" s="14">
        <v>1.6293279022403273</v>
      </c>
      <c r="AH27" s="10">
        <v>41757</v>
      </c>
      <c r="AI27" s="51" t="s">
        <v>423</v>
      </c>
      <c r="AJ27" s="30">
        <v>0.016641683635230053</v>
      </c>
      <c r="AK27" s="30">
        <v>0.0242042387430687</v>
      </c>
      <c r="AL27" s="30">
        <v>0.06180938752823473</v>
      </c>
      <c r="AM27" s="30">
        <v>0.14778228102495394</v>
      </c>
      <c r="AN27" s="30">
        <v>0.9282962100257195</v>
      </c>
      <c r="AO27" s="30">
        <v>0.0324267089402023</v>
      </c>
      <c r="AP27" s="30">
        <v>0.17246280318820728</v>
      </c>
    </row>
    <row r="28" spans="1:42" ht="15">
      <c r="A28" s="35"/>
      <c r="B28" s="5" t="s">
        <v>396</v>
      </c>
      <c r="C28" s="4" t="s">
        <v>208</v>
      </c>
      <c r="D28" s="10">
        <v>41757</v>
      </c>
      <c r="E28" s="4" t="s">
        <v>70</v>
      </c>
      <c r="F28" s="23">
        <v>46.744</v>
      </c>
      <c r="G28" s="23">
        <v>26.405</v>
      </c>
      <c r="H28" s="4"/>
      <c r="I28" s="4"/>
      <c r="J28" s="4"/>
      <c r="K28" s="4"/>
      <c r="L28" s="4"/>
      <c r="M28" s="23">
        <v>16.242</v>
      </c>
      <c r="N28" s="4"/>
      <c r="O28" s="4"/>
      <c r="P28" s="17">
        <f t="shared" si="0"/>
        <v>89.391</v>
      </c>
      <c r="Q28" s="17">
        <f t="shared" si="1"/>
        <v>10.608999999999995</v>
      </c>
      <c r="R28" s="33">
        <v>80</v>
      </c>
      <c r="S28" s="22">
        <v>23.975940059999996</v>
      </c>
      <c r="T28" s="22">
        <v>15.9599601</v>
      </c>
      <c r="U28" s="12"/>
      <c r="V28" s="14">
        <f t="shared" si="2"/>
        <v>39.935900159999996</v>
      </c>
      <c r="W28" s="19"/>
      <c r="X28" s="19"/>
      <c r="Y28" s="19"/>
      <c r="Z28" s="19"/>
      <c r="AA28" s="22">
        <v>16.15195962</v>
      </c>
      <c r="AB28" s="22"/>
      <c r="AC28" s="19"/>
      <c r="AD28" s="42">
        <f t="shared" si="3"/>
        <v>16.15195962</v>
      </c>
      <c r="AE28" s="2"/>
      <c r="AF28" s="14">
        <v>0.6003605769230769</v>
      </c>
      <c r="AG28" s="14">
        <v>-1.188707280832096</v>
      </c>
      <c r="AH28" s="25"/>
      <c r="AI28" s="50"/>
      <c r="AJ28" s="44"/>
      <c r="AK28" s="44"/>
      <c r="AL28" s="44"/>
      <c r="AM28" s="44"/>
      <c r="AN28" s="44"/>
      <c r="AO28" s="44"/>
      <c r="AP28" s="44"/>
    </row>
    <row r="29" spans="1:42" ht="15">
      <c r="A29" s="35"/>
      <c r="B29" s="5" t="s">
        <v>396</v>
      </c>
      <c r="C29" s="4" t="s">
        <v>209</v>
      </c>
      <c r="D29" s="10">
        <v>41757</v>
      </c>
      <c r="E29" s="4" t="s">
        <v>71</v>
      </c>
      <c r="F29" s="23">
        <v>46.867</v>
      </c>
      <c r="G29" s="23">
        <v>26.248</v>
      </c>
      <c r="H29" s="4"/>
      <c r="I29" s="4"/>
      <c r="J29" s="4"/>
      <c r="K29" s="4"/>
      <c r="L29" s="4"/>
      <c r="M29" s="23">
        <v>16.466</v>
      </c>
      <c r="N29" s="4"/>
      <c r="O29" s="4"/>
      <c r="P29" s="17">
        <f t="shared" si="0"/>
        <v>89.58099999999999</v>
      </c>
      <c r="Q29" s="17">
        <f t="shared" si="1"/>
        <v>10.419000000000011</v>
      </c>
      <c r="R29" s="33">
        <v>80</v>
      </c>
      <c r="S29" s="22">
        <v>24.00793998</v>
      </c>
      <c r="T29" s="22">
        <v>15.84796038</v>
      </c>
      <c r="U29" s="12"/>
      <c r="V29" s="14">
        <f t="shared" si="2"/>
        <v>39.85590036</v>
      </c>
      <c r="W29" s="19"/>
      <c r="X29" s="19"/>
      <c r="Y29" s="19"/>
      <c r="Z29" s="19"/>
      <c r="AA29" s="22">
        <v>16.351959119999997</v>
      </c>
      <c r="AB29" s="22"/>
      <c r="AC29" s="19"/>
      <c r="AD29" s="42">
        <f t="shared" si="3"/>
        <v>16.351959119999997</v>
      </c>
      <c r="AE29" s="2"/>
      <c r="AF29" s="14">
        <v>0.602368526696106</v>
      </c>
      <c r="AG29" s="14">
        <v>-3.082191780821915</v>
      </c>
      <c r="AH29" s="25"/>
      <c r="AI29" s="50"/>
      <c r="AJ29" s="44"/>
      <c r="AK29" s="44"/>
      <c r="AL29" s="44"/>
      <c r="AM29" s="44"/>
      <c r="AN29" s="44"/>
      <c r="AO29" s="44"/>
      <c r="AP29" s="44"/>
    </row>
    <row r="30" spans="1:42" ht="15">
      <c r="A30" s="35"/>
      <c r="B30" s="5" t="s">
        <v>396</v>
      </c>
      <c r="C30" s="4" t="s">
        <v>210</v>
      </c>
      <c r="D30" s="10">
        <v>41757</v>
      </c>
      <c r="E30" s="4" t="s">
        <v>72</v>
      </c>
      <c r="F30" s="23">
        <v>47.257</v>
      </c>
      <c r="G30" s="23">
        <v>26.499</v>
      </c>
      <c r="H30" s="4"/>
      <c r="I30" s="4"/>
      <c r="J30" s="4"/>
      <c r="K30" s="4"/>
      <c r="L30" s="4"/>
      <c r="M30" s="23">
        <v>16.687</v>
      </c>
      <c r="N30" s="4"/>
      <c r="O30" s="4"/>
      <c r="P30" s="17">
        <f t="shared" si="0"/>
        <v>90.443</v>
      </c>
      <c r="Q30" s="17">
        <f t="shared" si="1"/>
        <v>9.557000000000002</v>
      </c>
      <c r="R30" s="33">
        <v>80</v>
      </c>
      <c r="S30" s="22">
        <v>23.983940039999997</v>
      </c>
      <c r="T30" s="22">
        <v>15.84796038</v>
      </c>
      <c r="U30" s="12"/>
      <c r="V30" s="14">
        <f t="shared" si="2"/>
        <v>39.83190042</v>
      </c>
      <c r="W30" s="19"/>
      <c r="X30" s="19"/>
      <c r="Y30" s="19"/>
      <c r="Z30" s="19"/>
      <c r="AA30" s="22">
        <v>16.41595896</v>
      </c>
      <c r="AB30" s="22"/>
      <c r="AC30" s="19"/>
      <c r="AD30" s="42">
        <f t="shared" si="3"/>
        <v>16.41595896</v>
      </c>
      <c r="AE30" s="2"/>
      <c r="AF30" s="14">
        <v>0.602128941554529</v>
      </c>
      <c r="AG30" s="14">
        <v>-3.4600389863547734</v>
      </c>
      <c r="AH30" s="25"/>
      <c r="AI30" s="50"/>
      <c r="AJ30" s="44"/>
      <c r="AK30" s="44"/>
      <c r="AL30" s="44"/>
      <c r="AM30" s="44"/>
      <c r="AN30" s="44"/>
      <c r="AO30" s="44"/>
      <c r="AP30" s="44"/>
    </row>
    <row r="31" spans="1:42" ht="15">
      <c r="A31" s="35"/>
      <c r="B31" s="5" t="s">
        <v>396</v>
      </c>
      <c r="C31" s="4" t="s">
        <v>211</v>
      </c>
      <c r="D31" s="10">
        <v>41757</v>
      </c>
      <c r="E31" s="4" t="s">
        <v>73</v>
      </c>
      <c r="F31" s="23">
        <v>47.241</v>
      </c>
      <c r="G31" s="23">
        <v>26.772</v>
      </c>
      <c r="H31" s="4"/>
      <c r="I31" s="4"/>
      <c r="J31" s="4"/>
      <c r="K31" s="4"/>
      <c r="L31" s="4"/>
      <c r="M31" s="23">
        <v>16.979</v>
      </c>
      <c r="N31" s="4"/>
      <c r="O31" s="4"/>
      <c r="P31" s="17">
        <f t="shared" si="0"/>
        <v>90.992</v>
      </c>
      <c r="Q31" s="17">
        <f t="shared" si="1"/>
        <v>9.007999999999996</v>
      </c>
      <c r="R31" s="33">
        <v>80</v>
      </c>
      <c r="S31" s="22">
        <v>23.871940319999997</v>
      </c>
      <c r="T31" s="22">
        <v>15.94396014</v>
      </c>
      <c r="U31" s="12"/>
      <c r="V31" s="14">
        <f t="shared" si="2"/>
        <v>39.815900459999995</v>
      </c>
      <c r="W31" s="19"/>
      <c r="X31" s="19"/>
      <c r="Y31" s="19"/>
      <c r="Z31" s="19"/>
      <c r="AA31" s="22">
        <v>16.639958399999998</v>
      </c>
      <c r="AB31" s="22"/>
      <c r="AC31" s="19"/>
      <c r="AD31" s="42">
        <f t="shared" si="3"/>
        <v>16.639958399999998</v>
      </c>
      <c r="AE31" s="2"/>
      <c r="AF31" s="14">
        <v>0.5995579666465742</v>
      </c>
      <c r="AG31" s="14">
        <v>-4.182692307692306</v>
      </c>
      <c r="AH31" s="63"/>
      <c r="AI31" s="28"/>
      <c r="AJ31" s="32"/>
      <c r="AK31" s="32"/>
      <c r="AL31" s="32"/>
      <c r="AM31" s="32"/>
      <c r="AN31" s="32"/>
      <c r="AO31" s="32"/>
      <c r="AP31" s="32"/>
    </row>
    <row r="32" spans="1:42" ht="15">
      <c r="A32" s="35" t="s">
        <v>374</v>
      </c>
      <c r="B32" s="5" t="s">
        <v>396</v>
      </c>
      <c r="C32" s="4" t="s">
        <v>163</v>
      </c>
      <c r="D32" s="10">
        <v>41757</v>
      </c>
      <c r="E32" s="4" t="s">
        <v>9</v>
      </c>
      <c r="F32" s="23">
        <v>47.523</v>
      </c>
      <c r="G32" s="23">
        <v>27.162</v>
      </c>
      <c r="H32" s="4"/>
      <c r="I32" s="4"/>
      <c r="J32" s="4"/>
      <c r="K32" s="4"/>
      <c r="L32" s="4"/>
      <c r="M32" s="23">
        <v>16.288</v>
      </c>
      <c r="N32" s="4"/>
      <c r="O32" s="4"/>
      <c r="P32" s="17">
        <f t="shared" si="0"/>
        <v>90.973</v>
      </c>
      <c r="Q32" s="17">
        <f t="shared" si="1"/>
        <v>9.027000000000001</v>
      </c>
      <c r="R32" s="33">
        <v>80</v>
      </c>
      <c r="S32" s="22">
        <v>23.9199402</v>
      </c>
      <c r="T32" s="22">
        <v>16.111959719999998</v>
      </c>
      <c r="U32" s="12"/>
      <c r="V32" s="14">
        <f t="shared" si="2"/>
        <v>40.03189992</v>
      </c>
      <c r="W32" s="19"/>
      <c r="X32" s="19"/>
      <c r="Y32" s="19"/>
      <c r="Z32" s="19"/>
      <c r="AA32" s="22">
        <v>15.895960259999999</v>
      </c>
      <c r="AB32" s="22"/>
      <c r="AC32" s="19"/>
      <c r="AD32" s="42">
        <f t="shared" si="3"/>
        <v>15.895960259999999</v>
      </c>
      <c r="AE32" s="2"/>
      <c r="AF32" s="14">
        <v>0.5975219824140688</v>
      </c>
      <c r="AG32" s="14">
        <v>1.3588324106693352</v>
      </c>
      <c r="AH32" s="10">
        <v>41757</v>
      </c>
      <c r="AI32" s="51" t="s">
        <v>422</v>
      </c>
      <c r="AJ32" s="30">
        <v>0.01746546040631695</v>
      </c>
      <c r="AK32" s="30">
        <v>0.02321444312453039</v>
      </c>
      <c r="AL32" s="30">
        <v>0.1156021239607848</v>
      </c>
      <c r="AM32" s="30">
        <v>0.15709127449338472</v>
      </c>
      <c r="AN32" s="30">
        <v>0.9246307888905065</v>
      </c>
      <c r="AO32" s="30">
        <v>0.02245404138293246</v>
      </c>
      <c r="AP32" s="30"/>
    </row>
    <row r="33" spans="1:42" ht="15">
      <c r="A33" s="35"/>
      <c r="B33" s="5" t="s">
        <v>396</v>
      </c>
      <c r="C33" s="4" t="s">
        <v>164</v>
      </c>
      <c r="D33" s="10">
        <v>41757</v>
      </c>
      <c r="E33" s="4" t="s">
        <v>10</v>
      </c>
      <c r="F33" s="23">
        <v>47.339</v>
      </c>
      <c r="G33" s="23">
        <v>27.044</v>
      </c>
      <c r="H33" s="4"/>
      <c r="I33" s="4"/>
      <c r="J33" s="4">
        <v>0.027</v>
      </c>
      <c r="K33" s="4"/>
      <c r="L33" s="4"/>
      <c r="M33" s="23">
        <v>16.47</v>
      </c>
      <c r="N33" s="4"/>
      <c r="O33" s="4"/>
      <c r="P33" s="17">
        <f t="shared" si="0"/>
        <v>90.88</v>
      </c>
      <c r="Q33" s="17">
        <f t="shared" si="1"/>
        <v>9.120000000000005</v>
      </c>
      <c r="R33" s="33">
        <v>80</v>
      </c>
      <c r="S33" s="22">
        <v>23.88794028</v>
      </c>
      <c r="T33" s="22">
        <v>16.08795978</v>
      </c>
      <c r="U33" s="12"/>
      <c r="V33" s="14">
        <f t="shared" si="2"/>
        <v>39.97590006</v>
      </c>
      <c r="W33" s="19"/>
      <c r="X33" s="19">
        <v>0.01599996</v>
      </c>
      <c r="Y33" s="19"/>
      <c r="Z33" s="19"/>
      <c r="AA33" s="22">
        <v>16.111959719999998</v>
      </c>
      <c r="AB33" s="22"/>
      <c r="AC33" s="19"/>
      <c r="AD33" s="42">
        <f t="shared" si="3"/>
        <v>16.127959679999996</v>
      </c>
      <c r="AE33" s="2"/>
      <c r="AF33" s="14">
        <v>0.5975585351210727</v>
      </c>
      <c r="AG33" s="14">
        <v>-0.3468780971258509</v>
      </c>
      <c r="AH33" s="25"/>
      <c r="AI33" s="50"/>
      <c r="AJ33" s="44"/>
      <c r="AK33" s="44"/>
      <c r="AL33" s="44"/>
      <c r="AM33" s="44"/>
      <c r="AN33" s="44"/>
      <c r="AO33" s="44"/>
      <c r="AP33" s="44"/>
    </row>
    <row r="34" spans="1:42" ht="15">
      <c r="A34" s="35"/>
      <c r="B34" s="5" t="s">
        <v>396</v>
      </c>
      <c r="C34" s="4" t="s">
        <v>165</v>
      </c>
      <c r="D34" s="10">
        <v>41757</v>
      </c>
      <c r="E34" s="4" t="s">
        <v>11</v>
      </c>
      <c r="F34" s="23">
        <v>47.715</v>
      </c>
      <c r="G34" s="23">
        <v>26.96</v>
      </c>
      <c r="H34" s="4"/>
      <c r="I34" s="4"/>
      <c r="J34" s="4"/>
      <c r="K34" s="4"/>
      <c r="L34" s="4"/>
      <c r="M34" s="23">
        <v>16.191</v>
      </c>
      <c r="N34" s="4"/>
      <c r="O34" s="4"/>
      <c r="P34" s="17">
        <f t="shared" si="0"/>
        <v>90.86600000000001</v>
      </c>
      <c r="Q34" s="17">
        <f t="shared" si="1"/>
        <v>9.133999999999986</v>
      </c>
      <c r="R34" s="33">
        <v>80</v>
      </c>
      <c r="S34" s="22">
        <v>24.0399399</v>
      </c>
      <c r="T34" s="22">
        <v>16.00795998</v>
      </c>
      <c r="U34" s="12"/>
      <c r="V34" s="14">
        <f t="shared" si="2"/>
        <v>40.04789988</v>
      </c>
      <c r="W34" s="19"/>
      <c r="X34" s="19"/>
      <c r="Y34" s="19"/>
      <c r="Z34" s="19"/>
      <c r="AA34" s="22">
        <v>15.81596046</v>
      </c>
      <c r="AB34" s="22"/>
      <c r="AC34" s="19"/>
      <c r="AD34" s="42">
        <f t="shared" si="3"/>
        <v>15.81596046</v>
      </c>
      <c r="AE34" s="2"/>
      <c r="AF34" s="14">
        <v>0.6002796644027167</v>
      </c>
      <c r="AG34" s="14">
        <v>1.2139605462822356</v>
      </c>
      <c r="AH34" s="25"/>
      <c r="AI34" s="50"/>
      <c r="AJ34" s="44"/>
      <c r="AK34" s="44"/>
      <c r="AL34" s="44"/>
      <c r="AM34" s="44"/>
      <c r="AN34" s="44"/>
      <c r="AO34" s="44"/>
      <c r="AP34" s="44"/>
    </row>
    <row r="35" spans="1:42" ht="15">
      <c r="A35" s="35"/>
      <c r="B35" s="5" t="s">
        <v>396</v>
      </c>
      <c r="C35" s="4" t="s">
        <v>166</v>
      </c>
      <c r="D35" s="10">
        <v>41757</v>
      </c>
      <c r="E35" s="4" t="s">
        <v>12</v>
      </c>
      <c r="F35" s="23">
        <v>47.401</v>
      </c>
      <c r="G35" s="23">
        <v>27.289</v>
      </c>
      <c r="H35" s="4"/>
      <c r="I35" s="4"/>
      <c r="J35" s="4"/>
      <c r="K35" s="4"/>
      <c r="L35" s="4"/>
      <c r="M35" s="23">
        <v>17.027</v>
      </c>
      <c r="N35" s="4"/>
      <c r="O35" s="4"/>
      <c r="P35" s="17">
        <f t="shared" si="0"/>
        <v>91.717</v>
      </c>
      <c r="Q35" s="17">
        <f t="shared" si="1"/>
        <v>8.283000000000001</v>
      </c>
      <c r="R35" s="33">
        <v>80</v>
      </c>
      <c r="S35" s="22">
        <v>23.727940679999996</v>
      </c>
      <c r="T35" s="22">
        <v>16.103959739999997</v>
      </c>
      <c r="U35" s="12"/>
      <c r="V35" s="14">
        <f t="shared" si="2"/>
        <v>39.83190042</v>
      </c>
      <c r="W35" s="19"/>
      <c r="X35" s="19"/>
      <c r="Y35" s="19"/>
      <c r="Z35" s="19"/>
      <c r="AA35" s="22">
        <v>16.527958679999998</v>
      </c>
      <c r="AB35" s="22"/>
      <c r="AC35" s="19"/>
      <c r="AD35" s="42">
        <f t="shared" si="3"/>
        <v>16.527958679999998</v>
      </c>
      <c r="AE35" s="2"/>
      <c r="AF35" s="14">
        <v>0.595701948182366</v>
      </c>
      <c r="AG35" s="14">
        <v>-2.565343659244915</v>
      </c>
      <c r="AH35" s="25"/>
      <c r="AI35" s="50"/>
      <c r="AJ35" s="44"/>
      <c r="AK35" s="44"/>
      <c r="AL35" s="44"/>
      <c r="AM35" s="44"/>
      <c r="AN35" s="44"/>
      <c r="AO35" s="44"/>
      <c r="AP35" s="44"/>
    </row>
    <row r="36" spans="1:42" ht="15">
      <c r="A36" s="35"/>
      <c r="B36" s="5" t="s">
        <v>396</v>
      </c>
      <c r="C36" s="4" t="s">
        <v>167</v>
      </c>
      <c r="D36" s="10">
        <v>41757</v>
      </c>
      <c r="E36" s="4" t="s">
        <v>13</v>
      </c>
      <c r="F36" s="23">
        <v>47.582</v>
      </c>
      <c r="G36" s="23">
        <v>26.909</v>
      </c>
      <c r="H36" s="4"/>
      <c r="I36" s="4"/>
      <c r="J36" s="4"/>
      <c r="K36" s="4"/>
      <c r="L36" s="4"/>
      <c r="M36" s="23">
        <v>16.45</v>
      </c>
      <c r="N36" s="4"/>
      <c r="O36" s="4"/>
      <c r="P36" s="17">
        <f t="shared" si="0"/>
        <v>90.941</v>
      </c>
      <c r="Q36" s="17">
        <f t="shared" si="1"/>
        <v>9.058999999999997</v>
      </c>
      <c r="R36" s="33">
        <v>80</v>
      </c>
      <c r="S36" s="22">
        <v>23.975940059999996</v>
      </c>
      <c r="T36" s="22">
        <v>15.97596006</v>
      </c>
      <c r="U36" s="12"/>
      <c r="V36" s="14">
        <f t="shared" si="2"/>
        <v>39.95190012</v>
      </c>
      <c r="W36" s="19"/>
      <c r="X36" s="19"/>
      <c r="Y36" s="19"/>
      <c r="Z36" s="19"/>
      <c r="AA36" s="22">
        <v>16.071959819999996</v>
      </c>
      <c r="AB36" s="22"/>
      <c r="AC36" s="19"/>
      <c r="AD36" s="42">
        <f t="shared" si="3"/>
        <v>16.071959819999996</v>
      </c>
      <c r="AE36" s="2"/>
      <c r="AF36" s="14">
        <v>0.6001201441730076</v>
      </c>
      <c r="AG36" s="14">
        <v>-0.5973120955699248</v>
      </c>
      <c r="AH36" s="63"/>
      <c r="AI36" s="28"/>
      <c r="AJ36" s="32"/>
      <c r="AK36" s="32"/>
      <c r="AL36" s="32"/>
      <c r="AM36" s="32"/>
      <c r="AN36" s="32"/>
      <c r="AO36" s="32"/>
      <c r="AP36" s="32"/>
    </row>
    <row r="37" spans="1:42" ht="15">
      <c r="A37" s="36" t="s">
        <v>397</v>
      </c>
      <c r="B37" s="6" t="s">
        <v>389</v>
      </c>
      <c r="C37" s="1" t="s">
        <v>241</v>
      </c>
      <c r="D37" s="11">
        <v>41753</v>
      </c>
      <c r="E37" s="1" t="s">
        <v>19</v>
      </c>
      <c r="F37" s="21">
        <v>45.626</v>
      </c>
      <c r="G37" s="21">
        <v>25.218</v>
      </c>
      <c r="H37" s="1"/>
      <c r="I37" s="1"/>
      <c r="J37" s="21">
        <v>11.64</v>
      </c>
      <c r="K37" s="1"/>
      <c r="L37" s="1"/>
      <c r="M37" s="1">
        <v>1.997</v>
      </c>
      <c r="N37" s="1"/>
      <c r="O37" s="1"/>
      <c r="P37" s="16">
        <f t="shared" si="0"/>
        <v>84.481</v>
      </c>
      <c r="Q37" s="16">
        <f t="shared" si="1"/>
        <v>15.519000000000005</v>
      </c>
      <c r="R37" s="24">
        <v>80</v>
      </c>
      <c r="S37" s="21">
        <v>24.271939319999998</v>
      </c>
      <c r="T37" s="21">
        <v>15.807960479999998</v>
      </c>
      <c r="U37" s="1"/>
      <c r="V37" s="13">
        <f t="shared" si="2"/>
        <v>40.07989979999999</v>
      </c>
      <c r="W37" s="18"/>
      <c r="X37" s="18">
        <v>6.63198342</v>
      </c>
      <c r="Y37" s="18"/>
      <c r="Z37" s="18"/>
      <c r="AA37" s="21">
        <v>2.0559948599999998</v>
      </c>
      <c r="AB37" s="21"/>
      <c r="AC37" s="18"/>
      <c r="AD37" s="46">
        <f t="shared" si="3"/>
        <v>8.68797828</v>
      </c>
      <c r="AE37" s="3"/>
      <c r="AF37" s="13">
        <v>0.6055888223552894</v>
      </c>
      <c r="AG37" s="13">
        <v>3.185378590078326</v>
      </c>
      <c r="AH37" s="11">
        <v>41753</v>
      </c>
      <c r="AI37" s="48" t="s">
        <v>420</v>
      </c>
      <c r="AJ37" s="30">
        <v>0.05315040448191163</v>
      </c>
      <c r="AK37" s="30">
        <v>0.44122124231429916</v>
      </c>
      <c r="AL37" s="30">
        <v>0.0958703390532055</v>
      </c>
      <c r="AM37" s="30">
        <v>0.12191227972236177</v>
      </c>
      <c r="AN37" s="30">
        <v>0.4697882237067952</v>
      </c>
      <c r="AO37" s="30">
        <v>0.02590803980169022</v>
      </c>
      <c r="AP37" s="30"/>
    </row>
    <row r="38" spans="1:42" ht="15">
      <c r="A38" s="36"/>
      <c r="B38" s="6" t="s">
        <v>389</v>
      </c>
      <c r="C38" s="1" t="s">
        <v>242</v>
      </c>
      <c r="D38" s="11">
        <v>41753</v>
      </c>
      <c r="E38" s="1" t="s">
        <v>20</v>
      </c>
      <c r="F38" s="21">
        <v>45.083</v>
      </c>
      <c r="G38" s="21">
        <v>24.77</v>
      </c>
      <c r="H38" s="1"/>
      <c r="I38" s="1"/>
      <c r="J38" s="21">
        <v>11.172</v>
      </c>
      <c r="K38" s="1"/>
      <c r="L38" s="1"/>
      <c r="M38" s="1">
        <v>1.693</v>
      </c>
      <c r="N38" s="1"/>
      <c r="O38" s="1"/>
      <c r="P38" s="16">
        <f t="shared" si="0"/>
        <v>82.71799999999999</v>
      </c>
      <c r="Q38" s="16">
        <f t="shared" si="1"/>
        <v>17.28200000000001</v>
      </c>
      <c r="R38" s="24">
        <v>80</v>
      </c>
      <c r="S38" s="21">
        <v>24.431938919999997</v>
      </c>
      <c r="T38" s="21">
        <v>15.823960439999999</v>
      </c>
      <c r="U38" s="1"/>
      <c r="V38" s="13">
        <f t="shared" si="2"/>
        <v>40.255899359999994</v>
      </c>
      <c r="W38" s="18"/>
      <c r="X38" s="18">
        <v>6.48798378</v>
      </c>
      <c r="Y38" s="18"/>
      <c r="Z38" s="18"/>
      <c r="AA38" s="21">
        <v>1.77599556</v>
      </c>
      <c r="AB38" s="21"/>
      <c r="AC38" s="18"/>
      <c r="AD38" s="46">
        <f t="shared" si="3"/>
        <v>8.26397934</v>
      </c>
      <c r="AE38" s="3"/>
      <c r="AF38" s="13">
        <v>0.6069157392686804</v>
      </c>
      <c r="AG38" s="13">
        <v>7.266811279826459</v>
      </c>
      <c r="AH38" s="1"/>
      <c r="AI38" s="50"/>
      <c r="AJ38" s="44"/>
      <c r="AK38" s="44"/>
      <c r="AL38" s="44"/>
      <c r="AM38" s="44"/>
      <c r="AN38" s="44"/>
      <c r="AO38" s="44"/>
      <c r="AP38" s="44"/>
    </row>
    <row r="39" spans="1:42" ht="15">
      <c r="A39" s="36"/>
      <c r="B39" s="6" t="s">
        <v>389</v>
      </c>
      <c r="C39" s="1" t="s">
        <v>243</v>
      </c>
      <c r="D39" s="11">
        <v>41753</v>
      </c>
      <c r="E39" s="1" t="s">
        <v>21</v>
      </c>
      <c r="F39" s="21">
        <v>44.813</v>
      </c>
      <c r="G39" s="21">
        <v>25.348</v>
      </c>
      <c r="H39" s="1"/>
      <c r="I39" s="1"/>
      <c r="J39" s="21">
        <v>11.586</v>
      </c>
      <c r="K39" s="1"/>
      <c r="L39" s="1"/>
      <c r="M39" s="1">
        <v>1.336</v>
      </c>
      <c r="N39" s="1"/>
      <c r="O39" s="1"/>
      <c r="P39" s="16">
        <f t="shared" si="0"/>
        <v>83.083</v>
      </c>
      <c r="Q39" s="16">
        <f t="shared" si="1"/>
        <v>16.917</v>
      </c>
      <c r="R39" s="24">
        <v>80</v>
      </c>
      <c r="S39" s="21">
        <v>24.167939579999995</v>
      </c>
      <c r="T39" s="21">
        <v>16.111959719999998</v>
      </c>
      <c r="U39" s="1"/>
      <c r="V39" s="13">
        <f t="shared" si="2"/>
        <v>40.2798993</v>
      </c>
      <c r="W39" s="18"/>
      <c r="X39" s="18">
        <v>6.69598326</v>
      </c>
      <c r="Y39" s="18"/>
      <c r="Z39" s="18"/>
      <c r="AA39" s="21">
        <v>1.3999964999999996</v>
      </c>
      <c r="AB39" s="21"/>
      <c r="AC39" s="18"/>
      <c r="AD39" s="46">
        <f t="shared" si="3"/>
        <v>8.09597976</v>
      </c>
      <c r="AE39" s="3"/>
      <c r="AF39" s="13">
        <v>0.6</v>
      </c>
      <c r="AG39" s="13">
        <v>8.923742563547854</v>
      </c>
      <c r="AH39" s="1"/>
      <c r="AI39" s="50"/>
      <c r="AJ39" s="44"/>
      <c r="AK39" s="44"/>
      <c r="AL39" s="44"/>
      <c r="AM39" s="44"/>
      <c r="AN39" s="44"/>
      <c r="AO39" s="44"/>
      <c r="AP39" s="44"/>
    </row>
    <row r="40" spans="1:42" ht="15">
      <c r="A40" s="36"/>
      <c r="B40" s="6" t="s">
        <v>389</v>
      </c>
      <c r="C40" s="1" t="s">
        <v>244</v>
      </c>
      <c r="D40" s="11">
        <v>41753</v>
      </c>
      <c r="E40" s="1" t="s">
        <v>22</v>
      </c>
      <c r="F40" s="21">
        <v>44.48</v>
      </c>
      <c r="G40" s="21">
        <v>25.232</v>
      </c>
      <c r="H40" s="1"/>
      <c r="I40" s="1"/>
      <c r="J40" s="21">
        <v>11.158</v>
      </c>
      <c r="K40" s="1"/>
      <c r="L40" s="1"/>
      <c r="M40" s="1">
        <v>0.946</v>
      </c>
      <c r="N40" s="1"/>
      <c r="O40" s="1"/>
      <c r="P40" s="16">
        <f aca="true" t="shared" si="4" ref="P40:P71">F40+G40+H40+I40+J40+K40+L40+M40+N40+O40</f>
        <v>81.81599999999999</v>
      </c>
      <c r="Q40" s="16">
        <f t="shared" si="1"/>
        <v>18.18400000000001</v>
      </c>
      <c r="R40" s="24">
        <v>80</v>
      </c>
      <c r="S40" s="21">
        <v>24.2799393</v>
      </c>
      <c r="T40" s="21">
        <v>16.23195942</v>
      </c>
      <c r="U40" s="1"/>
      <c r="V40" s="13">
        <f aca="true" t="shared" si="5" ref="V40:V71">S40+T40+U40</f>
        <v>40.51189872</v>
      </c>
      <c r="W40" s="18"/>
      <c r="X40" s="18">
        <v>6.527983679999999</v>
      </c>
      <c r="Y40" s="18"/>
      <c r="Z40" s="18"/>
      <c r="AA40" s="21">
        <v>0.9999974999999999</v>
      </c>
      <c r="AB40" s="21"/>
      <c r="AC40" s="18"/>
      <c r="AD40" s="46">
        <f aca="true" t="shared" si="6" ref="AD40:AD71">W40+X40+Y40+Z40+AA40+AB40+AC40</f>
        <v>7.527981179999999</v>
      </c>
      <c r="AE40" s="3"/>
      <c r="AF40" s="13">
        <v>0.5993285939968405</v>
      </c>
      <c r="AG40" s="13">
        <v>15.480933409220265</v>
      </c>
      <c r="AH40" s="1"/>
      <c r="AI40" s="50"/>
      <c r="AJ40" s="44"/>
      <c r="AK40" s="44"/>
      <c r="AL40" s="44"/>
      <c r="AM40" s="44"/>
      <c r="AN40" s="44"/>
      <c r="AO40" s="44"/>
      <c r="AP40" s="44"/>
    </row>
    <row r="41" spans="1:42" ht="15">
      <c r="A41" s="36"/>
      <c r="B41" s="6" t="s">
        <v>389</v>
      </c>
      <c r="C41" s="1" t="s">
        <v>245</v>
      </c>
      <c r="D41" s="11">
        <v>41753</v>
      </c>
      <c r="E41" s="1" t="s">
        <v>23</v>
      </c>
      <c r="F41" s="21">
        <v>43.998</v>
      </c>
      <c r="G41" s="21">
        <v>25.726</v>
      </c>
      <c r="H41" s="1"/>
      <c r="I41" s="1"/>
      <c r="J41" s="21">
        <v>11.051</v>
      </c>
      <c r="K41" s="1"/>
      <c r="L41" s="1"/>
      <c r="M41" s="1">
        <v>0.839</v>
      </c>
      <c r="N41" s="1"/>
      <c r="O41" s="1"/>
      <c r="P41" s="16">
        <f t="shared" si="4"/>
        <v>81.61399999999999</v>
      </c>
      <c r="Q41" s="16">
        <f t="shared" si="1"/>
        <v>18.38600000000001</v>
      </c>
      <c r="R41" s="24">
        <v>80</v>
      </c>
      <c r="S41" s="21">
        <v>24.06393984</v>
      </c>
      <c r="T41" s="21">
        <v>16.583958539999998</v>
      </c>
      <c r="U41" s="1"/>
      <c r="V41" s="13">
        <f t="shared" si="5"/>
        <v>40.64789838</v>
      </c>
      <c r="W41" s="18"/>
      <c r="X41" s="18">
        <v>6.471983819999999</v>
      </c>
      <c r="Y41" s="18"/>
      <c r="Z41" s="18"/>
      <c r="AA41" s="21">
        <v>0.88799778</v>
      </c>
      <c r="AB41" s="21"/>
      <c r="AC41" s="18"/>
      <c r="AD41" s="46">
        <f t="shared" si="6"/>
        <v>7.359981599999999</v>
      </c>
      <c r="AE41" s="3"/>
      <c r="AF41" s="13">
        <v>0.59200944695926</v>
      </c>
      <c r="AG41" s="13">
        <v>19.895893580104097</v>
      </c>
      <c r="AH41" s="1"/>
      <c r="AI41" s="50"/>
      <c r="AJ41" s="44"/>
      <c r="AK41" s="44"/>
      <c r="AL41" s="44"/>
      <c r="AM41" s="44"/>
      <c r="AN41" s="44"/>
      <c r="AO41" s="44"/>
      <c r="AP41" s="44"/>
    </row>
    <row r="42" spans="1:42" ht="15">
      <c r="A42" s="36"/>
      <c r="B42" s="6" t="s">
        <v>389</v>
      </c>
      <c r="C42" s="1" t="s">
        <v>246</v>
      </c>
      <c r="D42" s="11">
        <v>41753</v>
      </c>
      <c r="E42" s="1" t="s">
        <v>24</v>
      </c>
      <c r="F42" s="21">
        <v>43.948</v>
      </c>
      <c r="G42" s="21">
        <v>25.125</v>
      </c>
      <c r="H42" s="1"/>
      <c r="I42" s="1"/>
      <c r="J42" s="21">
        <v>11.077</v>
      </c>
      <c r="K42" s="1"/>
      <c r="L42" s="1"/>
      <c r="M42" s="1">
        <v>0.77</v>
      </c>
      <c r="N42" s="1"/>
      <c r="O42" s="1"/>
      <c r="P42" s="16">
        <f t="shared" si="4"/>
        <v>80.92</v>
      </c>
      <c r="Q42" s="16">
        <f t="shared" si="1"/>
        <v>19.08</v>
      </c>
      <c r="R42" s="24">
        <v>80</v>
      </c>
      <c r="S42" s="21">
        <v>24.231939419999996</v>
      </c>
      <c r="T42" s="21">
        <v>16.327959179999997</v>
      </c>
      <c r="U42" s="1"/>
      <c r="V42" s="13">
        <f t="shared" si="5"/>
        <v>40.5598986</v>
      </c>
      <c r="W42" s="18"/>
      <c r="X42" s="18">
        <v>6.543983639999999</v>
      </c>
      <c r="Y42" s="18"/>
      <c r="Z42" s="18"/>
      <c r="AA42" s="21">
        <v>0.8239979399999999</v>
      </c>
      <c r="AB42" s="21"/>
      <c r="AC42" s="18"/>
      <c r="AD42" s="46">
        <f t="shared" si="6"/>
        <v>7.367981579999999</v>
      </c>
      <c r="AE42" s="3"/>
      <c r="AF42" s="13">
        <v>0.5974358974358974</v>
      </c>
      <c r="AG42" s="13">
        <v>17.366302472685454</v>
      </c>
      <c r="AH42" s="1"/>
      <c r="AI42" s="50"/>
      <c r="AJ42" s="44"/>
      <c r="AK42" s="44"/>
      <c r="AL42" s="44"/>
      <c r="AM42" s="44"/>
      <c r="AN42" s="44"/>
      <c r="AO42" s="44"/>
      <c r="AP42" s="44"/>
    </row>
    <row r="43" spans="1:42" ht="15">
      <c r="A43" s="36"/>
      <c r="B43" s="6" t="s">
        <v>389</v>
      </c>
      <c r="C43" s="1" t="s">
        <v>247</v>
      </c>
      <c r="D43" s="11">
        <v>41753</v>
      </c>
      <c r="E43" s="1" t="s">
        <v>25</v>
      </c>
      <c r="F43" s="21">
        <v>44.358</v>
      </c>
      <c r="G43" s="21">
        <v>24.436</v>
      </c>
      <c r="H43" s="1"/>
      <c r="I43" s="1"/>
      <c r="J43" s="21">
        <v>10.682</v>
      </c>
      <c r="K43" s="1"/>
      <c r="L43" s="1"/>
      <c r="M43" s="1">
        <v>0.939</v>
      </c>
      <c r="N43" s="1"/>
      <c r="O43" s="1"/>
      <c r="P43" s="16">
        <f t="shared" si="4"/>
        <v>80.41499999999999</v>
      </c>
      <c r="Q43" s="16">
        <f t="shared" si="1"/>
        <v>19.585000000000008</v>
      </c>
      <c r="R43" s="24">
        <v>80</v>
      </c>
      <c r="S43" s="21">
        <v>24.58393854</v>
      </c>
      <c r="T43" s="21">
        <v>15.9599601</v>
      </c>
      <c r="U43" s="1"/>
      <c r="V43" s="13">
        <f t="shared" si="5"/>
        <v>40.543898639999995</v>
      </c>
      <c r="W43" s="18"/>
      <c r="X43" s="18">
        <v>6.34398414</v>
      </c>
      <c r="Y43" s="18"/>
      <c r="Z43" s="18"/>
      <c r="AA43" s="21">
        <v>1.00799748</v>
      </c>
      <c r="AB43" s="21"/>
      <c r="AC43" s="18"/>
      <c r="AD43" s="46">
        <f t="shared" si="6"/>
        <v>7.35198162</v>
      </c>
      <c r="AE43" s="3"/>
      <c r="AF43" s="13">
        <v>0.606353591160221</v>
      </c>
      <c r="AG43" s="13">
        <v>16.53037383177571</v>
      </c>
      <c r="AH43" s="1"/>
      <c r="AI43" s="50"/>
      <c r="AJ43" s="44"/>
      <c r="AK43" s="44"/>
      <c r="AL43" s="44"/>
      <c r="AM43" s="44"/>
      <c r="AN43" s="44"/>
      <c r="AO43" s="44"/>
      <c r="AP43" s="44"/>
    </row>
    <row r="44" spans="1:42" ht="15">
      <c r="A44" s="36"/>
      <c r="B44" s="6" t="s">
        <v>389</v>
      </c>
      <c r="C44" s="1" t="s">
        <v>248</v>
      </c>
      <c r="D44" s="11">
        <v>41753</v>
      </c>
      <c r="E44" s="1" t="s">
        <v>26</v>
      </c>
      <c r="F44" s="21">
        <v>44.353</v>
      </c>
      <c r="G44" s="21">
        <v>25.171</v>
      </c>
      <c r="H44" s="1"/>
      <c r="I44" s="1"/>
      <c r="J44" s="21">
        <v>10.72</v>
      </c>
      <c r="K44" s="1"/>
      <c r="L44" s="1"/>
      <c r="M44" s="1">
        <v>0.823</v>
      </c>
      <c r="N44" s="1"/>
      <c r="O44" s="1"/>
      <c r="P44" s="16">
        <f t="shared" si="4"/>
        <v>81.067</v>
      </c>
      <c r="Q44" s="16">
        <f t="shared" si="1"/>
        <v>18.933000000000007</v>
      </c>
      <c r="R44" s="24">
        <v>80</v>
      </c>
      <c r="S44" s="21">
        <v>24.375939059999997</v>
      </c>
      <c r="T44" s="21">
        <v>16.303959239999998</v>
      </c>
      <c r="U44" s="1"/>
      <c r="V44" s="13">
        <f t="shared" si="5"/>
        <v>40.67989829999999</v>
      </c>
      <c r="W44" s="18"/>
      <c r="X44" s="18">
        <v>6.311984219999999</v>
      </c>
      <c r="Y44" s="18"/>
      <c r="Z44" s="18"/>
      <c r="AA44" s="21">
        <v>0.8799977999999999</v>
      </c>
      <c r="AB44" s="21"/>
      <c r="AC44" s="18"/>
      <c r="AD44" s="46">
        <f t="shared" si="6"/>
        <v>7.191982019999999</v>
      </c>
      <c r="AE44" s="3"/>
      <c r="AF44" s="13">
        <v>0.5992133726647001</v>
      </c>
      <c r="AG44" s="13">
        <v>20.73459715639808</v>
      </c>
      <c r="AH44" s="1"/>
      <c r="AI44" s="50"/>
      <c r="AJ44" s="44"/>
      <c r="AK44" s="44"/>
      <c r="AL44" s="44"/>
      <c r="AM44" s="44"/>
      <c r="AN44" s="44"/>
      <c r="AO44" s="44"/>
      <c r="AP44" s="44"/>
    </row>
    <row r="45" spans="1:42" ht="15">
      <c r="A45" s="36"/>
      <c r="B45" s="6" t="s">
        <v>389</v>
      </c>
      <c r="C45" s="1" t="s">
        <v>249</v>
      </c>
      <c r="D45" s="11">
        <v>41753</v>
      </c>
      <c r="E45" s="1" t="s">
        <v>27</v>
      </c>
      <c r="F45" s="21">
        <v>44.134</v>
      </c>
      <c r="G45" s="21">
        <v>25.232</v>
      </c>
      <c r="H45" s="1"/>
      <c r="I45" s="1"/>
      <c r="J45" s="21">
        <v>10.787</v>
      </c>
      <c r="K45" s="1"/>
      <c r="L45" s="1"/>
      <c r="M45" s="1">
        <v>0.882</v>
      </c>
      <c r="N45" s="1"/>
      <c r="O45" s="1"/>
      <c r="P45" s="16">
        <f t="shared" si="4"/>
        <v>81.03500000000001</v>
      </c>
      <c r="Q45" s="16">
        <f t="shared" si="1"/>
        <v>18.96499999999999</v>
      </c>
      <c r="R45" s="24">
        <v>80</v>
      </c>
      <c r="S45" s="21">
        <v>24.26393934</v>
      </c>
      <c r="T45" s="21">
        <v>16.351959119999997</v>
      </c>
      <c r="U45" s="1"/>
      <c r="V45" s="13">
        <f t="shared" si="5"/>
        <v>40.61589846</v>
      </c>
      <c r="W45" s="18"/>
      <c r="X45" s="18">
        <v>6.35198412</v>
      </c>
      <c r="Y45" s="18"/>
      <c r="Z45" s="18"/>
      <c r="AA45" s="21">
        <v>0.9439976399999999</v>
      </c>
      <c r="AB45" s="21"/>
      <c r="AC45" s="18"/>
      <c r="AD45" s="46">
        <f t="shared" si="6"/>
        <v>7.29598176</v>
      </c>
      <c r="AE45" s="3"/>
      <c r="AF45" s="13">
        <v>0.5974000393933425</v>
      </c>
      <c r="AG45" s="13">
        <v>19.8124267291911</v>
      </c>
      <c r="AH45" s="1"/>
      <c r="AI45" s="50"/>
      <c r="AJ45" s="44"/>
      <c r="AK45" s="44"/>
      <c r="AL45" s="44"/>
      <c r="AM45" s="44"/>
      <c r="AN45" s="44"/>
      <c r="AO45" s="44"/>
      <c r="AP45" s="44"/>
    </row>
    <row r="46" spans="1:42" ht="15">
      <c r="A46" s="36"/>
      <c r="B46" s="6" t="s">
        <v>389</v>
      </c>
      <c r="C46" s="1" t="s">
        <v>250</v>
      </c>
      <c r="D46" s="11">
        <v>41753</v>
      </c>
      <c r="E46" s="1" t="s">
        <v>28</v>
      </c>
      <c r="F46" s="21">
        <v>45.04</v>
      </c>
      <c r="G46" s="21">
        <v>25.087</v>
      </c>
      <c r="H46" s="1"/>
      <c r="I46" s="1"/>
      <c r="J46" s="21">
        <v>10.745</v>
      </c>
      <c r="K46" s="1"/>
      <c r="L46" s="1"/>
      <c r="M46" s="1">
        <v>0.739</v>
      </c>
      <c r="N46" s="1"/>
      <c r="O46" s="1"/>
      <c r="P46" s="16">
        <f t="shared" si="4"/>
        <v>81.611</v>
      </c>
      <c r="Q46" s="16">
        <f t="shared" si="1"/>
        <v>18.388999999999996</v>
      </c>
      <c r="R46" s="24">
        <v>80</v>
      </c>
      <c r="S46" s="21">
        <v>24.55193862</v>
      </c>
      <c r="T46" s="21">
        <v>16.1199597</v>
      </c>
      <c r="U46" s="1"/>
      <c r="V46" s="13">
        <f t="shared" si="5"/>
        <v>40.67189832</v>
      </c>
      <c r="W46" s="18"/>
      <c r="X46" s="18">
        <v>6.2799843</v>
      </c>
      <c r="Y46" s="18"/>
      <c r="Z46" s="18"/>
      <c r="AA46" s="21">
        <v>0.7839980400000001</v>
      </c>
      <c r="AB46" s="21"/>
      <c r="AC46" s="18"/>
      <c r="AD46" s="46">
        <f t="shared" si="6"/>
        <v>7.06398234</v>
      </c>
      <c r="AE46" s="3"/>
      <c r="AF46" s="13">
        <v>0.6036585365853658</v>
      </c>
      <c r="AG46" s="13">
        <v>20.803357314148677</v>
      </c>
      <c r="AH46" s="1"/>
      <c r="AI46" s="50"/>
      <c r="AJ46" s="44"/>
      <c r="AK46" s="44"/>
      <c r="AL46" s="44"/>
      <c r="AM46" s="44"/>
      <c r="AN46" s="44"/>
      <c r="AO46" s="44"/>
      <c r="AP46" s="44"/>
    </row>
    <row r="47" spans="1:42" ht="15">
      <c r="A47" s="36" t="s">
        <v>398</v>
      </c>
      <c r="B47" s="6" t="s">
        <v>389</v>
      </c>
      <c r="C47" s="1" t="s">
        <v>226</v>
      </c>
      <c r="D47" s="11">
        <v>41753</v>
      </c>
      <c r="E47" s="1" t="s">
        <v>34</v>
      </c>
      <c r="F47" s="21">
        <v>46.136</v>
      </c>
      <c r="G47" s="21">
        <v>25.462</v>
      </c>
      <c r="H47" s="1"/>
      <c r="I47" s="1"/>
      <c r="J47" s="21">
        <v>11.239</v>
      </c>
      <c r="K47" s="1"/>
      <c r="L47" s="1"/>
      <c r="M47" s="1">
        <v>3.195</v>
      </c>
      <c r="N47" s="1"/>
      <c r="O47" s="1"/>
      <c r="P47" s="16">
        <f t="shared" si="4"/>
        <v>86.032</v>
      </c>
      <c r="Q47" s="16">
        <f t="shared" si="1"/>
        <v>13.968000000000004</v>
      </c>
      <c r="R47" s="24">
        <v>80</v>
      </c>
      <c r="S47" s="21">
        <v>24.199939499999996</v>
      </c>
      <c r="T47" s="21">
        <v>15.74396064</v>
      </c>
      <c r="U47" s="1"/>
      <c r="V47" s="13">
        <f t="shared" si="5"/>
        <v>39.94390014</v>
      </c>
      <c r="W47" s="18"/>
      <c r="X47" s="18">
        <v>6.3199841999999995</v>
      </c>
      <c r="Y47" s="18"/>
      <c r="Z47" s="18"/>
      <c r="AA47" s="21">
        <v>3.24799188</v>
      </c>
      <c r="AB47" s="21"/>
      <c r="AC47" s="18"/>
      <c r="AD47" s="46">
        <f t="shared" si="6"/>
        <v>9.56797608</v>
      </c>
      <c r="AE47" s="3"/>
      <c r="AF47" s="13">
        <v>0.6058481874624474</v>
      </c>
      <c r="AG47" s="13">
        <v>-0.9063444108761448</v>
      </c>
      <c r="AH47" s="1"/>
      <c r="AI47" s="50"/>
      <c r="AJ47" s="44"/>
      <c r="AK47" s="44"/>
      <c r="AL47" s="44"/>
      <c r="AM47" s="44"/>
      <c r="AN47" s="44"/>
      <c r="AO47" s="44"/>
      <c r="AP47" s="44"/>
    </row>
    <row r="48" spans="1:42" ht="15">
      <c r="A48" s="36"/>
      <c r="B48" s="6" t="s">
        <v>389</v>
      </c>
      <c r="C48" s="1" t="s">
        <v>227</v>
      </c>
      <c r="D48" s="11">
        <v>41753</v>
      </c>
      <c r="E48" s="1" t="s">
        <v>35</v>
      </c>
      <c r="F48" s="21">
        <v>45.695</v>
      </c>
      <c r="G48" s="21">
        <v>25.765</v>
      </c>
      <c r="H48" s="1"/>
      <c r="I48" s="1"/>
      <c r="J48" s="21">
        <v>11.274</v>
      </c>
      <c r="K48" s="1"/>
      <c r="L48" s="1"/>
      <c r="M48" s="1">
        <v>2.563</v>
      </c>
      <c r="N48" s="1"/>
      <c r="O48" s="1"/>
      <c r="P48" s="16">
        <f t="shared" si="4"/>
        <v>85.29700000000001</v>
      </c>
      <c r="Q48" s="16">
        <f t="shared" si="1"/>
        <v>14.702999999999989</v>
      </c>
      <c r="R48" s="24">
        <v>80</v>
      </c>
      <c r="S48" s="21">
        <v>24.1199397</v>
      </c>
      <c r="T48" s="21">
        <v>16.03195992</v>
      </c>
      <c r="U48" s="1"/>
      <c r="V48" s="13">
        <f t="shared" si="5"/>
        <v>40.151899619999995</v>
      </c>
      <c r="W48" s="18"/>
      <c r="X48" s="18">
        <v>6.3759840599999995</v>
      </c>
      <c r="Y48" s="18"/>
      <c r="Z48" s="18"/>
      <c r="AA48" s="21">
        <v>2.6239934399999996</v>
      </c>
      <c r="AB48" s="21"/>
      <c r="AC48" s="18"/>
      <c r="AD48" s="46">
        <f t="shared" si="6"/>
        <v>8.9999775</v>
      </c>
      <c r="AE48" s="3"/>
      <c r="AF48" s="13">
        <v>0.6007172743574417</v>
      </c>
      <c r="AG48" s="13">
        <v>4.266389177939638</v>
      </c>
      <c r="AH48" s="1"/>
      <c r="AI48" s="50"/>
      <c r="AJ48" s="44"/>
      <c r="AK48" s="44"/>
      <c r="AL48" s="44"/>
      <c r="AM48" s="44"/>
      <c r="AN48" s="44"/>
      <c r="AO48" s="44"/>
      <c r="AP48" s="44"/>
    </row>
    <row r="49" spans="1:42" ht="15">
      <c r="A49" s="36"/>
      <c r="B49" s="6" t="s">
        <v>389</v>
      </c>
      <c r="C49" s="1" t="s">
        <v>228</v>
      </c>
      <c r="D49" s="11">
        <v>41753</v>
      </c>
      <c r="E49" s="1" t="s">
        <v>36</v>
      </c>
      <c r="F49" s="21">
        <v>44.578</v>
      </c>
      <c r="G49" s="21">
        <v>24.925</v>
      </c>
      <c r="H49" s="1"/>
      <c r="I49" s="1"/>
      <c r="J49" s="21">
        <v>11.225</v>
      </c>
      <c r="K49" s="1"/>
      <c r="L49" s="1"/>
      <c r="M49" s="1">
        <v>1.826</v>
      </c>
      <c r="N49" s="1"/>
      <c r="O49" s="1"/>
      <c r="P49" s="16">
        <f t="shared" si="4"/>
        <v>82.55399999999999</v>
      </c>
      <c r="Q49" s="16">
        <f t="shared" si="1"/>
        <v>17.446000000000012</v>
      </c>
      <c r="R49" s="24">
        <v>80</v>
      </c>
      <c r="S49" s="21">
        <v>24.22393944</v>
      </c>
      <c r="T49" s="21">
        <v>15.967960079999997</v>
      </c>
      <c r="U49" s="1"/>
      <c r="V49" s="13">
        <f t="shared" si="5"/>
        <v>40.19189951999999</v>
      </c>
      <c r="W49" s="18"/>
      <c r="X49" s="18">
        <v>6.5359836599999985</v>
      </c>
      <c r="Y49" s="18"/>
      <c r="Z49" s="18"/>
      <c r="AA49" s="21">
        <v>1.9199951999999998</v>
      </c>
      <c r="AB49" s="21"/>
      <c r="AC49" s="18"/>
      <c r="AD49" s="46">
        <f t="shared" si="6"/>
        <v>8.455978859999998</v>
      </c>
      <c r="AE49" s="3"/>
      <c r="AF49" s="13">
        <v>0.6027070063694268</v>
      </c>
      <c r="AG49" s="13">
        <v>6.5101387406616915</v>
      </c>
      <c r="AH49" s="1"/>
      <c r="AI49" s="50"/>
      <c r="AJ49" s="44"/>
      <c r="AK49" s="44"/>
      <c r="AL49" s="44"/>
      <c r="AM49" s="44"/>
      <c r="AN49" s="44"/>
      <c r="AO49" s="44"/>
      <c r="AP49" s="44"/>
    </row>
    <row r="50" spans="1:42" ht="15">
      <c r="A50" s="36"/>
      <c r="B50" s="6" t="s">
        <v>389</v>
      </c>
      <c r="C50" s="1" t="s">
        <v>229</v>
      </c>
      <c r="D50" s="11">
        <v>41753</v>
      </c>
      <c r="E50" s="1" t="s">
        <v>37</v>
      </c>
      <c r="F50" s="21">
        <v>44.699</v>
      </c>
      <c r="G50" s="21">
        <v>25.117</v>
      </c>
      <c r="H50" s="1"/>
      <c r="I50" s="1"/>
      <c r="J50" s="21">
        <v>11.274</v>
      </c>
      <c r="K50" s="1"/>
      <c r="L50" s="1"/>
      <c r="M50" s="1">
        <v>1.617</v>
      </c>
      <c r="N50" s="1"/>
      <c r="O50" s="1"/>
      <c r="P50" s="16">
        <f t="shared" si="4"/>
        <v>82.70700000000001</v>
      </c>
      <c r="Q50" s="16">
        <f t="shared" si="1"/>
        <v>17.292999999999992</v>
      </c>
      <c r="R50" s="24">
        <v>80</v>
      </c>
      <c r="S50" s="21">
        <v>24.24793938</v>
      </c>
      <c r="T50" s="21">
        <v>16.06395984</v>
      </c>
      <c r="U50" s="1"/>
      <c r="V50" s="13">
        <f t="shared" si="5"/>
        <v>40.31189922</v>
      </c>
      <c r="W50" s="18"/>
      <c r="X50" s="18">
        <v>6.551983619999999</v>
      </c>
      <c r="Y50" s="18"/>
      <c r="Z50" s="18"/>
      <c r="AA50" s="21">
        <v>1.7039957399999999</v>
      </c>
      <c r="AB50" s="21"/>
      <c r="AC50" s="18"/>
      <c r="AD50" s="46">
        <f t="shared" si="6"/>
        <v>8.255979359999998</v>
      </c>
      <c r="AE50" s="3"/>
      <c r="AF50" s="13">
        <v>0.6015082357610637</v>
      </c>
      <c r="AG50" s="13">
        <v>8.481901674770397</v>
      </c>
      <c r="AH50" s="1"/>
      <c r="AI50" s="50"/>
      <c r="AJ50" s="44"/>
      <c r="AK50" s="44"/>
      <c r="AL50" s="44"/>
      <c r="AM50" s="44"/>
      <c r="AN50" s="44"/>
      <c r="AO50" s="44"/>
      <c r="AP50" s="44"/>
    </row>
    <row r="51" spans="1:42" ht="15">
      <c r="A51" s="36"/>
      <c r="B51" s="6" t="s">
        <v>389</v>
      </c>
      <c r="C51" s="1" t="s">
        <v>230</v>
      </c>
      <c r="D51" s="11">
        <v>41753</v>
      </c>
      <c r="E51" s="1" t="s">
        <v>38</v>
      </c>
      <c r="F51" s="21">
        <v>44.871</v>
      </c>
      <c r="G51" s="21">
        <v>25.009</v>
      </c>
      <c r="H51" s="1"/>
      <c r="I51" s="1"/>
      <c r="J51" s="21">
        <v>11.104</v>
      </c>
      <c r="K51" s="1"/>
      <c r="L51" s="1"/>
      <c r="M51" s="1">
        <v>1.355</v>
      </c>
      <c r="N51" s="1"/>
      <c r="O51" s="1"/>
      <c r="P51" s="16">
        <f t="shared" si="4"/>
        <v>82.339</v>
      </c>
      <c r="Q51" s="16">
        <f t="shared" si="1"/>
        <v>17.661</v>
      </c>
      <c r="R51" s="24">
        <v>80</v>
      </c>
      <c r="S51" s="21">
        <v>24.3599391</v>
      </c>
      <c r="T51" s="21">
        <v>15.999959999999998</v>
      </c>
      <c r="U51" s="1"/>
      <c r="V51" s="13">
        <f t="shared" si="5"/>
        <v>40.35989909999999</v>
      </c>
      <c r="W51" s="18"/>
      <c r="X51" s="18">
        <v>6.45598386</v>
      </c>
      <c r="Y51" s="18"/>
      <c r="Z51" s="18"/>
      <c r="AA51" s="21">
        <v>1.42399644</v>
      </c>
      <c r="AB51" s="21"/>
      <c r="AC51" s="18"/>
      <c r="AD51" s="46">
        <f t="shared" si="6"/>
        <v>7.8799803</v>
      </c>
      <c r="AE51" s="3"/>
      <c r="AF51" s="13">
        <v>0.6035678889990089</v>
      </c>
      <c r="AG51" s="13">
        <v>11.607142857142856</v>
      </c>
      <c r="AH51" s="1"/>
      <c r="AI51" s="50"/>
      <c r="AJ51" s="44"/>
      <c r="AK51" s="44"/>
      <c r="AL51" s="44"/>
      <c r="AM51" s="44"/>
      <c r="AN51" s="44"/>
      <c r="AO51" s="44"/>
      <c r="AP51" s="44"/>
    </row>
    <row r="52" spans="1:42" ht="15">
      <c r="A52" s="36"/>
      <c r="B52" s="6" t="s">
        <v>389</v>
      </c>
      <c r="C52" s="1" t="s">
        <v>231</v>
      </c>
      <c r="D52" s="11">
        <v>41753</v>
      </c>
      <c r="E52" s="1" t="s">
        <v>39</v>
      </c>
      <c r="F52" s="21">
        <v>45.725</v>
      </c>
      <c r="G52" s="21">
        <v>25.51</v>
      </c>
      <c r="H52" s="1"/>
      <c r="I52" s="1"/>
      <c r="J52" s="21">
        <v>10.732</v>
      </c>
      <c r="K52" s="1"/>
      <c r="L52" s="1"/>
      <c r="M52" s="1">
        <v>1.065</v>
      </c>
      <c r="N52" s="1"/>
      <c r="O52" s="1"/>
      <c r="P52" s="16">
        <f t="shared" si="4"/>
        <v>83.032</v>
      </c>
      <c r="Q52" s="16">
        <f t="shared" si="1"/>
        <v>16.968000000000004</v>
      </c>
      <c r="R52" s="24">
        <v>80</v>
      </c>
      <c r="S52" s="21">
        <v>24.519938699999997</v>
      </c>
      <c r="T52" s="21">
        <v>16.1199597</v>
      </c>
      <c r="U52" s="1"/>
      <c r="V52" s="13">
        <f t="shared" si="5"/>
        <v>40.63989839999999</v>
      </c>
      <c r="W52" s="18"/>
      <c r="X52" s="18">
        <v>6.16798458</v>
      </c>
      <c r="Y52" s="18"/>
      <c r="Z52" s="18"/>
      <c r="AA52" s="21">
        <v>1.10399724</v>
      </c>
      <c r="AB52" s="21"/>
      <c r="AC52" s="18"/>
      <c r="AD52" s="46">
        <f t="shared" si="6"/>
        <v>7.27198182</v>
      </c>
      <c r="AE52" s="3"/>
      <c r="AF52" s="13">
        <v>0.6033464566929133</v>
      </c>
      <c r="AG52" s="13">
        <v>19.9404761904762</v>
      </c>
      <c r="AH52" s="1"/>
      <c r="AI52" s="50"/>
      <c r="AJ52" s="44"/>
      <c r="AK52" s="44"/>
      <c r="AL52" s="44"/>
      <c r="AM52" s="44"/>
      <c r="AN52" s="44"/>
      <c r="AO52" s="44"/>
      <c r="AP52" s="44"/>
    </row>
    <row r="53" spans="1:42" ht="15">
      <c r="A53" s="36"/>
      <c r="B53" s="6" t="s">
        <v>389</v>
      </c>
      <c r="C53" s="1" t="s">
        <v>232</v>
      </c>
      <c r="D53" s="11">
        <v>41753</v>
      </c>
      <c r="E53" s="1" t="s">
        <v>40</v>
      </c>
      <c r="F53" s="21">
        <v>44.325</v>
      </c>
      <c r="G53" s="21">
        <v>25.497</v>
      </c>
      <c r="H53" s="1"/>
      <c r="I53" s="1"/>
      <c r="J53" s="21">
        <v>10.54</v>
      </c>
      <c r="K53" s="1"/>
      <c r="L53" s="1"/>
      <c r="M53" s="1">
        <v>0.89</v>
      </c>
      <c r="N53" s="1"/>
      <c r="O53" s="1"/>
      <c r="P53" s="16">
        <f t="shared" si="4"/>
        <v>81.252</v>
      </c>
      <c r="Q53" s="16">
        <f t="shared" si="1"/>
        <v>18.748000000000005</v>
      </c>
      <c r="R53" s="24">
        <v>80</v>
      </c>
      <c r="S53" s="21">
        <v>24.303939239999995</v>
      </c>
      <c r="T53" s="21">
        <v>16.47195882</v>
      </c>
      <c r="U53" s="1"/>
      <c r="V53" s="13">
        <f t="shared" si="5"/>
        <v>40.775898059999996</v>
      </c>
      <c r="W53" s="18"/>
      <c r="X53" s="18">
        <v>6.19198452</v>
      </c>
      <c r="Y53" s="18"/>
      <c r="Z53" s="18"/>
      <c r="AA53" s="21">
        <v>0.9439976399999999</v>
      </c>
      <c r="AB53" s="21"/>
      <c r="AC53" s="18"/>
      <c r="AD53" s="46">
        <f t="shared" si="6"/>
        <v>7.13598216</v>
      </c>
      <c r="AE53" s="3"/>
      <c r="AF53" s="13">
        <v>0.5960368844418286</v>
      </c>
      <c r="AG53" s="13">
        <v>23.58943577430974</v>
      </c>
      <c r="AH53" s="1"/>
      <c r="AI53" s="50"/>
      <c r="AJ53" s="44"/>
      <c r="AK53" s="44"/>
      <c r="AL53" s="44"/>
      <c r="AM53" s="44"/>
      <c r="AN53" s="44"/>
      <c r="AO53" s="44"/>
      <c r="AP53" s="44"/>
    </row>
    <row r="54" spans="1:42" ht="15">
      <c r="A54" s="36"/>
      <c r="B54" s="6" t="s">
        <v>389</v>
      </c>
      <c r="C54" s="1" t="s">
        <v>233</v>
      </c>
      <c r="D54" s="11">
        <v>41753</v>
      </c>
      <c r="E54" s="1" t="s">
        <v>41</v>
      </c>
      <c r="F54" s="21">
        <v>44.736</v>
      </c>
      <c r="G54" s="21">
        <v>24.912</v>
      </c>
      <c r="H54" s="1"/>
      <c r="I54" s="1"/>
      <c r="J54" s="21">
        <v>10.751</v>
      </c>
      <c r="K54" s="1"/>
      <c r="L54" s="1"/>
      <c r="M54" s="1">
        <v>0.76</v>
      </c>
      <c r="N54" s="1"/>
      <c r="O54" s="1"/>
      <c r="P54" s="16">
        <f t="shared" si="4"/>
        <v>81.159</v>
      </c>
      <c r="Q54" s="16">
        <f t="shared" si="1"/>
        <v>18.840999999999994</v>
      </c>
      <c r="R54" s="24">
        <v>80</v>
      </c>
      <c r="S54" s="21">
        <v>24.52793868</v>
      </c>
      <c r="T54" s="21">
        <v>16.09595976</v>
      </c>
      <c r="U54" s="1"/>
      <c r="V54" s="13">
        <f t="shared" si="5"/>
        <v>40.62389844</v>
      </c>
      <c r="W54" s="18"/>
      <c r="X54" s="18">
        <v>6.311984219999999</v>
      </c>
      <c r="Y54" s="18"/>
      <c r="Z54" s="18"/>
      <c r="AA54" s="21">
        <v>0.8079979800000001</v>
      </c>
      <c r="AB54" s="21"/>
      <c r="AC54" s="18"/>
      <c r="AD54" s="46">
        <f t="shared" si="6"/>
        <v>7.119982199999999</v>
      </c>
      <c r="AE54" s="3"/>
      <c r="AF54" s="13">
        <v>0.6037810161480899</v>
      </c>
      <c r="AG54" s="13">
        <v>19.833234067897557</v>
      </c>
      <c r="AH54" s="1"/>
      <c r="AI54" s="50"/>
      <c r="AJ54" s="44"/>
      <c r="AK54" s="44"/>
      <c r="AL54" s="44"/>
      <c r="AM54" s="44"/>
      <c r="AN54" s="44"/>
      <c r="AO54" s="44"/>
      <c r="AP54" s="44"/>
    </row>
    <row r="55" spans="1:42" ht="15">
      <c r="A55" s="36"/>
      <c r="B55" s="6" t="s">
        <v>389</v>
      </c>
      <c r="C55" s="1" t="s">
        <v>234</v>
      </c>
      <c r="D55" s="11">
        <v>41753</v>
      </c>
      <c r="E55" s="1" t="s">
        <v>42</v>
      </c>
      <c r="F55" s="21">
        <v>44.8</v>
      </c>
      <c r="G55" s="21">
        <v>25.721</v>
      </c>
      <c r="H55" s="1"/>
      <c r="I55" s="1"/>
      <c r="J55" s="21">
        <v>10.953</v>
      </c>
      <c r="K55" s="1"/>
      <c r="L55" s="1"/>
      <c r="M55" s="1">
        <v>0.775</v>
      </c>
      <c r="N55" s="1"/>
      <c r="O55" s="1"/>
      <c r="P55" s="16">
        <f t="shared" si="4"/>
        <v>82.24900000000001</v>
      </c>
      <c r="Q55" s="16">
        <f t="shared" si="1"/>
        <v>17.75099999999999</v>
      </c>
      <c r="R55" s="24">
        <v>80</v>
      </c>
      <c r="S55" s="21">
        <v>24.271939319999998</v>
      </c>
      <c r="T55" s="21">
        <v>16.42395894</v>
      </c>
      <c r="U55" s="1"/>
      <c r="V55" s="13">
        <f t="shared" si="5"/>
        <v>40.69589825999999</v>
      </c>
      <c r="W55" s="18"/>
      <c r="X55" s="18">
        <v>6.3599841</v>
      </c>
      <c r="Y55" s="18"/>
      <c r="Z55" s="18"/>
      <c r="AA55" s="21">
        <v>0.8159979599999999</v>
      </c>
      <c r="AB55" s="21"/>
      <c r="AC55" s="18"/>
      <c r="AD55" s="46">
        <f t="shared" si="6"/>
        <v>7.17598206</v>
      </c>
      <c r="AE55" s="3"/>
      <c r="AF55" s="13">
        <v>0.596422252801258</v>
      </c>
      <c r="AG55" s="13">
        <v>21.335697399527174</v>
      </c>
      <c r="AH55" s="1"/>
      <c r="AI55" s="50"/>
      <c r="AJ55" s="44"/>
      <c r="AK55" s="44"/>
      <c r="AL55" s="44"/>
      <c r="AM55" s="44"/>
      <c r="AN55" s="44"/>
      <c r="AO55" s="44"/>
      <c r="AP55" s="44"/>
    </row>
    <row r="56" spans="1:42" ht="15">
      <c r="A56" s="36"/>
      <c r="B56" s="6" t="s">
        <v>389</v>
      </c>
      <c r="C56" s="1" t="s">
        <v>235</v>
      </c>
      <c r="D56" s="11">
        <v>41753</v>
      </c>
      <c r="E56" s="1" t="s">
        <v>43</v>
      </c>
      <c r="F56" s="21">
        <v>45.065</v>
      </c>
      <c r="G56" s="21">
        <v>25.847</v>
      </c>
      <c r="H56" s="1"/>
      <c r="I56" s="1"/>
      <c r="J56" s="21">
        <v>10.834</v>
      </c>
      <c r="K56" s="1"/>
      <c r="L56" s="1"/>
      <c r="M56" s="1">
        <v>0.648</v>
      </c>
      <c r="N56" s="1"/>
      <c r="O56" s="1"/>
      <c r="P56" s="16">
        <f t="shared" si="4"/>
        <v>82.394</v>
      </c>
      <c r="Q56" s="16">
        <f t="shared" si="1"/>
        <v>17.605999999999995</v>
      </c>
      <c r="R56" s="24">
        <v>80</v>
      </c>
      <c r="S56" s="21">
        <v>24.327939179999998</v>
      </c>
      <c r="T56" s="21">
        <v>16.447958879999998</v>
      </c>
      <c r="U56" s="1"/>
      <c r="V56" s="13">
        <f t="shared" si="5"/>
        <v>40.775898059999996</v>
      </c>
      <c r="W56" s="18"/>
      <c r="X56" s="18">
        <v>6.26398434</v>
      </c>
      <c r="Y56" s="18"/>
      <c r="Z56" s="18"/>
      <c r="AA56" s="21">
        <v>0.6799982999999999</v>
      </c>
      <c r="AB56" s="21"/>
      <c r="AC56" s="18"/>
      <c r="AD56" s="46">
        <f t="shared" si="6"/>
        <v>6.943982640000001</v>
      </c>
      <c r="AE56" s="3"/>
      <c r="AF56" s="13">
        <v>0.5966254659603689</v>
      </c>
      <c r="AG56" s="13">
        <v>24.530587522713507</v>
      </c>
      <c r="AH56" s="1"/>
      <c r="AI56" s="50"/>
      <c r="AJ56" s="44"/>
      <c r="AK56" s="44"/>
      <c r="AL56" s="44"/>
      <c r="AM56" s="44"/>
      <c r="AN56" s="44"/>
      <c r="AO56" s="44"/>
      <c r="AP56" s="44"/>
    </row>
    <row r="57" spans="1:42" ht="15">
      <c r="A57" s="36" t="s">
        <v>399</v>
      </c>
      <c r="B57" s="6" t="s">
        <v>389</v>
      </c>
      <c r="C57" s="1" t="s">
        <v>251</v>
      </c>
      <c r="D57" s="11">
        <v>41753</v>
      </c>
      <c r="E57" s="1" t="s">
        <v>29</v>
      </c>
      <c r="F57" s="21">
        <v>44.915</v>
      </c>
      <c r="G57" s="21">
        <v>24.882</v>
      </c>
      <c r="H57" s="1"/>
      <c r="I57" s="1"/>
      <c r="J57" s="21">
        <v>10.795</v>
      </c>
      <c r="K57" s="1"/>
      <c r="L57" s="1"/>
      <c r="M57" s="1">
        <v>0.673</v>
      </c>
      <c r="N57" s="1"/>
      <c r="O57" s="1"/>
      <c r="P57" s="16">
        <f t="shared" si="4"/>
        <v>81.265</v>
      </c>
      <c r="Q57" s="16">
        <f t="shared" si="1"/>
        <v>18.735</v>
      </c>
      <c r="R57" s="24">
        <v>80</v>
      </c>
      <c r="S57" s="21">
        <v>24.591938519999996</v>
      </c>
      <c r="T57" s="21">
        <v>16.05595986</v>
      </c>
      <c r="U57" s="1"/>
      <c r="V57" s="13">
        <f t="shared" si="5"/>
        <v>40.64789838</v>
      </c>
      <c r="W57" s="18"/>
      <c r="X57" s="18">
        <v>6.3279841800000005</v>
      </c>
      <c r="Y57" s="18"/>
      <c r="Z57" s="18"/>
      <c r="AA57" s="21">
        <v>0.71199822</v>
      </c>
      <c r="AB57" s="21"/>
      <c r="AC57" s="18"/>
      <c r="AD57" s="46">
        <f t="shared" si="6"/>
        <v>7.0399824</v>
      </c>
      <c r="AE57" s="3"/>
      <c r="AF57" s="13">
        <v>0.6049990159417438</v>
      </c>
      <c r="AG57" s="13">
        <v>20.107719928186718</v>
      </c>
      <c r="AH57" s="1"/>
      <c r="AI57" s="50"/>
      <c r="AJ57" s="44"/>
      <c r="AK57" s="44"/>
      <c r="AL57" s="44"/>
      <c r="AM57" s="44"/>
      <c r="AN57" s="44"/>
      <c r="AO57" s="44"/>
      <c r="AP57" s="44"/>
    </row>
    <row r="58" spans="1:42" ht="15">
      <c r="A58" s="36"/>
      <c r="B58" s="6" t="s">
        <v>389</v>
      </c>
      <c r="C58" s="1" t="s">
        <v>252</v>
      </c>
      <c r="D58" s="11">
        <v>41753</v>
      </c>
      <c r="E58" s="1" t="s">
        <v>30</v>
      </c>
      <c r="F58" s="21">
        <v>44.534</v>
      </c>
      <c r="G58" s="21">
        <v>24.795</v>
      </c>
      <c r="H58" s="1"/>
      <c r="I58" s="1"/>
      <c r="J58" s="21">
        <v>11.359</v>
      </c>
      <c r="K58" s="1"/>
      <c r="L58" s="1"/>
      <c r="M58" s="1">
        <v>0.645</v>
      </c>
      <c r="N58" s="1"/>
      <c r="O58" s="1"/>
      <c r="P58" s="16">
        <f t="shared" si="4"/>
        <v>81.333</v>
      </c>
      <c r="Q58" s="16">
        <f t="shared" si="1"/>
        <v>18.667</v>
      </c>
      <c r="R58" s="24">
        <v>80</v>
      </c>
      <c r="S58" s="21">
        <v>24.4399389</v>
      </c>
      <c r="T58" s="21">
        <v>16.0399599</v>
      </c>
      <c r="U58" s="1"/>
      <c r="V58" s="13">
        <f t="shared" si="5"/>
        <v>40.4798988</v>
      </c>
      <c r="W58" s="18"/>
      <c r="X58" s="18">
        <v>6.679983299999999</v>
      </c>
      <c r="Y58" s="18"/>
      <c r="Z58" s="18"/>
      <c r="AA58" s="21">
        <v>0.68799828</v>
      </c>
      <c r="AB58" s="21"/>
      <c r="AC58" s="18"/>
      <c r="AD58" s="46">
        <f t="shared" si="6"/>
        <v>7.367981579999999</v>
      </c>
      <c r="AE58" s="3"/>
      <c r="AF58" s="13">
        <v>0.6037549407114624</v>
      </c>
      <c r="AG58" s="13">
        <v>14.179954441913432</v>
      </c>
      <c r="AH58" s="1"/>
      <c r="AI58" s="50"/>
      <c r="AJ58" s="44"/>
      <c r="AK58" s="44"/>
      <c r="AL58" s="44"/>
      <c r="AM58" s="44"/>
      <c r="AN58" s="44"/>
      <c r="AO58" s="44"/>
      <c r="AP58" s="44"/>
    </row>
    <row r="59" spans="1:42" ht="15">
      <c r="A59" s="36"/>
      <c r="B59" s="6" t="s">
        <v>389</v>
      </c>
      <c r="C59" s="1" t="s">
        <v>253</v>
      </c>
      <c r="D59" s="11">
        <v>41753</v>
      </c>
      <c r="E59" s="1" t="s">
        <v>31</v>
      </c>
      <c r="F59" s="21">
        <v>45.137</v>
      </c>
      <c r="G59" s="21">
        <v>25.274</v>
      </c>
      <c r="H59" s="1"/>
      <c r="I59" s="1"/>
      <c r="J59" s="21">
        <v>10.572</v>
      </c>
      <c r="K59" s="1"/>
      <c r="L59" s="1"/>
      <c r="M59" s="1">
        <v>0.732</v>
      </c>
      <c r="N59" s="1"/>
      <c r="O59" s="1"/>
      <c r="P59" s="16">
        <f t="shared" si="4"/>
        <v>81.715</v>
      </c>
      <c r="Q59" s="16">
        <f t="shared" si="1"/>
        <v>18.284999999999997</v>
      </c>
      <c r="R59" s="24">
        <v>80</v>
      </c>
      <c r="S59" s="21">
        <v>24.55193862</v>
      </c>
      <c r="T59" s="21">
        <v>16.207959479999996</v>
      </c>
      <c r="U59" s="1"/>
      <c r="V59" s="13">
        <f t="shared" si="5"/>
        <v>40.7598981</v>
      </c>
      <c r="W59" s="18"/>
      <c r="X59" s="18">
        <v>6.1599846</v>
      </c>
      <c r="Y59" s="18"/>
      <c r="Z59" s="18"/>
      <c r="AA59" s="21">
        <v>0.76799808</v>
      </c>
      <c r="AB59" s="21"/>
      <c r="AC59" s="18"/>
      <c r="AD59" s="46">
        <f t="shared" si="6"/>
        <v>6.9279826799999995</v>
      </c>
      <c r="AE59" s="3"/>
      <c r="AF59" s="13">
        <v>0.6023552502453385</v>
      </c>
      <c r="AG59" s="13">
        <v>23.838630806845945</v>
      </c>
      <c r="AH59" s="1"/>
      <c r="AI59" s="50"/>
      <c r="AJ59" s="44"/>
      <c r="AK59" s="44"/>
      <c r="AL59" s="44"/>
      <c r="AM59" s="44"/>
      <c r="AN59" s="44"/>
      <c r="AO59" s="44"/>
      <c r="AP59" s="44"/>
    </row>
    <row r="60" spans="1:42" ht="15">
      <c r="A60" s="36"/>
      <c r="B60" s="6" t="s">
        <v>389</v>
      </c>
      <c r="C60" s="1" t="s">
        <v>254</v>
      </c>
      <c r="D60" s="11">
        <v>41753</v>
      </c>
      <c r="E60" s="1" t="s">
        <v>32</v>
      </c>
      <c r="F60" s="21">
        <v>45.126</v>
      </c>
      <c r="G60" s="21">
        <v>24.901</v>
      </c>
      <c r="H60" s="1"/>
      <c r="I60" s="1"/>
      <c r="J60" s="21">
        <v>10.803</v>
      </c>
      <c r="K60" s="1"/>
      <c r="L60" s="1"/>
      <c r="M60" s="1">
        <v>0.871</v>
      </c>
      <c r="N60" s="1"/>
      <c r="O60" s="1"/>
      <c r="P60" s="16">
        <f t="shared" si="4"/>
        <v>81.701</v>
      </c>
      <c r="Q60" s="16">
        <f t="shared" si="1"/>
        <v>18.299000000000007</v>
      </c>
      <c r="R60" s="24">
        <v>80</v>
      </c>
      <c r="S60" s="21">
        <v>24.5999385</v>
      </c>
      <c r="T60" s="21">
        <v>15.999959999999998</v>
      </c>
      <c r="U60" s="1"/>
      <c r="V60" s="13">
        <f t="shared" si="5"/>
        <v>40.599898499999995</v>
      </c>
      <c r="W60" s="18"/>
      <c r="X60" s="18">
        <v>6.311984219999999</v>
      </c>
      <c r="Y60" s="18"/>
      <c r="Z60" s="18"/>
      <c r="AA60" s="21">
        <v>0.9199977</v>
      </c>
      <c r="AB60" s="21"/>
      <c r="AC60" s="18"/>
      <c r="AD60" s="46">
        <f t="shared" si="6"/>
        <v>7.231981919999999</v>
      </c>
      <c r="AE60" s="3"/>
      <c r="AF60" s="13">
        <v>0.6059113300492611</v>
      </c>
      <c r="AG60" s="13">
        <v>18.133490844654457</v>
      </c>
      <c r="AH60" s="1"/>
      <c r="AI60" s="50"/>
      <c r="AJ60" s="44"/>
      <c r="AK60" s="44"/>
      <c r="AL60" s="44"/>
      <c r="AM60" s="44"/>
      <c r="AN60" s="44"/>
      <c r="AO60" s="44"/>
      <c r="AP60" s="44"/>
    </row>
    <row r="61" spans="1:42" ht="15">
      <c r="A61" s="36"/>
      <c r="B61" s="6" t="s">
        <v>389</v>
      </c>
      <c r="C61" s="1" t="s">
        <v>255</v>
      </c>
      <c r="D61" s="11">
        <v>41753</v>
      </c>
      <c r="E61" s="1" t="s">
        <v>33</v>
      </c>
      <c r="F61" s="21">
        <v>44.877</v>
      </c>
      <c r="G61" s="21">
        <v>24.934</v>
      </c>
      <c r="H61" s="1"/>
      <c r="I61" s="1"/>
      <c r="J61" s="21">
        <v>11.504</v>
      </c>
      <c r="K61" s="1"/>
      <c r="L61" s="1"/>
      <c r="M61" s="1">
        <v>0.667</v>
      </c>
      <c r="N61" s="1"/>
      <c r="O61" s="1"/>
      <c r="P61" s="16">
        <f t="shared" si="4"/>
        <v>81.98200000000001</v>
      </c>
      <c r="Q61" s="16">
        <f t="shared" si="1"/>
        <v>18.017999999999986</v>
      </c>
      <c r="R61" s="24">
        <v>80</v>
      </c>
      <c r="S61" s="21">
        <v>24.431938919999997</v>
      </c>
      <c r="T61" s="21">
        <v>15.999959999999998</v>
      </c>
      <c r="U61" s="1"/>
      <c r="V61" s="13">
        <f t="shared" si="5"/>
        <v>40.431898919999995</v>
      </c>
      <c r="W61" s="18"/>
      <c r="X61" s="18">
        <v>6.71198322</v>
      </c>
      <c r="Y61" s="18"/>
      <c r="Z61" s="18"/>
      <c r="AA61" s="21">
        <v>0.70399824</v>
      </c>
      <c r="AB61" s="21"/>
      <c r="AC61" s="18"/>
      <c r="AD61" s="46">
        <f t="shared" si="6"/>
        <v>7.415981459999999</v>
      </c>
      <c r="AE61" s="3"/>
      <c r="AF61" s="13">
        <v>0.6042738425009893</v>
      </c>
      <c r="AG61" s="13">
        <v>13.250283125707814</v>
      </c>
      <c r="AH61" s="1"/>
      <c r="AI61" s="50"/>
      <c r="AJ61" s="44"/>
      <c r="AK61" s="44"/>
      <c r="AL61" s="44"/>
      <c r="AM61" s="44"/>
      <c r="AN61" s="44"/>
      <c r="AO61" s="44"/>
      <c r="AP61" s="44"/>
    </row>
    <row r="62" spans="1:42" ht="15">
      <c r="A62" s="36"/>
      <c r="B62" s="6" t="s">
        <v>389</v>
      </c>
      <c r="C62" s="1" t="s">
        <v>236</v>
      </c>
      <c r="D62" s="11">
        <v>41753</v>
      </c>
      <c r="E62" s="1" t="s">
        <v>44</v>
      </c>
      <c r="F62" s="21">
        <v>45.607</v>
      </c>
      <c r="G62" s="21">
        <v>25.373</v>
      </c>
      <c r="H62" s="1"/>
      <c r="I62" s="1"/>
      <c r="J62" s="21">
        <v>13.232</v>
      </c>
      <c r="K62" s="1"/>
      <c r="L62" s="1"/>
      <c r="M62" s="1">
        <v>1.094</v>
      </c>
      <c r="N62" s="1"/>
      <c r="O62" s="1"/>
      <c r="P62" s="16">
        <f t="shared" si="4"/>
        <v>85.306</v>
      </c>
      <c r="Q62" s="16">
        <f t="shared" si="1"/>
        <v>14.694000000000003</v>
      </c>
      <c r="R62" s="24">
        <v>80</v>
      </c>
      <c r="S62" s="21">
        <v>24.095939759999997</v>
      </c>
      <c r="T62" s="21">
        <v>15.799960500000001</v>
      </c>
      <c r="U62" s="1"/>
      <c r="V62" s="13">
        <f t="shared" si="5"/>
        <v>39.89590026</v>
      </c>
      <c r="W62" s="18"/>
      <c r="X62" s="18">
        <v>7.4879812800000005</v>
      </c>
      <c r="Y62" s="18"/>
      <c r="Z62" s="18"/>
      <c r="AA62" s="21">
        <v>1.1199972</v>
      </c>
      <c r="AB62" s="21"/>
      <c r="AC62" s="18"/>
      <c r="AD62" s="46">
        <f t="shared" si="6"/>
        <v>8.60797848</v>
      </c>
      <c r="AE62" s="3"/>
      <c r="AF62" s="13">
        <v>0.6039703228393823</v>
      </c>
      <c r="AG62" s="13">
        <v>-1.8389662027833074</v>
      </c>
      <c r="AH62" s="1"/>
      <c r="AI62" s="50"/>
      <c r="AJ62" s="44"/>
      <c r="AK62" s="44"/>
      <c r="AL62" s="44"/>
      <c r="AM62" s="44"/>
      <c r="AN62" s="44"/>
      <c r="AO62" s="44"/>
      <c r="AP62" s="44"/>
    </row>
    <row r="63" spans="1:42" ht="15">
      <c r="A63" s="36"/>
      <c r="B63" s="6" t="s">
        <v>389</v>
      </c>
      <c r="C63" s="1" t="s">
        <v>237</v>
      </c>
      <c r="D63" s="11">
        <v>41753</v>
      </c>
      <c r="E63" s="1" t="s">
        <v>45</v>
      </c>
      <c r="F63" s="21">
        <v>45.796</v>
      </c>
      <c r="G63" s="21">
        <v>25.445</v>
      </c>
      <c r="H63" s="1"/>
      <c r="I63" s="1"/>
      <c r="J63" s="21">
        <v>11.705</v>
      </c>
      <c r="K63" s="1"/>
      <c r="L63" s="1"/>
      <c r="M63" s="1">
        <v>2.737</v>
      </c>
      <c r="N63" s="1"/>
      <c r="O63" s="1"/>
      <c r="P63" s="16">
        <f t="shared" si="4"/>
        <v>85.68299999999999</v>
      </c>
      <c r="Q63" s="16">
        <f t="shared" si="1"/>
        <v>14.317000000000007</v>
      </c>
      <c r="R63" s="24">
        <v>80</v>
      </c>
      <c r="S63" s="21">
        <v>24.127939679999997</v>
      </c>
      <c r="T63" s="21">
        <v>15.799960500000001</v>
      </c>
      <c r="U63" s="1"/>
      <c r="V63" s="13">
        <f t="shared" si="5"/>
        <v>39.927900179999995</v>
      </c>
      <c r="W63" s="18"/>
      <c r="X63" s="18">
        <v>6.607983479999999</v>
      </c>
      <c r="Y63" s="18"/>
      <c r="Z63" s="18"/>
      <c r="AA63" s="21">
        <v>2.7999929999999993</v>
      </c>
      <c r="AB63" s="21"/>
      <c r="AC63" s="18"/>
      <c r="AD63" s="46">
        <f t="shared" si="6"/>
        <v>9.407976479999999</v>
      </c>
      <c r="AE63" s="3"/>
      <c r="AF63" s="13">
        <v>0.604287717892206</v>
      </c>
      <c r="AG63" s="13">
        <v>-1.3486513486513445</v>
      </c>
      <c r="AH63" s="1"/>
      <c r="AI63" s="50"/>
      <c r="AJ63" s="44"/>
      <c r="AK63" s="44"/>
      <c r="AL63" s="44"/>
      <c r="AM63" s="44"/>
      <c r="AN63" s="44"/>
      <c r="AO63" s="44"/>
      <c r="AP63" s="44"/>
    </row>
    <row r="64" spans="1:42" ht="15">
      <c r="A64" s="36"/>
      <c r="B64" s="6" t="s">
        <v>389</v>
      </c>
      <c r="C64" s="1" t="s">
        <v>238</v>
      </c>
      <c r="D64" s="11">
        <v>41753</v>
      </c>
      <c r="E64" s="1" t="s">
        <v>46</v>
      </c>
      <c r="F64" s="21">
        <v>45.608</v>
      </c>
      <c r="G64" s="21">
        <v>25.485</v>
      </c>
      <c r="H64" s="1"/>
      <c r="I64" s="1"/>
      <c r="J64" s="21">
        <v>11.838</v>
      </c>
      <c r="K64" s="1"/>
      <c r="L64" s="1"/>
      <c r="M64" s="1">
        <v>2.793</v>
      </c>
      <c r="N64" s="1"/>
      <c r="O64" s="1"/>
      <c r="P64" s="16">
        <f t="shared" si="4"/>
        <v>85.72399999999999</v>
      </c>
      <c r="Q64" s="16">
        <f t="shared" si="1"/>
        <v>14.27600000000001</v>
      </c>
      <c r="R64" s="24">
        <v>80</v>
      </c>
      <c r="S64" s="21">
        <v>24.03193992</v>
      </c>
      <c r="T64" s="21">
        <v>15.823960439999999</v>
      </c>
      <c r="U64" s="1"/>
      <c r="V64" s="13">
        <f t="shared" si="5"/>
        <v>39.85590036</v>
      </c>
      <c r="W64" s="18"/>
      <c r="X64" s="18">
        <v>6.679983299999999</v>
      </c>
      <c r="Y64" s="18"/>
      <c r="Z64" s="18"/>
      <c r="AA64" s="21">
        <v>2.8559928599999997</v>
      </c>
      <c r="AB64" s="21"/>
      <c r="AC64" s="18"/>
      <c r="AD64" s="46">
        <f t="shared" si="6"/>
        <v>9.535976159999999</v>
      </c>
      <c r="AE64" s="3"/>
      <c r="AF64" s="13">
        <v>0.6029706945002007</v>
      </c>
      <c r="AG64" s="13">
        <v>-2.4173655648741947</v>
      </c>
      <c r="AH64" s="1"/>
      <c r="AI64" s="50"/>
      <c r="AJ64" s="44"/>
      <c r="AK64" s="44"/>
      <c r="AL64" s="44"/>
      <c r="AM64" s="44"/>
      <c r="AN64" s="44"/>
      <c r="AO64" s="44"/>
      <c r="AP64" s="44"/>
    </row>
    <row r="65" spans="1:42" ht="15">
      <c r="A65" s="36"/>
      <c r="B65" s="6" t="s">
        <v>389</v>
      </c>
      <c r="C65" s="1" t="s">
        <v>239</v>
      </c>
      <c r="D65" s="11">
        <v>41753</v>
      </c>
      <c r="E65" s="1" t="s">
        <v>47</v>
      </c>
      <c r="F65" s="21">
        <v>45.472</v>
      </c>
      <c r="G65" s="21">
        <v>25.387</v>
      </c>
      <c r="H65" s="1"/>
      <c r="I65" s="1"/>
      <c r="J65" s="21">
        <v>11.901</v>
      </c>
      <c r="K65" s="1"/>
      <c r="L65" s="1"/>
      <c r="M65" s="1">
        <v>2.519</v>
      </c>
      <c r="N65" s="1"/>
      <c r="O65" s="1"/>
      <c r="P65" s="16">
        <f t="shared" si="4"/>
        <v>85.27900000000001</v>
      </c>
      <c r="Q65" s="16">
        <f t="shared" si="1"/>
        <v>14.72099999999999</v>
      </c>
      <c r="R65" s="24">
        <v>80</v>
      </c>
      <c r="S65" s="21">
        <v>24.06393984</v>
      </c>
      <c r="T65" s="21">
        <v>15.83196042</v>
      </c>
      <c r="U65" s="1"/>
      <c r="V65" s="13">
        <f t="shared" si="5"/>
        <v>39.89590026</v>
      </c>
      <c r="W65" s="18"/>
      <c r="X65" s="18">
        <v>6.743983139999999</v>
      </c>
      <c r="Y65" s="18"/>
      <c r="Z65" s="18"/>
      <c r="AA65" s="21">
        <v>2.5839935400000003</v>
      </c>
      <c r="AB65" s="21"/>
      <c r="AC65" s="18"/>
      <c r="AD65" s="46">
        <f t="shared" si="6"/>
        <v>9.327976679999999</v>
      </c>
      <c r="AE65" s="3"/>
      <c r="AF65" s="13">
        <v>0.603168237417285</v>
      </c>
      <c r="AG65" s="13">
        <v>-1.4932802389248285</v>
      </c>
      <c r="AH65" s="1"/>
      <c r="AI65" s="50"/>
      <c r="AJ65" s="44"/>
      <c r="AK65" s="44"/>
      <c r="AL65" s="44"/>
      <c r="AM65" s="44"/>
      <c r="AN65" s="44"/>
      <c r="AO65" s="44"/>
      <c r="AP65" s="44"/>
    </row>
    <row r="66" spans="1:42" ht="15">
      <c r="A66" s="36"/>
      <c r="B66" s="6" t="s">
        <v>389</v>
      </c>
      <c r="C66" s="1" t="s">
        <v>240</v>
      </c>
      <c r="D66" s="11">
        <v>41753</v>
      </c>
      <c r="E66" s="1" t="s">
        <v>48</v>
      </c>
      <c r="F66" s="21">
        <v>45.608</v>
      </c>
      <c r="G66" s="21">
        <v>25.31</v>
      </c>
      <c r="H66" s="1"/>
      <c r="I66" s="1"/>
      <c r="J66" s="21">
        <v>11.916</v>
      </c>
      <c r="K66" s="1"/>
      <c r="L66" s="1"/>
      <c r="M66" s="1">
        <v>2.055</v>
      </c>
      <c r="N66" s="1"/>
      <c r="O66" s="1"/>
      <c r="P66" s="16">
        <f t="shared" si="4"/>
        <v>84.889</v>
      </c>
      <c r="Q66" s="16">
        <f t="shared" si="1"/>
        <v>15.111000000000004</v>
      </c>
      <c r="R66" s="24">
        <v>80</v>
      </c>
      <c r="S66" s="21">
        <v>24.199939499999996</v>
      </c>
      <c r="T66" s="21">
        <v>15.83196042</v>
      </c>
      <c r="U66" s="1"/>
      <c r="V66" s="13">
        <f t="shared" si="5"/>
        <v>40.031899919999994</v>
      </c>
      <c r="W66" s="18"/>
      <c r="X66" s="18">
        <v>6.77598306</v>
      </c>
      <c r="Y66" s="18"/>
      <c r="Z66" s="18"/>
      <c r="AA66" s="21">
        <v>2.1119947199999998</v>
      </c>
      <c r="AB66" s="21"/>
      <c r="AC66" s="18"/>
      <c r="AD66" s="46">
        <f t="shared" si="6"/>
        <v>8.88797778</v>
      </c>
      <c r="AE66" s="3"/>
      <c r="AF66" s="13">
        <v>0.6045163868904877</v>
      </c>
      <c r="AG66" s="13">
        <v>1.0725229826353488</v>
      </c>
      <c r="AH66" s="7"/>
      <c r="AI66" s="28"/>
      <c r="AJ66" s="32"/>
      <c r="AK66" s="32"/>
      <c r="AL66" s="32"/>
      <c r="AM66" s="32"/>
      <c r="AN66" s="32"/>
      <c r="AO66" s="32"/>
      <c r="AP66" s="32"/>
    </row>
    <row r="67" spans="1:42" ht="15">
      <c r="A67" s="35" t="s">
        <v>376</v>
      </c>
      <c r="B67" s="5" t="s">
        <v>396</v>
      </c>
      <c r="C67" s="4" t="s">
        <v>168</v>
      </c>
      <c r="D67" s="10">
        <v>41757</v>
      </c>
      <c r="E67" s="4" t="s">
        <v>14</v>
      </c>
      <c r="F67" s="23">
        <v>45.939</v>
      </c>
      <c r="G67" s="23">
        <v>25.719</v>
      </c>
      <c r="H67" s="4"/>
      <c r="I67" s="4"/>
      <c r="J67" s="23">
        <v>11.523</v>
      </c>
      <c r="K67" s="4"/>
      <c r="L67" s="4"/>
      <c r="M67" s="4">
        <v>2.618</v>
      </c>
      <c r="N67" s="4"/>
      <c r="O67" s="4"/>
      <c r="P67" s="17">
        <f t="shared" si="4"/>
        <v>85.79899999999999</v>
      </c>
      <c r="Q67" s="17">
        <f t="shared" si="1"/>
        <v>14.201000000000008</v>
      </c>
      <c r="R67" s="33">
        <v>80</v>
      </c>
      <c r="S67" s="23">
        <v>24.087939780000003</v>
      </c>
      <c r="T67" s="23">
        <v>15.895960259999999</v>
      </c>
      <c r="U67" s="4"/>
      <c r="V67" s="14">
        <f t="shared" si="5"/>
        <v>39.98390004</v>
      </c>
      <c r="W67" s="20"/>
      <c r="X67" s="20">
        <v>6.47598381</v>
      </c>
      <c r="Y67" s="20"/>
      <c r="Z67" s="20"/>
      <c r="AA67" s="23">
        <v>2.65999335</v>
      </c>
      <c r="AB67" s="23"/>
      <c r="AC67" s="20"/>
      <c r="AD67" s="42">
        <f t="shared" si="6"/>
        <v>9.13597716</v>
      </c>
      <c r="AE67" s="4"/>
      <c r="AF67" s="15">
        <v>0.6024409763905563</v>
      </c>
      <c r="AG67" s="15">
        <v>1.8191135024340295</v>
      </c>
      <c r="AH67" s="10">
        <v>41757</v>
      </c>
      <c r="AI67" s="51" t="s">
        <v>424</v>
      </c>
      <c r="AJ67" s="30">
        <v>0.056351106659857146</v>
      </c>
      <c r="AK67" s="30">
        <v>0.8727327677758142</v>
      </c>
      <c r="AL67" s="30">
        <v>0.2381799690157169</v>
      </c>
      <c r="AM67" s="30">
        <v>0.15171127114386201</v>
      </c>
      <c r="AN67" s="30">
        <v>0.3916727325666036</v>
      </c>
      <c r="AO67" s="30">
        <v>0.0235475800127447</v>
      </c>
      <c r="AP67" s="30">
        <v>0.19656264776416255</v>
      </c>
    </row>
    <row r="68" spans="1:42" ht="15">
      <c r="A68" s="35"/>
      <c r="B68" s="5" t="s">
        <v>396</v>
      </c>
      <c r="C68" s="4" t="s">
        <v>169</v>
      </c>
      <c r="D68" s="10">
        <v>41757</v>
      </c>
      <c r="E68" s="4" t="s">
        <v>15</v>
      </c>
      <c r="F68" s="23">
        <v>45.59</v>
      </c>
      <c r="G68" s="23">
        <v>25.003</v>
      </c>
      <c r="H68" s="4"/>
      <c r="I68" s="4"/>
      <c r="J68" s="23">
        <v>12.156</v>
      </c>
      <c r="K68" s="4"/>
      <c r="L68" s="4"/>
      <c r="M68" s="4">
        <v>2.85</v>
      </c>
      <c r="N68" s="4"/>
      <c r="O68" s="4"/>
      <c r="P68" s="17">
        <f t="shared" si="4"/>
        <v>85.599</v>
      </c>
      <c r="Q68" s="17">
        <f t="shared" si="1"/>
        <v>14.400999999999996</v>
      </c>
      <c r="R68" s="33">
        <v>80</v>
      </c>
      <c r="S68" s="23">
        <v>24.083939789999995</v>
      </c>
      <c r="T68" s="23">
        <v>15.56796108</v>
      </c>
      <c r="U68" s="4"/>
      <c r="V68" s="14">
        <f t="shared" si="5"/>
        <v>39.65190086999999</v>
      </c>
      <c r="W68" s="20"/>
      <c r="X68" s="20">
        <v>6.8799828</v>
      </c>
      <c r="Y68" s="20"/>
      <c r="Z68" s="20"/>
      <c r="AA68" s="23">
        <v>2.9199927</v>
      </c>
      <c r="AB68" s="23"/>
      <c r="AC68" s="20"/>
      <c r="AD68" s="42">
        <f t="shared" si="6"/>
        <v>9.799975499999999</v>
      </c>
      <c r="AE68" s="4"/>
      <c r="AF68" s="15">
        <v>0.6073842429133461</v>
      </c>
      <c r="AG68" s="15">
        <v>-6.666666666666668</v>
      </c>
      <c r="AH68" s="25"/>
      <c r="AI68" s="50"/>
      <c r="AJ68" s="44"/>
      <c r="AK68" s="44"/>
      <c r="AL68" s="44"/>
      <c r="AM68" s="44"/>
      <c r="AN68" s="44"/>
      <c r="AO68" s="44"/>
      <c r="AP68" s="44"/>
    </row>
    <row r="69" spans="1:42" ht="15">
      <c r="A69" s="35"/>
      <c r="B69" s="5" t="s">
        <v>396</v>
      </c>
      <c r="C69" s="4" t="s">
        <v>170</v>
      </c>
      <c r="D69" s="10">
        <v>41757</v>
      </c>
      <c r="E69" s="4" t="s">
        <v>16</v>
      </c>
      <c r="F69" s="23">
        <v>45.653</v>
      </c>
      <c r="G69" s="23">
        <v>25.448</v>
      </c>
      <c r="H69" s="4"/>
      <c r="I69" s="4"/>
      <c r="J69" s="23">
        <v>11.339</v>
      </c>
      <c r="K69" s="4"/>
      <c r="L69" s="4"/>
      <c r="M69" s="4">
        <v>2.78</v>
      </c>
      <c r="N69" s="4"/>
      <c r="O69" s="4"/>
      <c r="P69" s="17">
        <f t="shared" si="4"/>
        <v>85.22</v>
      </c>
      <c r="Q69" s="17">
        <f t="shared" si="1"/>
        <v>14.780000000000001</v>
      </c>
      <c r="R69" s="33">
        <v>80</v>
      </c>
      <c r="S69" s="23">
        <v>24.14793963</v>
      </c>
      <c r="T69" s="23">
        <v>15.863960339999998</v>
      </c>
      <c r="U69" s="4"/>
      <c r="V69" s="14">
        <f t="shared" si="5"/>
        <v>40.01189997</v>
      </c>
      <c r="W69" s="20"/>
      <c r="X69" s="20">
        <v>6.427983929999999</v>
      </c>
      <c r="Y69" s="20"/>
      <c r="Z69" s="20"/>
      <c r="AA69" s="23">
        <v>2.8519928699999997</v>
      </c>
      <c r="AB69" s="23"/>
      <c r="AC69" s="20"/>
      <c r="AD69" s="42">
        <f t="shared" si="6"/>
        <v>9.279976799999998</v>
      </c>
      <c r="AE69" s="4"/>
      <c r="AF69" s="15">
        <v>0.6035189443167049</v>
      </c>
      <c r="AG69" s="15">
        <v>0.9931245225362909</v>
      </c>
      <c r="AH69" s="25"/>
      <c r="AI69" s="50"/>
      <c r="AJ69" s="44"/>
      <c r="AK69" s="44"/>
      <c r="AL69" s="44"/>
      <c r="AM69" s="44"/>
      <c r="AN69" s="44"/>
      <c r="AO69" s="44"/>
      <c r="AP69" s="44"/>
    </row>
    <row r="70" spans="1:42" ht="15">
      <c r="A70" s="35"/>
      <c r="B70" s="5" t="s">
        <v>396</v>
      </c>
      <c r="C70" s="4" t="s">
        <v>171</v>
      </c>
      <c r="D70" s="10">
        <v>41757</v>
      </c>
      <c r="E70" s="4" t="s">
        <v>17</v>
      </c>
      <c r="F70" s="23">
        <v>45.616</v>
      </c>
      <c r="G70" s="23">
        <v>25.256</v>
      </c>
      <c r="H70" s="4"/>
      <c r="I70" s="4"/>
      <c r="J70" s="23">
        <v>11.869</v>
      </c>
      <c r="K70" s="4"/>
      <c r="L70" s="4"/>
      <c r="M70" s="4">
        <v>2.486</v>
      </c>
      <c r="N70" s="4"/>
      <c r="O70" s="4"/>
      <c r="P70" s="17">
        <f t="shared" si="4"/>
        <v>85.227</v>
      </c>
      <c r="Q70" s="17">
        <f t="shared" si="1"/>
        <v>14.772999999999996</v>
      </c>
      <c r="R70" s="33">
        <v>80</v>
      </c>
      <c r="S70" s="23">
        <v>24.155939609999994</v>
      </c>
      <c r="T70" s="23">
        <v>15.7599606</v>
      </c>
      <c r="U70" s="4"/>
      <c r="V70" s="14">
        <f t="shared" si="5"/>
        <v>39.91590020999999</v>
      </c>
      <c r="W70" s="20"/>
      <c r="X70" s="20">
        <v>6.73198317</v>
      </c>
      <c r="Y70" s="20"/>
      <c r="Z70" s="20"/>
      <c r="AA70" s="23">
        <v>2.55199362</v>
      </c>
      <c r="AB70" s="23"/>
      <c r="AC70" s="20"/>
      <c r="AD70" s="42">
        <f t="shared" si="6"/>
        <v>9.28397679</v>
      </c>
      <c r="AE70" s="4"/>
      <c r="AF70" s="15">
        <v>0.6051708588034873</v>
      </c>
      <c r="AG70" s="15">
        <v>-1.5984015984015996</v>
      </c>
      <c r="AH70" s="25"/>
      <c r="AI70" s="50"/>
      <c r="AJ70" s="44"/>
      <c r="AK70" s="44"/>
      <c r="AL70" s="44"/>
      <c r="AM70" s="44"/>
      <c r="AN70" s="44"/>
      <c r="AO70" s="44"/>
      <c r="AP70" s="44"/>
    </row>
    <row r="71" spans="1:42" ht="15">
      <c r="A71" s="35"/>
      <c r="B71" s="5" t="s">
        <v>396</v>
      </c>
      <c r="C71" s="4" t="s">
        <v>172</v>
      </c>
      <c r="D71" s="10">
        <v>41757</v>
      </c>
      <c r="E71" s="4" t="s">
        <v>18</v>
      </c>
      <c r="F71" s="23">
        <v>45.372</v>
      </c>
      <c r="G71" s="23">
        <v>25.449</v>
      </c>
      <c r="H71" s="4"/>
      <c r="I71" s="4"/>
      <c r="J71" s="23">
        <v>12.379</v>
      </c>
      <c r="K71" s="4"/>
      <c r="L71" s="4"/>
      <c r="M71" s="4">
        <v>2.263</v>
      </c>
      <c r="N71" s="4"/>
      <c r="O71" s="4"/>
      <c r="P71" s="17">
        <f t="shared" si="4"/>
        <v>85.46300000000001</v>
      </c>
      <c r="Q71" s="17">
        <f t="shared" si="1"/>
        <v>14.536999999999992</v>
      </c>
      <c r="R71" s="33">
        <v>80</v>
      </c>
      <c r="S71" s="23">
        <v>23.97194007</v>
      </c>
      <c r="T71" s="23">
        <v>15.84796038</v>
      </c>
      <c r="U71" s="4"/>
      <c r="V71" s="14">
        <f t="shared" si="5"/>
        <v>39.81990045</v>
      </c>
      <c r="W71" s="20"/>
      <c r="X71" s="20">
        <v>7.00798248</v>
      </c>
      <c r="Y71" s="20"/>
      <c r="Z71" s="20"/>
      <c r="AA71" s="23">
        <v>2.3199941999999996</v>
      </c>
      <c r="AB71" s="23"/>
      <c r="AC71" s="20"/>
      <c r="AD71" s="42">
        <f t="shared" si="6"/>
        <v>9.327976679999999</v>
      </c>
      <c r="AE71" s="4"/>
      <c r="AF71" s="15">
        <v>0.6020090406830738</v>
      </c>
      <c r="AG71" s="15">
        <v>-2.9872673849167457</v>
      </c>
      <c r="AH71" s="63"/>
      <c r="AI71" s="28"/>
      <c r="AJ71" s="32"/>
      <c r="AK71" s="32"/>
      <c r="AL71" s="32"/>
      <c r="AM71" s="32"/>
      <c r="AN71" s="32"/>
      <c r="AO71" s="32"/>
      <c r="AP71" s="32"/>
    </row>
    <row r="72" spans="1:42" ht="15">
      <c r="A72" s="36" t="s">
        <v>377</v>
      </c>
      <c r="B72" s="1" t="s">
        <v>387</v>
      </c>
      <c r="C72" s="24" t="s">
        <v>256</v>
      </c>
      <c r="D72" s="45">
        <v>41754</v>
      </c>
      <c r="E72" s="1" t="s">
        <v>4</v>
      </c>
      <c r="F72" s="21">
        <v>54.373</v>
      </c>
      <c r="G72" s="21">
        <v>22.785</v>
      </c>
      <c r="H72" s="1"/>
      <c r="I72" s="1"/>
      <c r="J72" s="1"/>
      <c r="K72" s="1"/>
      <c r="L72" s="1"/>
      <c r="M72" s="21">
        <v>14.254</v>
      </c>
      <c r="N72" s="1"/>
      <c r="O72" s="1"/>
      <c r="P72" s="16">
        <f aca="true" t="shared" si="7" ref="P72:P103">F72+G72+H72+I72+J72+K72+L72+M72+N72+O72</f>
        <v>91.412</v>
      </c>
      <c r="Q72" s="16">
        <f aca="true" t="shared" si="8" ref="Q72:Q135">100-P72</f>
        <v>8.587999999999994</v>
      </c>
      <c r="R72" s="1">
        <v>96</v>
      </c>
      <c r="S72" s="21">
        <v>32.032</v>
      </c>
      <c r="T72" s="21">
        <v>15.824000000000002</v>
      </c>
      <c r="U72" s="1"/>
      <c r="V72" s="13">
        <v>47.855999999999995</v>
      </c>
      <c r="W72" s="18"/>
      <c r="X72" s="18"/>
      <c r="Y72" s="18"/>
      <c r="Z72" s="18"/>
      <c r="AA72" s="21">
        <v>16.272</v>
      </c>
      <c r="AB72" s="21"/>
      <c r="AC72" s="18"/>
      <c r="AD72" s="46">
        <f aca="true" t="shared" si="9" ref="AD72:AD103">W72+X72+Y72+Z72+AA72+AB72+AC72</f>
        <v>16.272</v>
      </c>
      <c r="AE72" s="3"/>
      <c r="AF72" s="13">
        <v>0.66934135740555</v>
      </c>
      <c r="AG72" s="13">
        <v>-2.7531956735496474</v>
      </c>
      <c r="AH72" s="11">
        <v>41754</v>
      </c>
      <c r="AI72" s="52" t="s">
        <v>432</v>
      </c>
      <c r="AJ72" s="30">
        <v>0.03910701138828275</v>
      </c>
      <c r="AK72" s="30">
        <v>0.04247138281751745</v>
      </c>
      <c r="AL72" s="30">
        <v>0</v>
      </c>
      <c r="AM72" s="30">
        <v>0.24978730530899348</v>
      </c>
      <c r="AN72" s="30">
        <v>0.8645444104754049</v>
      </c>
      <c r="AO72" s="30">
        <v>0.04191657160341095</v>
      </c>
      <c r="AP72" s="30">
        <v>0.18272238042632413</v>
      </c>
    </row>
    <row r="73" spans="1:42" ht="15">
      <c r="A73" s="36"/>
      <c r="B73" s="1" t="s">
        <v>387</v>
      </c>
      <c r="C73" s="24" t="s">
        <v>257</v>
      </c>
      <c r="D73" s="45">
        <v>41754</v>
      </c>
      <c r="E73" s="1" t="s">
        <v>5</v>
      </c>
      <c r="F73" s="21">
        <v>55.091</v>
      </c>
      <c r="G73" s="21">
        <v>23.301</v>
      </c>
      <c r="H73" s="1"/>
      <c r="I73" s="1"/>
      <c r="J73" s="1"/>
      <c r="K73" s="1"/>
      <c r="L73" s="1"/>
      <c r="M73" s="21">
        <v>14.331</v>
      </c>
      <c r="N73" s="1"/>
      <c r="O73" s="1"/>
      <c r="P73" s="16">
        <f t="shared" si="7"/>
        <v>92.723</v>
      </c>
      <c r="Q73" s="16">
        <f t="shared" si="8"/>
        <v>7.277000000000001</v>
      </c>
      <c r="R73" s="1">
        <v>96</v>
      </c>
      <c r="S73" s="21">
        <v>31.984000000000005</v>
      </c>
      <c r="T73" s="21">
        <v>15.952000000000002</v>
      </c>
      <c r="U73" s="1"/>
      <c r="V73" s="13">
        <v>47.93600000000001</v>
      </c>
      <c r="W73" s="18"/>
      <c r="X73" s="18"/>
      <c r="Y73" s="18"/>
      <c r="Z73" s="18"/>
      <c r="AA73" s="21">
        <v>16.128</v>
      </c>
      <c r="AB73" s="21"/>
      <c r="AC73" s="18"/>
      <c r="AD73" s="46">
        <f t="shared" si="9"/>
        <v>16.128</v>
      </c>
      <c r="AE73" s="3"/>
      <c r="AF73" s="13">
        <v>0.6672229639519359</v>
      </c>
      <c r="AG73" s="13">
        <v>-1.0912698412698423</v>
      </c>
      <c r="AH73" s="7"/>
      <c r="AI73" s="28"/>
      <c r="AJ73" s="32"/>
      <c r="AK73" s="32"/>
      <c r="AL73" s="32"/>
      <c r="AM73" s="32"/>
      <c r="AN73" s="32"/>
      <c r="AO73" s="32"/>
      <c r="AP73" s="32"/>
    </row>
    <row r="74" spans="1:42" ht="15">
      <c r="A74" s="35"/>
      <c r="B74" s="5" t="s">
        <v>396</v>
      </c>
      <c r="C74" s="4" t="s">
        <v>173</v>
      </c>
      <c r="D74" s="10">
        <v>41757</v>
      </c>
      <c r="E74" s="4" t="s">
        <v>19</v>
      </c>
      <c r="F74" s="23">
        <v>54.323</v>
      </c>
      <c r="G74" s="23">
        <v>23.238</v>
      </c>
      <c r="H74" s="4"/>
      <c r="I74" s="4"/>
      <c r="J74" s="4"/>
      <c r="K74" s="4">
        <v>0.071</v>
      </c>
      <c r="L74" s="4"/>
      <c r="M74" s="23">
        <v>14.659</v>
      </c>
      <c r="N74" s="4"/>
      <c r="O74" s="4"/>
      <c r="P74" s="17">
        <f t="shared" si="7"/>
        <v>92.29100000000001</v>
      </c>
      <c r="Q74" s="17">
        <f t="shared" si="8"/>
        <v>7.708999999999989</v>
      </c>
      <c r="R74" s="4">
        <v>96</v>
      </c>
      <c r="S74" s="22">
        <v>31.792</v>
      </c>
      <c r="T74" s="22">
        <v>16.032</v>
      </c>
      <c r="U74" s="12"/>
      <c r="V74" s="14">
        <v>47.824</v>
      </c>
      <c r="W74" s="19"/>
      <c r="X74" s="19"/>
      <c r="Y74" s="19">
        <v>0.032</v>
      </c>
      <c r="Z74" s="19"/>
      <c r="AA74" s="22">
        <v>16.624</v>
      </c>
      <c r="AB74" s="22"/>
      <c r="AC74" s="19"/>
      <c r="AD74" s="42">
        <f t="shared" si="9"/>
        <v>16.656</v>
      </c>
      <c r="AE74" s="2"/>
      <c r="AF74" s="14">
        <v>0.6647708263633323</v>
      </c>
      <c r="AG74" s="14">
        <v>-3.930968360498555</v>
      </c>
      <c r="AH74" s="10">
        <v>41757</v>
      </c>
      <c r="AI74" s="51" t="s">
        <v>425</v>
      </c>
      <c r="AJ74" s="30"/>
      <c r="AK74" s="30">
        <v>0.13274007161116727</v>
      </c>
      <c r="AL74" s="30">
        <v>0.014304095365366197</v>
      </c>
      <c r="AM74" s="30">
        <v>0.15256338971696534</v>
      </c>
      <c r="AN74" s="30">
        <v>0.5783309878520244</v>
      </c>
      <c r="AO74" s="30">
        <v>0.7746532249029993</v>
      </c>
      <c r="AP74" s="30">
        <v>0.6170599622995973</v>
      </c>
    </row>
    <row r="75" spans="1:42" ht="15">
      <c r="A75" s="35"/>
      <c r="B75" s="5" t="s">
        <v>396</v>
      </c>
      <c r="C75" s="4" t="s">
        <v>174</v>
      </c>
      <c r="D75" s="10">
        <v>41757</v>
      </c>
      <c r="E75" s="4" t="s">
        <v>20</v>
      </c>
      <c r="F75" s="23">
        <v>54.946</v>
      </c>
      <c r="G75" s="23">
        <v>22.89</v>
      </c>
      <c r="H75" s="4"/>
      <c r="I75" s="4"/>
      <c r="J75" s="4"/>
      <c r="K75" s="4">
        <v>0.027</v>
      </c>
      <c r="L75" s="4"/>
      <c r="M75" s="23">
        <v>14.699</v>
      </c>
      <c r="N75" s="4"/>
      <c r="O75" s="4"/>
      <c r="P75" s="17">
        <f t="shared" si="7"/>
        <v>92.562</v>
      </c>
      <c r="Q75" s="17">
        <f t="shared" si="8"/>
        <v>7.438000000000002</v>
      </c>
      <c r="R75" s="4">
        <v>96</v>
      </c>
      <c r="S75" s="22">
        <v>32.016</v>
      </c>
      <c r="T75" s="22">
        <v>15.728000000000002</v>
      </c>
      <c r="U75" s="12"/>
      <c r="V75" s="14">
        <v>47.744</v>
      </c>
      <c r="W75" s="19"/>
      <c r="X75" s="19"/>
      <c r="Y75" s="19">
        <v>0.016</v>
      </c>
      <c r="Z75" s="19"/>
      <c r="AA75" s="22">
        <v>16.608</v>
      </c>
      <c r="AB75" s="22"/>
      <c r="AC75" s="19"/>
      <c r="AD75" s="42">
        <f t="shared" si="9"/>
        <v>16.624</v>
      </c>
      <c r="AE75" s="2"/>
      <c r="AF75" s="14">
        <v>0.6705764075067023</v>
      </c>
      <c r="AG75" s="14">
        <v>-5.480769230769235</v>
      </c>
      <c r="AH75" s="25"/>
      <c r="AI75" s="50"/>
      <c r="AJ75" s="44"/>
      <c r="AK75" s="44"/>
      <c r="AL75" s="44"/>
      <c r="AM75" s="44"/>
      <c r="AN75" s="44"/>
      <c r="AO75" s="44"/>
      <c r="AP75" s="44"/>
    </row>
    <row r="76" spans="1:42" ht="15">
      <c r="A76" s="35"/>
      <c r="B76" s="5" t="s">
        <v>396</v>
      </c>
      <c r="C76" s="4" t="s">
        <v>175</v>
      </c>
      <c r="D76" s="10">
        <v>41757</v>
      </c>
      <c r="E76" s="4" t="s">
        <v>21</v>
      </c>
      <c r="F76" s="23">
        <v>53.97</v>
      </c>
      <c r="G76" s="23">
        <v>22.722</v>
      </c>
      <c r="H76" s="4"/>
      <c r="I76" s="4"/>
      <c r="J76" s="4"/>
      <c r="K76" s="4">
        <v>0.117</v>
      </c>
      <c r="L76" s="4"/>
      <c r="M76" s="23">
        <v>14.296</v>
      </c>
      <c r="N76" s="4"/>
      <c r="O76" s="4"/>
      <c r="P76" s="17">
        <f t="shared" si="7"/>
        <v>91.10500000000002</v>
      </c>
      <c r="Q76" s="17">
        <f t="shared" si="8"/>
        <v>8.894999999999982</v>
      </c>
      <c r="R76" s="4">
        <v>96</v>
      </c>
      <c r="S76" s="22">
        <v>31.936000000000003</v>
      </c>
      <c r="T76" s="22">
        <v>15.840000000000002</v>
      </c>
      <c r="U76" s="12"/>
      <c r="V76" s="14">
        <v>47.776</v>
      </c>
      <c r="W76" s="19"/>
      <c r="X76" s="19"/>
      <c r="Y76" s="19">
        <v>0.048</v>
      </c>
      <c r="Z76" s="19"/>
      <c r="AA76" s="22">
        <v>16.400000000000002</v>
      </c>
      <c r="AB76" s="22"/>
      <c r="AC76" s="19"/>
      <c r="AD76" s="42">
        <f t="shared" si="9"/>
        <v>16.448</v>
      </c>
      <c r="AE76" s="2"/>
      <c r="AF76" s="14">
        <v>0.6684527796383122</v>
      </c>
      <c r="AG76" s="14">
        <v>-3.9767216294859282</v>
      </c>
      <c r="AH76" s="25"/>
      <c r="AI76" s="50"/>
      <c r="AJ76" s="44"/>
      <c r="AK76" s="44"/>
      <c r="AL76" s="44"/>
      <c r="AM76" s="44"/>
      <c r="AN76" s="44"/>
      <c r="AO76" s="44"/>
      <c r="AP76" s="44"/>
    </row>
    <row r="77" spans="1:42" ht="15">
      <c r="A77" s="35"/>
      <c r="B77" s="5" t="s">
        <v>396</v>
      </c>
      <c r="C77" s="4" t="s">
        <v>176</v>
      </c>
      <c r="D77" s="10">
        <v>41757</v>
      </c>
      <c r="E77" s="4" t="s">
        <v>22</v>
      </c>
      <c r="F77" s="23">
        <v>53.298</v>
      </c>
      <c r="G77" s="23">
        <v>22.545</v>
      </c>
      <c r="H77" s="4"/>
      <c r="I77" s="4"/>
      <c r="J77" s="4"/>
      <c r="K77" s="4"/>
      <c r="L77" s="4"/>
      <c r="M77" s="23">
        <v>14.009</v>
      </c>
      <c r="N77" s="4"/>
      <c r="O77" s="4"/>
      <c r="P77" s="17">
        <f t="shared" si="7"/>
        <v>89.852</v>
      </c>
      <c r="Q77" s="17">
        <f t="shared" si="8"/>
        <v>10.147999999999996</v>
      </c>
      <c r="R77" s="4">
        <v>96</v>
      </c>
      <c r="S77" s="22">
        <v>31.936000000000003</v>
      </c>
      <c r="T77" s="22">
        <v>15.92</v>
      </c>
      <c r="U77" s="12"/>
      <c r="V77" s="14">
        <v>47.856</v>
      </c>
      <c r="W77" s="19"/>
      <c r="X77" s="19"/>
      <c r="Y77" s="19"/>
      <c r="Z77" s="19"/>
      <c r="AA77" s="22">
        <v>16.272</v>
      </c>
      <c r="AB77" s="22"/>
      <c r="AC77" s="19"/>
      <c r="AD77" s="42">
        <f t="shared" si="9"/>
        <v>16.272</v>
      </c>
      <c r="AE77" s="2"/>
      <c r="AF77" s="14">
        <v>0.6673353393513874</v>
      </c>
      <c r="AG77" s="14">
        <v>-2.163225172074721</v>
      </c>
      <c r="AH77" s="25"/>
      <c r="AI77" s="50"/>
      <c r="AJ77" s="44"/>
      <c r="AK77" s="44"/>
      <c r="AL77" s="44"/>
      <c r="AM77" s="44"/>
      <c r="AN77" s="44"/>
      <c r="AO77" s="44"/>
      <c r="AP77" s="44"/>
    </row>
    <row r="78" spans="1:42" ht="15">
      <c r="A78" s="35"/>
      <c r="B78" s="5" t="s">
        <v>396</v>
      </c>
      <c r="C78" s="4" t="s">
        <v>177</v>
      </c>
      <c r="D78" s="10">
        <v>41757</v>
      </c>
      <c r="E78" s="4" t="s">
        <v>23</v>
      </c>
      <c r="F78" s="23">
        <v>54.005</v>
      </c>
      <c r="G78" s="23">
        <v>22.993</v>
      </c>
      <c r="H78" s="4"/>
      <c r="I78" s="4"/>
      <c r="J78" s="4"/>
      <c r="K78" s="4"/>
      <c r="L78" s="4">
        <v>0.313</v>
      </c>
      <c r="M78" s="23">
        <v>14.215</v>
      </c>
      <c r="N78" s="4"/>
      <c r="O78" s="4"/>
      <c r="P78" s="17">
        <f t="shared" si="7"/>
        <v>91.52600000000001</v>
      </c>
      <c r="Q78" s="17">
        <f t="shared" si="8"/>
        <v>8.47399999999999</v>
      </c>
      <c r="R78" s="4">
        <v>96</v>
      </c>
      <c r="S78" s="22">
        <v>31.872000000000003</v>
      </c>
      <c r="T78" s="22">
        <v>15.984000000000002</v>
      </c>
      <c r="U78" s="12"/>
      <c r="V78" s="14">
        <v>47.85600000000001</v>
      </c>
      <c r="W78" s="19"/>
      <c r="X78" s="19"/>
      <c r="Y78" s="19"/>
      <c r="Z78" s="19">
        <v>0.08000000000000002</v>
      </c>
      <c r="AA78" s="22">
        <v>16.256</v>
      </c>
      <c r="AB78" s="22"/>
      <c r="AC78" s="19"/>
      <c r="AD78" s="42">
        <f t="shared" si="9"/>
        <v>16.336</v>
      </c>
      <c r="AE78" s="2"/>
      <c r="AF78" s="14">
        <v>0.6659979939819458</v>
      </c>
      <c r="AG78" s="14">
        <v>-2.6315789473684226</v>
      </c>
      <c r="AH78" s="63"/>
      <c r="AI78" s="28"/>
      <c r="AJ78" s="32"/>
      <c r="AK78" s="32"/>
      <c r="AL78" s="32"/>
      <c r="AM78" s="32"/>
      <c r="AN78" s="32"/>
      <c r="AO78" s="32"/>
      <c r="AP78" s="32"/>
    </row>
    <row r="79" spans="1:42" ht="15">
      <c r="A79" s="35"/>
      <c r="B79" s="5" t="s">
        <v>396</v>
      </c>
      <c r="C79" s="12" t="s">
        <v>288</v>
      </c>
      <c r="D79" s="10">
        <v>41772</v>
      </c>
      <c r="E79" s="39" t="s">
        <v>53</v>
      </c>
      <c r="F79" s="22">
        <v>53.208</v>
      </c>
      <c r="G79" s="22">
        <v>22.372</v>
      </c>
      <c r="H79" s="12"/>
      <c r="I79" s="12"/>
      <c r="J79" s="12"/>
      <c r="K79" s="4"/>
      <c r="L79" s="4"/>
      <c r="M79" s="22">
        <v>13.674</v>
      </c>
      <c r="N79" s="12"/>
      <c r="O79" s="12"/>
      <c r="P79" s="17">
        <f t="shared" si="7"/>
        <v>89.25399999999999</v>
      </c>
      <c r="Q79" s="17">
        <f t="shared" si="8"/>
        <v>10.74600000000001</v>
      </c>
      <c r="R79" s="4">
        <v>96</v>
      </c>
      <c r="S79" s="22">
        <v>32.06</v>
      </c>
      <c r="T79" s="22">
        <v>15.888</v>
      </c>
      <c r="U79" s="12"/>
      <c r="V79" s="14">
        <v>47.948</v>
      </c>
      <c r="W79" s="19"/>
      <c r="X79" s="19"/>
      <c r="Y79" s="19"/>
      <c r="Z79" s="19"/>
      <c r="AA79" s="22">
        <v>15.976000000000003</v>
      </c>
      <c r="AB79" s="22"/>
      <c r="AC79" s="19"/>
      <c r="AD79" s="42">
        <f t="shared" si="9"/>
        <v>15.976000000000003</v>
      </c>
      <c r="AE79" s="2"/>
      <c r="AF79" s="14">
        <v>0.6686410277800952</v>
      </c>
      <c r="AG79" s="14">
        <v>-0.5508262393590446</v>
      </c>
      <c r="AH79" s="10">
        <v>41772</v>
      </c>
      <c r="AI79" s="51" t="s">
        <v>439</v>
      </c>
      <c r="AJ79" s="30">
        <v>0.030487036459749692</v>
      </c>
      <c r="AK79" s="30">
        <v>0.09034088762587572</v>
      </c>
      <c r="AL79" s="30"/>
      <c r="AM79" s="30">
        <v>0.2390543180930051</v>
      </c>
      <c r="AN79" s="30">
        <v>0.8280519564549262</v>
      </c>
      <c r="AO79" s="30">
        <v>0.0449509666337007</v>
      </c>
      <c r="AP79" s="30"/>
    </row>
    <row r="80" spans="1:42" ht="15">
      <c r="A80" s="35"/>
      <c r="B80" s="5" t="s">
        <v>396</v>
      </c>
      <c r="C80" s="12" t="s">
        <v>289</v>
      </c>
      <c r="D80" s="10">
        <v>41772</v>
      </c>
      <c r="E80" s="39" t="s">
        <v>54</v>
      </c>
      <c r="F80" s="22">
        <v>52.97</v>
      </c>
      <c r="G80" s="22">
        <v>21.973</v>
      </c>
      <c r="H80" s="12"/>
      <c r="I80" s="12"/>
      <c r="J80" s="12"/>
      <c r="K80" s="4"/>
      <c r="L80" s="4"/>
      <c r="M80" s="22">
        <v>13.282</v>
      </c>
      <c r="N80" s="12"/>
      <c r="O80" s="12"/>
      <c r="P80" s="17">
        <f t="shared" si="7"/>
        <v>88.225</v>
      </c>
      <c r="Q80" s="17">
        <f t="shared" si="8"/>
        <v>11.775000000000006</v>
      </c>
      <c r="R80" s="4">
        <v>96</v>
      </c>
      <c r="S80" s="22">
        <v>32.22</v>
      </c>
      <c r="T80" s="22">
        <v>15.752000000000002</v>
      </c>
      <c r="U80" s="12"/>
      <c r="V80" s="14">
        <v>47.972</v>
      </c>
      <c r="W80" s="19"/>
      <c r="X80" s="19"/>
      <c r="Y80" s="19"/>
      <c r="Z80" s="19"/>
      <c r="AA80" s="22">
        <v>15.664</v>
      </c>
      <c r="AB80" s="22"/>
      <c r="AC80" s="19"/>
      <c r="AD80" s="42">
        <f t="shared" si="9"/>
        <v>15.664</v>
      </c>
      <c r="AE80" s="2"/>
      <c r="AF80" s="14">
        <v>0.6716417910447761</v>
      </c>
      <c r="AG80" s="14">
        <v>0.5617977528089949</v>
      </c>
      <c r="AH80" s="25"/>
      <c r="AI80" s="50"/>
      <c r="AJ80" s="44"/>
      <c r="AK80" s="44"/>
      <c r="AL80" s="44"/>
      <c r="AM80" s="44"/>
      <c r="AN80" s="44"/>
      <c r="AO80" s="44"/>
      <c r="AP80" s="44"/>
    </row>
    <row r="81" spans="1:42" ht="15">
      <c r="A81" s="35"/>
      <c r="B81" s="5" t="s">
        <v>396</v>
      </c>
      <c r="C81" s="12" t="s">
        <v>290</v>
      </c>
      <c r="D81" s="10">
        <v>41772</v>
      </c>
      <c r="E81" s="39" t="s">
        <v>55</v>
      </c>
      <c r="F81" s="22">
        <v>53.212</v>
      </c>
      <c r="G81" s="22">
        <v>22.687</v>
      </c>
      <c r="H81" s="12"/>
      <c r="I81" s="12"/>
      <c r="J81" s="12"/>
      <c r="K81" s="4"/>
      <c r="L81" s="4"/>
      <c r="M81" s="22">
        <v>13.528</v>
      </c>
      <c r="N81" s="12"/>
      <c r="O81" s="12"/>
      <c r="P81" s="17">
        <f t="shared" si="7"/>
        <v>89.427</v>
      </c>
      <c r="Q81" s="17">
        <f t="shared" si="8"/>
        <v>10.572999999999993</v>
      </c>
      <c r="R81" s="4">
        <v>96</v>
      </c>
      <c r="S81" s="22">
        <v>31.924000000000003</v>
      </c>
      <c r="T81" s="22">
        <v>16.04</v>
      </c>
      <c r="U81" s="12"/>
      <c r="V81" s="14">
        <v>47.964</v>
      </c>
      <c r="W81" s="19"/>
      <c r="X81" s="19"/>
      <c r="Y81" s="19"/>
      <c r="Z81" s="19"/>
      <c r="AA81" s="22">
        <v>15.736000000000002</v>
      </c>
      <c r="AB81" s="22"/>
      <c r="AC81" s="19"/>
      <c r="AD81" s="42">
        <f t="shared" si="9"/>
        <v>15.736000000000002</v>
      </c>
      <c r="AE81" s="2"/>
      <c r="AF81" s="14">
        <v>0.665582520223501</v>
      </c>
      <c r="AG81" s="14">
        <v>1.9318759532282568</v>
      </c>
      <c r="AH81" s="63"/>
      <c r="AI81" s="28"/>
      <c r="AJ81" s="32"/>
      <c r="AK81" s="32"/>
      <c r="AL81" s="32"/>
      <c r="AM81" s="32"/>
      <c r="AN81" s="32"/>
      <c r="AO81" s="32"/>
      <c r="AP81" s="32"/>
    </row>
    <row r="82" spans="1:42" ht="15">
      <c r="A82" s="36" t="s">
        <v>378</v>
      </c>
      <c r="B82" s="1" t="s">
        <v>387</v>
      </c>
      <c r="C82" s="24" t="s">
        <v>260</v>
      </c>
      <c r="D82" s="11">
        <v>41754</v>
      </c>
      <c r="E82" s="1" t="s">
        <v>14</v>
      </c>
      <c r="F82" s="21">
        <v>51.46</v>
      </c>
      <c r="G82" s="21">
        <v>22.644</v>
      </c>
      <c r="H82" s="1"/>
      <c r="I82" s="1"/>
      <c r="J82" s="1">
        <v>0.599</v>
      </c>
      <c r="K82" s="1">
        <v>0.115</v>
      </c>
      <c r="L82" s="1"/>
      <c r="M82" s="21">
        <v>11.998</v>
      </c>
      <c r="N82" s="1"/>
      <c r="O82" s="1">
        <v>0.161</v>
      </c>
      <c r="P82" s="16">
        <f t="shared" si="7"/>
        <v>86.977</v>
      </c>
      <c r="Q82" s="16">
        <f t="shared" si="8"/>
        <v>13.022999999999996</v>
      </c>
      <c r="R82" s="1">
        <v>96</v>
      </c>
      <c r="S82" s="21">
        <v>31.712000000000003</v>
      </c>
      <c r="T82" s="21">
        <v>16.448000000000004</v>
      </c>
      <c r="U82" s="1"/>
      <c r="V82" s="13">
        <v>48.16000000000001</v>
      </c>
      <c r="W82" s="18"/>
      <c r="X82" s="18">
        <v>0.4</v>
      </c>
      <c r="Y82" s="18">
        <v>0.048</v>
      </c>
      <c r="Z82" s="18"/>
      <c r="AA82" s="21">
        <v>14.336000000000002</v>
      </c>
      <c r="AB82" s="21"/>
      <c r="AC82" s="18">
        <v>0.048</v>
      </c>
      <c r="AD82" s="46">
        <f t="shared" si="9"/>
        <v>14.832000000000003</v>
      </c>
      <c r="AE82" s="3"/>
      <c r="AF82" s="13">
        <v>0.6584717607973423</v>
      </c>
      <c r="AG82" s="13">
        <v>7.643979057591623</v>
      </c>
      <c r="AH82" s="11">
        <v>41754</v>
      </c>
      <c r="AI82" s="52" t="s">
        <v>434</v>
      </c>
      <c r="AJ82" s="30">
        <v>0.046904536078371556</v>
      </c>
      <c r="AK82" s="30">
        <v>0.15629368134289828</v>
      </c>
      <c r="AL82" s="30">
        <v>0.2376701474709966</v>
      </c>
      <c r="AM82" s="30"/>
      <c r="AN82" s="30">
        <v>0.7977426764368095</v>
      </c>
      <c r="AO82" s="30">
        <v>0.043418109279177594</v>
      </c>
      <c r="AP82" s="30">
        <v>0.19117157499899284</v>
      </c>
    </row>
    <row r="83" spans="1:42" ht="15">
      <c r="A83" s="36"/>
      <c r="B83" s="1" t="s">
        <v>387</v>
      </c>
      <c r="C83" s="24" t="s">
        <v>261</v>
      </c>
      <c r="D83" s="11">
        <v>41754</v>
      </c>
      <c r="E83" s="1" t="s">
        <v>15</v>
      </c>
      <c r="F83" s="21">
        <v>53.366</v>
      </c>
      <c r="G83" s="21">
        <v>22.831</v>
      </c>
      <c r="H83" s="1"/>
      <c r="I83" s="1"/>
      <c r="J83" s="1">
        <v>0.549</v>
      </c>
      <c r="K83" s="1"/>
      <c r="L83" s="1"/>
      <c r="M83" s="21">
        <v>11.692</v>
      </c>
      <c r="N83" s="1"/>
      <c r="O83" s="1"/>
      <c r="P83" s="16">
        <f t="shared" si="7"/>
        <v>88.43800000000002</v>
      </c>
      <c r="Q83" s="16">
        <f t="shared" si="8"/>
        <v>11.561999999999983</v>
      </c>
      <c r="R83" s="1">
        <v>96</v>
      </c>
      <c r="S83" s="21">
        <v>32.096</v>
      </c>
      <c r="T83" s="21">
        <v>16.192000000000004</v>
      </c>
      <c r="U83" s="1"/>
      <c r="V83" s="13">
        <v>48.288</v>
      </c>
      <c r="W83" s="18"/>
      <c r="X83" s="18">
        <v>0.352</v>
      </c>
      <c r="Y83" s="18"/>
      <c r="Z83" s="18"/>
      <c r="AA83" s="21">
        <v>13.632</v>
      </c>
      <c r="AB83" s="21"/>
      <c r="AC83" s="18"/>
      <c r="AD83" s="46">
        <f t="shared" si="9"/>
        <v>13.984</v>
      </c>
      <c r="AE83" s="3"/>
      <c r="AF83" s="13">
        <v>0.6646785950960901</v>
      </c>
      <c r="AG83" s="13">
        <v>12.946428571428575</v>
      </c>
      <c r="AH83" s="7"/>
      <c r="AI83" s="27"/>
      <c r="AJ83" s="32"/>
      <c r="AK83" s="32"/>
      <c r="AL83" s="32"/>
      <c r="AM83" s="32"/>
      <c r="AN83" s="32"/>
      <c r="AO83" s="32"/>
      <c r="AP83" s="32"/>
    </row>
    <row r="84" spans="1:42" ht="15">
      <c r="A84" s="36"/>
      <c r="B84" s="1" t="s">
        <v>387</v>
      </c>
      <c r="C84" s="24" t="s">
        <v>258</v>
      </c>
      <c r="D84" s="11">
        <v>41754</v>
      </c>
      <c r="E84" s="1" t="s">
        <v>10</v>
      </c>
      <c r="F84" s="21">
        <v>53.094</v>
      </c>
      <c r="G84" s="21">
        <v>22.446</v>
      </c>
      <c r="H84" s="1"/>
      <c r="I84" s="1"/>
      <c r="J84" s="1">
        <v>0.595</v>
      </c>
      <c r="K84" s="1"/>
      <c r="L84" s="1"/>
      <c r="M84" s="21">
        <v>12.031</v>
      </c>
      <c r="N84" s="1"/>
      <c r="O84" s="1"/>
      <c r="P84" s="16">
        <f t="shared" si="7"/>
        <v>88.16600000000001</v>
      </c>
      <c r="Q84" s="16">
        <f t="shared" si="8"/>
        <v>11.833999999999989</v>
      </c>
      <c r="R84" s="1">
        <v>96</v>
      </c>
      <c r="S84" s="21">
        <v>32.144</v>
      </c>
      <c r="T84" s="21">
        <v>16.016</v>
      </c>
      <c r="U84" s="1"/>
      <c r="V84" s="13">
        <v>48.16</v>
      </c>
      <c r="W84" s="18"/>
      <c r="X84" s="18">
        <v>0.384</v>
      </c>
      <c r="Y84" s="18"/>
      <c r="Z84" s="18"/>
      <c r="AA84" s="21">
        <v>14.128</v>
      </c>
      <c r="AB84" s="21"/>
      <c r="AC84" s="18"/>
      <c r="AD84" s="46">
        <f t="shared" si="9"/>
        <v>14.512</v>
      </c>
      <c r="AE84" s="3"/>
      <c r="AF84" s="13">
        <v>0.6674418604651163</v>
      </c>
      <c r="AG84" s="13">
        <v>7.518796992481191</v>
      </c>
      <c r="AH84" s="11">
        <v>41754</v>
      </c>
      <c r="AI84" s="52" t="s">
        <v>433</v>
      </c>
      <c r="AJ84" s="30">
        <v>0.03985318599977449</v>
      </c>
      <c r="AK84" s="30">
        <v>0.165587182188716</v>
      </c>
      <c r="AL84" s="30">
        <v>0.2523864993673057</v>
      </c>
      <c r="AM84" s="30">
        <v>0.1361430246189918</v>
      </c>
      <c r="AN84" s="30">
        <v>0.7933529868491289</v>
      </c>
      <c r="AO84" s="30">
        <v>0.04315610812034948</v>
      </c>
      <c r="AP84" s="30">
        <v>0.10963756300186805</v>
      </c>
    </row>
    <row r="85" spans="1:42" ht="15">
      <c r="A85" s="36"/>
      <c r="B85" s="1" t="s">
        <v>387</v>
      </c>
      <c r="C85" s="24" t="s">
        <v>259</v>
      </c>
      <c r="D85" s="11">
        <v>41754</v>
      </c>
      <c r="E85" s="1" t="s">
        <v>11</v>
      </c>
      <c r="F85" s="21">
        <v>52.024</v>
      </c>
      <c r="G85" s="21">
        <v>22.558</v>
      </c>
      <c r="H85" s="1"/>
      <c r="I85" s="1"/>
      <c r="J85" s="1">
        <v>0.624</v>
      </c>
      <c r="K85" s="1"/>
      <c r="L85" s="1"/>
      <c r="M85" s="21">
        <v>11.402</v>
      </c>
      <c r="N85" s="1"/>
      <c r="O85" s="1"/>
      <c r="P85" s="16">
        <f t="shared" si="7"/>
        <v>86.60799999999999</v>
      </c>
      <c r="Q85" s="16">
        <f t="shared" si="8"/>
        <v>13.39200000000001</v>
      </c>
      <c r="R85" s="1">
        <v>96</v>
      </c>
      <c r="S85" s="21">
        <v>32</v>
      </c>
      <c r="T85" s="21">
        <v>16.352</v>
      </c>
      <c r="U85" s="1"/>
      <c r="V85" s="13">
        <v>48.352000000000004</v>
      </c>
      <c r="W85" s="18"/>
      <c r="X85" s="18">
        <v>0.41600000000000004</v>
      </c>
      <c r="Y85" s="18"/>
      <c r="Z85" s="18"/>
      <c r="AA85" s="21">
        <v>13.600000000000001</v>
      </c>
      <c r="AB85" s="21"/>
      <c r="AC85" s="18"/>
      <c r="AD85" s="46">
        <f t="shared" si="9"/>
        <v>14.016000000000002</v>
      </c>
      <c r="AE85" s="3"/>
      <c r="AF85" s="13">
        <v>0.6618133686300463</v>
      </c>
      <c r="AG85" s="13">
        <v>13.303769401330383</v>
      </c>
      <c r="AH85" s="7"/>
      <c r="AI85" s="27"/>
      <c r="AJ85" s="32"/>
      <c r="AK85" s="32"/>
      <c r="AL85" s="32"/>
      <c r="AM85" s="32"/>
      <c r="AN85" s="32"/>
      <c r="AO85" s="32"/>
      <c r="AP85" s="32"/>
    </row>
    <row r="86" spans="1:42" ht="15">
      <c r="A86" s="35" t="s">
        <v>378</v>
      </c>
      <c r="B86" s="5" t="s">
        <v>396</v>
      </c>
      <c r="C86" s="33" t="s">
        <v>178</v>
      </c>
      <c r="D86" s="10">
        <v>41757</v>
      </c>
      <c r="E86" s="4" t="s">
        <v>24</v>
      </c>
      <c r="F86" s="23">
        <v>53.53</v>
      </c>
      <c r="G86" s="23">
        <v>23.066</v>
      </c>
      <c r="H86" s="4"/>
      <c r="I86" s="4"/>
      <c r="J86" s="4">
        <v>0.416</v>
      </c>
      <c r="K86" s="4"/>
      <c r="L86" s="4"/>
      <c r="M86" s="23">
        <v>12.64</v>
      </c>
      <c r="N86" s="4"/>
      <c r="O86" s="4"/>
      <c r="P86" s="17">
        <f t="shared" si="7"/>
        <v>89.652</v>
      </c>
      <c r="Q86" s="17">
        <f t="shared" si="8"/>
        <v>10.347999999999999</v>
      </c>
      <c r="R86" s="4">
        <v>96</v>
      </c>
      <c r="S86" s="22">
        <v>31.888</v>
      </c>
      <c r="T86" s="22">
        <v>16.192000000000004</v>
      </c>
      <c r="U86" s="12"/>
      <c r="V86" s="14">
        <v>48.080000000000005</v>
      </c>
      <c r="W86" s="19"/>
      <c r="X86" s="19">
        <v>0.272</v>
      </c>
      <c r="Y86" s="19"/>
      <c r="Z86" s="19"/>
      <c r="AA86" s="22">
        <v>14.592000000000002</v>
      </c>
      <c r="AB86" s="22"/>
      <c r="AC86" s="19"/>
      <c r="AD86" s="42">
        <f t="shared" si="9"/>
        <v>14.864000000000003</v>
      </c>
      <c r="AE86" s="2"/>
      <c r="AF86" s="14">
        <v>0.6632279534109817</v>
      </c>
      <c r="AG86" s="14">
        <v>6.976744186046509</v>
      </c>
      <c r="AH86" s="10">
        <v>41757</v>
      </c>
      <c r="AI86" s="53" t="s">
        <v>426</v>
      </c>
      <c r="AJ86" s="30"/>
      <c r="AK86" s="30">
        <v>0.2117449030562773</v>
      </c>
      <c r="AL86" s="30">
        <v>0.0816516278574723</v>
      </c>
      <c r="AM86" s="30">
        <v>0.2465509964830012</v>
      </c>
      <c r="AN86" s="30">
        <v>0.5828294592452403</v>
      </c>
      <c r="AO86" s="30">
        <v>0.723810544853996</v>
      </c>
      <c r="AP86" s="30">
        <v>0.64</v>
      </c>
    </row>
    <row r="87" spans="1:42" ht="15">
      <c r="A87" s="35"/>
      <c r="B87" s="5" t="s">
        <v>396</v>
      </c>
      <c r="C87" s="33" t="s">
        <v>179</v>
      </c>
      <c r="D87" s="10">
        <v>41757</v>
      </c>
      <c r="E87" s="4" t="s">
        <v>26</v>
      </c>
      <c r="F87" s="23">
        <v>52.952</v>
      </c>
      <c r="G87" s="23">
        <v>23.432</v>
      </c>
      <c r="H87" s="4"/>
      <c r="I87" s="4"/>
      <c r="J87" s="4">
        <v>0.435</v>
      </c>
      <c r="K87" s="4"/>
      <c r="L87" s="4"/>
      <c r="M87" s="23">
        <v>13.026</v>
      </c>
      <c r="N87" s="4"/>
      <c r="O87" s="4"/>
      <c r="P87" s="17">
        <f t="shared" si="7"/>
        <v>89.845</v>
      </c>
      <c r="Q87" s="17">
        <f t="shared" si="8"/>
        <v>10.155000000000001</v>
      </c>
      <c r="R87" s="4">
        <v>96</v>
      </c>
      <c r="S87" s="22">
        <v>31.568</v>
      </c>
      <c r="T87" s="22">
        <v>16.464</v>
      </c>
      <c r="U87" s="12"/>
      <c r="V87" s="14">
        <v>48.032</v>
      </c>
      <c r="W87" s="19"/>
      <c r="X87" s="19">
        <v>0.272</v>
      </c>
      <c r="Y87" s="19"/>
      <c r="Z87" s="19"/>
      <c r="AA87" s="22">
        <v>15.056000000000001</v>
      </c>
      <c r="AB87" s="22"/>
      <c r="AC87" s="19"/>
      <c r="AD87" s="42">
        <f t="shared" si="9"/>
        <v>15.328000000000001</v>
      </c>
      <c r="AE87" s="2"/>
      <c r="AF87" s="14">
        <v>0.6572285143237843</v>
      </c>
      <c r="AG87" s="14">
        <v>5.538461538461536</v>
      </c>
      <c r="AH87" s="25"/>
      <c r="AI87" s="50"/>
      <c r="AJ87" s="44"/>
      <c r="AK87" s="44"/>
      <c r="AL87" s="44"/>
      <c r="AM87" s="44"/>
      <c r="AN87" s="44"/>
      <c r="AO87" s="44"/>
      <c r="AP87" s="44"/>
    </row>
    <row r="88" spans="1:42" ht="15">
      <c r="A88" s="35"/>
      <c r="B88" s="5" t="s">
        <v>396</v>
      </c>
      <c r="C88" s="33" t="s">
        <v>180</v>
      </c>
      <c r="D88" s="10">
        <v>41757</v>
      </c>
      <c r="E88" s="4" t="s">
        <v>28</v>
      </c>
      <c r="F88" s="23">
        <v>53.537</v>
      </c>
      <c r="G88" s="23">
        <v>23.027</v>
      </c>
      <c r="H88" s="4"/>
      <c r="I88" s="4"/>
      <c r="J88" s="4">
        <v>0.511</v>
      </c>
      <c r="K88" s="4">
        <v>0.109</v>
      </c>
      <c r="L88" s="4"/>
      <c r="M88" s="23">
        <v>12.222</v>
      </c>
      <c r="N88" s="4"/>
      <c r="O88" s="4"/>
      <c r="P88" s="17">
        <f t="shared" si="7"/>
        <v>89.40599999999998</v>
      </c>
      <c r="Q88" s="17">
        <f t="shared" si="8"/>
        <v>10.594000000000023</v>
      </c>
      <c r="R88" s="4">
        <v>96</v>
      </c>
      <c r="S88" s="22">
        <v>31.984000000000005</v>
      </c>
      <c r="T88" s="22">
        <v>16.208</v>
      </c>
      <c r="U88" s="12"/>
      <c r="V88" s="14">
        <v>48.19200000000001</v>
      </c>
      <c r="W88" s="19"/>
      <c r="X88" s="19">
        <v>0.32000000000000006</v>
      </c>
      <c r="Y88" s="19">
        <v>0.032</v>
      </c>
      <c r="Z88" s="19"/>
      <c r="AA88" s="22">
        <v>14.16</v>
      </c>
      <c r="AB88" s="22"/>
      <c r="AC88" s="19"/>
      <c r="AD88" s="42">
        <f t="shared" si="9"/>
        <v>14.512</v>
      </c>
      <c r="AE88" s="2"/>
      <c r="AF88" s="14">
        <v>0.6636786188579018</v>
      </c>
      <c r="AG88" s="14">
        <v>9.041980624327222</v>
      </c>
      <c r="AH88" s="25"/>
      <c r="AI88" s="50"/>
      <c r="AJ88" s="44"/>
      <c r="AK88" s="44"/>
      <c r="AL88" s="44"/>
      <c r="AM88" s="44"/>
      <c r="AN88" s="44"/>
      <c r="AO88" s="44"/>
      <c r="AP88" s="44"/>
    </row>
    <row r="89" spans="1:42" ht="15">
      <c r="A89" s="35"/>
      <c r="B89" s="5" t="s">
        <v>396</v>
      </c>
      <c r="C89" s="4" t="s">
        <v>186</v>
      </c>
      <c r="D89" s="10">
        <v>41757</v>
      </c>
      <c r="E89" s="4" t="s">
        <v>34</v>
      </c>
      <c r="F89" s="23">
        <v>53.847</v>
      </c>
      <c r="G89" s="23">
        <v>23.257</v>
      </c>
      <c r="H89" s="4"/>
      <c r="I89" s="4"/>
      <c r="J89" s="4">
        <v>0.569</v>
      </c>
      <c r="K89" s="4">
        <v>0.152</v>
      </c>
      <c r="L89" s="4"/>
      <c r="M89" s="23">
        <v>12.372</v>
      </c>
      <c r="N89" s="4"/>
      <c r="O89" s="4"/>
      <c r="P89" s="17">
        <f t="shared" si="7"/>
        <v>90.197</v>
      </c>
      <c r="Q89" s="17">
        <f t="shared" si="8"/>
        <v>9.802999999999997</v>
      </c>
      <c r="R89" s="4">
        <v>96</v>
      </c>
      <c r="S89" s="22">
        <v>31.936000000000003</v>
      </c>
      <c r="T89" s="22">
        <v>16.256</v>
      </c>
      <c r="U89" s="12"/>
      <c r="V89" s="14">
        <v>48.19200000000001</v>
      </c>
      <c r="W89" s="19"/>
      <c r="X89" s="19">
        <v>0.368</v>
      </c>
      <c r="Y89" s="19">
        <v>0.048</v>
      </c>
      <c r="Z89" s="19"/>
      <c r="AA89" s="22">
        <v>14.224000000000002</v>
      </c>
      <c r="AB89" s="22"/>
      <c r="AC89" s="19"/>
      <c r="AD89" s="42">
        <f t="shared" si="9"/>
        <v>14.640000000000002</v>
      </c>
      <c r="AE89" s="2"/>
      <c r="AF89" s="14">
        <v>0.6626826029216467</v>
      </c>
      <c r="AG89" s="14">
        <v>7.970244420828906</v>
      </c>
      <c r="AH89" s="10"/>
      <c r="AI89" s="51"/>
      <c r="AJ89" s="30"/>
      <c r="AK89" s="30"/>
      <c r="AL89" s="30"/>
      <c r="AM89" s="30"/>
      <c r="AN89" s="30"/>
      <c r="AO89" s="30"/>
      <c r="AP89" s="30"/>
    </row>
    <row r="90" spans="1:42" ht="15">
      <c r="A90" s="35"/>
      <c r="B90" s="5" t="s">
        <v>396</v>
      </c>
      <c r="C90" s="4" t="s">
        <v>187</v>
      </c>
      <c r="D90" s="10">
        <v>41757</v>
      </c>
      <c r="E90" s="4" t="s">
        <v>36</v>
      </c>
      <c r="F90" s="23">
        <v>53.047</v>
      </c>
      <c r="G90" s="23">
        <v>23.001</v>
      </c>
      <c r="H90" s="4"/>
      <c r="I90" s="4"/>
      <c r="J90" s="4">
        <v>0.398</v>
      </c>
      <c r="K90" s="4"/>
      <c r="L90" s="4"/>
      <c r="M90" s="23">
        <v>12.514</v>
      </c>
      <c r="N90" s="4"/>
      <c r="O90" s="4"/>
      <c r="P90" s="17">
        <f t="shared" si="7"/>
        <v>88.96</v>
      </c>
      <c r="Q90" s="17">
        <f t="shared" si="8"/>
        <v>11.040000000000006</v>
      </c>
      <c r="R90" s="4">
        <v>96</v>
      </c>
      <c r="S90" s="22">
        <v>31.856</v>
      </c>
      <c r="T90" s="22">
        <v>16.272</v>
      </c>
      <c r="U90" s="12"/>
      <c r="V90" s="14">
        <v>48.128</v>
      </c>
      <c r="W90" s="19"/>
      <c r="X90" s="19">
        <v>0.256</v>
      </c>
      <c r="Y90" s="19"/>
      <c r="Z90" s="19"/>
      <c r="AA90" s="22">
        <v>14.56</v>
      </c>
      <c r="AB90" s="22"/>
      <c r="AC90" s="19"/>
      <c r="AD90" s="42">
        <f t="shared" si="9"/>
        <v>14.816</v>
      </c>
      <c r="AE90" s="2"/>
      <c r="AF90" s="14">
        <v>0.6619015957446809</v>
      </c>
      <c r="AG90" s="14">
        <v>7.961783439490432</v>
      </c>
      <c r="AH90" s="63"/>
      <c r="AI90" s="28"/>
      <c r="AJ90" s="32"/>
      <c r="AK90" s="32"/>
      <c r="AL90" s="32"/>
      <c r="AM90" s="32"/>
      <c r="AN90" s="32"/>
      <c r="AO90" s="32"/>
      <c r="AP90" s="32"/>
    </row>
    <row r="91" spans="1:42" ht="15">
      <c r="A91" s="36" t="s">
        <v>379</v>
      </c>
      <c r="B91" s="1" t="s">
        <v>387</v>
      </c>
      <c r="C91" s="24" t="s">
        <v>402</v>
      </c>
      <c r="D91" s="45">
        <v>41754</v>
      </c>
      <c r="E91" s="24" t="s">
        <v>12</v>
      </c>
      <c r="F91" s="16">
        <v>52.218</v>
      </c>
      <c r="G91" s="16">
        <v>23.068</v>
      </c>
      <c r="H91" s="47">
        <v>0.2963816560771822</v>
      </c>
      <c r="I91" s="24"/>
      <c r="J91" s="24"/>
      <c r="K91" s="24"/>
      <c r="L91" s="24"/>
      <c r="M91" s="24">
        <v>0.65</v>
      </c>
      <c r="N91" s="16">
        <v>19.69</v>
      </c>
      <c r="O91" s="24"/>
      <c r="P91" s="16">
        <f t="shared" si="7"/>
        <v>95.92238165607719</v>
      </c>
      <c r="Q91" s="16">
        <f t="shared" si="8"/>
        <v>4.077618343922808</v>
      </c>
      <c r="R91" s="1">
        <v>96</v>
      </c>
      <c r="S91" s="16">
        <v>31.6</v>
      </c>
      <c r="T91" s="16">
        <v>16.448000000000004</v>
      </c>
      <c r="U91" s="24">
        <v>0.128</v>
      </c>
      <c r="V91" s="46">
        <v>48.176</v>
      </c>
      <c r="W91" s="47"/>
      <c r="X91" s="47"/>
      <c r="Y91" s="47"/>
      <c r="Z91" s="47"/>
      <c r="AA91" s="16">
        <v>0.768</v>
      </c>
      <c r="AB91" s="16">
        <v>15.200000000000001</v>
      </c>
      <c r="AC91" s="47"/>
      <c r="AD91" s="46">
        <f t="shared" si="9"/>
        <v>15.968000000000002</v>
      </c>
      <c r="AE91" s="24"/>
      <c r="AF91" s="46">
        <v>0.6576756576756577</v>
      </c>
      <c r="AG91" s="46">
        <v>3.0060120240480988</v>
      </c>
      <c r="AH91" s="11">
        <v>41754</v>
      </c>
      <c r="AI91" s="52" t="s">
        <v>435</v>
      </c>
      <c r="AJ91" s="30">
        <v>0.07684106149142066</v>
      </c>
      <c r="AK91" s="30"/>
      <c r="AL91" s="30">
        <v>0.11431958750694785</v>
      </c>
      <c r="AM91" s="30">
        <v>0.29544464913749796</v>
      </c>
      <c r="AN91" s="30">
        <v>0.22501658012649423</v>
      </c>
      <c r="AO91" s="30">
        <v>0.5112094334872415</v>
      </c>
      <c r="AP91" s="30"/>
    </row>
    <row r="92" spans="1:42" ht="15">
      <c r="A92" s="36"/>
      <c r="B92" s="1" t="s">
        <v>387</v>
      </c>
      <c r="C92" s="24" t="s">
        <v>403</v>
      </c>
      <c r="D92" s="45">
        <v>41754</v>
      </c>
      <c r="E92" s="24" t="s">
        <v>13</v>
      </c>
      <c r="F92" s="16">
        <v>51.571</v>
      </c>
      <c r="G92" s="16">
        <v>22.11</v>
      </c>
      <c r="H92" s="47">
        <v>0.317684534396285</v>
      </c>
      <c r="I92" s="24"/>
      <c r="J92" s="24"/>
      <c r="K92" s="24"/>
      <c r="L92" s="24">
        <v>0.329</v>
      </c>
      <c r="M92" s="24">
        <v>0.992</v>
      </c>
      <c r="N92" s="16">
        <v>19.641</v>
      </c>
      <c r="O92" s="24"/>
      <c r="P92" s="16">
        <f t="shared" si="7"/>
        <v>94.96068453439628</v>
      </c>
      <c r="Q92" s="16">
        <f t="shared" si="8"/>
        <v>5.039315465603721</v>
      </c>
      <c r="R92" s="1">
        <v>96</v>
      </c>
      <c r="S92" s="16">
        <v>31.712000000000003</v>
      </c>
      <c r="T92" s="16">
        <v>16.032</v>
      </c>
      <c r="U92" s="24">
        <v>0.144</v>
      </c>
      <c r="V92" s="46">
        <v>47.888</v>
      </c>
      <c r="W92" s="47"/>
      <c r="X92" s="47"/>
      <c r="Y92" s="47"/>
      <c r="Z92" s="47">
        <v>0.08000000000000002</v>
      </c>
      <c r="AA92" s="16">
        <v>1.184</v>
      </c>
      <c r="AB92" s="16">
        <v>15.408</v>
      </c>
      <c r="AC92" s="47"/>
      <c r="AD92" s="46">
        <f t="shared" si="9"/>
        <v>16.672</v>
      </c>
      <c r="AE92" s="24"/>
      <c r="AF92" s="46">
        <v>0.6642091152815013</v>
      </c>
      <c r="AG92" s="46">
        <v>-4.2979942693409665</v>
      </c>
      <c r="AH92" s="7"/>
      <c r="AI92" s="28"/>
      <c r="AJ92" s="32"/>
      <c r="AK92" s="32"/>
      <c r="AL92" s="32"/>
      <c r="AM92" s="32"/>
      <c r="AN92" s="32"/>
      <c r="AO92" s="32"/>
      <c r="AP92" s="32"/>
    </row>
    <row r="93" spans="1:42" ht="15">
      <c r="A93" s="35" t="s">
        <v>379</v>
      </c>
      <c r="B93" s="5" t="s">
        <v>396</v>
      </c>
      <c r="C93" s="33" t="s">
        <v>181</v>
      </c>
      <c r="D93" s="54">
        <v>41757</v>
      </c>
      <c r="E93" s="33" t="s">
        <v>29</v>
      </c>
      <c r="F93" s="17">
        <v>54.325</v>
      </c>
      <c r="G93" s="17">
        <v>23.136</v>
      </c>
      <c r="H93" s="40">
        <v>0.28451495204707794</v>
      </c>
      <c r="I93" s="33"/>
      <c r="J93" s="33"/>
      <c r="K93" s="33"/>
      <c r="L93" s="33"/>
      <c r="M93" s="33">
        <v>0.781</v>
      </c>
      <c r="N93" s="17">
        <v>20.126</v>
      </c>
      <c r="O93" s="33"/>
      <c r="P93" s="17">
        <f t="shared" si="7"/>
        <v>98.65251495204708</v>
      </c>
      <c r="Q93" s="17">
        <f t="shared" si="8"/>
        <v>1.3474850479529152</v>
      </c>
      <c r="R93" s="4">
        <v>96</v>
      </c>
      <c r="S93" s="17">
        <v>31.904000000000003</v>
      </c>
      <c r="T93" s="17">
        <v>16.012</v>
      </c>
      <c r="U93" s="33">
        <v>0.124</v>
      </c>
      <c r="V93" s="42">
        <v>48.040000000000006</v>
      </c>
      <c r="W93" s="40"/>
      <c r="X93" s="40"/>
      <c r="Y93" s="40"/>
      <c r="Z93" s="40"/>
      <c r="AA93" s="17">
        <v>0.8880000000000001</v>
      </c>
      <c r="AB93" s="17">
        <v>15.080000000000002</v>
      </c>
      <c r="AC93" s="40"/>
      <c r="AD93" s="42">
        <f t="shared" si="9"/>
        <v>15.968000000000002</v>
      </c>
      <c r="AF93" s="42">
        <v>0.6658318724434428</v>
      </c>
      <c r="AG93" s="42">
        <v>0.27555110220441187</v>
      </c>
      <c r="AH93" s="10">
        <v>41757</v>
      </c>
      <c r="AI93" s="51" t="s">
        <v>427</v>
      </c>
      <c r="AJ93" s="30"/>
      <c r="AK93" s="30">
        <v>0.13845721169788988</v>
      </c>
      <c r="AL93" s="30">
        <v>0.22795941295426866</v>
      </c>
      <c r="AM93" s="30">
        <v>0.1189877742421705</v>
      </c>
      <c r="AN93" s="30">
        <v>0.555306449264813</v>
      </c>
      <c r="AO93" s="30">
        <v>0.20961321401338798</v>
      </c>
      <c r="AP93" s="30">
        <v>0.5996017921473749</v>
      </c>
    </row>
    <row r="94" spans="1:42" ht="15">
      <c r="A94" s="35"/>
      <c r="B94" s="5" t="s">
        <v>396</v>
      </c>
      <c r="C94" s="33" t="s">
        <v>182</v>
      </c>
      <c r="D94" s="54">
        <v>41757</v>
      </c>
      <c r="E94" s="33" t="s">
        <v>30</v>
      </c>
      <c r="F94" s="17">
        <v>54.09</v>
      </c>
      <c r="G94" s="17">
        <v>22.858</v>
      </c>
      <c r="H94" s="40">
        <v>0.18629295603886561</v>
      </c>
      <c r="I94" s="33"/>
      <c r="J94" s="33"/>
      <c r="K94" s="33"/>
      <c r="L94" s="33"/>
      <c r="M94" s="33">
        <v>0.777</v>
      </c>
      <c r="N94" s="17">
        <v>20.285</v>
      </c>
      <c r="O94" s="33"/>
      <c r="P94" s="17">
        <f t="shared" si="7"/>
        <v>98.19629295603887</v>
      </c>
      <c r="Q94" s="17">
        <f t="shared" si="8"/>
        <v>1.8037070439611256</v>
      </c>
      <c r="R94" s="4">
        <v>96</v>
      </c>
      <c r="S94" s="17">
        <v>31.940000000000005</v>
      </c>
      <c r="T94" s="17">
        <v>15.908</v>
      </c>
      <c r="U94" s="33">
        <v>0.08400000000000002</v>
      </c>
      <c r="V94" s="42">
        <v>47.93200000000001</v>
      </c>
      <c r="W94" s="40"/>
      <c r="X94" s="40"/>
      <c r="Y94" s="40"/>
      <c r="Z94" s="40"/>
      <c r="AA94" s="17">
        <v>0.8880000000000001</v>
      </c>
      <c r="AB94" s="17">
        <v>15.284</v>
      </c>
      <c r="AC94" s="40"/>
      <c r="AD94" s="42">
        <f t="shared" si="9"/>
        <v>16.172</v>
      </c>
      <c r="AF94" s="42">
        <v>0.6675305132920917</v>
      </c>
      <c r="AG94" s="42">
        <v>-1.6324511501360446</v>
      </c>
      <c r="AH94" s="25"/>
      <c r="AI94" s="50"/>
      <c r="AJ94" s="44"/>
      <c r="AK94" s="44"/>
      <c r="AL94" s="44"/>
      <c r="AM94" s="44"/>
      <c r="AN94" s="44"/>
      <c r="AO94" s="44"/>
      <c r="AP94" s="44"/>
    </row>
    <row r="95" spans="1:42" ht="15">
      <c r="A95" s="35"/>
      <c r="B95" s="5" t="s">
        <v>396</v>
      </c>
      <c r="C95" s="33" t="s">
        <v>183</v>
      </c>
      <c r="D95" s="54">
        <v>41757</v>
      </c>
      <c r="E95" s="33" t="s">
        <v>31</v>
      </c>
      <c r="F95" s="17">
        <v>53.613</v>
      </c>
      <c r="G95" s="17">
        <v>22.511</v>
      </c>
      <c r="H95" s="40">
        <v>0.2607815439868694</v>
      </c>
      <c r="I95" s="33"/>
      <c r="J95" s="33"/>
      <c r="K95" s="33"/>
      <c r="L95" s="33"/>
      <c r="M95" s="33">
        <v>0.885</v>
      </c>
      <c r="N95" s="17">
        <v>19.865</v>
      </c>
      <c r="O95" s="33"/>
      <c r="P95" s="17">
        <f t="shared" si="7"/>
        <v>97.13478154398686</v>
      </c>
      <c r="Q95" s="17">
        <f t="shared" si="8"/>
        <v>2.865218456013139</v>
      </c>
      <c r="R95" s="4">
        <v>96</v>
      </c>
      <c r="S95" s="17">
        <v>31.980000000000004</v>
      </c>
      <c r="T95" s="17">
        <v>15.824000000000002</v>
      </c>
      <c r="U95" s="33">
        <v>0.11600000000000002</v>
      </c>
      <c r="V95" s="42">
        <v>47.92</v>
      </c>
      <c r="W95" s="40"/>
      <c r="X95" s="40"/>
      <c r="Y95" s="40"/>
      <c r="Z95" s="40"/>
      <c r="AA95" s="17">
        <v>1.024</v>
      </c>
      <c r="AB95" s="17">
        <v>15.116</v>
      </c>
      <c r="AC95" s="40"/>
      <c r="AD95" s="42">
        <f t="shared" si="9"/>
        <v>16.14</v>
      </c>
      <c r="AF95" s="42">
        <v>0.6689816751736256</v>
      </c>
      <c r="AG95" s="42">
        <v>-1.9578686493184678</v>
      </c>
      <c r="AH95" s="25"/>
      <c r="AI95" s="50"/>
      <c r="AJ95" s="44"/>
      <c r="AK95" s="44"/>
      <c r="AL95" s="44"/>
      <c r="AM95" s="44"/>
      <c r="AN95" s="44"/>
      <c r="AO95" s="44"/>
      <c r="AP95" s="44"/>
    </row>
    <row r="96" spans="1:42" ht="15">
      <c r="A96" s="35"/>
      <c r="B96" s="5" t="s">
        <v>396</v>
      </c>
      <c r="C96" s="33" t="s">
        <v>184</v>
      </c>
      <c r="D96" s="54">
        <v>41757</v>
      </c>
      <c r="E96" s="33" t="s">
        <v>32</v>
      </c>
      <c r="F96" s="17">
        <v>53.927</v>
      </c>
      <c r="G96" s="17">
        <v>22.599</v>
      </c>
      <c r="H96" s="40">
        <v>0.2906627625686982</v>
      </c>
      <c r="I96" s="33"/>
      <c r="J96" s="33"/>
      <c r="K96" s="33"/>
      <c r="L96" s="33"/>
      <c r="M96" s="33">
        <v>0.888</v>
      </c>
      <c r="N96" s="17">
        <v>20.253</v>
      </c>
      <c r="O96" s="33"/>
      <c r="P96" s="17">
        <f t="shared" si="7"/>
        <v>97.9576627625687</v>
      </c>
      <c r="Q96" s="17">
        <f t="shared" si="8"/>
        <v>2.0423372374312976</v>
      </c>
      <c r="R96" s="4">
        <v>96</v>
      </c>
      <c r="S96" s="17">
        <v>31.980000000000004</v>
      </c>
      <c r="T96" s="17">
        <v>15.796</v>
      </c>
      <c r="U96" s="33">
        <v>0.128</v>
      </c>
      <c r="V96" s="42">
        <v>47.904</v>
      </c>
      <c r="W96" s="40"/>
      <c r="X96" s="40"/>
      <c r="Y96" s="40"/>
      <c r="Z96" s="40"/>
      <c r="AA96" s="17">
        <v>1.02</v>
      </c>
      <c r="AB96" s="17">
        <v>15.32</v>
      </c>
      <c r="AC96" s="40"/>
      <c r="AD96" s="42">
        <f t="shared" si="9"/>
        <v>16.34</v>
      </c>
      <c r="AF96" s="42">
        <v>0.6693737441393168</v>
      </c>
      <c r="AG96" s="42">
        <v>-3.3292533659730754</v>
      </c>
      <c r="AH96" s="25"/>
      <c r="AI96" s="50"/>
      <c r="AJ96" s="44"/>
      <c r="AK96" s="44"/>
      <c r="AL96" s="44"/>
      <c r="AM96" s="44"/>
      <c r="AN96" s="44"/>
      <c r="AO96" s="44"/>
      <c r="AP96" s="44"/>
    </row>
    <row r="97" spans="1:42" ht="15">
      <c r="A97" s="35"/>
      <c r="B97" s="5" t="s">
        <v>396</v>
      </c>
      <c r="C97" s="33" t="s">
        <v>185</v>
      </c>
      <c r="D97" s="54">
        <v>41757</v>
      </c>
      <c r="E97" s="33" t="s">
        <v>33</v>
      </c>
      <c r="F97" s="17">
        <v>55.12</v>
      </c>
      <c r="G97" s="17">
        <v>23.058</v>
      </c>
      <c r="H97" s="40">
        <v>0.2441967528122659</v>
      </c>
      <c r="I97" s="33"/>
      <c r="J97" s="33"/>
      <c r="K97" s="33"/>
      <c r="L97" s="33"/>
      <c r="M97" s="33">
        <v>0.898</v>
      </c>
      <c r="N97" s="17">
        <v>20.226</v>
      </c>
      <c r="O97" s="33"/>
      <c r="P97" s="17">
        <f t="shared" si="7"/>
        <v>99.54619675281226</v>
      </c>
      <c r="Q97" s="17">
        <f t="shared" si="8"/>
        <v>0.4538032471877358</v>
      </c>
      <c r="R97" s="4">
        <v>96</v>
      </c>
      <c r="S97" s="17">
        <v>32.076</v>
      </c>
      <c r="T97" s="17">
        <v>15.812000000000001</v>
      </c>
      <c r="U97" s="33">
        <v>0.10800000000000001</v>
      </c>
      <c r="V97" s="42">
        <v>47.996</v>
      </c>
      <c r="W97" s="40"/>
      <c r="X97" s="40"/>
      <c r="Y97" s="40"/>
      <c r="Z97" s="40"/>
      <c r="AA97" s="17">
        <v>1.0120000000000002</v>
      </c>
      <c r="AB97" s="17">
        <v>15.016</v>
      </c>
      <c r="AC97" s="40"/>
      <c r="AD97" s="42">
        <f t="shared" si="9"/>
        <v>16.028</v>
      </c>
      <c r="AF97" s="42">
        <v>0.6698128967591046</v>
      </c>
      <c r="AG97" s="42">
        <v>-1.347641627152479</v>
      </c>
      <c r="AH97" s="63"/>
      <c r="AI97" s="28"/>
      <c r="AJ97" s="32"/>
      <c r="AK97" s="32"/>
      <c r="AL97" s="32"/>
      <c r="AM97" s="32"/>
      <c r="AN97" s="32"/>
      <c r="AO97" s="32"/>
      <c r="AP97" s="32"/>
    </row>
    <row r="98" spans="1:42" ht="15">
      <c r="A98" s="35"/>
      <c r="B98" s="5" t="s">
        <v>396</v>
      </c>
      <c r="C98" s="33" t="s">
        <v>291</v>
      </c>
      <c r="D98" s="54">
        <v>41772</v>
      </c>
      <c r="E98" s="33" t="s">
        <v>56</v>
      </c>
      <c r="F98" s="17">
        <v>52.856</v>
      </c>
      <c r="G98" s="17">
        <v>22.552</v>
      </c>
      <c r="H98" s="33">
        <v>0.284</v>
      </c>
      <c r="I98" s="33"/>
      <c r="J98" s="33"/>
      <c r="K98" s="33"/>
      <c r="L98" s="33">
        <v>0.233</v>
      </c>
      <c r="M98" s="33">
        <v>0.815</v>
      </c>
      <c r="N98" s="17">
        <v>19.82</v>
      </c>
      <c r="O98" s="33"/>
      <c r="P98" s="17">
        <f t="shared" si="7"/>
        <v>96.56</v>
      </c>
      <c r="Q98" s="17">
        <f t="shared" si="8"/>
        <v>3.4399999999999977</v>
      </c>
      <c r="R98" s="4">
        <v>96</v>
      </c>
      <c r="S98" s="17">
        <v>31.828</v>
      </c>
      <c r="T98" s="17">
        <v>16.004</v>
      </c>
      <c r="U98" s="33">
        <v>0.128</v>
      </c>
      <c r="V98" s="42">
        <v>47.96</v>
      </c>
      <c r="W98" s="40"/>
      <c r="X98" s="40"/>
      <c r="Y98" s="40"/>
      <c r="Z98" s="40">
        <v>0.05600000000000001</v>
      </c>
      <c r="AA98" s="17">
        <v>0.952</v>
      </c>
      <c r="AB98" s="17">
        <v>15.224000000000002</v>
      </c>
      <c r="AC98" s="40"/>
      <c r="AD98" s="42">
        <f t="shared" si="9"/>
        <v>16.232000000000003</v>
      </c>
      <c r="AF98" s="42">
        <v>0.6654122763003847</v>
      </c>
      <c r="AG98" s="42">
        <v>-1.7436149312377247</v>
      </c>
      <c r="AH98" s="10">
        <v>41772</v>
      </c>
      <c r="AI98" s="51" t="s">
        <v>440</v>
      </c>
      <c r="AJ98" s="30"/>
      <c r="AK98" s="30">
        <v>0.042712045591603666</v>
      </c>
      <c r="AL98" s="30"/>
      <c r="AM98" s="30">
        <v>0.1429352983866466</v>
      </c>
      <c r="AN98" s="30">
        <v>0.22635512204590671</v>
      </c>
      <c r="AO98" s="30">
        <v>0.511903284832</v>
      </c>
      <c r="AP98" s="30">
        <v>0.21342074964006505</v>
      </c>
    </row>
    <row r="99" spans="1:42" ht="15">
      <c r="A99" s="35"/>
      <c r="B99" s="5" t="s">
        <v>396</v>
      </c>
      <c r="C99" s="33" t="s">
        <v>292</v>
      </c>
      <c r="D99" s="54">
        <v>41772</v>
      </c>
      <c r="E99" s="33" t="s">
        <v>57</v>
      </c>
      <c r="F99" s="17">
        <v>52.539</v>
      </c>
      <c r="G99" s="17">
        <v>22.493</v>
      </c>
      <c r="H99" s="33">
        <v>0.278</v>
      </c>
      <c r="I99" s="33"/>
      <c r="J99" s="33"/>
      <c r="K99" s="33"/>
      <c r="L99" s="33"/>
      <c r="M99" s="33">
        <v>0.831</v>
      </c>
      <c r="N99" s="17">
        <v>19.876</v>
      </c>
      <c r="O99" s="33"/>
      <c r="P99" s="17">
        <f t="shared" si="7"/>
        <v>96.01700000000001</v>
      </c>
      <c r="Q99" s="17">
        <f t="shared" si="8"/>
        <v>3.98299999999999</v>
      </c>
      <c r="R99" s="4">
        <v>96</v>
      </c>
      <c r="S99" s="17">
        <v>31.792</v>
      </c>
      <c r="T99" s="17">
        <v>16.04</v>
      </c>
      <c r="U99" s="33">
        <v>0.128</v>
      </c>
      <c r="V99" s="42">
        <v>47.96</v>
      </c>
      <c r="W99" s="40"/>
      <c r="X99" s="40"/>
      <c r="Y99" s="40"/>
      <c r="Z99" s="40"/>
      <c r="AA99" s="17">
        <v>0.976</v>
      </c>
      <c r="AB99" s="17">
        <v>15.344000000000001</v>
      </c>
      <c r="AC99" s="40"/>
      <c r="AD99" s="42">
        <f t="shared" si="9"/>
        <v>16.32</v>
      </c>
      <c r="AF99" s="42">
        <v>0.6646596420806156</v>
      </c>
      <c r="AG99" s="42">
        <v>-1.715686274509811</v>
      </c>
      <c r="AH99" s="25"/>
      <c r="AI99" s="50"/>
      <c r="AJ99" s="44"/>
      <c r="AK99" s="44"/>
      <c r="AL99" s="44"/>
      <c r="AM99" s="44"/>
      <c r="AN99" s="44"/>
      <c r="AO99" s="44"/>
      <c r="AP99" s="44"/>
    </row>
    <row r="100" spans="1:42" ht="15">
      <c r="A100" s="35"/>
      <c r="B100" s="5" t="s">
        <v>396</v>
      </c>
      <c r="C100" s="33" t="s">
        <v>293</v>
      </c>
      <c r="D100" s="54">
        <v>41772</v>
      </c>
      <c r="E100" s="33" t="s">
        <v>58</v>
      </c>
      <c r="F100" s="17">
        <v>53.032</v>
      </c>
      <c r="G100" s="17">
        <v>22.815</v>
      </c>
      <c r="H100" s="33">
        <v>0.25</v>
      </c>
      <c r="I100" s="33"/>
      <c r="J100" s="33"/>
      <c r="K100" s="33"/>
      <c r="L100" s="33"/>
      <c r="M100" s="33">
        <v>0.725</v>
      </c>
      <c r="N100" s="17">
        <v>19.875</v>
      </c>
      <c r="O100" s="33"/>
      <c r="P100" s="17">
        <f t="shared" si="7"/>
        <v>96.69699999999999</v>
      </c>
      <c r="Q100" s="17">
        <f t="shared" si="8"/>
        <v>3.3030000000000115</v>
      </c>
      <c r="R100" s="4">
        <v>96</v>
      </c>
      <c r="S100" s="17">
        <v>31.772</v>
      </c>
      <c r="T100" s="17">
        <v>16.108</v>
      </c>
      <c r="U100" s="33">
        <v>0.11200000000000002</v>
      </c>
      <c r="V100" s="42">
        <v>47.992</v>
      </c>
      <c r="W100" s="40"/>
      <c r="X100" s="40"/>
      <c r="Y100" s="40"/>
      <c r="Z100" s="40"/>
      <c r="AA100" s="17">
        <v>0.844</v>
      </c>
      <c r="AB100" s="17">
        <v>15.188</v>
      </c>
      <c r="AC100" s="40"/>
      <c r="AD100" s="42">
        <f t="shared" si="9"/>
        <v>16.032</v>
      </c>
      <c r="AF100" s="42">
        <v>0.6635756056808688</v>
      </c>
      <c r="AG100" s="42">
        <v>0.47405189620758803</v>
      </c>
      <c r="AH100" s="63"/>
      <c r="AI100" s="28"/>
      <c r="AJ100" s="32"/>
      <c r="AK100" s="32"/>
      <c r="AL100" s="32"/>
      <c r="AM100" s="32"/>
      <c r="AN100" s="32"/>
      <c r="AO100" s="32"/>
      <c r="AP100" s="32"/>
    </row>
    <row r="101" spans="1:42" ht="15">
      <c r="A101" s="35" t="s">
        <v>457</v>
      </c>
      <c r="B101" s="5" t="s">
        <v>396</v>
      </c>
      <c r="C101" s="17" t="s">
        <v>300</v>
      </c>
      <c r="D101" s="54">
        <v>41773</v>
      </c>
      <c r="E101" s="17" t="s">
        <v>8</v>
      </c>
      <c r="F101" s="17">
        <v>46.344</v>
      </c>
      <c r="G101" s="17">
        <v>22.457</v>
      </c>
      <c r="H101" s="17"/>
      <c r="I101" s="17"/>
      <c r="J101" s="17">
        <v>7.834</v>
      </c>
      <c r="K101" s="17"/>
      <c r="L101" s="17"/>
      <c r="M101" s="17">
        <v>0.681</v>
      </c>
      <c r="N101" s="17">
        <v>5.036</v>
      </c>
      <c r="O101" s="17"/>
      <c r="P101" s="17">
        <f t="shared" si="7"/>
        <v>82.352</v>
      </c>
      <c r="Q101" s="17">
        <f t="shared" si="8"/>
        <v>17.647999999999996</v>
      </c>
      <c r="R101" s="4">
        <v>32</v>
      </c>
      <c r="S101" s="23">
        <v>10.246664105</v>
      </c>
      <c r="T101" s="23">
        <v>5.851998537000001</v>
      </c>
      <c r="U101" s="40"/>
      <c r="V101" s="42">
        <f aca="true" t="shared" si="10" ref="V101:V144">S101+T101+U101</f>
        <v>16.098662642</v>
      </c>
      <c r="W101" s="40"/>
      <c r="X101" s="40">
        <v>1.8559995360000001</v>
      </c>
      <c r="Y101" s="40"/>
      <c r="Z101" s="40"/>
      <c r="AA101" s="17">
        <v>0.29199992700000005</v>
      </c>
      <c r="AB101" s="17">
        <v>1.419999645</v>
      </c>
      <c r="AC101" s="40"/>
      <c r="AD101" s="42">
        <f t="shared" si="9"/>
        <v>3.5679991080000004</v>
      </c>
      <c r="AE101" s="17"/>
      <c r="AF101" s="42">
        <v>0.6364916349180056</v>
      </c>
      <c r="AG101" s="42">
        <v>7.890855457227156</v>
      </c>
      <c r="AH101" s="10">
        <v>41773</v>
      </c>
      <c r="AI101" s="51" t="s">
        <v>443</v>
      </c>
      <c r="AJ101" s="30">
        <v>0.024496912495274234</v>
      </c>
      <c r="AK101" s="30">
        <v>0.7082852357585705</v>
      </c>
      <c r="AL101" s="30">
        <v>0.14462895729608913</v>
      </c>
      <c r="AM101" s="30">
        <v>0.33949020264612295</v>
      </c>
      <c r="AN101" s="30">
        <v>0.22174099416056037</v>
      </c>
      <c r="AO101" s="30">
        <v>0.23822988403286638</v>
      </c>
      <c r="AP101" s="30">
        <v>0.24438098610513276</v>
      </c>
    </row>
    <row r="102" spans="1:42" ht="15">
      <c r="A102" s="35"/>
      <c r="B102" s="5" t="s">
        <v>396</v>
      </c>
      <c r="C102" s="17" t="s">
        <v>312</v>
      </c>
      <c r="D102" s="54">
        <v>41773</v>
      </c>
      <c r="E102" s="17" t="s">
        <v>20</v>
      </c>
      <c r="F102" s="17">
        <v>47.434</v>
      </c>
      <c r="G102" s="17">
        <v>22.526</v>
      </c>
      <c r="H102" s="17"/>
      <c r="I102" s="17">
        <v>0.066</v>
      </c>
      <c r="J102" s="17">
        <v>8.414</v>
      </c>
      <c r="K102" s="17"/>
      <c r="L102" s="17"/>
      <c r="M102" s="17">
        <v>0.519</v>
      </c>
      <c r="N102" s="17">
        <v>5.373</v>
      </c>
      <c r="O102" s="17"/>
      <c r="P102" s="17">
        <f t="shared" si="7"/>
        <v>84.33200000000001</v>
      </c>
      <c r="Q102" s="17">
        <f t="shared" si="8"/>
        <v>15.667999999999992</v>
      </c>
      <c r="R102" s="4">
        <v>32</v>
      </c>
      <c r="S102" s="23">
        <v>10.243997439000001</v>
      </c>
      <c r="T102" s="23">
        <v>5.7333319000000005</v>
      </c>
      <c r="U102" s="40"/>
      <c r="V102" s="42">
        <f t="shared" si="10"/>
        <v>15.977329339</v>
      </c>
      <c r="W102" s="40">
        <v>0.021333328000000002</v>
      </c>
      <c r="X102" s="40">
        <v>1.94666618</v>
      </c>
      <c r="Y102" s="40"/>
      <c r="Z102" s="40"/>
      <c r="AA102" s="17">
        <v>0.21733327900000002</v>
      </c>
      <c r="AB102" s="17">
        <v>1.4799996300000002</v>
      </c>
      <c r="AC102" s="40"/>
      <c r="AD102" s="42">
        <f t="shared" si="9"/>
        <v>3.665332417</v>
      </c>
      <c r="AE102" s="17"/>
      <c r="AF102" s="42">
        <v>0.6411583076024368</v>
      </c>
      <c r="AG102" s="42">
        <v>1.7751479289940766</v>
      </c>
      <c r="AH102" s="25"/>
      <c r="AI102" s="50"/>
      <c r="AJ102" s="44"/>
      <c r="AK102" s="44"/>
      <c r="AL102" s="44"/>
      <c r="AM102" s="44"/>
      <c r="AN102" s="44"/>
      <c r="AO102" s="44"/>
      <c r="AP102" s="44"/>
    </row>
    <row r="103" spans="1:42" ht="15">
      <c r="A103" s="35"/>
      <c r="B103" s="5" t="s">
        <v>396</v>
      </c>
      <c r="C103" s="17" t="s">
        <v>313</v>
      </c>
      <c r="D103" s="54">
        <v>41773</v>
      </c>
      <c r="E103" s="17" t="s">
        <v>21</v>
      </c>
      <c r="F103" s="17">
        <v>46.056</v>
      </c>
      <c r="G103" s="17">
        <v>22.294</v>
      </c>
      <c r="H103" s="17"/>
      <c r="I103" s="17"/>
      <c r="J103" s="17">
        <v>8.766</v>
      </c>
      <c r="K103" s="17"/>
      <c r="L103" s="17"/>
      <c r="M103" s="17">
        <v>0.695</v>
      </c>
      <c r="N103" s="17">
        <v>5.461</v>
      </c>
      <c r="O103" s="17"/>
      <c r="P103" s="17">
        <f t="shared" si="7"/>
        <v>83.27199999999999</v>
      </c>
      <c r="Q103" s="17">
        <f t="shared" si="8"/>
        <v>16.72800000000001</v>
      </c>
      <c r="R103" s="4">
        <v>32</v>
      </c>
      <c r="S103" s="23">
        <v>10.137330799</v>
      </c>
      <c r="T103" s="23">
        <v>5.783998554000001</v>
      </c>
      <c r="U103" s="40"/>
      <c r="V103" s="42">
        <f t="shared" si="10"/>
        <v>15.921329353</v>
      </c>
      <c r="W103" s="40"/>
      <c r="X103" s="40">
        <v>2.06666615</v>
      </c>
      <c r="Y103" s="40"/>
      <c r="Z103" s="40"/>
      <c r="AA103" s="17">
        <v>0.295999926</v>
      </c>
      <c r="AB103" s="17">
        <v>1.53333295</v>
      </c>
      <c r="AC103" s="40"/>
      <c r="AD103" s="42">
        <f t="shared" si="9"/>
        <v>3.895999026</v>
      </c>
      <c r="AE103" s="17"/>
      <c r="AF103" s="42">
        <v>0.6367138430617202</v>
      </c>
      <c r="AG103" s="42">
        <v>-2.996422182468692</v>
      </c>
      <c r="AH103" s="25"/>
      <c r="AI103" s="50"/>
      <c r="AJ103" s="44"/>
      <c r="AK103" s="44"/>
      <c r="AL103" s="44"/>
      <c r="AM103" s="44"/>
      <c r="AN103" s="44"/>
      <c r="AO103" s="44"/>
      <c r="AP103" s="44"/>
    </row>
    <row r="104" spans="1:42" ht="15">
      <c r="A104" s="35"/>
      <c r="B104" s="5" t="s">
        <v>396</v>
      </c>
      <c r="C104" s="17" t="s">
        <v>314</v>
      </c>
      <c r="D104" s="54">
        <v>41773</v>
      </c>
      <c r="E104" s="17" t="s">
        <v>22</v>
      </c>
      <c r="F104" s="17">
        <v>46.33</v>
      </c>
      <c r="G104" s="17">
        <v>22.217</v>
      </c>
      <c r="H104" s="17"/>
      <c r="I104" s="17"/>
      <c r="J104" s="17">
        <v>8.717</v>
      </c>
      <c r="K104" s="17">
        <v>0.212</v>
      </c>
      <c r="L104" s="17">
        <v>0</v>
      </c>
      <c r="M104" s="17">
        <v>0.781</v>
      </c>
      <c r="N104" s="17">
        <v>5.149</v>
      </c>
      <c r="O104" s="17"/>
      <c r="P104" s="17">
        <f aca="true" t="shared" si="11" ref="P104:P135">F104+G104+H104+I104+J104+K104+L104+M104+N104+O104</f>
        <v>83.406</v>
      </c>
      <c r="Q104" s="17">
        <f t="shared" si="8"/>
        <v>16.593999999999994</v>
      </c>
      <c r="R104" s="4">
        <v>32</v>
      </c>
      <c r="S104" s="23">
        <v>10.187997453000001</v>
      </c>
      <c r="T104" s="23">
        <v>5.758665227000001</v>
      </c>
      <c r="U104" s="40"/>
      <c r="V104" s="42">
        <f t="shared" si="10"/>
        <v>15.946662680000003</v>
      </c>
      <c r="W104" s="40"/>
      <c r="X104" s="40">
        <v>2.05333282</v>
      </c>
      <c r="Y104" s="40">
        <v>0.026666660000000002</v>
      </c>
      <c r="Z104" s="40"/>
      <c r="AA104" s="17">
        <v>0.33333325</v>
      </c>
      <c r="AB104" s="17">
        <v>1.443999639</v>
      </c>
      <c r="AC104" s="40"/>
      <c r="AD104" s="42">
        <f aca="true" t="shared" si="12" ref="AD104:AD135">W104+X104+Y104+Z104+AA104+AB104+AC104</f>
        <v>3.857332369</v>
      </c>
      <c r="AE104" s="17"/>
      <c r="AF104" s="42">
        <v>0.6388795986622073</v>
      </c>
      <c r="AG104" s="42">
        <v>-3.0092072759937194</v>
      </c>
      <c r="AH104" s="25"/>
      <c r="AI104" s="50"/>
      <c r="AJ104" s="44"/>
      <c r="AK104" s="44"/>
      <c r="AL104" s="44"/>
      <c r="AM104" s="44"/>
      <c r="AN104" s="44"/>
      <c r="AO104" s="44"/>
      <c r="AP104" s="44"/>
    </row>
    <row r="105" spans="1:42" ht="15">
      <c r="A105" s="35"/>
      <c r="B105" s="5" t="s">
        <v>396</v>
      </c>
      <c r="C105" s="17" t="s">
        <v>315</v>
      </c>
      <c r="D105" s="54">
        <v>41773</v>
      </c>
      <c r="E105" s="17" t="s">
        <v>23</v>
      </c>
      <c r="F105" s="17">
        <v>46.792</v>
      </c>
      <c r="G105" s="17">
        <v>22.641</v>
      </c>
      <c r="H105" s="17"/>
      <c r="I105" s="17"/>
      <c r="J105" s="17">
        <v>8.562</v>
      </c>
      <c r="K105" s="17"/>
      <c r="L105" s="17"/>
      <c r="M105" s="17">
        <v>0.913</v>
      </c>
      <c r="N105" s="17">
        <v>4.864</v>
      </c>
      <c r="O105" s="17"/>
      <c r="P105" s="17">
        <f t="shared" si="11"/>
        <v>83.77199999999999</v>
      </c>
      <c r="Q105" s="17">
        <f t="shared" si="8"/>
        <v>16.22800000000001</v>
      </c>
      <c r="R105" s="4">
        <v>32</v>
      </c>
      <c r="S105" s="23">
        <v>10.197330784</v>
      </c>
      <c r="T105" s="23">
        <v>5.8146652130000005</v>
      </c>
      <c r="U105" s="40"/>
      <c r="V105" s="42">
        <f t="shared" si="10"/>
        <v>16.011995997</v>
      </c>
      <c r="W105" s="40"/>
      <c r="X105" s="40">
        <v>1.9986661670000003</v>
      </c>
      <c r="Y105" s="40"/>
      <c r="Z105" s="40"/>
      <c r="AA105" s="17">
        <v>0.385333237</v>
      </c>
      <c r="AB105" s="17">
        <v>1.351999662</v>
      </c>
      <c r="AC105" s="40"/>
      <c r="AD105" s="42">
        <f t="shared" si="12"/>
        <v>3.7359990660000006</v>
      </c>
      <c r="AE105" s="17"/>
      <c r="AF105" s="42">
        <v>0.6368556915646598</v>
      </c>
      <c r="AG105" s="42">
        <v>1.3950244129272171</v>
      </c>
      <c r="AH105" s="25"/>
      <c r="AI105" s="50"/>
      <c r="AJ105" s="44"/>
      <c r="AK105" s="44"/>
      <c r="AL105" s="44"/>
      <c r="AM105" s="44"/>
      <c r="AN105" s="44"/>
      <c r="AO105" s="44"/>
      <c r="AP105" s="44"/>
    </row>
    <row r="106" spans="1:42" ht="15">
      <c r="A106" s="35"/>
      <c r="B106" s="5" t="s">
        <v>396</v>
      </c>
      <c r="C106" s="17" t="s">
        <v>316</v>
      </c>
      <c r="D106" s="54">
        <v>41773</v>
      </c>
      <c r="E106" s="17" t="s">
        <v>24</v>
      </c>
      <c r="F106" s="17">
        <v>46.224</v>
      </c>
      <c r="G106" s="17">
        <v>22.074</v>
      </c>
      <c r="H106" s="17"/>
      <c r="I106" s="17">
        <v>0.044</v>
      </c>
      <c r="J106" s="17">
        <v>8.323</v>
      </c>
      <c r="K106" s="17"/>
      <c r="L106" s="17"/>
      <c r="M106" s="17">
        <v>0.627</v>
      </c>
      <c r="N106" s="17">
        <v>5.804</v>
      </c>
      <c r="O106" s="17"/>
      <c r="P106" s="17">
        <f t="shared" si="11"/>
        <v>83.09599999999999</v>
      </c>
      <c r="Q106" s="17">
        <f t="shared" si="8"/>
        <v>16.90400000000001</v>
      </c>
      <c r="R106" s="4">
        <v>32</v>
      </c>
      <c r="S106" s="23">
        <v>10.195997451</v>
      </c>
      <c r="T106" s="23">
        <v>5.738665232000001</v>
      </c>
      <c r="U106" s="40"/>
      <c r="V106" s="42">
        <f t="shared" si="10"/>
        <v>15.934662683</v>
      </c>
      <c r="W106" s="40">
        <v>0.014666663</v>
      </c>
      <c r="X106" s="40">
        <v>1.9666661750000003</v>
      </c>
      <c r="Y106" s="40"/>
      <c r="Z106" s="40"/>
      <c r="AA106" s="17">
        <v>0.267999933</v>
      </c>
      <c r="AB106" s="17">
        <v>1.6333329250000002</v>
      </c>
      <c r="AC106" s="40"/>
      <c r="AD106" s="42">
        <f t="shared" si="12"/>
        <v>3.882665696000001</v>
      </c>
      <c r="AE106" s="17"/>
      <c r="AF106" s="42">
        <v>0.639862772989708</v>
      </c>
      <c r="AG106" s="42">
        <v>-2.137335152341971</v>
      </c>
      <c r="AH106" s="25"/>
      <c r="AI106" s="50"/>
      <c r="AJ106" s="44"/>
      <c r="AK106" s="44"/>
      <c r="AL106" s="44"/>
      <c r="AM106" s="44"/>
      <c r="AN106" s="44"/>
      <c r="AO106" s="44"/>
      <c r="AP106" s="44"/>
    </row>
    <row r="107" spans="1:42" ht="15">
      <c r="A107" s="35"/>
      <c r="B107" s="5" t="s">
        <v>396</v>
      </c>
      <c r="C107" s="17" t="s">
        <v>317</v>
      </c>
      <c r="D107" s="54">
        <v>41773</v>
      </c>
      <c r="E107" s="17" t="s">
        <v>25</v>
      </c>
      <c r="F107" s="17">
        <v>46.221</v>
      </c>
      <c r="G107" s="17">
        <v>22.398</v>
      </c>
      <c r="H107" s="17"/>
      <c r="I107" s="17"/>
      <c r="J107" s="17">
        <v>8.475</v>
      </c>
      <c r="K107" s="17"/>
      <c r="L107" s="17"/>
      <c r="M107" s="17">
        <v>0.745</v>
      </c>
      <c r="N107" s="17">
        <v>5.205</v>
      </c>
      <c r="O107" s="17"/>
      <c r="P107" s="17">
        <f t="shared" si="11"/>
        <v>83.044</v>
      </c>
      <c r="Q107" s="17">
        <f t="shared" si="8"/>
        <v>16.956000000000003</v>
      </c>
      <c r="R107" s="4">
        <v>32</v>
      </c>
      <c r="S107" s="23">
        <v>10.181330788</v>
      </c>
      <c r="T107" s="23">
        <v>5.8146652130000005</v>
      </c>
      <c r="U107" s="40"/>
      <c r="V107" s="42">
        <f t="shared" si="10"/>
        <v>15.995996001000002</v>
      </c>
      <c r="W107" s="40"/>
      <c r="X107" s="40">
        <v>1.9999995000000002</v>
      </c>
      <c r="Y107" s="40"/>
      <c r="Z107" s="40"/>
      <c r="AA107" s="17">
        <v>0.318666587</v>
      </c>
      <c r="AB107" s="17">
        <v>1.462666301</v>
      </c>
      <c r="AC107" s="40"/>
      <c r="AD107" s="42">
        <f t="shared" si="12"/>
        <v>3.781332388</v>
      </c>
      <c r="AE107" s="17"/>
      <c r="AF107" s="42">
        <v>0.6364924564474452</v>
      </c>
      <c r="AG107" s="42">
        <v>0.5765682656826547</v>
      </c>
      <c r="AH107" s="25"/>
      <c r="AI107" s="50"/>
      <c r="AJ107" s="44"/>
      <c r="AK107" s="44"/>
      <c r="AL107" s="44"/>
      <c r="AM107" s="44"/>
      <c r="AN107" s="44"/>
      <c r="AO107" s="44"/>
      <c r="AP107" s="44"/>
    </row>
    <row r="108" spans="1:42" ht="15">
      <c r="A108" s="35"/>
      <c r="B108" s="5" t="s">
        <v>396</v>
      </c>
      <c r="C108" s="17" t="s">
        <v>318</v>
      </c>
      <c r="D108" s="54">
        <v>41773</v>
      </c>
      <c r="E108" s="17" t="s">
        <v>26</v>
      </c>
      <c r="F108" s="17">
        <v>46.513</v>
      </c>
      <c r="G108" s="17">
        <v>22.392</v>
      </c>
      <c r="H108" s="17"/>
      <c r="I108" s="17"/>
      <c r="J108" s="17">
        <v>8.598</v>
      </c>
      <c r="K108" s="17"/>
      <c r="L108" s="17"/>
      <c r="M108" s="17">
        <v>0.739</v>
      </c>
      <c r="N108" s="17">
        <v>5.454</v>
      </c>
      <c r="O108" s="17"/>
      <c r="P108" s="17">
        <f t="shared" si="11"/>
        <v>83.696</v>
      </c>
      <c r="Q108" s="17">
        <f t="shared" si="8"/>
        <v>16.304000000000002</v>
      </c>
      <c r="R108" s="4">
        <v>32</v>
      </c>
      <c r="S108" s="23">
        <v>10.189330786000001</v>
      </c>
      <c r="T108" s="23">
        <v>5.781331888</v>
      </c>
      <c r="U108" s="40"/>
      <c r="V108" s="42">
        <f t="shared" si="10"/>
        <v>15.970662674000002</v>
      </c>
      <c r="W108" s="40"/>
      <c r="X108" s="40">
        <v>2.018666162</v>
      </c>
      <c r="Y108" s="40"/>
      <c r="Z108" s="40"/>
      <c r="AA108" s="17">
        <v>0.314666588</v>
      </c>
      <c r="AB108" s="17">
        <v>1.523999619</v>
      </c>
      <c r="AC108" s="40"/>
      <c r="AD108" s="42">
        <f t="shared" si="12"/>
        <v>3.8573323690000003</v>
      </c>
      <c r="AE108" s="17"/>
      <c r="AF108" s="42">
        <v>0.6380030055101018</v>
      </c>
      <c r="AG108" s="42">
        <v>-1.6110732924892155</v>
      </c>
      <c r="AH108" s="25"/>
      <c r="AI108" s="50"/>
      <c r="AJ108" s="44"/>
      <c r="AK108" s="44"/>
      <c r="AL108" s="44"/>
      <c r="AM108" s="44"/>
      <c r="AN108" s="44"/>
      <c r="AO108" s="44"/>
      <c r="AP108" s="44"/>
    </row>
    <row r="109" spans="1:42" ht="15">
      <c r="A109" s="35"/>
      <c r="B109" s="5" t="s">
        <v>396</v>
      </c>
      <c r="C109" s="17" t="s">
        <v>319</v>
      </c>
      <c r="D109" s="54">
        <v>41773</v>
      </c>
      <c r="E109" s="17" t="s">
        <v>27</v>
      </c>
      <c r="F109" s="17">
        <v>45.663</v>
      </c>
      <c r="G109" s="17">
        <v>22.378</v>
      </c>
      <c r="H109" s="17"/>
      <c r="I109" s="17"/>
      <c r="J109" s="17">
        <v>8.503</v>
      </c>
      <c r="K109" s="17"/>
      <c r="L109" s="17"/>
      <c r="M109" s="17">
        <v>0.893</v>
      </c>
      <c r="N109" s="17">
        <v>4.059</v>
      </c>
      <c r="O109" s="17"/>
      <c r="P109" s="17">
        <f t="shared" si="11"/>
        <v>81.496</v>
      </c>
      <c r="Q109" s="17">
        <f t="shared" si="8"/>
        <v>18.504000000000005</v>
      </c>
      <c r="R109" s="4">
        <v>32</v>
      </c>
      <c r="S109" s="23">
        <v>10.181330788</v>
      </c>
      <c r="T109" s="23">
        <v>5.879998530000001</v>
      </c>
      <c r="U109" s="40"/>
      <c r="V109" s="42">
        <f t="shared" si="10"/>
        <v>16.061329318000002</v>
      </c>
      <c r="W109" s="40"/>
      <c r="X109" s="40">
        <v>2.030666159</v>
      </c>
      <c r="Y109" s="40"/>
      <c r="Z109" s="40"/>
      <c r="AA109" s="17">
        <v>0.38666657</v>
      </c>
      <c r="AB109" s="17">
        <v>1.1546663780000002</v>
      </c>
      <c r="AC109" s="40"/>
      <c r="AD109" s="42">
        <f t="shared" si="12"/>
        <v>3.571999107</v>
      </c>
      <c r="AE109" s="17"/>
      <c r="AF109" s="42">
        <v>0.6339033704134153</v>
      </c>
      <c r="AG109" s="42">
        <v>4.950023798191352</v>
      </c>
      <c r="AH109" s="25"/>
      <c r="AI109" s="50"/>
      <c r="AJ109" s="44"/>
      <c r="AK109" s="44"/>
      <c r="AL109" s="44"/>
      <c r="AM109" s="44"/>
      <c r="AN109" s="44"/>
      <c r="AO109" s="44"/>
      <c r="AP109" s="44"/>
    </row>
    <row r="110" spans="1:42" ht="15">
      <c r="A110" s="35"/>
      <c r="B110" s="5" t="s">
        <v>396</v>
      </c>
      <c r="C110" s="17" t="s">
        <v>320</v>
      </c>
      <c r="D110" s="54">
        <v>41773</v>
      </c>
      <c r="E110" s="17" t="s">
        <v>28</v>
      </c>
      <c r="F110" s="17">
        <v>46.35</v>
      </c>
      <c r="G110" s="17">
        <v>22.622</v>
      </c>
      <c r="H110" s="17"/>
      <c r="I110" s="17"/>
      <c r="J110" s="17">
        <v>9.129</v>
      </c>
      <c r="K110" s="17"/>
      <c r="L110" s="17"/>
      <c r="M110" s="17">
        <v>1.375</v>
      </c>
      <c r="N110" s="17">
        <v>2.98</v>
      </c>
      <c r="O110" s="17"/>
      <c r="P110" s="17">
        <f t="shared" si="11"/>
        <v>82.45600000000002</v>
      </c>
      <c r="Q110" s="17">
        <f t="shared" si="8"/>
        <v>17.543999999999983</v>
      </c>
      <c r="R110" s="4">
        <v>32</v>
      </c>
      <c r="S110" s="23">
        <v>10.166664125</v>
      </c>
      <c r="T110" s="23">
        <v>5.847998538000001</v>
      </c>
      <c r="U110" s="40"/>
      <c r="V110" s="42">
        <f t="shared" si="10"/>
        <v>16.014662663000003</v>
      </c>
      <c r="W110" s="40"/>
      <c r="X110" s="40">
        <v>2.145332797</v>
      </c>
      <c r="Y110" s="40"/>
      <c r="Z110" s="40"/>
      <c r="AA110" s="17">
        <v>0.5839998540000001</v>
      </c>
      <c r="AB110" s="17">
        <v>0.833333125</v>
      </c>
      <c r="AC110" s="40"/>
      <c r="AD110" s="42">
        <f t="shared" si="12"/>
        <v>3.5626657760000002</v>
      </c>
      <c r="AE110" s="17"/>
      <c r="AF110" s="42">
        <v>0.6348347348264092</v>
      </c>
      <c r="AG110" s="42">
        <v>2.4526979677645513</v>
      </c>
      <c r="AH110" s="25"/>
      <c r="AI110" s="50"/>
      <c r="AJ110" s="44"/>
      <c r="AK110" s="44"/>
      <c r="AL110" s="44"/>
      <c r="AM110" s="44"/>
      <c r="AN110" s="44"/>
      <c r="AO110" s="44"/>
      <c r="AP110" s="44"/>
    </row>
    <row r="111" spans="1:42" ht="15">
      <c r="A111" s="35"/>
      <c r="B111" s="5" t="s">
        <v>396</v>
      </c>
      <c r="C111" s="17" t="s">
        <v>321</v>
      </c>
      <c r="D111" s="54">
        <v>41773</v>
      </c>
      <c r="E111" s="17" t="s">
        <v>29</v>
      </c>
      <c r="F111" s="17">
        <v>47.185</v>
      </c>
      <c r="G111" s="17">
        <v>22.597</v>
      </c>
      <c r="H111" s="17"/>
      <c r="I111" s="17"/>
      <c r="J111" s="17">
        <v>8.4</v>
      </c>
      <c r="K111" s="17"/>
      <c r="L111" s="17"/>
      <c r="M111" s="17">
        <v>1.106</v>
      </c>
      <c r="N111" s="17">
        <v>3.567</v>
      </c>
      <c r="O111" s="17"/>
      <c r="P111" s="17">
        <f t="shared" si="11"/>
        <v>82.85500000000002</v>
      </c>
      <c r="Q111" s="17">
        <f t="shared" si="8"/>
        <v>17.144999999999982</v>
      </c>
      <c r="R111" s="4">
        <v>32</v>
      </c>
      <c r="S111" s="23">
        <v>10.277330764</v>
      </c>
      <c r="T111" s="23">
        <v>5.8013318830000005</v>
      </c>
      <c r="U111" s="40"/>
      <c r="V111" s="42">
        <f t="shared" si="10"/>
        <v>16.078662647</v>
      </c>
      <c r="W111" s="40"/>
      <c r="X111" s="40">
        <v>1.95999951</v>
      </c>
      <c r="Y111" s="40"/>
      <c r="Z111" s="40"/>
      <c r="AA111" s="17">
        <v>0.46666655</v>
      </c>
      <c r="AB111" s="17">
        <v>0.9906664190000001</v>
      </c>
      <c r="AC111" s="40"/>
      <c r="AD111" s="42">
        <f t="shared" si="12"/>
        <v>3.417332479</v>
      </c>
      <c r="AE111" s="17"/>
      <c r="AF111" s="42">
        <v>0.6391906459905464</v>
      </c>
      <c r="AG111" s="42">
        <v>7.884949169352841</v>
      </c>
      <c r="AH111" s="63"/>
      <c r="AI111" s="28"/>
      <c r="AJ111" s="32"/>
      <c r="AK111" s="32"/>
      <c r="AL111" s="32"/>
      <c r="AM111" s="32"/>
      <c r="AN111" s="32"/>
      <c r="AO111" s="32"/>
      <c r="AP111" s="32"/>
    </row>
    <row r="112" spans="1:42" ht="15">
      <c r="A112" s="35"/>
      <c r="B112" s="5" t="s">
        <v>396</v>
      </c>
      <c r="C112" s="17" t="s">
        <v>341</v>
      </c>
      <c r="D112" s="54">
        <v>41774</v>
      </c>
      <c r="E112" s="17" t="s">
        <v>83</v>
      </c>
      <c r="F112" s="17">
        <v>47.49</v>
      </c>
      <c r="G112" s="17">
        <v>20.898</v>
      </c>
      <c r="H112" s="17"/>
      <c r="I112" s="17"/>
      <c r="J112" s="17">
        <v>8.086</v>
      </c>
      <c r="K112" s="17"/>
      <c r="L112" s="17"/>
      <c r="M112" s="17">
        <v>0.762</v>
      </c>
      <c r="N112" s="17">
        <v>4.071</v>
      </c>
      <c r="O112" s="17"/>
      <c r="P112" s="17">
        <f t="shared" si="11"/>
        <v>81.307</v>
      </c>
      <c r="Q112" s="17">
        <f t="shared" si="8"/>
        <v>18.692999999999998</v>
      </c>
      <c r="R112" s="4">
        <v>32</v>
      </c>
      <c r="S112" s="23">
        <v>10.547997363</v>
      </c>
      <c r="T112" s="23">
        <v>5.470665299</v>
      </c>
      <c r="U112" s="40"/>
      <c r="V112" s="42">
        <f t="shared" si="10"/>
        <v>16.018662662</v>
      </c>
      <c r="W112" s="40"/>
      <c r="X112" s="40">
        <v>1.9239995190000003</v>
      </c>
      <c r="Y112" s="40"/>
      <c r="Z112" s="40"/>
      <c r="AA112" s="17">
        <v>0.327999918</v>
      </c>
      <c r="AB112" s="17">
        <v>1.1533330450000001</v>
      </c>
      <c r="AC112" s="40"/>
      <c r="AD112" s="42">
        <f t="shared" si="12"/>
        <v>3.4053324820000004</v>
      </c>
      <c r="AE112" s="17"/>
      <c r="AF112" s="42">
        <v>0.6584817712668554</v>
      </c>
      <c r="AG112" s="42">
        <v>2.6519889917438046</v>
      </c>
      <c r="AH112" s="10">
        <v>41774</v>
      </c>
      <c r="AI112" s="51" t="s">
        <v>448</v>
      </c>
      <c r="AJ112" s="30">
        <v>0.10169151862404455</v>
      </c>
      <c r="AK112" s="30">
        <v>0.7209636565230504</v>
      </c>
      <c r="AL112" s="30">
        <v>0.09882499624100163</v>
      </c>
      <c r="AM112" s="30">
        <v>0.22624697944828576</v>
      </c>
      <c r="AN112" s="30">
        <v>0.22544177082683417</v>
      </c>
      <c r="AO112" s="30">
        <v>0.2512117446041958</v>
      </c>
      <c r="AP112" s="30">
        <v>0.17864318080411573</v>
      </c>
    </row>
    <row r="113" spans="1:42" ht="15">
      <c r="A113" s="35"/>
      <c r="B113" s="5" t="s">
        <v>396</v>
      </c>
      <c r="C113" s="17" t="s">
        <v>341</v>
      </c>
      <c r="D113" s="54">
        <v>41774</v>
      </c>
      <c r="E113" s="17" t="s">
        <v>84</v>
      </c>
      <c r="F113" s="17">
        <v>48.16</v>
      </c>
      <c r="G113" s="17">
        <v>21.006</v>
      </c>
      <c r="H113" s="17"/>
      <c r="I113" s="17"/>
      <c r="J113" s="17">
        <v>8.016</v>
      </c>
      <c r="K113" s="17"/>
      <c r="L113" s="17"/>
      <c r="M113" s="17">
        <v>0.791</v>
      </c>
      <c r="N113" s="17">
        <v>4.599</v>
      </c>
      <c r="O113" s="17"/>
      <c r="P113" s="17">
        <f t="shared" si="11"/>
        <v>82.572</v>
      </c>
      <c r="Q113" s="17">
        <f t="shared" si="8"/>
        <v>17.427999999999997</v>
      </c>
      <c r="R113" s="4">
        <v>32</v>
      </c>
      <c r="S113" s="23">
        <v>10.554664028000001</v>
      </c>
      <c r="T113" s="23">
        <v>5.425331977</v>
      </c>
      <c r="U113" s="40"/>
      <c r="V113" s="42">
        <f t="shared" si="10"/>
        <v>15.979996005</v>
      </c>
      <c r="W113" s="40"/>
      <c r="X113" s="40">
        <v>1.882666196</v>
      </c>
      <c r="Y113" s="40"/>
      <c r="Z113" s="40"/>
      <c r="AA113" s="17">
        <v>0.335999916</v>
      </c>
      <c r="AB113" s="17">
        <v>1.2853330120000002</v>
      </c>
      <c r="AC113" s="40"/>
      <c r="AD113" s="42">
        <f t="shared" si="12"/>
        <v>3.5039991240000004</v>
      </c>
      <c r="AE113" s="17"/>
      <c r="AF113" s="42">
        <v>0.6604922820191907</v>
      </c>
      <c r="AG113" s="42">
        <v>0.7178217821782157</v>
      </c>
      <c r="AH113" s="25"/>
      <c r="AI113" s="50"/>
      <c r="AJ113" s="44"/>
      <c r="AK113" s="44"/>
      <c r="AL113" s="44"/>
      <c r="AM113" s="44"/>
      <c r="AN113" s="44"/>
      <c r="AO113" s="44"/>
      <c r="AP113" s="44"/>
    </row>
    <row r="114" spans="1:42" ht="15">
      <c r="A114" s="35"/>
      <c r="B114" s="5" t="s">
        <v>396</v>
      </c>
      <c r="C114" s="17" t="s">
        <v>341</v>
      </c>
      <c r="D114" s="54">
        <v>41774</v>
      </c>
      <c r="E114" s="17" t="s">
        <v>85</v>
      </c>
      <c r="F114" s="17">
        <v>45.995</v>
      </c>
      <c r="G114" s="17">
        <v>20.789</v>
      </c>
      <c r="H114" s="17"/>
      <c r="I114" s="17"/>
      <c r="J114" s="17">
        <v>8.11</v>
      </c>
      <c r="K114" s="17"/>
      <c r="L114" s="17">
        <v>0.316</v>
      </c>
      <c r="M114" s="17">
        <v>0.803</v>
      </c>
      <c r="N114" s="17">
        <v>4.249</v>
      </c>
      <c r="O114" s="17"/>
      <c r="P114" s="17">
        <f t="shared" si="11"/>
        <v>80.26199999999999</v>
      </c>
      <c r="Q114" s="17">
        <f t="shared" si="8"/>
        <v>19.738000000000014</v>
      </c>
      <c r="R114" s="4">
        <v>32</v>
      </c>
      <c r="S114" s="23">
        <v>10.422664061</v>
      </c>
      <c r="T114" s="23">
        <v>5.551998612</v>
      </c>
      <c r="U114" s="40"/>
      <c r="V114" s="42">
        <f t="shared" si="10"/>
        <v>15.974662673000001</v>
      </c>
      <c r="W114" s="40"/>
      <c r="X114" s="40">
        <v>1.9693328410000002</v>
      </c>
      <c r="Y114" s="40"/>
      <c r="Z114" s="40">
        <v>0.027999993000000004</v>
      </c>
      <c r="AA114" s="17">
        <v>0.353333245</v>
      </c>
      <c r="AB114" s="17">
        <v>1.2279996930000001</v>
      </c>
      <c r="AC114" s="40"/>
      <c r="AD114" s="42">
        <f t="shared" si="12"/>
        <v>3.5786657720000004</v>
      </c>
      <c r="AE114" s="17"/>
      <c r="AF114" s="42">
        <v>0.6524497120440698</v>
      </c>
      <c r="AG114" s="42">
        <v>-0.4304160688665767</v>
      </c>
      <c r="AH114" s="25"/>
      <c r="AI114" s="50"/>
      <c r="AJ114" s="44"/>
      <c r="AK114" s="44"/>
      <c r="AL114" s="44"/>
      <c r="AM114" s="44"/>
      <c r="AN114" s="44"/>
      <c r="AO114" s="44"/>
      <c r="AP114" s="44"/>
    </row>
    <row r="115" spans="1:42" ht="15">
      <c r="A115" s="35"/>
      <c r="B115" s="5" t="s">
        <v>396</v>
      </c>
      <c r="C115" s="17" t="s">
        <v>341</v>
      </c>
      <c r="D115" s="54">
        <v>41774</v>
      </c>
      <c r="E115" s="17" t="s">
        <v>86</v>
      </c>
      <c r="F115" s="17">
        <v>47.666</v>
      </c>
      <c r="G115" s="17">
        <v>21.076</v>
      </c>
      <c r="H115" s="17"/>
      <c r="I115" s="17"/>
      <c r="J115" s="17">
        <v>7.94</v>
      </c>
      <c r="K115" s="17"/>
      <c r="L115" s="17"/>
      <c r="M115" s="17">
        <v>0.784</v>
      </c>
      <c r="N115" s="17">
        <v>4.652</v>
      </c>
      <c r="O115" s="17"/>
      <c r="P115" s="17">
        <f t="shared" si="11"/>
        <v>82.118</v>
      </c>
      <c r="Q115" s="17">
        <f t="shared" si="8"/>
        <v>17.882000000000005</v>
      </c>
      <c r="R115" s="4">
        <v>32</v>
      </c>
      <c r="S115" s="23">
        <v>10.527997368000001</v>
      </c>
      <c r="T115" s="23">
        <v>5.486665295000001</v>
      </c>
      <c r="U115" s="40"/>
      <c r="V115" s="42">
        <f t="shared" si="10"/>
        <v>16.014662663000003</v>
      </c>
      <c r="W115" s="40"/>
      <c r="X115" s="40">
        <v>1.8786661970000003</v>
      </c>
      <c r="Y115" s="40"/>
      <c r="Z115" s="40"/>
      <c r="AA115" s="17">
        <v>0.335999916</v>
      </c>
      <c r="AB115" s="17">
        <v>1.3106663390000002</v>
      </c>
      <c r="AC115" s="40"/>
      <c r="AD115" s="42">
        <f t="shared" si="12"/>
        <v>3.5253324520000007</v>
      </c>
      <c r="AE115" s="17"/>
      <c r="AF115" s="42">
        <v>0.6573973857297478</v>
      </c>
      <c r="AG115" s="42">
        <v>1.5297310634098267</v>
      </c>
      <c r="AH115" s="25"/>
      <c r="AI115" s="50"/>
      <c r="AJ115" s="44"/>
      <c r="AK115" s="44"/>
      <c r="AL115" s="44"/>
      <c r="AM115" s="44"/>
      <c r="AN115" s="44"/>
      <c r="AO115" s="44"/>
      <c r="AP115" s="44"/>
    </row>
    <row r="116" spans="1:42" ht="15">
      <c r="A116" s="35"/>
      <c r="B116" s="5" t="s">
        <v>396</v>
      </c>
      <c r="C116" s="17" t="s">
        <v>341</v>
      </c>
      <c r="D116" s="54">
        <v>41774</v>
      </c>
      <c r="E116" s="17" t="s">
        <v>87</v>
      </c>
      <c r="F116" s="17">
        <v>48.289</v>
      </c>
      <c r="G116" s="17">
        <v>21.73</v>
      </c>
      <c r="H116" s="17"/>
      <c r="I116" s="17"/>
      <c r="J116" s="17">
        <v>8.519</v>
      </c>
      <c r="K116" s="17"/>
      <c r="L116" s="17"/>
      <c r="M116" s="17">
        <v>0.819</v>
      </c>
      <c r="N116" s="17">
        <v>4.426</v>
      </c>
      <c r="O116" s="17"/>
      <c r="P116" s="17">
        <f t="shared" si="11"/>
        <v>83.78300000000002</v>
      </c>
      <c r="Q116" s="17">
        <f t="shared" si="8"/>
        <v>16.216999999999985</v>
      </c>
      <c r="R116" s="4">
        <v>32</v>
      </c>
      <c r="S116" s="23">
        <v>10.450664054</v>
      </c>
      <c r="T116" s="23">
        <v>5.5426652810000006</v>
      </c>
      <c r="U116" s="40"/>
      <c r="V116" s="42">
        <f t="shared" si="10"/>
        <v>15.993329335000002</v>
      </c>
      <c r="W116" s="40"/>
      <c r="X116" s="40">
        <v>1.9759995060000002</v>
      </c>
      <c r="Y116" s="40"/>
      <c r="Z116" s="40"/>
      <c r="AA116" s="17">
        <v>0.343999914</v>
      </c>
      <c r="AB116" s="17">
        <v>1.221333028</v>
      </c>
      <c r="AC116" s="40"/>
      <c r="AD116" s="42">
        <f t="shared" si="12"/>
        <v>3.5413324480000004</v>
      </c>
      <c r="AE116" s="17"/>
      <c r="AF116" s="42">
        <v>0.6534389328887036</v>
      </c>
      <c r="AG116" s="42">
        <v>0.45915901401643616</v>
      </c>
      <c r="AH116" s="25"/>
      <c r="AI116" s="50"/>
      <c r="AJ116" s="44"/>
      <c r="AK116" s="44"/>
      <c r="AL116" s="44"/>
      <c r="AM116" s="44"/>
      <c r="AN116" s="44"/>
      <c r="AO116" s="44"/>
      <c r="AP116" s="44"/>
    </row>
    <row r="117" spans="1:42" ht="15">
      <c r="A117" s="35"/>
      <c r="B117" s="5" t="s">
        <v>396</v>
      </c>
      <c r="C117" s="17" t="s">
        <v>341</v>
      </c>
      <c r="D117" s="54">
        <v>41774</v>
      </c>
      <c r="E117" s="17" t="s">
        <v>88</v>
      </c>
      <c r="F117" s="17">
        <v>47.806</v>
      </c>
      <c r="G117" s="17">
        <v>20.966</v>
      </c>
      <c r="H117" s="17"/>
      <c r="I117" s="17">
        <v>0.513</v>
      </c>
      <c r="J117" s="17">
        <v>8.464</v>
      </c>
      <c r="K117" s="17"/>
      <c r="L117" s="17"/>
      <c r="M117" s="17">
        <v>0.669</v>
      </c>
      <c r="N117" s="17">
        <v>4.359</v>
      </c>
      <c r="O117" s="17"/>
      <c r="P117" s="17">
        <f t="shared" si="11"/>
        <v>82.77699999999999</v>
      </c>
      <c r="Q117" s="17">
        <f t="shared" si="8"/>
        <v>17.223000000000013</v>
      </c>
      <c r="R117" s="4">
        <v>32</v>
      </c>
      <c r="S117" s="23">
        <v>10.454664053000002</v>
      </c>
      <c r="T117" s="23">
        <v>5.403998649</v>
      </c>
      <c r="U117" s="40"/>
      <c r="V117" s="42">
        <f t="shared" si="10"/>
        <v>15.858662702000002</v>
      </c>
      <c r="W117" s="40">
        <v>0.166666625</v>
      </c>
      <c r="X117" s="40">
        <v>1.9826661710000002</v>
      </c>
      <c r="Y117" s="40"/>
      <c r="Z117" s="40"/>
      <c r="AA117" s="17">
        <v>0.28399992900000004</v>
      </c>
      <c r="AB117" s="17">
        <v>1.2159996960000001</v>
      </c>
      <c r="AC117" s="40"/>
      <c r="AD117" s="42">
        <f t="shared" si="12"/>
        <v>3.6493324210000004</v>
      </c>
      <c r="AE117" s="17"/>
      <c r="AF117" s="42">
        <v>0.6592399529174374</v>
      </c>
      <c r="AG117" s="42">
        <v>-6.80616233616924</v>
      </c>
      <c r="AH117" s="25"/>
      <c r="AI117" s="50"/>
      <c r="AJ117" s="44"/>
      <c r="AK117" s="44"/>
      <c r="AL117" s="44"/>
      <c r="AM117" s="44"/>
      <c r="AN117" s="44"/>
      <c r="AO117" s="44"/>
      <c r="AP117" s="44"/>
    </row>
    <row r="118" spans="1:42" ht="15">
      <c r="A118" s="35"/>
      <c r="B118" s="5" t="s">
        <v>396</v>
      </c>
      <c r="C118" s="17" t="s">
        <v>341</v>
      </c>
      <c r="D118" s="54">
        <v>41774</v>
      </c>
      <c r="E118" s="17" t="s">
        <v>89</v>
      </c>
      <c r="F118" s="17">
        <v>46.57</v>
      </c>
      <c r="G118" s="17">
        <v>21.368</v>
      </c>
      <c r="H118" s="17"/>
      <c r="I118" s="17">
        <v>0.121</v>
      </c>
      <c r="J118" s="17">
        <v>8.038</v>
      </c>
      <c r="K118" s="17">
        <v>0.32</v>
      </c>
      <c r="L118" s="17"/>
      <c r="M118" s="17">
        <v>0.679</v>
      </c>
      <c r="N118" s="17">
        <v>5.291</v>
      </c>
      <c r="O118" s="17"/>
      <c r="P118" s="17">
        <f t="shared" si="11"/>
        <v>82.38699999999999</v>
      </c>
      <c r="Q118" s="17">
        <f t="shared" si="8"/>
        <v>17.613000000000014</v>
      </c>
      <c r="R118" s="4">
        <v>32</v>
      </c>
      <c r="S118" s="23">
        <v>10.338664082000001</v>
      </c>
      <c r="T118" s="23">
        <v>5.590665269</v>
      </c>
      <c r="U118" s="40"/>
      <c r="V118" s="42">
        <f t="shared" si="10"/>
        <v>15.929329351</v>
      </c>
      <c r="W118" s="40">
        <v>0.03999999</v>
      </c>
      <c r="X118" s="40">
        <v>1.9119995220000001</v>
      </c>
      <c r="Y118" s="40">
        <v>0.041333323000000005</v>
      </c>
      <c r="Z118" s="40"/>
      <c r="AA118" s="17">
        <v>0.29199992700000005</v>
      </c>
      <c r="AB118" s="17">
        <v>1.4986662920000002</v>
      </c>
      <c r="AC118" s="40"/>
      <c r="AD118" s="42">
        <f t="shared" si="12"/>
        <v>3.7839990540000006</v>
      </c>
      <c r="AE118" s="17"/>
      <c r="AF118" s="42">
        <v>0.6490332300996066</v>
      </c>
      <c r="AG118" s="42">
        <v>-3.231017770597741</v>
      </c>
      <c r="AH118" s="25"/>
      <c r="AI118" s="50"/>
      <c r="AJ118" s="44"/>
      <c r="AK118" s="44"/>
      <c r="AL118" s="44"/>
      <c r="AM118" s="44"/>
      <c r="AN118" s="44"/>
      <c r="AO118" s="44"/>
      <c r="AP118" s="44"/>
    </row>
    <row r="119" spans="1:42" ht="15">
      <c r="A119" s="35"/>
      <c r="B119" s="5" t="s">
        <v>396</v>
      </c>
      <c r="C119" s="17" t="s">
        <v>341</v>
      </c>
      <c r="D119" s="54">
        <v>41774</v>
      </c>
      <c r="E119" s="17" t="s">
        <v>90</v>
      </c>
      <c r="F119" s="17">
        <v>48.289</v>
      </c>
      <c r="G119" s="17">
        <v>22.347</v>
      </c>
      <c r="H119" s="17"/>
      <c r="I119" s="17"/>
      <c r="J119" s="17">
        <v>7.816</v>
      </c>
      <c r="K119" s="17"/>
      <c r="L119" s="17"/>
      <c r="M119" s="17">
        <v>0.684</v>
      </c>
      <c r="N119" s="17">
        <v>4.903</v>
      </c>
      <c r="O119" s="17"/>
      <c r="P119" s="17">
        <f t="shared" si="11"/>
        <v>84.039</v>
      </c>
      <c r="Q119" s="17">
        <f t="shared" si="8"/>
        <v>15.960999999999999</v>
      </c>
      <c r="R119" s="4">
        <v>32</v>
      </c>
      <c r="S119" s="23">
        <v>10.41333073</v>
      </c>
      <c r="T119" s="23">
        <v>5.67999858</v>
      </c>
      <c r="U119" s="40"/>
      <c r="V119" s="42">
        <f t="shared" si="10"/>
        <v>16.09332931</v>
      </c>
      <c r="W119" s="40"/>
      <c r="X119" s="40">
        <v>1.8053328820000003</v>
      </c>
      <c r="Y119" s="40"/>
      <c r="Z119" s="40"/>
      <c r="AA119" s="17">
        <v>0.28533326200000003</v>
      </c>
      <c r="AB119" s="17">
        <v>1.349332996</v>
      </c>
      <c r="AC119" s="40"/>
      <c r="AD119" s="42">
        <f t="shared" si="12"/>
        <v>3.4399991400000003</v>
      </c>
      <c r="AE119" s="17"/>
      <c r="AF119" s="42">
        <v>0.6470588235294117</v>
      </c>
      <c r="AG119" s="42">
        <v>8.286731062531766</v>
      </c>
      <c r="AH119" s="25"/>
      <c r="AI119" s="50"/>
      <c r="AJ119" s="44"/>
      <c r="AK119" s="44"/>
      <c r="AL119" s="44"/>
      <c r="AM119" s="44"/>
      <c r="AN119" s="44"/>
      <c r="AO119" s="44"/>
      <c r="AP119" s="44"/>
    </row>
    <row r="120" spans="1:42" ht="15">
      <c r="A120" s="35"/>
      <c r="B120" s="5" t="s">
        <v>396</v>
      </c>
      <c r="C120" s="17" t="s">
        <v>341</v>
      </c>
      <c r="D120" s="54">
        <v>41774</v>
      </c>
      <c r="E120" s="17" t="s">
        <v>91</v>
      </c>
      <c r="F120" s="17">
        <v>47.946</v>
      </c>
      <c r="G120" s="17">
        <v>22.175</v>
      </c>
      <c r="H120" s="17"/>
      <c r="I120" s="17"/>
      <c r="J120" s="17">
        <v>8.556</v>
      </c>
      <c r="K120" s="17"/>
      <c r="L120" s="17"/>
      <c r="M120" s="17">
        <v>1.009</v>
      </c>
      <c r="N120" s="17">
        <v>5.053</v>
      </c>
      <c r="O120" s="17"/>
      <c r="P120" s="17">
        <f t="shared" si="11"/>
        <v>84.73899999999999</v>
      </c>
      <c r="Q120" s="17">
        <f t="shared" si="8"/>
        <v>15.26100000000001</v>
      </c>
      <c r="R120" s="4">
        <v>32</v>
      </c>
      <c r="S120" s="23">
        <v>10.326664085</v>
      </c>
      <c r="T120" s="23">
        <v>5.629331926000001</v>
      </c>
      <c r="U120" s="40"/>
      <c r="V120" s="42">
        <f t="shared" si="10"/>
        <v>15.955996011000002</v>
      </c>
      <c r="W120" s="40"/>
      <c r="X120" s="40">
        <v>1.9746661730000004</v>
      </c>
      <c r="Y120" s="40"/>
      <c r="Z120" s="40"/>
      <c r="AA120" s="17">
        <v>0.42133322800000006</v>
      </c>
      <c r="AB120" s="17">
        <v>1.387999653</v>
      </c>
      <c r="AC120" s="40"/>
      <c r="AD120" s="42">
        <f t="shared" si="12"/>
        <v>3.7839990540000006</v>
      </c>
      <c r="AE120" s="17"/>
      <c r="AF120" s="42">
        <v>0.6471964569232055</v>
      </c>
      <c r="AG120" s="42">
        <v>-2.245890252373234</v>
      </c>
      <c r="AH120" s="25"/>
      <c r="AI120" s="50"/>
      <c r="AJ120" s="44"/>
      <c r="AK120" s="44"/>
      <c r="AL120" s="44"/>
      <c r="AM120" s="44"/>
      <c r="AN120" s="44"/>
      <c r="AO120" s="44"/>
      <c r="AP120" s="44"/>
    </row>
    <row r="121" spans="1:42" ht="15">
      <c r="A121" s="35"/>
      <c r="B121" s="5" t="s">
        <v>396</v>
      </c>
      <c r="C121" s="17" t="s">
        <v>341</v>
      </c>
      <c r="D121" s="54">
        <v>41774</v>
      </c>
      <c r="E121" s="17" t="s">
        <v>92</v>
      </c>
      <c r="F121" s="17">
        <v>47.522</v>
      </c>
      <c r="G121" s="17">
        <v>22.28</v>
      </c>
      <c r="H121" s="17"/>
      <c r="I121" s="17"/>
      <c r="J121" s="17">
        <v>7.447</v>
      </c>
      <c r="K121" s="17"/>
      <c r="L121" s="17"/>
      <c r="M121" s="17">
        <v>0.839</v>
      </c>
      <c r="N121" s="17">
        <v>5.013</v>
      </c>
      <c r="O121" s="17"/>
      <c r="P121" s="17">
        <f t="shared" si="11"/>
        <v>83.101</v>
      </c>
      <c r="Q121" s="17">
        <f t="shared" si="8"/>
        <v>16.899</v>
      </c>
      <c r="R121" s="4">
        <v>32</v>
      </c>
      <c r="S121" s="23">
        <v>10.363997409</v>
      </c>
      <c r="T121" s="23">
        <v>5.7266652350000005</v>
      </c>
      <c r="U121" s="40"/>
      <c r="V121" s="42">
        <f t="shared" si="10"/>
        <v>16.090662644</v>
      </c>
      <c r="W121" s="40"/>
      <c r="X121" s="40">
        <v>1.739999565</v>
      </c>
      <c r="Y121" s="40"/>
      <c r="Z121" s="40"/>
      <c r="AA121" s="17">
        <v>0.35466657800000007</v>
      </c>
      <c r="AB121" s="17">
        <v>1.394666318</v>
      </c>
      <c r="AC121" s="40"/>
      <c r="AD121" s="42">
        <f t="shared" si="12"/>
        <v>3.489332461</v>
      </c>
      <c r="AE121" s="17"/>
      <c r="AF121" s="42">
        <v>0.6441000994365264</v>
      </c>
      <c r="AG121" s="42">
        <v>9.510453850076486</v>
      </c>
      <c r="AH121" s="25"/>
      <c r="AI121" s="50"/>
      <c r="AJ121" s="44"/>
      <c r="AK121" s="44"/>
      <c r="AL121" s="44"/>
      <c r="AM121" s="44"/>
      <c r="AN121" s="44"/>
      <c r="AO121" s="44"/>
      <c r="AP121" s="44"/>
    </row>
    <row r="122" spans="1:42" ht="15">
      <c r="A122" s="35"/>
      <c r="B122" s="5" t="s">
        <v>396</v>
      </c>
      <c r="C122" s="17" t="s">
        <v>341</v>
      </c>
      <c r="D122" s="54">
        <v>41774</v>
      </c>
      <c r="E122" s="17" t="s">
        <v>93</v>
      </c>
      <c r="F122" s="17">
        <v>47.478</v>
      </c>
      <c r="G122" s="17">
        <v>21.895</v>
      </c>
      <c r="H122" s="17"/>
      <c r="I122" s="17"/>
      <c r="J122" s="17">
        <v>8.442</v>
      </c>
      <c r="K122" s="17"/>
      <c r="L122" s="17"/>
      <c r="M122" s="17">
        <v>0.697</v>
      </c>
      <c r="N122" s="17">
        <v>5.536</v>
      </c>
      <c r="O122" s="17"/>
      <c r="P122" s="17">
        <f t="shared" si="11"/>
        <v>84.048</v>
      </c>
      <c r="Q122" s="17">
        <f t="shared" si="8"/>
        <v>15.951999999999998</v>
      </c>
      <c r="R122" s="4">
        <v>32</v>
      </c>
      <c r="S122" s="23">
        <v>10.33333075</v>
      </c>
      <c r="T122" s="23">
        <v>5.615998596</v>
      </c>
      <c r="U122" s="40"/>
      <c r="V122" s="42">
        <f t="shared" si="10"/>
        <v>15.949329345999999</v>
      </c>
      <c r="W122" s="40"/>
      <c r="X122" s="40">
        <v>1.9679995080000001</v>
      </c>
      <c r="Y122" s="40"/>
      <c r="Z122" s="40"/>
      <c r="AA122" s="17">
        <v>0.29466659300000003</v>
      </c>
      <c r="AB122" s="17">
        <v>1.537332949</v>
      </c>
      <c r="AC122" s="40"/>
      <c r="AD122" s="42">
        <f t="shared" si="12"/>
        <v>3.7999990500000003</v>
      </c>
      <c r="AE122" s="17"/>
      <c r="AF122" s="42">
        <v>0.6478849690687176</v>
      </c>
      <c r="AG122" s="42">
        <v>-2.635228848821089</v>
      </c>
      <c r="AH122" s="25"/>
      <c r="AI122" s="50"/>
      <c r="AJ122" s="44"/>
      <c r="AK122" s="44"/>
      <c r="AL122" s="44"/>
      <c r="AM122" s="44"/>
      <c r="AN122" s="44"/>
      <c r="AO122" s="44"/>
      <c r="AP122" s="44"/>
    </row>
    <row r="123" spans="1:42" ht="15">
      <c r="A123" s="35"/>
      <c r="B123" s="5" t="s">
        <v>396</v>
      </c>
      <c r="C123" s="17" t="s">
        <v>341</v>
      </c>
      <c r="D123" s="54">
        <v>41774</v>
      </c>
      <c r="E123" s="17" t="s">
        <v>94</v>
      </c>
      <c r="F123" s="17">
        <v>47.381</v>
      </c>
      <c r="G123" s="17">
        <v>22.66</v>
      </c>
      <c r="H123" s="17"/>
      <c r="I123" s="17"/>
      <c r="J123" s="17">
        <v>8.283</v>
      </c>
      <c r="K123" s="17"/>
      <c r="L123" s="17"/>
      <c r="M123" s="17">
        <v>0.623</v>
      </c>
      <c r="N123" s="17">
        <v>5.499</v>
      </c>
      <c r="O123" s="17"/>
      <c r="P123" s="17">
        <f t="shared" si="11"/>
        <v>84.446</v>
      </c>
      <c r="Q123" s="17">
        <f t="shared" si="8"/>
        <v>15.554000000000002</v>
      </c>
      <c r="R123" s="4">
        <v>32</v>
      </c>
      <c r="S123" s="23">
        <v>10.243997439000001</v>
      </c>
      <c r="T123" s="23">
        <v>5.773331890000001</v>
      </c>
      <c r="U123" s="40"/>
      <c r="V123" s="42">
        <f t="shared" si="10"/>
        <v>16.017329329000003</v>
      </c>
      <c r="W123" s="40"/>
      <c r="X123" s="40">
        <v>1.9186661870000001</v>
      </c>
      <c r="Y123" s="40"/>
      <c r="Z123" s="40"/>
      <c r="AA123" s="17">
        <v>0.261333268</v>
      </c>
      <c r="AB123" s="17">
        <v>1.517332954</v>
      </c>
      <c r="AC123" s="40"/>
      <c r="AD123" s="42">
        <f t="shared" si="12"/>
        <v>3.697332409</v>
      </c>
      <c r="AE123" s="17"/>
      <c r="AF123" s="42">
        <v>0.6395571464247065</v>
      </c>
      <c r="AG123" s="42">
        <v>2.8015194681861426</v>
      </c>
      <c r="AH123" s="25"/>
      <c r="AI123" s="50"/>
      <c r="AJ123" s="44"/>
      <c r="AK123" s="44"/>
      <c r="AL123" s="44"/>
      <c r="AM123" s="44"/>
      <c r="AN123" s="44"/>
      <c r="AO123" s="44"/>
      <c r="AP123" s="44"/>
    </row>
    <row r="124" spans="1:42" ht="15">
      <c r="A124" s="35"/>
      <c r="B124" s="5" t="s">
        <v>396</v>
      </c>
      <c r="C124" s="17" t="s">
        <v>341</v>
      </c>
      <c r="D124" s="54">
        <v>41774</v>
      </c>
      <c r="E124" s="17" t="s">
        <v>95</v>
      </c>
      <c r="F124" s="17">
        <v>45.712</v>
      </c>
      <c r="G124" s="17">
        <v>21.918</v>
      </c>
      <c r="H124" s="17"/>
      <c r="I124" s="17"/>
      <c r="J124" s="17">
        <v>8.625</v>
      </c>
      <c r="K124" s="17"/>
      <c r="L124" s="17"/>
      <c r="M124" s="17">
        <v>0.692</v>
      </c>
      <c r="N124" s="17">
        <v>5.364</v>
      </c>
      <c r="O124" s="17"/>
      <c r="P124" s="17">
        <f t="shared" si="11"/>
        <v>82.31099999999999</v>
      </c>
      <c r="Q124" s="17">
        <f t="shared" si="8"/>
        <v>17.689000000000007</v>
      </c>
      <c r="R124" s="4">
        <v>32</v>
      </c>
      <c r="S124" s="23">
        <v>10.173330790000001</v>
      </c>
      <c r="T124" s="23">
        <v>5.747998563</v>
      </c>
      <c r="U124" s="40"/>
      <c r="V124" s="42">
        <f t="shared" si="10"/>
        <v>15.921329353</v>
      </c>
      <c r="W124" s="40"/>
      <c r="X124" s="40">
        <v>2.055999486</v>
      </c>
      <c r="Y124" s="40"/>
      <c r="Z124" s="40"/>
      <c r="AA124" s="17">
        <v>0.298666592</v>
      </c>
      <c r="AB124" s="17">
        <v>1.522666286</v>
      </c>
      <c r="AC124" s="40"/>
      <c r="AD124" s="42">
        <f t="shared" si="12"/>
        <v>3.877332364</v>
      </c>
      <c r="AE124" s="17"/>
      <c r="AF124" s="42">
        <v>0.638974960221087</v>
      </c>
      <c r="AG124" s="42">
        <v>-3.1235955056179727</v>
      </c>
      <c r="AH124" s="25"/>
      <c r="AI124" s="50"/>
      <c r="AJ124" s="44"/>
      <c r="AK124" s="44"/>
      <c r="AL124" s="44"/>
      <c r="AM124" s="44"/>
      <c r="AN124" s="44"/>
      <c r="AO124" s="44"/>
      <c r="AP124" s="44"/>
    </row>
    <row r="125" spans="1:42" ht="15">
      <c r="A125" s="35"/>
      <c r="B125" s="5" t="s">
        <v>396</v>
      </c>
      <c r="C125" s="17" t="s">
        <v>341</v>
      </c>
      <c r="D125" s="54">
        <v>41774</v>
      </c>
      <c r="E125" s="17" t="s">
        <v>96</v>
      </c>
      <c r="F125" s="17">
        <v>47.296</v>
      </c>
      <c r="G125" s="17">
        <v>22.877</v>
      </c>
      <c r="H125" s="17"/>
      <c r="I125" s="17"/>
      <c r="J125" s="17">
        <v>8.054</v>
      </c>
      <c r="K125" s="17"/>
      <c r="L125" s="17"/>
      <c r="M125" s="17">
        <v>0.499</v>
      </c>
      <c r="N125" s="17">
        <v>5.64</v>
      </c>
      <c r="O125" s="17"/>
      <c r="P125" s="17">
        <f t="shared" si="11"/>
        <v>84.366</v>
      </c>
      <c r="Q125" s="17">
        <f t="shared" si="8"/>
        <v>15.634</v>
      </c>
      <c r="R125" s="4">
        <v>32</v>
      </c>
      <c r="S125" s="23">
        <v>10.229330776000001</v>
      </c>
      <c r="T125" s="23">
        <v>5.831998542</v>
      </c>
      <c r="U125" s="40"/>
      <c r="V125" s="42">
        <f t="shared" si="10"/>
        <v>16.061329318000002</v>
      </c>
      <c r="W125" s="40"/>
      <c r="X125" s="40">
        <v>1.8666662</v>
      </c>
      <c r="Y125" s="40"/>
      <c r="Z125" s="40"/>
      <c r="AA125" s="17">
        <v>0.209333281</v>
      </c>
      <c r="AB125" s="17">
        <v>1.555999611</v>
      </c>
      <c r="AC125" s="40"/>
      <c r="AD125" s="42">
        <f t="shared" si="12"/>
        <v>3.631999092</v>
      </c>
      <c r="AE125" s="17"/>
      <c r="AF125" s="42">
        <v>0.6368919143284077</v>
      </c>
      <c r="AG125" s="42">
        <v>6.062075654704171</v>
      </c>
      <c r="AH125" s="25"/>
      <c r="AI125" s="50"/>
      <c r="AJ125" s="44"/>
      <c r="AK125" s="44"/>
      <c r="AL125" s="44"/>
      <c r="AM125" s="44"/>
      <c r="AN125" s="44"/>
      <c r="AO125" s="44"/>
      <c r="AP125" s="44"/>
    </row>
    <row r="126" spans="1:42" ht="15">
      <c r="A126" s="35"/>
      <c r="B126" s="5" t="s">
        <v>396</v>
      </c>
      <c r="C126" s="17" t="s">
        <v>341</v>
      </c>
      <c r="D126" s="54">
        <v>41774</v>
      </c>
      <c r="E126" s="17" t="s">
        <v>97</v>
      </c>
      <c r="F126" s="17">
        <v>47.579</v>
      </c>
      <c r="G126" s="17">
        <v>22.59</v>
      </c>
      <c r="H126" s="17"/>
      <c r="I126" s="17"/>
      <c r="J126" s="17">
        <v>8.291</v>
      </c>
      <c r="K126" s="17"/>
      <c r="L126" s="17"/>
      <c r="M126" s="17">
        <v>0.88</v>
      </c>
      <c r="N126" s="17">
        <v>5.278</v>
      </c>
      <c r="O126" s="17"/>
      <c r="P126" s="17">
        <f t="shared" si="11"/>
        <v>84.618</v>
      </c>
      <c r="Q126" s="17">
        <f t="shared" si="8"/>
        <v>15.382000000000005</v>
      </c>
      <c r="R126" s="4">
        <v>32</v>
      </c>
      <c r="S126" s="23">
        <v>10.266664100000002</v>
      </c>
      <c r="T126" s="23">
        <v>5.745331897000001</v>
      </c>
      <c r="U126" s="40"/>
      <c r="V126" s="42">
        <f t="shared" si="10"/>
        <v>16.011995997000003</v>
      </c>
      <c r="W126" s="40"/>
      <c r="X126" s="40">
        <v>1.9159995210000003</v>
      </c>
      <c r="Y126" s="40"/>
      <c r="Z126" s="40"/>
      <c r="AA126" s="17">
        <v>0.36799990800000004</v>
      </c>
      <c r="AB126" s="17">
        <v>1.4533329700000002</v>
      </c>
      <c r="AC126" s="40"/>
      <c r="AD126" s="42">
        <f t="shared" si="12"/>
        <v>3.7373323990000005</v>
      </c>
      <c r="AE126" s="17"/>
      <c r="AF126" s="42">
        <v>0.6411857773336664</v>
      </c>
      <c r="AG126" s="42">
        <v>1.6273584905660365</v>
      </c>
      <c r="AH126" s="25"/>
      <c r="AI126" s="50"/>
      <c r="AJ126" s="44"/>
      <c r="AK126" s="44"/>
      <c r="AL126" s="44"/>
      <c r="AM126" s="44"/>
      <c r="AN126" s="44"/>
      <c r="AO126" s="44"/>
      <c r="AP126" s="44"/>
    </row>
    <row r="127" spans="1:42" ht="15">
      <c r="A127" s="35"/>
      <c r="B127" s="5" t="s">
        <v>396</v>
      </c>
      <c r="C127" s="17" t="s">
        <v>341</v>
      </c>
      <c r="D127" s="54">
        <v>41774</v>
      </c>
      <c r="E127" s="17" t="s">
        <v>98</v>
      </c>
      <c r="F127" s="17">
        <v>47.867</v>
      </c>
      <c r="G127" s="17">
        <v>23.035</v>
      </c>
      <c r="H127" s="17"/>
      <c r="I127" s="17"/>
      <c r="J127" s="17">
        <v>8.202</v>
      </c>
      <c r="K127" s="17"/>
      <c r="L127" s="17">
        <v>0.333</v>
      </c>
      <c r="M127" s="17">
        <v>0.651</v>
      </c>
      <c r="N127" s="17">
        <v>5.657</v>
      </c>
      <c r="O127" s="17"/>
      <c r="P127" s="17">
        <f t="shared" si="11"/>
        <v>85.74499999999999</v>
      </c>
      <c r="Q127" s="17">
        <f t="shared" si="8"/>
        <v>14.25500000000001</v>
      </c>
      <c r="R127" s="4">
        <v>32</v>
      </c>
      <c r="S127" s="23">
        <v>10.235997441</v>
      </c>
      <c r="T127" s="23">
        <v>5.805331882000001</v>
      </c>
      <c r="U127" s="40"/>
      <c r="V127" s="42">
        <f t="shared" si="10"/>
        <v>16.041329323</v>
      </c>
      <c r="W127" s="40"/>
      <c r="X127" s="40">
        <v>1.8786661970000003</v>
      </c>
      <c r="Y127" s="40"/>
      <c r="Z127" s="40">
        <v>0.027999993000000004</v>
      </c>
      <c r="AA127" s="17">
        <v>0.269333266</v>
      </c>
      <c r="AB127" s="17">
        <v>1.5426662810000003</v>
      </c>
      <c r="AC127" s="40"/>
      <c r="AD127" s="42">
        <f t="shared" si="12"/>
        <v>3.7186657370000007</v>
      </c>
      <c r="AE127" s="17"/>
      <c r="AF127" s="42">
        <v>0.6381015709417339</v>
      </c>
      <c r="AG127" s="42">
        <v>3.199810381607022</v>
      </c>
      <c r="AH127" s="25"/>
      <c r="AI127" s="50"/>
      <c r="AJ127" s="44"/>
      <c r="AK127" s="44"/>
      <c r="AL127" s="44"/>
      <c r="AM127" s="44"/>
      <c r="AN127" s="44"/>
      <c r="AO127" s="44"/>
      <c r="AP127" s="44"/>
    </row>
    <row r="128" spans="1:42" ht="15">
      <c r="A128" s="35"/>
      <c r="B128" s="5" t="s">
        <v>396</v>
      </c>
      <c r="C128" s="17" t="s">
        <v>341</v>
      </c>
      <c r="D128" s="54">
        <v>41774</v>
      </c>
      <c r="E128" s="17" t="s">
        <v>99</v>
      </c>
      <c r="F128" s="17">
        <v>48.304</v>
      </c>
      <c r="G128" s="17">
        <v>23.096</v>
      </c>
      <c r="H128" s="17"/>
      <c r="I128" s="17"/>
      <c r="J128" s="17">
        <v>9.12</v>
      </c>
      <c r="K128" s="17"/>
      <c r="L128" s="17"/>
      <c r="M128" s="17">
        <v>0.987</v>
      </c>
      <c r="N128" s="17">
        <v>4.817</v>
      </c>
      <c r="O128" s="17"/>
      <c r="P128" s="17">
        <f t="shared" si="11"/>
        <v>86.32400000000001</v>
      </c>
      <c r="Q128" s="17">
        <f t="shared" si="8"/>
        <v>13.675999999999988</v>
      </c>
      <c r="R128" s="4">
        <v>32</v>
      </c>
      <c r="S128" s="23">
        <v>10.218664112</v>
      </c>
      <c r="T128" s="23">
        <v>5.758665227000001</v>
      </c>
      <c r="U128" s="40"/>
      <c r="V128" s="42">
        <f t="shared" si="10"/>
        <v>15.977329339</v>
      </c>
      <c r="W128" s="40"/>
      <c r="X128" s="40">
        <v>2.06666615</v>
      </c>
      <c r="Y128" s="40"/>
      <c r="Z128" s="40"/>
      <c r="AA128" s="17">
        <v>0.403999899</v>
      </c>
      <c r="AB128" s="17">
        <v>1.299999675</v>
      </c>
      <c r="AC128" s="40"/>
      <c r="AD128" s="42">
        <f t="shared" si="12"/>
        <v>3.770665724</v>
      </c>
      <c r="AE128" s="17"/>
      <c r="AF128" s="42">
        <v>0.6395727280313778</v>
      </c>
      <c r="AG128" s="42">
        <v>-1.3476473275468288</v>
      </c>
      <c r="AH128" s="25"/>
      <c r="AI128" s="50"/>
      <c r="AJ128" s="44"/>
      <c r="AK128" s="44"/>
      <c r="AL128" s="44"/>
      <c r="AM128" s="44"/>
      <c r="AN128" s="44"/>
      <c r="AO128" s="44"/>
      <c r="AP128" s="44"/>
    </row>
    <row r="129" spans="1:42" ht="15">
      <c r="A129" s="35"/>
      <c r="B129" s="5" t="s">
        <v>396</v>
      </c>
      <c r="C129" s="17" t="s">
        <v>341</v>
      </c>
      <c r="D129" s="54">
        <v>41774</v>
      </c>
      <c r="E129" s="17" t="s">
        <v>100</v>
      </c>
      <c r="F129" s="17">
        <v>49.653</v>
      </c>
      <c r="G129" s="17">
        <v>22.185</v>
      </c>
      <c r="H129" s="17"/>
      <c r="I129" s="17"/>
      <c r="J129" s="17">
        <v>8.586</v>
      </c>
      <c r="K129" s="17"/>
      <c r="L129" s="17"/>
      <c r="M129" s="17">
        <v>1.492</v>
      </c>
      <c r="N129" s="17">
        <v>3.809</v>
      </c>
      <c r="O129" s="17"/>
      <c r="P129" s="17">
        <f t="shared" si="11"/>
        <v>85.725</v>
      </c>
      <c r="Q129" s="17">
        <f t="shared" si="8"/>
        <v>14.275000000000006</v>
      </c>
      <c r="R129" s="4">
        <v>32</v>
      </c>
      <c r="S129" s="23">
        <v>10.470664049</v>
      </c>
      <c r="T129" s="23">
        <v>5.513331955</v>
      </c>
      <c r="U129" s="40"/>
      <c r="V129" s="42">
        <f t="shared" si="10"/>
        <v>15.983996004</v>
      </c>
      <c r="W129" s="40"/>
      <c r="X129" s="40">
        <v>1.9399995150000002</v>
      </c>
      <c r="Y129" s="40"/>
      <c r="Z129" s="40"/>
      <c r="AA129" s="17">
        <v>0.610666514</v>
      </c>
      <c r="AB129" s="17">
        <v>1.0253330770000002</v>
      </c>
      <c r="AC129" s="40"/>
      <c r="AD129" s="42">
        <f t="shared" si="12"/>
        <v>3.5759991060000003</v>
      </c>
      <c r="AE129" s="17"/>
      <c r="AF129" s="42">
        <v>0.6550717384050717</v>
      </c>
      <c r="AG129" s="42">
        <v>-0.048344210780775144</v>
      </c>
      <c r="AH129" s="25"/>
      <c r="AI129" s="50"/>
      <c r="AJ129" s="44"/>
      <c r="AK129" s="44"/>
      <c r="AL129" s="44"/>
      <c r="AM129" s="44"/>
      <c r="AN129" s="44"/>
      <c r="AO129" s="44"/>
      <c r="AP129" s="44"/>
    </row>
    <row r="130" spans="1:42" ht="15">
      <c r="A130" s="35"/>
      <c r="B130" s="5" t="s">
        <v>396</v>
      </c>
      <c r="C130" s="17" t="s">
        <v>342</v>
      </c>
      <c r="D130" s="54">
        <v>41774</v>
      </c>
      <c r="E130" s="17" t="s">
        <v>101</v>
      </c>
      <c r="F130" s="17">
        <v>48.269</v>
      </c>
      <c r="G130" s="17">
        <v>21.495</v>
      </c>
      <c r="H130" s="17"/>
      <c r="I130" s="17">
        <v>0.98</v>
      </c>
      <c r="J130" s="17">
        <v>7.835</v>
      </c>
      <c r="K130" s="17"/>
      <c r="L130" s="17"/>
      <c r="M130" s="17">
        <v>0.736</v>
      </c>
      <c r="N130" s="17">
        <v>4.368</v>
      </c>
      <c r="O130" s="17"/>
      <c r="P130" s="17">
        <f t="shared" si="11"/>
        <v>83.68299999999999</v>
      </c>
      <c r="Q130" s="17">
        <f t="shared" si="8"/>
        <v>16.317000000000007</v>
      </c>
      <c r="R130" s="4">
        <v>32</v>
      </c>
      <c r="S130" s="23">
        <v>10.397330734</v>
      </c>
      <c r="T130" s="23">
        <v>5.457331969</v>
      </c>
      <c r="U130" s="40"/>
      <c r="V130" s="42">
        <f t="shared" si="10"/>
        <v>15.854662703</v>
      </c>
      <c r="W130" s="40">
        <v>0.314666588</v>
      </c>
      <c r="X130" s="40">
        <v>1.8079995480000002</v>
      </c>
      <c r="Y130" s="40"/>
      <c r="Z130" s="40"/>
      <c r="AA130" s="17">
        <v>0.30799992300000006</v>
      </c>
      <c r="AB130" s="17">
        <v>1.1999997000000002</v>
      </c>
      <c r="AC130" s="40"/>
      <c r="AD130" s="42">
        <f t="shared" si="12"/>
        <v>3.6306657590000007</v>
      </c>
      <c r="AE130" s="17"/>
      <c r="AF130" s="42">
        <v>0.6557900933479102</v>
      </c>
      <c r="AG130" s="42">
        <v>-5.144843568945548</v>
      </c>
      <c r="AH130" s="25"/>
      <c r="AI130" s="50"/>
      <c r="AJ130" s="44"/>
      <c r="AK130" s="44"/>
      <c r="AL130" s="44"/>
      <c r="AM130" s="44"/>
      <c r="AN130" s="44"/>
      <c r="AO130" s="44"/>
      <c r="AP130" s="44"/>
    </row>
    <row r="131" spans="1:42" ht="15">
      <c r="A131" s="35"/>
      <c r="B131" s="5" t="s">
        <v>396</v>
      </c>
      <c r="C131" s="17" t="s">
        <v>343</v>
      </c>
      <c r="D131" s="54">
        <v>41774</v>
      </c>
      <c r="E131" s="17" t="s">
        <v>102</v>
      </c>
      <c r="F131" s="17">
        <v>49.006</v>
      </c>
      <c r="G131" s="17">
        <v>21.456</v>
      </c>
      <c r="H131" s="17"/>
      <c r="I131" s="17">
        <v>0.864</v>
      </c>
      <c r="J131" s="17">
        <v>7.745</v>
      </c>
      <c r="K131" s="17">
        <v>0.148</v>
      </c>
      <c r="L131" s="17"/>
      <c r="M131" s="17">
        <v>0.887</v>
      </c>
      <c r="N131" s="17">
        <v>4.263</v>
      </c>
      <c r="O131" s="17"/>
      <c r="P131" s="17">
        <f t="shared" si="11"/>
        <v>84.36900000000001</v>
      </c>
      <c r="Q131" s="17">
        <f t="shared" si="8"/>
        <v>15.630999999999986</v>
      </c>
      <c r="R131" s="4">
        <v>32</v>
      </c>
      <c r="S131" s="23">
        <v>10.463997384</v>
      </c>
      <c r="T131" s="23">
        <v>5.399998650000001</v>
      </c>
      <c r="U131" s="40"/>
      <c r="V131" s="42">
        <f t="shared" si="10"/>
        <v>15.863996034000001</v>
      </c>
      <c r="W131" s="40">
        <v>0.274666598</v>
      </c>
      <c r="X131" s="40">
        <v>1.771999557</v>
      </c>
      <c r="Y131" s="40">
        <v>0.018666662</v>
      </c>
      <c r="Z131" s="40"/>
      <c r="AA131" s="17">
        <v>0.36666657500000005</v>
      </c>
      <c r="AB131" s="17">
        <v>1.1613330430000002</v>
      </c>
      <c r="AC131" s="40"/>
      <c r="AD131" s="42">
        <f t="shared" si="12"/>
        <v>3.5933324349999998</v>
      </c>
      <c r="AE131" s="17"/>
      <c r="AF131" s="42">
        <v>0.659606656580938</v>
      </c>
      <c r="AG131" s="42">
        <v>-4.571159283694627</v>
      </c>
      <c r="AH131" s="25"/>
      <c r="AI131" s="50"/>
      <c r="AJ131" s="44"/>
      <c r="AK131" s="44"/>
      <c r="AL131" s="44"/>
      <c r="AM131" s="44"/>
      <c r="AN131" s="44"/>
      <c r="AO131" s="44"/>
      <c r="AP131" s="44"/>
    </row>
    <row r="132" spans="1:42" ht="15">
      <c r="A132" s="35"/>
      <c r="B132" s="5" t="s">
        <v>396</v>
      </c>
      <c r="C132" s="17" t="s">
        <v>344</v>
      </c>
      <c r="D132" s="54">
        <v>41774</v>
      </c>
      <c r="E132" s="17" t="s">
        <v>103</v>
      </c>
      <c r="F132" s="17">
        <v>48.304</v>
      </c>
      <c r="G132" s="17">
        <v>22.043</v>
      </c>
      <c r="H132" s="17"/>
      <c r="I132" s="17">
        <v>0.108</v>
      </c>
      <c r="J132" s="17">
        <v>8.048</v>
      </c>
      <c r="K132" s="17"/>
      <c r="L132" s="17">
        <v>0.266</v>
      </c>
      <c r="M132" s="17">
        <v>0.938</v>
      </c>
      <c r="N132" s="17">
        <v>5.041</v>
      </c>
      <c r="O132" s="17"/>
      <c r="P132" s="17">
        <f t="shared" si="11"/>
        <v>84.74800000000002</v>
      </c>
      <c r="Q132" s="17">
        <f t="shared" si="8"/>
        <v>15.251999999999981</v>
      </c>
      <c r="R132" s="4">
        <v>32</v>
      </c>
      <c r="S132" s="23">
        <v>10.38666407</v>
      </c>
      <c r="T132" s="23">
        <v>5.586665270000001</v>
      </c>
      <c r="U132" s="40"/>
      <c r="V132" s="42">
        <f t="shared" si="10"/>
        <v>15.973329340000001</v>
      </c>
      <c r="W132" s="40">
        <v>0.034666658</v>
      </c>
      <c r="X132" s="40">
        <v>1.854666203</v>
      </c>
      <c r="Y132" s="40"/>
      <c r="Z132" s="40">
        <v>0.022666661000000005</v>
      </c>
      <c r="AA132" s="17">
        <v>0.390666569</v>
      </c>
      <c r="AB132" s="17">
        <v>1.382666321</v>
      </c>
      <c r="AC132" s="40"/>
      <c r="AD132" s="42">
        <f t="shared" si="12"/>
        <v>3.685332412</v>
      </c>
      <c r="AE132" s="17"/>
      <c r="AF132" s="42">
        <v>0.6502504173622704</v>
      </c>
      <c r="AG132" s="42">
        <v>-0.1905669366364832</v>
      </c>
      <c r="AH132" s="25"/>
      <c r="AI132" s="50"/>
      <c r="AJ132" s="44"/>
      <c r="AK132" s="44"/>
      <c r="AL132" s="44"/>
      <c r="AM132" s="44"/>
      <c r="AN132" s="44"/>
      <c r="AO132" s="44"/>
      <c r="AP132" s="44"/>
    </row>
    <row r="133" spans="1:42" ht="15">
      <c r="A133" s="35"/>
      <c r="B133" s="5" t="s">
        <v>396</v>
      </c>
      <c r="C133" s="17" t="s">
        <v>345</v>
      </c>
      <c r="D133" s="54">
        <v>41774</v>
      </c>
      <c r="E133" s="17" t="s">
        <v>104</v>
      </c>
      <c r="F133" s="17">
        <v>47.849</v>
      </c>
      <c r="G133" s="17">
        <v>22.203</v>
      </c>
      <c r="H133" s="17"/>
      <c r="I133" s="17"/>
      <c r="J133" s="17">
        <v>8.242</v>
      </c>
      <c r="K133" s="17"/>
      <c r="L133" s="17"/>
      <c r="M133" s="17">
        <v>0.842</v>
      </c>
      <c r="N133" s="17">
        <v>4.968</v>
      </c>
      <c r="O133" s="17"/>
      <c r="P133" s="17">
        <f t="shared" si="11"/>
        <v>84.104</v>
      </c>
      <c r="Q133" s="17">
        <f t="shared" si="8"/>
        <v>15.896</v>
      </c>
      <c r="R133" s="4">
        <v>32</v>
      </c>
      <c r="S133" s="23">
        <v>10.349330746</v>
      </c>
      <c r="T133" s="23">
        <v>5.659998585</v>
      </c>
      <c r="U133" s="40"/>
      <c r="V133" s="42">
        <f t="shared" si="10"/>
        <v>16.009329331</v>
      </c>
      <c r="W133" s="40"/>
      <c r="X133" s="40">
        <v>1.9106661890000003</v>
      </c>
      <c r="Y133" s="40"/>
      <c r="Z133" s="40"/>
      <c r="AA133" s="17">
        <v>0.353333245</v>
      </c>
      <c r="AB133" s="17">
        <v>1.370666324</v>
      </c>
      <c r="AC133" s="40"/>
      <c r="AD133" s="42">
        <f t="shared" si="12"/>
        <v>3.6346657580000006</v>
      </c>
      <c r="AE133" s="17"/>
      <c r="AF133" s="42">
        <v>0.6464562338635795</v>
      </c>
      <c r="AG133" s="42">
        <v>2.067804760759794</v>
      </c>
      <c r="AH133" s="25"/>
      <c r="AI133" s="50"/>
      <c r="AJ133" s="44"/>
      <c r="AK133" s="44"/>
      <c r="AL133" s="44"/>
      <c r="AM133" s="44"/>
      <c r="AN133" s="44"/>
      <c r="AO133" s="44"/>
      <c r="AP133" s="44"/>
    </row>
    <row r="134" spans="1:42" ht="15">
      <c r="A134" s="35"/>
      <c r="B134" s="5" t="s">
        <v>396</v>
      </c>
      <c r="C134" s="17" t="s">
        <v>346</v>
      </c>
      <c r="D134" s="54">
        <v>41774</v>
      </c>
      <c r="E134" s="17" t="s">
        <v>105</v>
      </c>
      <c r="F134" s="17">
        <v>47.779</v>
      </c>
      <c r="G134" s="17">
        <v>22.786</v>
      </c>
      <c r="H134" s="17"/>
      <c r="I134" s="17"/>
      <c r="J134" s="17">
        <v>7.968</v>
      </c>
      <c r="K134" s="17"/>
      <c r="L134" s="17"/>
      <c r="M134" s="17">
        <v>0.567</v>
      </c>
      <c r="N134" s="17">
        <v>6</v>
      </c>
      <c r="O134" s="17"/>
      <c r="P134" s="17">
        <f t="shared" si="11"/>
        <v>85.1</v>
      </c>
      <c r="Q134" s="17">
        <f t="shared" si="8"/>
        <v>14.900000000000006</v>
      </c>
      <c r="R134" s="4">
        <v>32</v>
      </c>
      <c r="S134" s="23">
        <v>10.265330767</v>
      </c>
      <c r="T134" s="23">
        <v>5.769331891</v>
      </c>
      <c r="U134" s="40"/>
      <c r="V134" s="42">
        <f t="shared" si="10"/>
        <v>16.034662658000002</v>
      </c>
      <c r="W134" s="40"/>
      <c r="X134" s="40">
        <v>1.834666208</v>
      </c>
      <c r="Y134" s="40"/>
      <c r="Z134" s="40"/>
      <c r="AA134" s="17">
        <v>0.23599994100000002</v>
      </c>
      <c r="AB134" s="17">
        <v>1.6439995890000003</v>
      </c>
      <c r="AC134" s="40"/>
      <c r="AD134" s="42">
        <f t="shared" si="12"/>
        <v>3.7146657380000003</v>
      </c>
      <c r="AE134" s="17"/>
      <c r="AF134" s="42">
        <v>0.6401962414768002</v>
      </c>
      <c r="AG134" s="42">
        <v>3.9644401729937537</v>
      </c>
      <c r="AH134" s="25"/>
      <c r="AI134" s="50"/>
      <c r="AJ134" s="44"/>
      <c r="AK134" s="44"/>
      <c r="AL134" s="44"/>
      <c r="AM134" s="44"/>
      <c r="AN134" s="44"/>
      <c r="AO134" s="44"/>
      <c r="AP134" s="44"/>
    </row>
    <row r="135" spans="1:42" ht="15">
      <c r="A135" s="35"/>
      <c r="B135" s="5" t="s">
        <v>396</v>
      </c>
      <c r="C135" s="17" t="s">
        <v>347</v>
      </c>
      <c r="D135" s="54">
        <v>41774</v>
      </c>
      <c r="E135" s="17" t="s">
        <v>106</v>
      </c>
      <c r="F135" s="17">
        <v>48.007</v>
      </c>
      <c r="G135" s="17">
        <v>23.55</v>
      </c>
      <c r="H135" s="17"/>
      <c r="I135" s="17"/>
      <c r="J135" s="17">
        <v>8.575</v>
      </c>
      <c r="K135" s="17"/>
      <c r="L135" s="17"/>
      <c r="M135" s="17">
        <v>0.83</v>
      </c>
      <c r="N135" s="17">
        <v>6.218</v>
      </c>
      <c r="O135" s="17"/>
      <c r="P135" s="17">
        <f t="shared" si="11"/>
        <v>87.18</v>
      </c>
      <c r="Q135" s="17">
        <f t="shared" si="8"/>
        <v>12.819999999999993</v>
      </c>
      <c r="R135" s="4">
        <v>32</v>
      </c>
      <c r="S135" s="23">
        <v>10.131997467000001</v>
      </c>
      <c r="T135" s="23">
        <v>5.857331869</v>
      </c>
      <c r="U135" s="40"/>
      <c r="V135" s="42">
        <f t="shared" si="10"/>
        <v>15.989329336</v>
      </c>
      <c r="W135" s="40"/>
      <c r="X135" s="40">
        <v>1.9386661820000002</v>
      </c>
      <c r="Y135" s="40"/>
      <c r="Z135" s="40"/>
      <c r="AA135" s="17">
        <v>0.33999991500000004</v>
      </c>
      <c r="AB135" s="17">
        <v>1.674666248</v>
      </c>
      <c r="AC135" s="40"/>
      <c r="AD135" s="42">
        <f t="shared" si="12"/>
        <v>3.9533323450000006</v>
      </c>
      <c r="AE135" s="17"/>
      <c r="AF135" s="42">
        <v>0.6336724482988659</v>
      </c>
      <c r="AG135" s="42">
        <v>-0.5883684091423453</v>
      </c>
      <c r="AH135" s="25"/>
      <c r="AI135" s="50"/>
      <c r="AJ135" s="44"/>
      <c r="AK135" s="44"/>
      <c r="AL135" s="44"/>
      <c r="AM135" s="44"/>
      <c r="AN135" s="44"/>
      <c r="AO135" s="44"/>
      <c r="AP135" s="44"/>
    </row>
    <row r="136" spans="1:42" ht="15">
      <c r="A136" s="35"/>
      <c r="B136" s="5" t="s">
        <v>396</v>
      </c>
      <c r="C136" s="17" t="s">
        <v>348</v>
      </c>
      <c r="D136" s="54">
        <v>41774</v>
      </c>
      <c r="E136" s="17" t="s">
        <v>107</v>
      </c>
      <c r="F136" s="17">
        <v>49.478</v>
      </c>
      <c r="G136" s="17">
        <v>23.973</v>
      </c>
      <c r="H136" s="17"/>
      <c r="I136" s="17"/>
      <c r="J136" s="17">
        <v>8.896</v>
      </c>
      <c r="K136" s="17"/>
      <c r="L136" s="17"/>
      <c r="M136" s="17">
        <v>0.869</v>
      </c>
      <c r="N136" s="17">
        <v>5.946</v>
      </c>
      <c r="O136" s="17"/>
      <c r="P136" s="17">
        <f>F136+G136+H136+I136+J136+K136+L136+M136+N136+O136</f>
        <v>89.16199999999999</v>
      </c>
      <c r="Q136" s="17">
        <f aca="true" t="shared" si="13" ref="Q136:Q199">100-P136</f>
        <v>10.838000000000008</v>
      </c>
      <c r="R136" s="4">
        <v>32</v>
      </c>
      <c r="S136" s="23">
        <v>10.173330790000001</v>
      </c>
      <c r="T136" s="23">
        <v>5.809331881</v>
      </c>
      <c r="U136" s="40"/>
      <c r="V136" s="42">
        <f t="shared" si="10"/>
        <v>15.982662671000002</v>
      </c>
      <c r="W136" s="40"/>
      <c r="X136" s="40">
        <v>1.95999951</v>
      </c>
      <c r="Y136" s="40"/>
      <c r="Z136" s="40"/>
      <c r="AA136" s="17">
        <v>0.34666658000000006</v>
      </c>
      <c r="AB136" s="17">
        <v>1.55999961</v>
      </c>
      <c r="AC136" s="40"/>
      <c r="AD136" s="42">
        <f>W136+X136+Y136+Z136+AA136+AB136+AC136</f>
        <v>3.8666657000000004</v>
      </c>
      <c r="AE136" s="17"/>
      <c r="AF136" s="42">
        <v>0.6365228998081255</v>
      </c>
      <c r="AG136" s="42">
        <v>-0.29748283752859167</v>
      </c>
      <c r="AH136" s="63"/>
      <c r="AI136" s="28"/>
      <c r="AJ136" s="32"/>
      <c r="AK136" s="32"/>
      <c r="AL136" s="32"/>
      <c r="AM136" s="32"/>
      <c r="AN136" s="32"/>
      <c r="AO136" s="32"/>
      <c r="AP136" s="32"/>
    </row>
    <row r="137" spans="1:42" ht="17.25">
      <c r="A137" s="36" t="s">
        <v>406</v>
      </c>
      <c r="B137" s="6" t="s">
        <v>389</v>
      </c>
      <c r="C137" s="16" t="s">
        <v>407</v>
      </c>
      <c r="D137" s="45">
        <v>42118</v>
      </c>
      <c r="E137" s="16" t="s">
        <v>92</v>
      </c>
      <c r="F137" s="16">
        <v>43.6457</v>
      </c>
      <c r="G137" s="16">
        <v>15.6399</v>
      </c>
      <c r="H137" s="16"/>
      <c r="I137" s="16"/>
      <c r="J137" s="16"/>
      <c r="K137" s="16"/>
      <c r="L137" s="16"/>
      <c r="M137" s="16">
        <v>2.0771</v>
      </c>
      <c r="N137" s="16"/>
      <c r="O137" s="16">
        <v>33.6831</v>
      </c>
      <c r="P137" s="16">
        <v>95.34580000000001</v>
      </c>
      <c r="Q137" s="16">
        <f t="shared" si="13"/>
        <v>4.654199999999989</v>
      </c>
      <c r="R137" s="55">
        <v>96</v>
      </c>
      <c r="S137" s="16">
        <v>33.532</v>
      </c>
      <c r="T137" s="16">
        <v>14.164</v>
      </c>
      <c r="U137" s="16"/>
      <c r="V137" s="46">
        <f t="shared" si="10"/>
        <v>47.696</v>
      </c>
      <c r="W137" s="47"/>
      <c r="X137" s="47"/>
      <c r="Y137" s="47"/>
      <c r="Z137" s="47"/>
      <c r="AA137" s="16">
        <v>3.096</v>
      </c>
      <c r="AB137" s="16"/>
      <c r="AC137" s="16">
        <v>11.036000000000001</v>
      </c>
      <c r="AD137" s="46">
        <f>+W137+X137+Y137+Z137+AA137+AB137+AC137</f>
        <v>14.132000000000001</v>
      </c>
      <c r="AE137" s="16"/>
      <c r="AF137" s="56">
        <v>0.7030358939953035</v>
      </c>
      <c r="AG137" s="46">
        <v>0.2264364562694596</v>
      </c>
      <c r="AH137" s="11">
        <v>42118</v>
      </c>
      <c r="AI137" s="48" t="s">
        <v>417</v>
      </c>
      <c r="AJ137" s="30">
        <v>0.06784717017424008</v>
      </c>
      <c r="AK137" s="30">
        <v>0.06316820648866017</v>
      </c>
      <c r="AL137" s="30">
        <v>0.06770967608415426</v>
      </c>
      <c r="AM137" s="30">
        <v>0.15943309328420702</v>
      </c>
      <c r="AN137" s="30">
        <v>0.37767152343054955</v>
      </c>
      <c r="AO137" s="30">
        <v>0.022801328436220486</v>
      </c>
      <c r="AP137" s="30">
        <v>1.8291468587591941</v>
      </c>
    </row>
    <row r="138" spans="1:42" ht="15">
      <c r="A138" s="36"/>
      <c r="B138" s="6" t="s">
        <v>389</v>
      </c>
      <c r="C138" s="16" t="s">
        <v>408</v>
      </c>
      <c r="D138" s="45">
        <v>42118</v>
      </c>
      <c r="E138" s="16" t="s">
        <v>93</v>
      </c>
      <c r="F138" s="16">
        <v>43.5583</v>
      </c>
      <c r="G138" s="16">
        <v>15.6541</v>
      </c>
      <c r="H138" s="16"/>
      <c r="I138" s="16"/>
      <c r="J138" s="16"/>
      <c r="K138" s="16"/>
      <c r="L138" s="16"/>
      <c r="M138" s="16">
        <v>2.1318</v>
      </c>
      <c r="N138" s="16"/>
      <c r="O138" s="16">
        <v>32.6408</v>
      </c>
      <c r="P138" s="16">
        <v>94.285</v>
      </c>
      <c r="Q138" s="16">
        <f t="shared" si="13"/>
        <v>5.715000000000003</v>
      </c>
      <c r="R138" s="55">
        <v>96</v>
      </c>
      <c r="S138" s="16">
        <v>33.588</v>
      </c>
      <c r="T138" s="16">
        <v>14.224000000000002</v>
      </c>
      <c r="U138" s="16"/>
      <c r="V138" s="46">
        <f t="shared" si="10"/>
        <v>47.812000000000005</v>
      </c>
      <c r="W138" s="47"/>
      <c r="X138" s="47"/>
      <c r="Y138" s="47"/>
      <c r="Z138" s="47"/>
      <c r="AA138" s="16">
        <v>3.1880000000000006</v>
      </c>
      <c r="AB138" s="16"/>
      <c r="AC138" s="16">
        <v>10.732</v>
      </c>
      <c r="AD138" s="46">
        <f aca="true" t="shared" si="14" ref="AD138:AD144">+W138+X138+Y138+Z138+AA138+AB138+AC138</f>
        <v>13.92</v>
      </c>
      <c r="AE138" s="16"/>
      <c r="AF138" s="56">
        <v>0.7025014640675982</v>
      </c>
      <c r="AG138" s="46">
        <v>2.1839080459770135</v>
      </c>
      <c r="AH138" s="25"/>
      <c r="AI138" s="50"/>
      <c r="AJ138" s="44"/>
      <c r="AK138" s="44"/>
      <c r="AL138" s="44"/>
      <c r="AM138" s="44"/>
      <c r="AN138" s="44"/>
      <c r="AO138" s="44"/>
      <c r="AP138" s="44"/>
    </row>
    <row r="139" spans="1:42" ht="15">
      <c r="A139" s="36"/>
      <c r="B139" s="6" t="s">
        <v>389</v>
      </c>
      <c r="C139" s="16" t="s">
        <v>409</v>
      </c>
      <c r="D139" s="45">
        <v>42118</v>
      </c>
      <c r="E139" s="16" t="s">
        <v>94</v>
      </c>
      <c r="F139" s="16">
        <v>43.2057</v>
      </c>
      <c r="G139" s="16">
        <v>15.2059</v>
      </c>
      <c r="H139" s="16"/>
      <c r="I139" s="16"/>
      <c r="J139" s="16"/>
      <c r="K139" s="16"/>
      <c r="L139" s="16"/>
      <c r="M139" s="16">
        <v>1.9409</v>
      </c>
      <c r="N139" s="16"/>
      <c r="O139" s="16">
        <v>32.8646</v>
      </c>
      <c r="P139" s="16">
        <v>93.5171</v>
      </c>
      <c r="Q139" s="16">
        <f t="shared" si="13"/>
        <v>6.482900000000001</v>
      </c>
      <c r="R139" s="55">
        <v>96</v>
      </c>
      <c r="S139" s="16">
        <v>33.672</v>
      </c>
      <c r="T139" s="16">
        <v>13.968000000000002</v>
      </c>
      <c r="U139" s="16"/>
      <c r="V139" s="46">
        <f t="shared" si="10"/>
        <v>47.64</v>
      </c>
      <c r="W139" s="47"/>
      <c r="X139" s="47"/>
      <c r="Y139" s="47"/>
      <c r="Z139" s="47"/>
      <c r="AA139" s="16">
        <v>2.9320000000000004</v>
      </c>
      <c r="AB139" s="16"/>
      <c r="AC139" s="16">
        <v>10.924</v>
      </c>
      <c r="AD139" s="46">
        <f t="shared" si="14"/>
        <v>13.856</v>
      </c>
      <c r="AE139" s="16"/>
      <c r="AF139" s="56">
        <v>0.706801007556675</v>
      </c>
      <c r="AG139" s="46">
        <v>0.808314087759816</v>
      </c>
      <c r="AH139" s="25"/>
      <c r="AI139" s="50"/>
      <c r="AJ139" s="44"/>
      <c r="AK139" s="44"/>
      <c r="AL139" s="44"/>
      <c r="AM139" s="44"/>
      <c r="AN139" s="44"/>
      <c r="AO139" s="44"/>
      <c r="AP139" s="44"/>
    </row>
    <row r="140" spans="1:42" ht="15">
      <c r="A140" s="36"/>
      <c r="B140" s="6" t="s">
        <v>389</v>
      </c>
      <c r="C140" s="16" t="s">
        <v>410</v>
      </c>
      <c r="D140" s="45">
        <v>42118</v>
      </c>
      <c r="E140" s="16" t="s">
        <v>95</v>
      </c>
      <c r="F140" s="16">
        <v>44.2765</v>
      </c>
      <c r="G140" s="16">
        <v>15.6645</v>
      </c>
      <c r="H140" s="16"/>
      <c r="I140" s="16"/>
      <c r="J140" s="16"/>
      <c r="K140" s="16"/>
      <c r="L140" s="16"/>
      <c r="M140" s="16">
        <v>1.7901</v>
      </c>
      <c r="N140" s="16"/>
      <c r="O140" s="16">
        <v>34.2684</v>
      </c>
      <c r="P140" s="16">
        <v>96.29950000000001</v>
      </c>
      <c r="Q140" s="16">
        <f t="shared" si="13"/>
        <v>3.700499999999991</v>
      </c>
      <c r="R140" s="55">
        <v>96</v>
      </c>
      <c r="S140" s="16">
        <v>33.768</v>
      </c>
      <c r="T140" s="16">
        <v>14.080000000000002</v>
      </c>
      <c r="U140" s="16"/>
      <c r="V140" s="46">
        <f t="shared" si="10"/>
        <v>47.848</v>
      </c>
      <c r="W140" s="47"/>
      <c r="X140" s="47"/>
      <c r="Y140" s="47"/>
      <c r="Z140" s="47"/>
      <c r="AA140" s="16">
        <v>2.648</v>
      </c>
      <c r="AB140" s="16"/>
      <c r="AC140" s="16">
        <v>11.144</v>
      </c>
      <c r="AD140" s="46">
        <f t="shared" si="14"/>
        <v>13.792</v>
      </c>
      <c r="AE140" s="16"/>
      <c r="AF140" s="56">
        <v>0.7057348269520147</v>
      </c>
      <c r="AG140" s="46">
        <v>2.088167053364271</v>
      </c>
      <c r="AH140" s="25"/>
      <c r="AI140" s="50"/>
      <c r="AJ140" s="44"/>
      <c r="AK140" s="44"/>
      <c r="AL140" s="44"/>
      <c r="AM140" s="44"/>
      <c r="AN140" s="44"/>
      <c r="AO140" s="44"/>
      <c r="AP140" s="44"/>
    </row>
    <row r="141" spans="1:42" ht="15">
      <c r="A141" s="36"/>
      <c r="B141" s="6" t="s">
        <v>389</v>
      </c>
      <c r="C141" s="16" t="s">
        <v>411</v>
      </c>
      <c r="D141" s="45">
        <v>42118</v>
      </c>
      <c r="E141" s="16" t="s">
        <v>96</v>
      </c>
      <c r="F141" s="16">
        <v>43.7365</v>
      </c>
      <c r="G141" s="16">
        <v>15.3287</v>
      </c>
      <c r="H141" s="16"/>
      <c r="I141" s="16"/>
      <c r="J141" s="16"/>
      <c r="K141" s="16"/>
      <c r="L141" s="16"/>
      <c r="M141" s="16">
        <v>1.8933</v>
      </c>
      <c r="N141" s="16"/>
      <c r="O141" s="16">
        <v>32.3635</v>
      </c>
      <c r="P141" s="16">
        <v>93.622</v>
      </c>
      <c r="Q141" s="16">
        <f t="shared" si="13"/>
        <v>6.378</v>
      </c>
      <c r="R141" s="55">
        <v>96</v>
      </c>
      <c r="S141" s="16">
        <v>33.852</v>
      </c>
      <c r="T141" s="16">
        <v>13.984000000000002</v>
      </c>
      <c r="U141" s="16"/>
      <c r="V141" s="46">
        <f t="shared" si="10"/>
        <v>47.836</v>
      </c>
      <c r="W141" s="47"/>
      <c r="X141" s="47"/>
      <c r="Y141" s="47"/>
      <c r="Z141" s="47"/>
      <c r="AA141" s="16">
        <v>2.84</v>
      </c>
      <c r="AB141" s="16"/>
      <c r="AC141" s="16">
        <v>10.68</v>
      </c>
      <c r="AD141" s="46">
        <f t="shared" si="14"/>
        <v>13.52</v>
      </c>
      <c r="AE141" s="16"/>
      <c r="AF141" s="56">
        <v>0.7076678652061209</v>
      </c>
      <c r="AG141" s="46">
        <v>3.431952662721897</v>
      </c>
      <c r="AH141" s="25"/>
      <c r="AI141" s="50"/>
      <c r="AJ141" s="44"/>
      <c r="AK141" s="44"/>
      <c r="AL141" s="44"/>
      <c r="AM141" s="44"/>
      <c r="AN141" s="44"/>
      <c r="AO141" s="44"/>
      <c r="AP141" s="44"/>
    </row>
    <row r="142" spans="1:42" ht="15">
      <c r="A142" s="36"/>
      <c r="B142" s="6" t="s">
        <v>389</v>
      </c>
      <c r="C142" s="16" t="s">
        <v>412</v>
      </c>
      <c r="D142" s="45">
        <v>42118</v>
      </c>
      <c r="E142" s="16" t="s">
        <v>97</v>
      </c>
      <c r="F142" s="16">
        <v>43.8767</v>
      </c>
      <c r="G142" s="16">
        <v>15.1695</v>
      </c>
      <c r="H142" s="16"/>
      <c r="I142" s="16"/>
      <c r="J142" s="16"/>
      <c r="K142" s="16"/>
      <c r="L142" s="16"/>
      <c r="M142" s="16">
        <v>2.1138</v>
      </c>
      <c r="N142" s="16"/>
      <c r="O142" s="16">
        <v>33.7211</v>
      </c>
      <c r="P142" s="16">
        <v>95.1811</v>
      </c>
      <c r="Q142" s="16">
        <f t="shared" si="13"/>
        <v>4.818899999999999</v>
      </c>
      <c r="R142" s="55">
        <v>96</v>
      </c>
      <c r="S142" s="16">
        <v>33.756</v>
      </c>
      <c r="T142" s="16">
        <v>13.756</v>
      </c>
      <c r="U142" s="16"/>
      <c r="V142" s="46">
        <f t="shared" si="10"/>
        <v>47.512</v>
      </c>
      <c r="W142" s="47"/>
      <c r="X142" s="47"/>
      <c r="Y142" s="47"/>
      <c r="Z142" s="47"/>
      <c r="AA142" s="16">
        <v>3.1520000000000006</v>
      </c>
      <c r="AB142" s="16"/>
      <c r="AC142" s="16">
        <v>11.064</v>
      </c>
      <c r="AD142" s="46">
        <f t="shared" si="14"/>
        <v>14.216000000000001</v>
      </c>
      <c r="AE142" s="16"/>
      <c r="AF142" s="56">
        <v>0.7104731436268732</v>
      </c>
      <c r="AG142" s="46">
        <v>-3.2357906584130616</v>
      </c>
      <c r="AH142" s="25"/>
      <c r="AI142" s="50"/>
      <c r="AJ142" s="44"/>
      <c r="AK142" s="44"/>
      <c r="AL142" s="44"/>
      <c r="AM142" s="44"/>
      <c r="AN142" s="44"/>
      <c r="AO142" s="44"/>
      <c r="AP142" s="44"/>
    </row>
    <row r="143" spans="1:42" ht="15">
      <c r="A143" s="36"/>
      <c r="B143" s="6" t="s">
        <v>389</v>
      </c>
      <c r="C143" s="16" t="s">
        <v>413</v>
      </c>
      <c r="D143" s="45">
        <v>42118</v>
      </c>
      <c r="E143" s="16" t="s">
        <v>98</v>
      </c>
      <c r="F143" s="16">
        <v>43.5767</v>
      </c>
      <c r="G143" s="16">
        <v>15.2555</v>
      </c>
      <c r="H143" s="16"/>
      <c r="I143" s="16"/>
      <c r="J143" s="16"/>
      <c r="K143" s="16"/>
      <c r="L143" s="16"/>
      <c r="M143" s="16">
        <v>1.6625</v>
      </c>
      <c r="N143" s="16"/>
      <c r="O143" s="16">
        <v>32.8873</v>
      </c>
      <c r="P143" s="16">
        <v>93.682</v>
      </c>
      <c r="Q143" s="16">
        <f t="shared" si="13"/>
        <v>6.317999999999998</v>
      </c>
      <c r="R143" s="55">
        <v>96</v>
      </c>
      <c r="S143" s="16">
        <v>33.852</v>
      </c>
      <c r="T143" s="16">
        <v>13.968000000000002</v>
      </c>
      <c r="U143" s="16"/>
      <c r="V143" s="46">
        <f t="shared" si="10"/>
        <v>47.82</v>
      </c>
      <c r="W143" s="47"/>
      <c r="X143" s="47"/>
      <c r="Y143" s="47"/>
      <c r="Z143" s="47"/>
      <c r="AA143" s="16">
        <v>2.504</v>
      </c>
      <c r="AB143" s="16"/>
      <c r="AC143" s="16">
        <v>10.896</v>
      </c>
      <c r="AD143" s="46">
        <f t="shared" si="14"/>
        <v>13.4</v>
      </c>
      <c r="AE143" s="16"/>
      <c r="AF143" s="56">
        <v>0.707904642409034</v>
      </c>
      <c r="AG143" s="46">
        <v>4.238805970149251</v>
      </c>
      <c r="AH143" s="25"/>
      <c r="AI143" s="50"/>
      <c r="AJ143" s="44"/>
      <c r="AK143" s="44"/>
      <c r="AL143" s="44"/>
      <c r="AM143" s="44"/>
      <c r="AN143" s="44"/>
      <c r="AO143" s="44"/>
      <c r="AP143" s="44"/>
    </row>
    <row r="144" spans="1:42" ht="15">
      <c r="A144" s="36"/>
      <c r="B144" s="6" t="s">
        <v>389</v>
      </c>
      <c r="C144" s="16" t="s">
        <v>414</v>
      </c>
      <c r="D144" s="45">
        <v>42118</v>
      </c>
      <c r="E144" s="16" t="s">
        <v>99</v>
      </c>
      <c r="F144" s="16">
        <v>41.8656</v>
      </c>
      <c r="G144" s="16">
        <v>15.1052</v>
      </c>
      <c r="H144" s="16"/>
      <c r="I144" s="16"/>
      <c r="J144" s="16"/>
      <c r="K144" s="16"/>
      <c r="L144" s="16"/>
      <c r="M144" s="16">
        <v>1.8221</v>
      </c>
      <c r="N144" s="16"/>
      <c r="O144" s="16">
        <v>33.9049</v>
      </c>
      <c r="P144" s="16">
        <v>92.9978</v>
      </c>
      <c r="Q144" s="16">
        <f t="shared" si="13"/>
        <v>7.002200000000002</v>
      </c>
      <c r="R144" s="55">
        <v>96</v>
      </c>
      <c r="S144" s="16">
        <v>33.404</v>
      </c>
      <c r="T144" s="16">
        <v>14.204000000000002</v>
      </c>
      <c r="U144" s="16"/>
      <c r="V144" s="46">
        <f t="shared" si="10"/>
        <v>47.608000000000004</v>
      </c>
      <c r="W144" s="47"/>
      <c r="X144" s="47"/>
      <c r="Y144" s="47"/>
      <c r="Z144" s="47"/>
      <c r="AA144" s="16">
        <v>2.8200000000000003</v>
      </c>
      <c r="AB144" s="16"/>
      <c r="AC144" s="16">
        <v>11.536000000000001</v>
      </c>
      <c r="AD144" s="46">
        <f t="shared" si="14"/>
        <v>14.356000000000002</v>
      </c>
      <c r="AE144" s="16"/>
      <c r="AF144" s="56">
        <v>0.7016467820534364</v>
      </c>
      <c r="AG144" s="46">
        <v>-1.0587907495123938</v>
      </c>
      <c r="AH144" s="63"/>
      <c r="AI144" s="28"/>
      <c r="AJ144" s="32"/>
      <c r="AK144" s="32"/>
      <c r="AL144" s="32"/>
      <c r="AM144" s="32"/>
      <c r="AN144" s="32"/>
      <c r="AO144" s="32"/>
      <c r="AP144" s="32"/>
    </row>
    <row r="145" spans="1:42" ht="15">
      <c r="A145" s="35" t="s">
        <v>380</v>
      </c>
      <c r="B145" s="5" t="s">
        <v>396</v>
      </c>
      <c r="C145" s="33" t="s">
        <v>297</v>
      </c>
      <c r="D145" s="54">
        <v>41773</v>
      </c>
      <c r="E145" s="33" t="s">
        <v>5</v>
      </c>
      <c r="F145" s="17">
        <v>54.647</v>
      </c>
      <c r="G145" s="17">
        <v>22.631</v>
      </c>
      <c r="H145" s="33"/>
      <c r="I145" s="33"/>
      <c r="J145" s="17">
        <v>12.787</v>
      </c>
      <c r="K145" s="33"/>
      <c r="L145" s="33"/>
      <c r="M145" s="33"/>
      <c r="N145" s="33"/>
      <c r="O145" s="33"/>
      <c r="P145" s="17">
        <f aca="true" t="shared" si="15" ref="P145:P176">F145+G145+H145+I145+J145+K145+L145+M145+N145+O145</f>
        <v>90.065</v>
      </c>
      <c r="Q145" s="17">
        <f t="shared" si="13"/>
        <v>9.935000000000002</v>
      </c>
      <c r="R145" s="57">
        <v>96</v>
      </c>
      <c r="S145" s="17">
        <v>32.148</v>
      </c>
      <c r="T145" s="17">
        <v>15.692000000000002</v>
      </c>
      <c r="U145" s="33"/>
      <c r="V145" s="42">
        <v>47.84</v>
      </c>
      <c r="W145" s="40"/>
      <c r="X145" s="40">
        <v>8.06</v>
      </c>
      <c r="Y145" s="40"/>
      <c r="Z145" s="40"/>
      <c r="AA145" s="17"/>
      <c r="AB145" s="17"/>
      <c r="AC145" s="40"/>
      <c r="AD145" s="42">
        <f aca="true" t="shared" si="16" ref="AD145:AD176">W145+X145+Y145+Z145+AA145+AB145+AC145</f>
        <v>8.06</v>
      </c>
      <c r="AF145" s="42">
        <v>0.671989966555184</v>
      </c>
      <c r="AG145" s="42">
        <v>-2.6550868486352406</v>
      </c>
      <c r="AH145" s="10">
        <v>41773</v>
      </c>
      <c r="AI145" s="51" t="s">
        <v>444</v>
      </c>
      <c r="AJ145" s="30"/>
      <c r="AK145" s="30">
        <v>0.8542688958755718</v>
      </c>
      <c r="AL145" s="30">
        <v>0.18687661869227407</v>
      </c>
      <c r="AM145" s="30"/>
      <c r="AN145" s="30">
        <v>0.12191919682092925</v>
      </c>
      <c r="AO145" s="30">
        <v>0.025170180292935364</v>
      </c>
      <c r="AP145" s="30">
        <v>0.0947630790499838</v>
      </c>
    </row>
    <row r="146" spans="1:42" ht="15">
      <c r="A146" s="35"/>
      <c r="B146" s="5" t="s">
        <v>396</v>
      </c>
      <c r="C146" s="33" t="s">
        <v>303</v>
      </c>
      <c r="D146" s="54">
        <v>41773</v>
      </c>
      <c r="E146" s="33" t="s">
        <v>11</v>
      </c>
      <c r="F146" s="17">
        <v>54.519</v>
      </c>
      <c r="G146" s="17">
        <v>23.045</v>
      </c>
      <c r="H146" s="33"/>
      <c r="I146" s="33"/>
      <c r="J146" s="17">
        <v>12.922</v>
      </c>
      <c r="K146" s="33"/>
      <c r="L146" s="33"/>
      <c r="M146" s="33"/>
      <c r="N146" s="33"/>
      <c r="O146" s="33"/>
      <c r="P146" s="17">
        <f t="shared" si="15"/>
        <v>90.48599999999999</v>
      </c>
      <c r="Q146" s="17">
        <f t="shared" si="13"/>
        <v>9.51400000000001</v>
      </c>
      <c r="R146" s="57">
        <v>96</v>
      </c>
      <c r="S146" s="17">
        <v>31.960000000000004</v>
      </c>
      <c r="T146" s="17">
        <v>15.924000000000001</v>
      </c>
      <c r="U146" s="33"/>
      <c r="V146" s="42">
        <v>47.88400000000001</v>
      </c>
      <c r="W146" s="40"/>
      <c r="X146" s="40">
        <v>8.116</v>
      </c>
      <c r="Y146" s="40"/>
      <c r="Z146" s="40"/>
      <c r="AA146" s="17"/>
      <c r="AB146" s="17"/>
      <c r="AC146" s="40"/>
      <c r="AD146" s="42">
        <f t="shared" si="16"/>
        <v>8.116</v>
      </c>
      <c r="AF146" s="42">
        <v>0.6674463286275165</v>
      </c>
      <c r="AG146" s="42">
        <v>-1.897486446525381</v>
      </c>
      <c r="AH146" s="25"/>
      <c r="AI146" s="50"/>
      <c r="AJ146" s="44"/>
      <c r="AK146" s="44"/>
      <c r="AL146" s="44"/>
      <c r="AM146" s="44"/>
      <c r="AN146" s="44"/>
      <c r="AO146" s="44"/>
      <c r="AP146" s="44"/>
    </row>
    <row r="147" spans="1:42" ht="15">
      <c r="A147" s="35"/>
      <c r="B147" s="5" t="s">
        <v>396</v>
      </c>
      <c r="C147" s="33" t="s">
        <v>304</v>
      </c>
      <c r="D147" s="54">
        <v>41773</v>
      </c>
      <c r="E147" s="33" t="s">
        <v>12</v>
      </c>
      <c r="F147" s="17">
        <v>54.355</v>
      </c>
      <c r="G147" s="17">
        <v>22.647</v>
      </c>
      <c r="H147" s="33"/>
      <c r="I147" s="33"/>
      <c r="J147" s="17">
        <v>12.282</v>
      </c>
      <c r="K147" s="33"/>
      <c r="L147" s="33"/>
      <c r="M147" s="33"/>
      <c r="N147" s="33"/>
      <c r="O147" s="33"/>
      <c r="P147" s="17">
        <f t="shared" si="15"/>
        <v>89.28399999999999</v>
      </c>
      <c r="Q147" s="17">
        <f t="shared" si="13"/>
        <v>10.716000000000008</v>
      </c>
      <c r="R147" s="57">
        <v>96</v>
      </c>
      <c r="S147" s="17">
        <v>32.164</v>
      </c>
      <c r="T147" s="17">
        <v>15.796</v>
      </c>
      <c r="U147" s="33"/>
      <c r="V147" s="42">
        <v>47.96</v>
      </c>
      <c r="W147" s="40"/>
      <c r="X147" s="40">
        <v>7.788</v>
      </c>
      <c r="Y147" s="40"/>
      <c r="Z147" s="40"/>
      <c r="AA147" s="17"/>
      <c r="AB147" s="17"/>
      <c r="AC147" s="40"/>
      <c r="AD147" s="42">
        <f t="shared" si="16"/>
        <v>7.788</v>
      </c>
      <c r="AF147" s="42">
        <v>0.6706422018348625</v>
      </c>
      <c r="AG147" s="42">
        <v>1.4124293785310662</v>
      </c>
      <c r="AH147" s="25"/>
      <c r="AI147" s="50"/>
      <c r="AJ147" s="44"/>
      <c r="AK147" s="44"/>
      <c r="AL147" s="44"/>
      <c r="AM147" s="44"/>
      <c r="AN147" s="44"/>
      <c r="AO147" s="44"/>
      <c r="AP147" s="44"/>
    </row>
    <row r="148" spans="1:42" ht="15">
      <c r="A148" s="35"/>
      <c r="B148" s="5" t="s">
        <v>396</v>
      </c>
      <c r="C148" s="33" t="s">
        <v>305</v>
      </c>
      <c r="D148" s="54">
        <v>41773</v>
      </c>
      <c r="E148" s="33" t="s">
        <v>13</v>
      </c>
      <c r="F148" s="17">
        <v>53.883</v>
      </c>
      <c r="G148" s="17">
        <v>22.818</v>
      </c>
      <c r="H148" s="33"/>
      <c r="I148" s="33"/>
      <c r="J148" s="17">
        <v>12.899</v>
      </c>
      <c r="K148" s="33"/>
      <c r="L148" s="33"/>
      <c r="M148" s="33"/>
      <c r="N148" s="33"/>
      <c r="O148" s="33"/>
      <c r="P148" s="17">
        <f t="shared" si="15"/>
        <v>89.60000000000001</v>
      </c>
      <c r="Q148" s="17">
        <f t="shared" si="13"/>
        <v>10.399999999999991</v>
      </c>
      <c r="R148" s="57">
        <v>96</v>
      </c>
      <c r="S148" s="17">
        <v>31.888</v>
      </c>
      <c r="T148" s="17">
        <v>15.916</v>
      </c>
      <c r="U148" s="33"/>
      <c r="V148" s="42">
        <v>47.804</v>
      </c>
      <c r="W148" s="40"/>
      <c r="X148" s="40">
        <v>8.18</v>
      </c>
      <c r="Y148" s="40"/>
      <c r="Z148" s="40"/>
      <c r="AA148" s="17"/>
      <c r="AB148" s="17"/>
      <c r="AC148" s="40"/>
      <c r="AD148" s="42">
        <f t="shared" si="16"/>
        <v>8.18</v>
      </c>
      <c r="AF148" s="42">
        <v>0.6670571500292862</v>
      </c>
      <c r="AG148" s="42">
        <v>-2.7139364303178426</v>
      </c>
      <c r="AH148" s="63"/>
      <c r="AI148" s="28"/>
      <c r="AJ148" s="32"/>
      <c r="AK148" s="32"/>
      <c r="AL148" s="32"/>
      <c r="AM148" s="32"/>
      <c r="AN148" s="32"/>
      <c r="AO148" s="32"/>
      <c r="AP148" s="32"/>
    </row>
    <row r="149" spans="1:42" ht="15">
      <c r="A149" s="35"/>
      <c r="B149" s="5" t="s">
        <v>396</v>
      </c>
      <c r="C149" s="33" t="s">
        <v>328</v>
      </c>
      <c r="D149" s="54">
        <v>41774</v>
      </c>
      <c r="E149" s="33" t="s">
        <v>68</v>
      </c>
      <c r="F149" s="17">
        <v>53.06</v>
      </c>
      <c r="G149" s="17">
        <v>22.658</v>
      </c>
      <c r="H149" s="33"/>
      <c r="I149" s="33"/>
      <c r="J149" s="17">
        <v>12.557</v>
      </c>
      <c r="K149" s="33"/>
      <c r="L149" s="33"/>
      <c r="M149" s="33"/>
      <c r="N149" s="33"/>
      <c r="O149" s="33"/>
      <c r="P149" s="17">
        <f t="shared" si="15"/>
        <v>88.275</v>
      </c>
      <c r="Q149" s="17">
        <f t="shared" si="13"/>
        <v>11.724999999999994</v>
      </c>
      <c r="R149" s="57">
        <v>96</v>
      </c>
      <c r="S149" s="17">
        <v>31.856</v>
      </c>
      <c r="T149" s="17">
        <v>16.032</v>
      </c>
      <c r="U149" s="33"/>
      <c r="V149" s="42">
        <v>47.888000000000005</v>
      </c>
      <c r="W149" s="40"/>
      <c r="X149" s="40">
        <v>8.076</v>
      </c>
      <c r="Y149" s="40"/>
      <c r="Z149" s="40"/>
      <c r="AA149" s="17"/>
      <c r="AB149" s="17"/>
      <c r="AC149" s="40"/>
      <c r="AD149" s="42">
        <f t="shared" si="16"/>
        <v>8.076</v>
      </c>
      <c r="AF149" s="42">
        <v>0.6652188439692616</v>
      </c>
      <c r="AG149" s="42">
        <v>-0.7429420505200656</v>
      </c>
      <c r="AH149" s="10">
        <v>41774</v>
      </c>
      <c r="AI149" s="51" t="s">
        <v>449</v>
      </c>
      <c r="AJ149" s="30">
        <v>0.05023545954407073</v>
      </c>
      <c r="AK149" s="30">
        <v>0.5909289722999945</v>
      </c>
      <c r="AL149" s="30">
        <v>0.23712981468560415</v>
      </c>
      <c r="AM149" s="30">
        <v>0.37364930497404125</v>
      </c>
      <c r="AN149" s="30">
        <v>0.1216382782549619</v>
      </c>
      <c r="AO149" s="30">
        <v>0.01655485942884952</v>
      </c>
      <c r="AP149" s="30">
        <v>0.07010048493150103</v>
      </c>
    </row>
    <row r="150" spans="1:42" ht="15">
      <c r="A150" s="35"/>
      <c r="B150" s="5" t="s">
        <v>396</v>
      </c>
      <c r="C150" s="33" t="s">
        <v>329</v>
      </c>
      <c r="D150" s="54">
        <v>41774</v>
      </c>
      <c r="E150" s="33" t="s">
        <v>71</v>
      </c>
      <c r="F150" s="17">
        <v>53.777</v>
      </c>
      <c r="G150" s="17">
        <v>22.777</v>
      </c>
      <c r="H150" s="33"/>
      <c r="I150" s="33"/>
      <c r="J150" s="17">
        <v>12.487</v>
      </c>
      <c r="K150" s="33"/>
      <c r="L150" s="33"/>
      <c r="M150" s="33"/>
      <c r="N150" s="33"/>
      <c r="O150" s="33"/>
      <c r="P150" s="17">
        <f t="shared" si="15"/>
        <v>89.041</v>
      </c>
      <c r="Q150" s="17">
        <f t="shared" si="13"/>
        <v>10.959000000000003</v>
      </c>
      <c r="R150" s="57">
        <v>96</v>
      </c>
      <c r="S150" s="17">
        <v>31.968000000000004</v>
      </c>
      <c r="T150" s="17">
        <v>15.956000000000001</v>
      </c>
      <c r="U150" s="33"/>
      <c r="V150" s="42">
        <v>47.92400000000001</v>
      </c>
      <c r="W150" s="40"/>
      <c r="X150" s="40">
        <v>7.952</v>
      </c>
      <c r="Y150" s="40"/>
      <c r="Z150" s="40"/>
      <c r="AA150" s="17"/>
      <c r="AB150" s="17"/>
      <c r="AC150" s="40"/>
      <c r="AD150" s="42">
        <f t="shared" si="16"/>
        <v>7.952</v>
      </c>
      <c r="AF150" s="42">
        <v>0.6670561722727653</v>
      </c>
      <c r="AG150" s="42">
        <v>0.32696177062373993</v>
      </c>
      <c r="AH150" s="25"/>
      <c r="AI150" s="50"/>
      <c r="AJ150" s="44"/>
      <c r="AK150" s="44"/>
      <c r="AL150" s="44"/>
      <c r="AM150" s="44"/>
      <c r="AN150" s="44"/>
      <c r="AO150" s="44"/>
      <c r="AP150" s="44"/>
    </row>
    <row r="151" spans="1:42" ht="15">
      <c r="A151" s="35"/>
      <c r="B151" s="5" t="s">
        <v>396</v>
      </c>
      <c r="C151" s="33" t="s">
        <v>330</v>
      </c>
      <c r="D151" s="54">
        <v>41774</v>
      </c>
      <c r="E151" s="33" t="s">
        <v>72</v>
      </c>
      <c r="F151" s="17">
        <v>54.702</v>
      </c>
      <c r="G151" s="17">
        <v>22.473</v>
      </c>
      <c r="H151" s="33"/>
      <c r="I151" s="33"/>
      <c r="J151" s="17">
        <v>12.101</v>
      </c>
      <c r="K151" s="33"/>
      <c r="L151" s="33"/>
      <c r="M151" s="33">
        <v>0.124</v>
      </c>
      <c r="N151" s="33"/>
      <c r="O151" s="33"/>
      <c r="P151" s="17">
        <f t="shared" si="15"/>
        <v>89.39999999999999</v>
      </c>
      <c r="Q151" s="17">
        <f t="shared" si="13"/>
        <v>10.600000000000009</v>
      </c>
      <c r="R151" s="57">
        <v>96</v>
      </c>
      <c r="S151" s="17">
        <v>32.352</v>
      </c>
      <c r="T151" s="17">
        <v>15.664</v>
      </c>
      <c r="U151" s="33"/>
      <c r="V151" s="42">
        <v>48.016</v>
      </c>
      <c r="W151" s="40"/>
      <c r="X151" s="40">
        <v>7.668000000000001</v>
      </c>
      <c r="Y151" s="40"/>
      <c r="Z151" s="40"/>
      <c r="AA151" s="17">
        <v>0.144</v>
      </c>
      <c r="AB151" s="17"/>
      <c r="AC151" s="40"/>
      <c r="AD151" s="42">
        <f t="shared" si="16"/>
        <v>7.812000000000001</v>
      </c>
      <c r="AF151" s="42">
        <v>0.6737754081972676</v>
      </c>
      <c r="AG151" s="42">
        <v>1.1886304909560677</v>
      </c>
      <c r="AH151" s="63"/>
      <c r="AI151" s="28"/>
      <c r="AJ151" s="32"/>
      <c r="AK151" s="32"/>
      <c r="AL151" s="32"/>
      <c r="AM151" s="32"/>
      <c r="AN151" s="32"/>
      <c r="AO151" s="32"/>
      <c r="AP151" s="32"/>
    </row>
    <row r="152" spans="1:42" ht="15">
      <c r="A152" s="35" t="s">
        <v>381</v>
      </c>
      <c r="B152" s="5" t="s">
        <v>396</v>
      </c>
      <c r="C152" s="33" t="s">
        <v>298</v>
      </c>
      <c r="D152" s="54">
        <v>41773</v>
      </c>
      <c r="E152" s="33" t="s">
        <v>6</v>
      </c>
      <c r="F152" s="17">
        <v>52.715</v>
      </c>
      <c r="G152" s="17">
        <v>22.154</v>
      </c>
      <c r="H152" s="33"/>
      <c r="I152" s="33"/>
      <c r="J152" s="17">
        <v>11.863</v>
      </c>
      <c r="K152" s="33"/>
      <c r="L152" s="33"/>
      <c r="M152" s="33"/>
      <c r="N152" s="33">
        <v>0.047</v>
      </c>
      <c r="O152" s="33"/>
      <c r="P152" s="17">
        <f t="shared" si="15"/>
        <v>86.779</v>
      </c>
      <c r="Q152" s="17">
        <f t="shared" si="13"/>
        <v>13.221000000000004</v>
      </c>
      <c r="R152" s="33">
        <v>48</v>
      </c>
      <c r="S152" s="17">
        <v>16.076</v>
      </c>
      <c r="T152" s="17">
        <v>7.962000000000001</v>
      </c>
      <c r="U152" s="33"/>
      <c r="V152" s="42">
        <v>24.038</v>
      </c>
      <c r="W152" s="40"/>
      <c r="X152" s="40">
        <v>3.876</v>
      </c>
      <c r="Y152" s="40"/>
      <c r="Z152" s="40"/>
      <c r="AA152" s="17"/>
      <c r="AB152" s="17">
        <v>0.018</v>
      </c>
      <c r="AC152" s="40"/>
      <c r="AD152" s="42">
        <f t="shared" si="16"/>
        <v>3.8939999999999997</v>
      </c>
      <c r="AF152" s="42">
        <v>0.668774440469257</v>
      </c>
      <c r="AG152" s="42">
        <v>2.471042471042473</v>
      </c>
      <c r="AH152" s="10">
        <v>41773</v>
      </c>
      <c r="AI152" s="51" t="s">
        <v>445</v>
      </c>
      <c r="AJ152" s="30">
        <v>0.024444680272469807</v>
      </c>
      <c r="AK152" s="30">
        <v>0.8380297554334519</v>
      </c>
      <c r="AL152" s="30"/>
      <c r="AM152" s="30">
        <v>0.24682744375593152</v>
      </c>
      <c r="AN152" s="30">
        <v>0.10761041285862949</v>
      </c>
      <c r="AO152" s="30">
        <v>0.041639512906719155</v>
      </c>
      <c r="AP152" s="30">
        <v>0.1967418200940178</v>
      </c>
    </row>
    <row r="153" spans="1:42" ht="15">
      <c r="A153" s="35"/>
      <c r="B153" s="5" t="s">
        <v>396</v>
      </c>
      <c r="C153" s="33" t="s">
        <v>306</v>
      </c>
      <c r="D153" s="54">
        <v>41773</v>
      </c>
      <c r="E153" s="33" t="s">
        <v>14</v>
      </c>
      <c r="F153" s="17">
        <v>53.163</v>
      </c>
      <c r="G153" s="17">
        <v>21.867</v>
      </c>
      <c r="H153" s="33"/>
      <c r="I153" s="33"/>
      <c r="J153" s="17">
        <v>12.448</v>
      </c>
      <c r="K153" s="33"/>
      <c r="L153" s="33"/>
      <c r="M153" s="33"/>
      <c r="N153" s="33"/>
      <c r="O153" s="33"/>
      <c r="P153" s="17">
        <f t="shared" si="15"/>
        <v>87.47800000000001</v>
      </c>
      <c r="Q153" s="17">
        <f t="shared" si="13"/>
        <v>12.521999999999991</v>
      </c>
      <c r="R153" s="33">
        <v>48</v>
      </c>
      <c r="S153" s="17">
        <v>16.088</v>
      </c>
      <c r="T153" s="17">
        <v>7.800000000000001</v>
      </c>
      <c r="U153" s="33"/>
      <c r="V153" s="42">
        <v>23.888</v>
      </c>
      <c r="W153" s="40"/>
      <c r="X153" s="40">
        <v>4.0360000000000005</v>
      </c>
      <c r="Y153" s="40"/>
      <c r="Z153" s="40"/>
      <c r="AA153" s="17"/>
      <c r="AB153" s="17"/>
      <c r="AC153" s="40"/>
      <c r="AD153" s="42">
        <f t="shared" si="16"/>
        <v>4.0360000000000005</v>
      </c>
      <c r="AF153" s="42">
        <v>0.673476222371065</v>
      </c>
      <c r="AG153" s="42">
        <v>-3.3696729435084167</v>
      </c>
      <c r="AH153" s="25"/>
      <c r="AI153" s="50"/>
      <c r="AJ153" s="44"/>
      <c r="AK153" s="44"/>
      <c r="AL153" s="44"/>
      <c r="AM153" s="44"/>
      <c r="AN153" s="44"/>
      <c r="AO153" s="44"/>
      <c r="AP153" s="44"/>
    </row>
    <row r="154" spans="1:42" ht="15">
      <c r="A154" s="35"/>
      <c r="B154" s="5" t="s">
        <v>396</v>
      </c>
      <c r="C154" s="33" t="s">
        <v>307</v>
      </c>
      <c r="D154" s="54">
        <v>41773</v>
      </c>
      <c r="E154" s="33" t="s">
        <v>15</v>
      </c>
      <c r="F154" s="17">
        <v>52.973</v>
      </c>
      <c r="G154" s="17">
        <v>21.99</v>
      </c>
      <c r="H154" s="33"/>
      <c r="I154" s="33"/>
      <c r="J154" s="17">
        <v>12.128</v>
      </c>
      <c r="K154" s="33"/>
      <c r="L154" s="33"/>
      <c r="M154" s="33"/>
      <c r="N154" s="33"/>
      <c r="O154" s="33"/>
      <c r="P154" s="17">
        <f t="shared" si="15"/>
        <v>87.091</v>
      </c>
      <c r="Q154" s="17">
        <f t="shared" si="13"/>
        <v>12.909000000000006</v>
      </c>
      <c r="R154" s="33">
        <v>48</v>
      </c>
      <c r="S154" s="17">
        <v>16.098</v>
      </c>
      <c r="T154" s="17">
        <v>7.876000000000001</v>
      </c>
      <c r="U154" s="33"/>
      <c r="V154" s="42">
        <v>23.974</v>
      </c>
      <c r="W154" s="40"/>
      <c r="X154" s="40">
        <v>3.948</v>
      </c>
      <c r="Y154" s="40"/>
      <c r="Z154" s="40"/>
      <c r="AA154" s="17"/>
      <c r="AB154" s="17"/>
      <c r="AC154" s="40"/>
      <c r="AD154" s="42">
        <f t="shared" si="16"/>
        <v>3.948</v>
      </c>
      <c r="AF154" s="42">
        <v>0.6714774338867106</v>
      </c>
      <c r="AG154" s="42">
        <v>-0.2532928064842904</v>
      </c>
      <c r="AH154" s="25"/>
      <c r="AI154" s="50"/>
      <c r="AJ154" s="44"/>
      <c r="AK154" s="44"/>
      <c r="AL154" s="44"/>
      <c r="AM154" s="44"/>
      <c r="AN154" s="44"/>
      <c r="AO154" s="44"/>
      <c r="AP154" s="44"/>
    </row>
    <row r="155" spans="1:42" ht="15">
      <c r="A155" s="35"/>
      <c r="B155" s="5" t="s">
        <v>396</v>
      </c>
      <c r="C155" s="33" t="s">
        <v>308</v>
      </c>
      <c r="D155" s="54">
        <v>41773</v>
      </c>
      <c r="E155" s="33" t="s">
        <v>16</v>
      </c>
      <c r="F155" s="17">
        <v>53.114</v>
      </c>
      <c r="G155" s="17">
        <v>21.638</v>
      </c>
      <c r="H155" s="33"/>
      <c r="I155" s="33"/>
      <c r="J155" s="17">
        <v>12.175</v>
      </c>
      <c r="K155" s="33"/>
      <c r="L155" s="33"/>
      <c r="M155" s="33"/>
      <c r="N155" s="33"/>
      <c r="O155" s="33"/>
      <c r="P155" s="17">
        <f t="shared" si="15"/>
        <v>86.92699999999999</v>
      </c>
      <c r="Q155" s="17">
        <f t="shared" si="13"/>
        <v>13.073000000000008</v>
      </c>
      <c r="R155" s="33">
        <v>48</v>
      </c>
      <c r="S155" s="17">
        <v>16.17</v>
      </c>
      <c r="T155" s="17">
        <v>7.764</v>
      </c>
      <c r="U155" s="33"/>
      <c r="V155" s="42">
        <v>23.934</v>
      </c>
      <c r="W155" s="40"/>
      <c r="X155" s="40">
        <v>3.972</v>
      </c>
      <c r="Y155" s="40"/>
      <c r="Z155" s="40"/>
      <c r="AA155" s="17"/>
      <c r="AB155" s="17"/>
      <c r="AC155" s="40"/>
      <c r="AD155" s="42">
        <f t="shared" si="16"/>
        <v>3.972</v>
      </c>
      <c r="AF155" s="42">
        <v>0.6756079217849086</v>
      </c>
      <c r="AG155" s="42">
        <v>-2.265861027190329</v>
      </c>
      <c r="AH155" s="63"/>
      <c r="AI155" s="28"/>
      <c r="AJ155" s="32"/>
      <c r="AK155" s="32"/>
      <c r="AL155" s="32"/>
      <c r="AM155" s="32"/>
      <c r="AN155" s="32"/>
      <c r="AO155" s="32"/>
      <c r="AP155" s="32"/>
    </row>
    <row r="156" spans="1:42" ht="15">
      <c r="A156" s="35"/>
      <c r="B156" s="5" t="s">
        <v>396</v>
      </c>
      <c r="C156" s="33" t="s">
        <v>331</v>
      </c>
      <c r="D156" s="54">
        <v>41774</v>
      </c>
      <c r="E156" s="33" t="s">
        <v>73</v>
      </c>
      <c r="F156" s="17">
        <v>52.277</v>
      </c>
      <c r="G156" s="17">
        <v>21.313</v>
      </c>
      <c r="H156" s="33"/>
      <c r="I156" s="33"/>
      <c r="J156" s="17">
        <v>11.886</v>
      </c>
      <c r="K156" s="33"/>
      <c r="L156" s="33"/>
      <c r="M156" s="33"/>
      <c r="N156" s="33">
        <v>0.093</v>
      </c>
      <c r="O156" s="33"/>
      <c r="P156" s="17">
        <f t="shared" si="15"/>
        <v>85.569</v>
      </c>
      <c r="Q156" s="17">
        <f t="shared" si="13"/>
        <v>14.430999999999997</v>
      </c>
      <c r="R156" s="33">
        <v>48</v>
      </c>
      <c r="S156" s="17">
        <v>16.172</v>
      </c>
      <c r="T156" s="17">
        <v>7.772</v>
      </c>
      <c r="U156" s="33"/>
      <c r="V156" s="42">
        <v>23.944000000000003</v>
      </c>
      <c r="W156" s="40"/>
      <c r="X156" s="40">
        <v>3.94</v>
      </c>
      <c r="Y156" s="40"/>
      <c r="Z156" s="40"/>
      <c r="AA156" s="17"/>
      <c r="AB156" s="17">
        <v>0.036</v>
      </c>
      <c r="AC156" s="40"/>
      <c r="AD156" s="42">
        <f t="shared" si="16"/>
        <v>3.976</v>
      </c>
      <c r="AF156" s="42">
        <v>0.6754092883394587</v>
      </c>
      <c r="AG156" s="42">
        <v>-1.8191005558362714</v>
      </c>
      <c r="AH156" s="10">
        <v>41774</v>
      </c>
      <c r="AI156" s="51" t="s">
        <v>450</v>
      </c>
      <c r="AJ156" s="30">
        <v>0.017553011560731982</v>
      </c>
      <c r="AK156" s="30">
        <v>0.8659779793561712</v>
      </c>
      <c r="AL156" s="30">
        <v>0.07394079873224613</v>
      </c>
      <c r="AM156" s="30">
        <v>0.22331200803885448</v>
      </c>
      <c r="AN156" s="30">
        <v>0.1364916452338202</v>
      </c>
      <c r="AO156" s="30">
        <v>0.04806727466996888</v>
      </c>
      <c r="AP156" s="30">
        <v>0.12102847037719486</v>
      </c>
    </row>
    <row r="157" spans="1:42" ht="15">
      <c r="A157" s="35"/>
      <c r="B157" s="5" t="s">
        <v>396</v>
      </c>
      <c r="C157" s="33" t="s">
        <v>332</v>
      </c>
      <c r="D157" s="54">
        <v>41774</v>
      </c>
      <c r="E157" s="33" t="s">
        <v>74</v>
      </c>
      <c r="F157" s="17">
        <v>52.172</v>
      </c>
      <c r="G157" s="17">
        <v>21.52</v>
      </c>
      <c r="H157" s="33"/>
      <c r="I157" s="33"/>
      <c r="J157" s="17">
        <v>11.98</v>
      </c>
      <c r="K157" s="33">
        <v>0.162</v>
      </c>
      <c r="L157" s="33"/>
      <c r="M157" s="33"/>
      <c r="N157" s="33">
        <v>0.088</v>
      </c>
      <c r="O157" s="33"/>
      <c r="P157" s="17">
        <f t="shared" si="15"/>
        <v>85.922</v>
      </c>
      <c r="Q157" s="17">
        <f t="shared" si="13"/>
        <v>14.078000000000003</v>
      </c>
      <c r="R157" s="33">
        <v>48</v>
      </c>
      <c r="S157" s="17">
        <v>16.1</v>
      </c>
      <c r="T157" s="17">
        <v>7.826</v>
      </c>
      <c r="U157" s="33"/>
      <c r="V157" s="42">
        <v>23.926000000000002</v>
      </c>
      <c r="W157" s="40"/>
      <c r="X157" s="40">
        <v>3.9600000000000004</v>
      </c>
      <c r="Y157" s="40">
        <v>0.03</v>
      </c>
      <c r="Z157" s="40"/>
      <c r="AA157" s="17"/>
      <c r="AB157" s="17">
        <v>0.034</v>
      </c>
      <c r="AC157" s="40"/>
      <c r="AD157" s="42">
        <f t="shared" si="16"/>
        <v>4.024</v>
      </c>
      <c r="AF157" s="42">
        <v>0.6729081334113517</v>
      </c>
      <c r="AG157" s="42">
        <v>-2.3458946843024675</v>
      </c>
      <c r="AH157" s="25"/>
      <c r="AI157" s="50"/>
      <c r="AJ157" s="44"/>
      <c r="AK157" s="44"/>
      <c r="AL157" s="44"/>
      <c r="AM157" s="44"/>
      <c r="AN157" s="44"/>
      <c r="AO157" s="44"/>
      <c r="AP157" s="44"/>
    </row>
    <row r="158" spans="1:42" ht="15">
      <c r="A158" s="35"/>
      <c r="B158" s="5" t="s">
        <v>396</v>
      </c>
      <c r="C158" s="33" t="s">
        <v>333</v>
      </c>
      <c r="D158" s="54">
        <v>41774</v>
      </c>
      <c r="E158" s="33" t="s">
        <v>75</v>
      </c>
      <c r="F158" s="17">
        <v>51.857</v>
      </c>
      <c r="G158" s="17">
        <v>21.245</v>
      </c>
      <c r="H158" s="33"/>
      <c r="I158" s="33"/>
      <c r="J158" s="17">
        <v>11.498</v>
      </c>
      <c r="K158" s="33"/>
      <c r="L158" s="33"/>
      <c r="M158" s="33"/>
      <c r="N158" s="33">
        <v>0.061</v>
      </c>
      <c r="O158" s="33"/>
      <c r="P158" s="17">
        <f t="shared" si="15"/>
        <v>84.66100000000002</v>
      </c>
      <c r="Q158" s="17">
        <f t="shared" si="13"/>
        <v>15.338999999999984</v>
      </c>
      <c r="R158" s="33">
        <v>48</v>
      </c>
      <c r="S158" s="17">
        <v>16.19</v>
      </c>
      <c r="T158" s="17">
        <v>7.818</v>
      </c>
      <c r="U158" s="33"/>
      <c r="V158" s="42">
        <v>24.008000000000003</v>
      </c>
      <c r="W158" s="40"/>
      <c r="X158" s="40">
        <v>3.846</v>
      </c>
      <c r="Y158" s="40"/>
      <c r="Z158" s="40"/>
      <c r="AA158" s="17"/>
      <c r="AB158" s="17">
        <v>0.024</v>
      </c>
      <c r="AC158" s="40"/>
      <c r="AD158" s="42">
        <f t="shared" si="16"/>
        <v>3.87</v>
      </c>
      <c r="AF158" s="42">
        <v>0.6743585471509497</v>
      </c>
      <c r="AG158" s="42">
        <v>1.3219284603421386</v>
      </c>
      <c r="AH158" s="25"/>
      <c r="AI158" s="50"/>
      <c r="AJ158" s="44"/>
      <c r="AK158" s="44"/>
      <c r="AL158" s="44"/>
      <c r="AM158" s="44"/>
      <c r="AN158" s="44"/>
      <c r="AO158" s="44"/>
      <c r="AP158" s="44"/>
    </row>
    <row r="159" spans="1:42" ht="15">
      <c r="A159" s="35"/>
      <c r="B159" s="5" t="s">
        <v>396</v>
      </c>
      <c r="C159" s="33" t="s">
        <v>334</v>
      </c>
      <c r="D159" s="54">
        <v>41774</v>
      </c>
      <c r="E159" s="33" t="s">
        <v>76</v>
      </c>
      <c r="F159" s="17">
        <v>52.623</v>
      </c>
      <c r="G159" s="17">
        <v>21.432</v>
      </c>
      <c r="H159" s="33"/>
      <c r="I159" s="33"/>
      <c r="J159" s="17">
        <v>12.583</v>
      </c>
      <c r="K159" s="33"/>
      <c r="L159" s="33"/>
      <c r="M159" s="33">
        <v>0.17</v>
      </c>
      <c r="N159" s="33">
        <v>0.077</v>
      </c>
      <c r="O159" s="33"/>
      <c r="P159" s="17">
        <f t="shared" si="15"/>
        <v>86.88499999999999</v>
      </c>
      <c r="Q159" s="17">
        <f t="shared" si="13"/>
        <v>13.115000000000009</v>
      </c>
      <c r="R159" s="33">
        <v>48</v>
      </c>
      <c r="S159" s="17">
        <v>16.094</v>
      </c>
      <c r="T159" s="17">
        <v>7.726000000000001</v>
      </c>
      <c r="U159" s="33"/>
      <c r="V159" s="42">
        <v>23.82</v>
      </c>
      <c r="W159" s="40"/>
      <c r="X159" s="40">
        <v>4.124</v>
      </c>
      <c r="Y159" s="40"/>
      <c r="Z159" s="40"/>
      <c r="AA159" s="17">
        <v>0.1</v>
      </c>
      <c r="AB159" s="17">
        <v>0.03</v>
      </c>
      <c r="AC159" s="40"/>
      <c r="AD159" s="42">
        <f t="shared" si="16"/>
        <v>4.254</v>
      </c>
      <c r="AF159" s="42">
        <v>0.6756507136859782</v>
      </c>
      <c r="AG159" s="42">
        <v>-7.78228694199092</v>
      </c>
      <c r="AH159" s="25"/>
      <c r="AI159" s="50"/>
      <c r="AJ159" s="44"/>
      <c r="AK159" s="44"/>
      <c r="AL159" s="44"/>
      <c r="AM159" s="44"/>
      <c r="AN159" s="44"/>
      <c r="AO159" s="44"/>
      <c r="AP159" s="44"/>
    </row>
    <row r="160" spans="1:42" ht="15">
      <c r="A160" s="35"/>
      <c r="B160" s="5" t="s">
        <v>396</v>
      </c>
      <c r="C160" s="33" t="s">
        <v>335</v>
      </c>
      <c r="D160" s="54">
        <v>41774</v>
      </c>
      <c r="E160" s="33" t="s">
        <v>77</v>
      </c>
      <c r="F160" s="17">
        <v>53.299</v>
      </c>
      <c r="G160" s="17">
        <v>21.794</v>
      </c>
      <c r="H160" s="33"/>
      <c r="I160" s="33"/>
      <c r="J160" s="17">
        <v>11.791</v>
      </c>
      <c r="K160" s="33"/>
      <c r="L160" s="33"/>
      <c r="M160" s="33">
        <v>0.158</v>
      </c>
      <c r="N160" s="33">
        <v>0.073</v>
      </c>
      <c r="O160" s="33">
        <v>0.155</v>
      </c>
      <c r="P160" s="17">
        <f t="shared" si="15"/>
        <v>87.27</v>
      </c>
      <c r="Q160" s="17">
        <f t="shared" si="13"/>
        <v>12.730000000000004</v>
      </c>
      <c r="R160" s="33">
        <v>48</v>
      </c>
      <c r="S160" s="17">
        <v>16.166</v>
      </c>
      <c r="T160" s="17">
        <v>7.790000000000001</v>
      </c>
      <c r="U160" s="33"/>
      <c r="V160" s="42">
        <v>23.956000000000003</v>
      </c>
      <c r="W160" s="40"/>
      <c r="X160" s="40">
        <v>3.8320000000000003</v>
      </c>
      <c r="Y160" s="40"/>
      <c r="Z160" s="40"/>
      <c r="AA160" s="17">
        <v>0.092</v>
      </c>
      <c r="AB160" s="17">
        <v>0.028000000000000004</v>
      </c>
      <c r="AC160" s="40">
        <v>0.020000000000000004</v>
      </c>
      <c r="AD160" s="42">
        <f t="shared" si="16"/>
        <v>3.9720000000000004</v>
      </c>
      <c r="AF160" s="42">
        <v>0.674820504257806</v>
      </c>
      <c r="AG160" s="42">
        <v>-0.17939518195796192</v>
      </c>
      <c r="AH160" s="63"/>
      <c r="AI160" s="28"/>
      <c r="AJ160" s="32"/>
      <c r="AK160" s="32"/>
      <c r="AL160" s="32"/>
      <c r="AM160" s="32"/>
      <c r="AN160" s="32"/>
      <c r="AO160" s="32"/>
      <c r="AP160" s="32"/>
    </row>
    <row r="161" spans="1:42" ht="15">
      <c r="A161" s="35" t="s">
        <v>382</v>
      </c>
      <c r="B161" s="5" t="s">
        <v>396</v>
      </c>
      <c r="C161" s="33" t="s">
        <v>299</v>
      </c>
      <c r="D161" s="54">
        <v>41773</v>
      </c>
      <c r="E161" s="33" t="s">
        <v>7</v>
      </c>
      <c r="F161" s="17">
        <v>57.955</v>
      </c>
      <c r="G161" s="17">
        <v>16.625</v>
      </c>
      <c r="H161" s="33"/>
      <c r="I161" s="33"/>
      <c r="J161" s="17">
        <v>9.082</v>
      </c>
      <c r="K161" s="33"/>
      <c r="L161" s="33"/>
      <c r="M161" s="33">
        <v>0.158</v>
      </c>
      <c r="N161" s="33">
        <v>0.164</v>
      </c>
      <c r="O161" s="33"/>
      <c r="P161" s="17">
        <f t="shared" si="15"/>
        <v>83.98400000000001</v>
      </c>
      <c r="Q161" s="17">
        <f t="shared" si="13"/>
        <v>16.01599999999999</v>
      </c>
      <c r="R161" s="33">
        <v>32</v>
      </c>
      <c r="S161" s="17">
        <v>11.926659212499999</v>
      </c>
      <c r="T161" s="17">
        <v>4.03199748</v>
      </c>
      <c r="U161" s="33"/>
      <c r="V161" s="42">
        <v>15.9586566925</v>
      </c>
      <c r="W161" s="40"/>
      <c r="X161" s="40">
        <v>2.0026654149999996</v>
      </c>
      <c r="Y161" s="40"/>
      <c r="Z161" s="40"/>
      <c r="AA161" s="17">
        <v>0.06266662749999999</v>
      </c>
      <c r="AB161" s="17">
        <v>0.04266664</v>
      </c>
      <c r="AC161" s="40"/>
      <c r="AD161" s="42">
        <f t="shared" si="16"/>
        <v>2.1079986825</v>
      </c>
      <c r="AF161" s="42">
        <v>0.7473473138942267</v>
      </c>
      <c r="AG161" s="42">
        <v>-1.913720402205649</v>
      </c>
      <c r="AH161" s="10">
        <v>41773</v>
      </c>
      <c r="AI161" s="51" t="s">
        <v>446</v>
      </c>
      <c r="AJ161" s="30">
        <v>0.04882469207861033</v>
      </c>
      <c r="AK161" s="30">
        <v>0.7258291322288031</v>
      </c>
      <c r="AL161" s="30"/>
      <c r="AM161" s="30">
        <v>0.21895383241221467</v>
      </c>
      <c r="AN161" s="30">
        <v>0.11545294748817825</v>
      </c>
      <c r="AO161" s="30">
        <v>0.055959833716597865</v>
      </c>
      <c r="AP161" s="30">
        <v>0.1890024235973139</v>
      </c>
    </row>
    <row r="162" spans="1:42" ht="15">
      <c r="A162" s="35"/>
      <c r="B162" s="5" t="s">
        <v>396</v>
      </c>
      <c r="C162" s="33" t="s">
        <v>309</v>
      </c>
      <c r="D162" s="54">
        <v>41773</v>
      </c>
      <c r="E162" s="33" t="s">
        <v>17</v>
      </c>
      <c r="F162" s="17">
        <v>57.111</v>
      </c>
      <c r="G162" s="17">
        <v>16.837</v>
      </c>
      <c r="H162" s="33"/>
      <c r="I162" s="33"/>
      <c r="J162" s="17">
        <v>9.039</v>
      </c>
      <c r="K162" s="33"/>
      <c r="L162" s="33"/>
      <c r="M162" s="33"/>
      <c r="N162" s="33">
        <v>0.127</v>
      </c>
      <c r="O162" s="33"/>
      <c r="P162" s="17">
        <f t="shared" si="15"/>
        <v>83.11399999999999</v>
      </c>
      <c r="Q162" s="17">
        <f t="shared" si="13"/>
        <v>16.88600000000001</v>
      </c>
      <c r="R162" s="33">
        <v>32</v>
      </c>
      <c r="S162" s="17">
        <v>11.881325907499999</v>
      </c>
      <c r="T162" s="17">
        <v>4.12799742</v>
      </c>
      <c r="U162" s="33"/>
      <c r="V162" s="42">
        <v>16.0093233275</v>
      </c>
      <c r="W162" s="40"/>
      <c r="X162" s="40">
        <v>2.0146654075</v>
      </c>
      <c r="Y162" s="40"/>
      <c r="Z162" s="40"/>
      <c r="AA162" s="17"/>
      <c r="AB162" s="17">
        <v>0.0333333125</v>
      </c>
      <c r="AC162" s="40"/>
      <c r="AD162" s="42">
        <f t="shared" si="16"/>
        <v>2.04799872</v>
      </c>
      <c r="AF162" s="42">
        <v>0.7421504122595153</v>
      </c>
      <c r="AG162" s="42">
        <v>1.6081391532655196</v>
      </c>
      <c r="AH162" s="25"/>
      <c r="AI162" s="50"/>
      <c r="AJ162" s="44"/>
      <c r="AK162" s="44"/>
      <c r="AL162" s="44"/>
      <c r="AM162" s="44"/>
      <c r="AN162" s="44"/>
      <c r="AO162" s="44"/>
      <c r="AP162" s="44"/>
    </row>
    <row r="163" spans="1:42" ht="15">
      <c r="A163" s="35"/>
      <c r="B163" s="5" t="s">
        <v>396</v>
      </c>
      <c r="C163" s="33" t="s">
        <v>310</v>
      </c>
      <c r="D163" s="54">
        <v>41773</v>
      </c>
      <c r="E163" s="33" t="s">
        <v>18</v>
      </c>
      <c r="F163" s="17">
        <v>58.086</v>
      </c>
      <c r="G163" s="17">
        <v>16.184</v>
      </c>
      <c r="H163" s="33"/>
      <c r="I163" s="33"/>
      <c r="J163" s="17">
        <v>9.176</v>
      </c>
      <c r="K163" s="33"/>
      <c r="L163" s="33"/>
      <c r="M163" s="33"/>
      <c r="N163" s="33">
        <v>0.154</v>
      </c>
      <c r="O163" s="33"/>
      <c r="P163" s="17">
        <f t="shared" si="15"/>
        <v>83.6</v>
      </c>
      <c r="Q163" s="17">
        <f t="shared" si="13"/>
        <v>16.400000000000006</v>
      </c>
      <c r="R163" s="33">
        <v>32</v>
      </c>
      <c r="S163" s="17">
        <v>12.001325832499997</v>
      </c>
      <c r="T163" s="17">
        <v>3.9413308699999994</v>
      </c>
      <c r="U163" s="33"/>
      <c r="V163" s="42">
        <v>15.942656702499997</v>
      </c>
      <c r="W163" s="40"/>
      <c r="X163" s="40">
        <v>2.0306653974999995</v>
      </c>
      <c r="Y163" s="40"/>
      <c r="Z163" s="40"/>
      <c r="AA163" s="17"/>
      <c r="AB163" s="17">
        <v>0.04133330749999999</v>
      </c>
      <c r="AC163" s="40"/>
      <c r="AD163" s="42">
        <f t="shared" si="16"/>
        <v>2.0719987049999995</v>
      </c>
      <c r="AF163" s="42">
        <v>0.7527807978589948</v>
      </c>
      <c r="AG163" s="42">
        <v>-3.932401689957751</v>
      </c>
      <c r="AH163" s="25"/>
      <c r="AI163" s="50"/>
      <c r="AJ163" s="44"/>
      <c r="AK163" s="44"/>
      <c r="AL163" s="44"/>
      <c r="AM163" s="44"/>
      <c r="AN163" s="44"/>
      <c r="AO163" s="44"/>
      <c r="AP163" s="44"/>
    </row>
    <row r="164" spans="1:42" ht="15">
      <c r="A164" s="35"/>
      <c r="B164" s="5" t="s">
        <v>396</v>
      </c>
      <c r="C164" s="33" t="s">
        <v>311</v>
      </c>
      <c r="D164" s="54">
        <v>41773</v>
      </c>
      <c r="E164" s="33" t="s">
        <v>19</v>
      </c>
      <c r="F164" s="17">
        <v>58.136</v>
      </c>
      <c r="G164" s="17">
        <v>16.553</v>
      </c>
      <c r="H164" s="33"/>
      <c r="I164" s="33"/>
      <c r="J164" s="17">
        <v>8.917</v>
      </c>
      <c r="K164" s="33"/>
      <c r="L164" s="33"/>
      <c r="M164" s="33"/>
      <c r="N164" s="33">
        <v>0.17</v>
      </c>
      <c r="O164" s="33"/>
      <c r="P164" s="17">
        <f t="shared" si="15"/>
        <v>83.77600000000001</v>
      </c>
      <c r="Q164" s="17">
        <f t="shared" si="13"/>
        <v>16.22399999999999</v>
      </c>
      <c r="R164" s="33">
        <v>32</v>
      </c>
      <c r="S164" s="17">
        <v>11.975992514999998</v>
      </c>
      <c r="T164" s="17">
        <v>4.018664154999999</v>
      </c>
      <c r="U164" s="33"/>
      <c r="V164" s="42">
        <v>15.994656669999998</v>
      </c>
      <c r="W164" s="40"/>
      <c r="X164" s="40">
        <v>1.9679987699999997</v>
      </c>
      <c r="Y164" s="40"/>
      <c r="Z164" s="40"/>
      <c r="AA164" s="17"/>
      <c r="AB164" s="17">
        <v>0.0439999725</v>
      </c>
      <c r="AC164" s="40"/>
      <c r="AD164" s="42">
        <f t="shared" si="16"/>
        <v>2.0119987425</v>
      </c>
      <c r="AF164" s="42">
        <v>0.7487495831943981</v>
      </c>
      <c r="AG164" s="42">
        <v>0.9715242881071998</v>
      </c>
      <c r="AH164" s="63"/>
      <c r="AI164" s="28"/>
      <c r="AJ164" s="32"/>
      <c r="AK164" s="32"/>
      <c r="AL164" s="32"/>
      <c r="AM164" s="32"/>
      <c r="AN164" s="32"/>
      <c r="AO164" s="32"/>
      <c r="AP164" s="32"/>
    </row>
    <row r="165" spans="1:42" ht="15">
      <c r="A165" s="35"/>
      <c r="B165" s="5" t="s">
        <v>396</v>
      </c>
      <c r="C165" s="33" t="s">
        <v>336</v>
      </c>
      <c r="D165" s="54">
        <v>41774</v>
      </c>
      <c r="E165" s="33" t="s">
        <v>78</v>
      </c>
      <c r="F165" s="17">
        <v>58.552</v>
      </c>
      <c r="G165" s="17">
        <v>16.924</v>
      </c>
      <c r="H165" s="33"/>
      <c r="I165" s="33"/>
      <c r="J165" s="17">
        <v>9.58</v>
      </c>
      <c r="K165" s="33"/>
      <c r="L165" s="33"/>
      <c r="M165" s="33"/>
      <c r="N165" s="33">
        <v>0.177</v>
      </c>
      <c r="O165" s="33"/>
      <c r="P165" s="17">
        <f t="shared" si="15"/>
        <v>85.233</v>
      </c>
      <c r="Q165" s="17">
        <f t="shared" si="13"/>
        <v>14.766999999999996</v>
      </c>
      <c r="R165" s="33">
        <v>32</v>
      </c>
      <c r="S165" s="17">
        <v>11.886659237499998</v>
      </c>
      <c r="T165" s="17">
        <v>4.049330802499999</v>
      </c>
      <c r="U165" s="33"/>
      <c r="V165" s="42">
        <v>15.935990039999997</v>
      </c>
      <c r="W165" s="40"/>
      <c r="X165" s="40">
        <v>2.0839986974999998</v>
      </c>
      <c r="Y165" s="40"/>
      <c r="Z165" s="40"/>
      <c r="AA165" s="17"/>
      <c r="AB165" s="17">
        <v>0.045333305</v>
      </c>
      <c r="AC165" s="40"/>
      <c r="AD165" s="42">
        <f t="shared" si="16"/>
        <v>2.1293320025</v>
      </c>
      <c r="AF165" s="42">
        <v>0.7459002677376172</v>
      </c>
      <c r="AG165" s="42">
        <v>-3.8924050632911324</v>
      </c>
      <c r="AH165" s="10">
        <v>41774</v>
      </c>
      <c r="AI165" s="51" t="s">
        <v>451</v>
      </c>
      <c r="AJ165" s="30">
        <v>0.050583674362766895</v>
      </c>
      <c r="AK165" s="30">
        <v>0.7708795244951328</v>
      </c>
      <c r="AL165" s="30">
        <v>0.13876441301339892</v>
      </c>
      <c r="AM165" s="30">
        <v>0.15381879082230782</v>
      </c>
      <c r="AN165" s="30">
        <v>0.12365053946070104</v>
      </c>
      <c r="AO165" s="30">
        <v>0.059418971774946414</v>
      </c>
      <c r="AP165" s="30">
        <v>0.15969216285386537</v>
      </c>
    </row>
    <row r="166" spans="1:42" ht="15">
      <c r="A166" s="35"/>
      <c r="B166" s="5" t="s">
        <v>396</v>
      </c>
      <c r="C166" s="33" t="s">
        <v>337</v>
      </c>
      <c r="D166" s="54">
        <v>41774</v>
      </c>
      <c r="E166" s="33" t="s">
        <v>79</v>
      </c>
      <c r="F166" s="17">
        <v>57.919</v>
      </c>
      <c r="G166" s="17">
        <v>16.411</v>
      </c>
      <c r="H166" s="33"/>
      <c r="I166" s="33"/>
      <c r="J166" s="17">
        <v>9.286</v>
      </c>
      <c r="K166" s="33"/>
      <c r="L166" s="33"/>
      <c r="M166" s="33"/>
      <c r="N166" s="33">
        <v>0.171</v>
      </c>
      <c r="O166" s="33"/>
      <c r="P166" s="17">
        <f t="shared" si="15"/>
        <v>83.787</v>
      </c>
      <c r="Q166" s="17">
        <f t="shared" si="13"/>
        <v>16.212999999999994</v>
      </c>
      <c r="R166" s="33">
        <v>32</v>
      </c>
      <c r="S166" s="17">
        <v>11.951992529999998</v>
      </c>
      <c r="T166" s="17">
        <v>3.9906641724999994</v>
      </c>
      <c r="U166" s="33"/>
      <c r="V166" s="42">
        <v>15.942656702499997</v>
      </c>
      <c r="W166" s="40"/>
      <c r="X166" s="40">
        <v>2.05333205</v>
      </c>
      <c r="Y166" s="40"/>
      <c r="Z166" s="40"/>
      <c r="AA166" s="17"/>
      <c r="AB166" s="17">
        <v>0.045333305</v>
      </c>
      <c r="AC166" s="40"/>
      <c r="AD166" s="42">
        <f t="shared" si="16"/>
        <v>2.098665355</v>
      </c>
      <c r="AF166" s="42">
        <v>0.7496863761813164</v>
      </c>
      <c r="AG166" s="42">
        <v>-3.8856775850995504</v>
      </c>
      <c r="AH166" s="25"/>
      <c r="AI166" s="50"/>
      <c r="AJ166" s="44"/>
      <c r="AK166" s="44"/>
      <c r="AL166" s="44"/>
      <c r="AM166" s="44"/>
      <c r="AN166" s="44"/>
      <c r="AO166" s="44"/>
      <c r="AP166" s="44"/>
    </row>
    <row r="167" spans="1:42" ht="15">
      <c r="A167" s="35"/>
      <c r="B167" s="5" t="s">
        <v>396</v>
      </c>
      <c r="C167" s="33" t="s">
        <v>338</v>
      </c>
      <c r="D167" s="54">
        <v>41774</v>
      </c>
      <c r="E167" s="33" t="s">
        <v>80</v>
      </c>
      <c r="F167" s="17">
        <v>59.029</v>
      </c>
      <c r="G167" s="17">
        <v>16.98</v>
      </c>
      <c r="H167" s="33"/>
      <c r="I167" s="33"/>
      <c r="J167" s="17">
        <v>9.22</v>
      </c>
      <c r="K167" s="33"/>
      <c r="L167" s="33"/>
      <c r="M167" s="33"/>
      <c r="N167" s="33">
        <v>0.132</v>
      </c>
      <c r="O167" s="33"/>
      <c r="P167" s="17">
        <f t="shared" si="15"/>
        <v>85.361</v>
      </c>
      <c r="Q167" s="17">
        <f t="shared" si="13"/>
        <v>14.638999999999996</v>
      </c>
      <c r="R167" s="33">
        <v>32</v>
      </c>
      <c r="S167" s="17">
        <v>11.9426592025</v>
      </c>
      <c r="T167" s="17">
        <v>4.049330802499999</v>
      </c>
      <c r="U167" s="33"/>
      <c r="V167" s="42">
        <v>15.991990004999998</v>
      </c>
      <c r="W167" s="40"/>
      <c r="X167" s="40">
        <v>1.9986654175</v>
      </c>
      <c r="Y167" s="40"/>
      <c r="Z167" s="40"/>
      <c r="AA167" s="17"/>
      <c r="AB167" s="17">
        <v>0.034666644999999996</v>
      </c>
      <c r="AC167" s="40"/>
      <c r="AD167" s="42">
        <f t="shared" si="16"/>
        <v>2.0333320625</v>
      </c>
      <c r="AF167" s="42">
        <v>0.7467900616975155</v>
      </c>
      <c r="AG167" s="42">
        <v>0.4298941798941766</v>
      </c>
      <c r="AH167" s="25"/>
      <c r="AI167" s="50"/>
      <c r="AJ167" s="44"/>
      <c r="AK167" s="44"/>
      <c r="AL167" s="44"/>
      <c r="AM167" s="44"/>
      <c r="AN167" s="44"/>
      <c r="AO167" s="44"/>
      <c r="AP167" s="44"/>
    </row>
    <row r="168" spans="1:42" ht="15">
      <c r="A168" s="35"/>
      <c r="B168" s="5" t="s">
        <v>396</v>
      </c>
      <c r="C168" s="33" t="s">
        <v>339</v>
      </c>
      <c r="D168" s="54">
        <v>41774</v>
      </c>
      <c r="E168" s="33" t="s">
        <v>81</v>
      </c>
      <c r="F168" s="17">
        <v>57.858</v>
      </c>
      <c r="G168" s="17">
        <v>16.868</v>
      </c>
      <c r="H168" s="33"/>
      <c r="I168" s="33"/>
      <c r="J168" s="17">
        <v>9.198</v>
      </c>
      <c r="K168" s="33"/>
      <c r="L168" s="33"/>
      <c r="M168" s="33"/>
      <c r="N168" s="33">
        <v>0.145</v>
      </c>
      <c r="O168" s="33"/>
      <c r="P168" s="17">
        <f t="shared" si="15"/>
        <v>84.069</v>
      </c>
      <c r="Q168" s="17">
        <f t="shared" si="13"/>
        <v>15.930999999999997</v>
      </c>
      <c r="R168" s="33">
        <v>32</v>
      </c>
      <c r="S168" s="17">
        <v>11.8999925625</v>
      </c>
      <c r="T168" s="17">
        <v>4.0893307775</v>
      </c>
      <c r="U168" s="33"/>
      <c r="V168" s="42">
        <v>15.989323339999999</v>
      </c>
      <c r="W168" s="40"/>
      <c r="X168" s="40">
        <v>2.0266653999999997</v>
      </c>
      <c r="Y168" s="40"/>
      <c r="Z168" s="40"/>
      <c r="AA168" s="17"/>
      <c r="AB168" s="17">
        <v>0.03733331</v>
      </c>
      <c r="AC168" s="40"/>
      <c r="AD168" s="42">
        <f t="shared" si="16"/>
        <v>2.06399871</v>
      </c>
      <c r="AF168" s="42">
        <v>0.7442461641094062</v>
      </c>
      <c r="AG168" s="42">
        <v>-0.032594524119944256</v>
      </c>
      <c r="AH168" s="25"/>
      <c r="AI168" s="50"/>
      <c r="AJ168" s="44"/>
      <c r="AK168" s="44"/>
      <c r="AL168" s="44"/>
      <c r="AM168" s="44"/>
      <c r="AN168" s="44"/>
      <c r="AO168" s="44"/>
      <c r="AP168" s="44"/>
    </row>
    <row r="169" spans="1:42" ht="15">
      <c r="A169" s="35"/>
      <c r="B169" s="5" t="s">
        <v>396</v>
      </c>
      <c r="C169" s="33" t="s">
        <v>340</v>
      </c>
      <c r="D169" s="54">
        <v>41774</v>
      </c>
      <c r="E169" s="33" t="s">
        <v>82</v>
      </c>
      <c r="F169" s="17">
        <v>58.897</v>
      </c>
      <c r="G169" s="17">
        <v>16.649</v>
      </c>
      <c r="H169" s="33"/>
      <c r="I169" s="33"/>
      <c r="J169" s="17">
        <v>9.379</v>
      </c>
      <c r="K169" s="33"/>
      <c r="L169" s="33"/>
      <c r="M169" s="33">
        <v>0.135</v>
      </c>
      <c r="N169" s="33">
        <v>0.128</v>
      </c>
      <c r="O169" s="33"/>
      <c r="P169" s="17">
        <f t="shared" si="15"/>
        <v>85.188</v>
      </c>
      <c r="Q169" s="17">
        <f t="shared" si="13"/>
        <v>14.811999999999998</v>
      </c>
      <c r="R169" s="33">
        <v>32</v>
      </c>
      <c r="S169" s="17">
        <v>11.962659189999998</v>
      </c>
      <c r="T169" s="17">
        <v>3.9853308425</v>
      </c>
      <c r="U169" s="33"/>
      <c r="V169" s="42">
        <v>15.947990032499998</v>
      </c>
      <c r="W169" s="40"/>
      <c r="X169" s="40">
        <v>2.0413320574999996</v>
      </c>
      <c r="Y169" s="40"/>
      <c r="Z169" s="40"/>
      <c r="AA169" s="17">
        <v>0.0533333</v>
      </c>
      <c r="AB169" s="17">
        <v>0.0333333125</v>
      </c>
      <c r="AC169" s="40"/>
      <c r="AD169" s="42">
        <f t="shared" si="16"/>
        <v>2.1279986699999993</v>
      </c>
      <c r="AF169" s="42">
        <v>0.7501045063121813</v>
      </c>
      <c r="AG169" s="42">
        <v>-4.41317556763671</v>
      </c>
      <c r="AH169" s="63"/>
      <c r="AI169" s="28"/>
      <c r="AJ169" s="32"/>
      <c r="AK169" s="32"/>
      <c r="AL169" s="32"/>
      <c r="AM169" s="32"/>
      <c r="AN169" s="32"/>
      <c r="AO169" s="32"/>
      <c r="AP169" s="32"/>
    </row>
    <row r="170" spans="1:42" ht="15">
      <c r="A170" s="36" t="s">
        <v>383</v>
      </c>
      <c r="B170" s="1" t="s">
        <v>387</v>
      </c>
      <c r="C170" s="24" t="s">
        <v>262</v>
      </c>
      <c r="D170" s="45">
        <v>41754</v>
      </c>
      <c r="E170" s="24" t="s">
        <v>18</v>
      </c>
      <c r="F170" s="16">
        <v>37.623</v>
      </c>
      <c r="G170" s="16">
        <v>19.981</v>
      </c>
      <c r="H170" s="24"/>
      <c r="I170" s="24"/>
      <c r="J170" s="24"/>
      <c r="K170" s="24">
        <v>0.148</v>
      </c>
      <c r="L170" s="16">
        <v>29.894</v>
      </c>
      <c r="M170" s="24"/>
      <c r="N170" s="24">
        <v>0.446</v>
      </c>
      <c r="O170" s="24"/>
      <c r="P170" s="16">
        <f t="shared" si="15"/>
        <v>88.092</v>
      </c>
      <c r="Q170" s="16">
        <f t="shared" si="13"/>
        <v>11.908000000000001</v>
      </c>
      <c r="R170" s="24">
        <v>20</v>
      </c>
      <c r="S170" s="21">
        <v>6.12</v>
      </c>
      <c r="T170" s="21">
        <v>3.83</v>
      </c>
      <c r="U170" s="1"/>
      <c r="V170" s="46">
        <f aca="true" t="shared" si="17" ref="V170:V200">S170+T170+U170</f>
        <v>9.95</v>
      </c>
      <c r="W170" s="18"/>
      <c r="X170" s="18"/>
      <c r="Y170" s="18">
        <v>0.014</v>
      </c>
      <c r="Z170" s="18">
        <v>1.906</v>
      </c>
      <c r="AA170" s="21"/>
      <c r="AB170" s="21">
        <v>0.09200000000000001</v>
      </c>
      <c r="AC170" s="18"/>
      <c r="AD170" s="46">
        <f t="shared" si="16"/>
        <v>2.012</v>
      </c>
      <c r="AE170" s="1"/>
      <c r="AF170" s="13">
        <v>0.6150753768844222</v>
      </c>
      <c r="AG170" s="13">
        <v>-2.5940996948117974</v>
      </c>
      <c r="AH170" s="11">
        <v>41754</v>
      </c>
      <c r="AI170" s="52" t="s">
        <v>436</v>
      </c>
      <c r="AJ170" s="30">
        <v>0.09861692390345499</v>
      </c>
      <c r="AK170" s="30">
        <v>0.04682639958695552</v>
      </c>
      <c r="AL170" s="30">
        <v>0.11651568727160919</v>
      </c>
      <c r="AM170" s="30">
        <v>1.5123145201808743</v>
      </c>
      <c r="AN170" s="30">
        <v>0.16438993222367804</v>
      </c>
      <c r="AO170" s="30">
        <v>0.0854051501597906</v>
      </c>
      <c r="AP170" s="30">
        <v>0.11763511608034552</v>
      </c>
    </row>
    <row r="171" spans="1:42" ht="15">
      <c r="A171" s="36"/>
      <c r="B171" s="1" t="s">
        <v>387</v>
      </c>
      <c r="C171" s="24" t="s">
        <v>263</v>
      </c>
      <c r="D171" s="45">
        <v>41754</v>
      </c>
      <c r="E171" s="24" t="s">
        <v>19</v>
      </c>
      <c r="F171" s="16">
        <v>37.594</v>
      </c>
      <c r="G171" s="16">
        <v>19.744</v>
      </c>
      <c r="H171" s="24"/>
      <c r="I171" s="24"/>
      <c r="J171" s="24"/>
      <c r="K171" s="24"/>
      <c r="L171" s="16">
        <v>30.053</v>
      </c>
      <c r="M171" s="24">
        <v>0.227</v>
      </c>
      <c r="N171" s="24">
        <v>0.435</v>
      </c>
      <c r="O171" s="24"/>
      <c r="P171" s="16">
        <f t="shared" si="15"/>
        <v>88.05300000000001</v>
      </c>
      <c r="Q171" s="16">
        <f t="shared" si="13"/>
        <v>11.946999999999989</v>
      </c>
      <c r="R171" s="24">
        <v>20</v>
      </c>
      <c r="S171" s="21">
        <v>6.138000000000001</v>
      </c>
      <c r="T171" s="21">
        <v>3.7999999999999994</v>
      </c>
      <c r="U171" s="1"/>
      <c r="V171" s="46">
        <f t="shared" si="17"/>
        <v>9.938</v>
      </c>
      <c r="W171" s="18"/>
      <c r="X171" s="18"/>
      <c r="Y171" s="18"/>
      <c r="Z171" s="18">
        <v>1.922</v>
      </c>
      <c r="AA171" s="21">
        <v>0.072</v>
      </c>
      <c r="AB171" s="21">
        <v>0.09000000000000001</v>
      </c>
      <c r="AC171" s="18"/>
      <c r="AD171" s="46">
        <f t="shared" si="16"/>
        <v>2.084</v>
      </c>
      <c r="AE171" s="1"/>
      <c r="AF171" s="13">
        <v>0.6176293016703562</v>
      </c>
      <c r="AG171" s="13">
        <v>-5.1422865701447815</v>
      </c>
      <c r="AH171" s="7"/>
      <c r="AI171" s="28"/>
      <c r="AJ171" s="32"/>
      <c r="AK171" s="32"/>
      <c r="AL171" s="32"/>
      <c r="AM171" s="32"/>
      <c r="AN171" s="32"/>
      <c r="AO171" s="32"/>
      <c r="AP171" s="32"/>
    </row>
    <row r="172" spans="1:42" ht="15">
      <c r="A172" s="35" t="s">
        <v>383</v>
      </c>
      <c r="B172" s="5" t="s">
        <v>396</v>
      </c>
      <c r="C172" s="33" t="s">
        <v>188</v>
      </c>
      <c r="D172" s="54">
        <v>41757</v>
      </c>
      <c r="E172" s="33" t="s">
        <v>39</v>
      </c>
      <c r="F172" s="17">
        <v>37.753</v>
      </c>
      <c r="G172" s="17">
        <v>20.722</v>
      </c>
      <c r="H172" s="33"/>
      <c r="I172" s="33"/>
      <c r="J172" s="33"/>
      <c r="K172" s="33"/>
      <c r="L172" s="17">
        <v>30.521</v>
      </c>
      <c r="M172" s="33"/>
      <c r="N172" s="33">
        <v>0.46</v>
      </c>
      <c r="O172" s="33"/>
      <c r="P172" s="17">
        <f t="shared" si="15"/>
        <v>89.456</v>
      </c>
      <c r="Q172" s="17">
        <f t="shared" si="13"/>
        <v>10.543999999999997</v>
      </c>
      <c r="R172" s="33">
        <v>20</v>
      </c>
      <c r="S172" s="17">
        <v>6.05</v>
      </c>
      <c r="T172" s="17">
        <v>3.914</v>
      </c>
      <c r="U172" s="33"/>
      <c r="V172" s="42">
        <f t="shared" si="17"/>
        <v>9.964</v>
      </c>
      <c r="W172" s="40"/>
      <c r="X172" s="40"/>
      <c r="Y172" s="40"/>
      <c r="Z172" s="40">
        <v>1.9159999999999997</v>
      </c>
      <c r="AA172" s="17"/>
      <c r="AB172" s="17">
        <v>0.09400000000000001</v>
      </c>
      <c r="AC172" s="40"/>
      <c r="AD172" s="42">
        <f t="shared" si="16"/>
        <v>2.01</v>
      </c>
      <c r="AE172" s="33"/>
      <c r="AF172" s="42">
        <v>0.6071858691288639</v>
      </c>
      <c r="AG172" s="42">
        <v>-0.30565461029036084</v>
      </c>
      <c r="AH172" s="10">
        <v>41757</v>
      </c>
      <c r="AI172" s="51" t="s">
        <v>428</v>
      </c>
      <c r="AJ172" s="30">
        <v>0.031168779485741194</v>
      </c>
      <c r="AK172" s="30">
        <v>0.021098969367666556</v>
      </c>
      <c r="AL172" s="30">
        <v>0.11681598478154731</v>
      </c>
      <c r="AM172" s="30">
        <v>2.1913400483288275</v>
      </c>
      <c r="AN172" s="30">
        <v>0.14680459945418456</v>
      </c>
      <c r="AO172" s="30">
        <v>0.06284878635384387</v>
      </c>
      <c r="AP172" s="30">
        <v>0.14727829203787246</v>
      </c>
    </row>
    <row r="173" spans="1:42" ht="15">
      <c r="A173" s="35"/>
      <c r="B173" s="5" t="s">
        <v>396</v>
      </c>
      <c r="C173" s="33" t="s">
        <v>189</v>
      </c>
      <c r="D173" s="54">
        <v>41757</v>
      </c>
      <c r="E173" s="33" t="s">
        <v>40</v>
      </c>
      <c r="F173" s="17">
        <v>38.361</v>
      </c>
      <c r="G173" s="17">
        <v>20.538</v>
      </c>
      <c r="H173" s="33"/>
      <c r="I173" s="33"/>
      <c r="J173" s="33"/>
      <c r="K173" s="33"/>
      <c r="L173" s="17">
        <v>30.988</v>
      </c>
      <c r="M173" s="33"/>
      <c r="N173" s="33">
        <v>0.449</v>
      </c>
      <c r="O173" s="33"/>
      <c r="P173" s="17">
        <f t="shared" si="15"/>
        <v>90.336</v>
      </c>
      <c r="Q173" s="17">
        <f t="shared" si="13"/>
        <v>9.664000000000001</v>
      </c>
      <c r="R173" s="33">
        <v>20</v>
      </c>
      <c r="S173" s="17">
        <v>6.092</v>
      </c>
      <c r="T173" s="17">
        <v>3.844</v>
      </c>
      <c r="U173" s="33"/>
      <c r="V173" s="42">
        <f t="shared" si="17"/>
        <v>9.936</v>
      </c>
      <c r="W173" s="40"/>
      <c r="X173" s="40"/>
      <c r="Y173" s="40"/>
      <c r="Z173" s="40">
        <v>1.928</v>
      </c>
      <c r="AA173" s="17"/>
      <c r="AB173" s="17">
        <v>0.09000000000000001</v>
      </c>
      <c r="AC173" s="40"/>
      <c r="AD173" s="42">
        <f t="shared" si="16"/>
        <v>2.018</v>
      </c>
      <c r="AE173" s="33"/>
      <c r="AF173" s="42">
        <v>0.6131239935587761</v>
      </c>
      <c r="AG173" s="42">
        <v>-2.5848960973137323</v>
      </c>
      <c r="AH173" s="25"/>
      <c r="AI173" s="50"/>
      <c r="AJ173" s="44"/>
      <c r="AK173" s="44"/>
      <c r="AL173" s="44"/>
      <c r="AM173" s="44"/>
      <c r="AN173" s="44"/>
      <c r="AO173" s="44"/>
      <c r="AP173" s="44"/>
    </row>
    <row r="174" spans="1:42" ht="15">
      <c r="A174" s="35"/>
      <c r="B174" s="5" t="s">
        <v>396</v>
      </c>
      <c r="C174" s="33" t="s">
        <v>190</v>
      </c>
      <c r="D174" s="54">
        <v>41757</v>
      </c>
      <c r="E174" s="33" t="s">
        <v>41</v>
      </c>
      <c r="F174" s="17">
        <v>39.599</v>
      </c>
      <c r="G174" s="17">
        <v>20.41</v>
      </c>
      <c r="H174" s="33"/>
      <c r="I174" s="33"/>
      <c r="J174" s="33"/>
      <c r="K174" s="33"/>
      <c r="L174" s="17">
        <v>30.436</v>
      </c>
      <c r="M174" s="33"/>
      <c r="N174" s="33">
        <v>0.43</v>
      </c>
      <c r="O174" s="33"/>
      <c r="P174" s="17">
        <f t="shared" si="15"/>
        <v>90.875</v>
      </c>
      <c r="Q174" s="17">
        <f t="shared" si="13"/>
        <v>9.125</v>
      </c>
      <c r="R174" s="33">
        <v>20</v>
      </c>
      <c r="S174" s="17">
        <v>6.2</v>
      </c>
      <c r="T174" s="17">
        <v>3.766</v>
      </c>
      <c r="U174" s="33"/>
      <c r="V174" s="42">
        <f t="shared" si="17"/>
        <v>9.966000000000001</v>
      </c>
      <c r="W174" s="40"/>
      <c r="X174" s="40"/>
      <c r="Y174" s="40"/>
      <c r="Z174" s="40">
        <v>1.868</v>
      </c>
      <c r="AA174" s="17"/>
      <c r="AB174" s="17">
        <v>0.08600000000000001</v>
      </c>
      <c r="AC174" s="40"/>
      <c r="AD174" s="42">
        <f t="shared" si="16"/>
        <v>1.9540000000000002</v>
      </c>
      <c r="AE174" s="33"/>
      <c r="AF174" s="42">
        <v>0.6221151916516154</v>
      </c>
      <c r="AG174" s="42">
        <v>-1.4652014652014664</v>
      </c>
      <c r="AH174" s="25"/>
      <c r="AI174" s="50"/>
      <c r="AJ174" s="44"/>
      <c r="AK174" s="44"/>
      <c r="AL174" s="44"/>
      <c r="AM174" s="44"/>
      <c r="AN174" s="44"/>
      <c r="AO174" s="44"/>
      <c r="AP174" s="44"/>
    </row>
    <row r="175" spans="1:42" ht="15">
      <c r="A175" s="35"/>
      <c r="B175" s="5" t="s">
        <v>396</v>
      </c>
      <c r="C175" s="33" t="s">
        <v>191</v>
      </c>
      <c r="D175" s="54">
        <v>41757</v>
      </c>
      <c r="E175" s="33" t="s">
        <v>42</v>
      </c>
      <c r="F175" s="17">
        <v>38.773</v>
      </c>
      <c r="G175" s="17">
        <v>20.619</v>
      </c>
      <c r="H175" s="33"/>
      <c r="I175" s="33"/>
      <c r="J175" s="33"/>
      <c r="K175" s="33"/>
      <c r="L175" s="17">
        <v>31.587</v>
      </c>
      <c r="M175" s="33"/>
      <c r="N175" s="33">
        <v>0.504</v>
      </c>
      <c r="O175" s="33"/>
      <c r="P175" s="17">
        <f t="shared" si="15"/>
        <v>91.483</v>
      </c>
      <c r="Q175" s="17">
        <f t="shared" si="13"/>
        <v>8.516999999999996</v>
      </c>
      <c r="R175" s="33">
        <v>20</v>
      </c>
      <c r="S175" s="17">
        <v>6.11</v>
      </c>
      <c r="T175" s="17">
        <v>3.83</v>
      </c>
      <c r="U175" s="33"/>
      <c r="V175" s="42">
        <f t="shared" si="17"/>
        <v>9.940000000000001</v>
      </c>
      <c r="W175" s="40"/>
      <c r="X175" s="40"/>
      <c r="Y175" s="40"/>
      <c r="Z175" s="40">
        <v>1.95</v>
      </c>
      <c r="AA175" s="17"/>
      <c r="AB175" s="17">
        <v>0.102</v>
      </c>
      <c r="AC175" s="40"/>
      <c r="AD175" s="42">
        <f t="shared" si="16"/>
        <v>2.052</v>
      </c>
      <c r="AE175" s="33"/>
      <c r="AF175" s="42">
        <v>0.6146881287726358</v>
      </c>
      <c r="AG175" s="42">
        <v>-4.297851074462762</v>
      </c>
      <c r="AH175" s="25"/>
      <c r="AI175" s="50"/>
      <c r="AJ175" s="44"/>
      <c r="AK175" s="44"/>
      <c r="AL175" s="44"/>
      <c r="AM175" s="44"/>
      <c r="AN175" s="44"/>
      <c r="AO175" s="44"/>
      <c r="AP175" s="44"/>
    </row>
    <row r="176" spans="1:42" ht="15">
      <c r="A176" s="35"/>
      <c r="B176" s="5" t="s">
        <v>396</v>
      </c>
      <c r="C176" s="33" t="s">
        <v>192</v>
      </c>
      <c r="D176" s="54">
        <v>41757</v>
      </c>
      <c r="E176" s="33" t="s">
        <v>43</v>
      </c>
      <c r="F176" s="17">
        <v>38.194</v>
      </c>
      <c r="G176" s="17">
        <v>21.012</v>
      </c>
      <c r="H176" s="33"/>
      <c r="I176" s="33"/>
      <c r="J176" s="33"/>
      <c r="K176" s="33"/>
      <c r="L176" s="17">
        <v>30.349</v>
      </c>
      <c r="M176" s="33"/>
      <c r="N176" s="33">
        <v>0.466</v>
      </c>
      <c r="O176" s="33"/>
      <c r="P176" s="17">
        <f t="shared" si="15"/>
        <v>90.021</v>
      </c>
      <c r="Q176" s="17">
        <f t="shared" si="13"/>
        <v>9.979</v>
      </c>
      <c r="R176" s="33">
        <v>20</v>
      </c>
      <c r="S176" s="17">
        <v>6.064</v>
      </c>
      <c r="T176" s="17">
        <v>3.932</v>
      </c>
      <c r="U176" s="33"/>
      <c r="V176" s="42">
        <f t="shared" si="17"/>
        <v>9.996</v>
      </c>
      <c r="W176" s="40"/>
      <c r="X176" s="40"/>
      <c r="Y176" s="40"/>
      <c r="Z176" s="40">
        <v>1.888</v>
      </c>
      <c r="AA176" s="17"/>
      <c r="AB176" s="17">
        <v>0.09400000000000001</v>
      </c>
      <c r="AC176" s="40"/>
      <c r="AD176" s="42">
        <f t="shared" si="16"/>
        <v>1.982</v>
      </c>
      <c r="AE176" s="33"/>
      <c r="AF176" s="42">
        <v>0.6066426570628252</v>
      </c>
      <c r="AG176" s="42">
        <v>1.6020671834625395</v>
      </c>
      <c r="AH176" s="63"/>
      <c r="AI176" s="28"/>
      <c r="AJ176" s="32"/>
      <c r="AK176" s="32"/>
      <c r="AL176" s="32"/>
      <c r="AM176" s="32"/>
      <c r="AN176" s="32"/>
      <c r="AO176" s="32"/>
      <c r="AP176" s="32"/>
    </row>
    <row r="177" spans="1:42" ht="15">
      <c r="A177" s="36" t="s">
        <v>384</v>
      </c>
      <c r="B177" s="1" t="s">
        <v>387</v>
      </c>
      <c r="C177" s="1" t="s">
        <v>266</v>
      </c>
      <c r="D177" s="11">
        <v>41754</v>
      </c>
      <c r="E177" s="1" t="s">
        <v>22</v>
      </c>
      <c r="F177" s="21">
        <v>37.951</v>
      </c>
      <c r="G177" s="21">
        <v>20.151</v>
      </c>
      <c r="H177" s="1"/>
      <c r="I177" s="1"/>
      <c r="J177" s="1"/>
      <c r="K177" s="1"/>
      <c r="L177" s="21">
        <v>30.775</v>
      </c>
      <c r="M177" s="1"/>
      <c r="N177" s="1">
        <v>0.51</v>
      </c>
      <c r="O177" s="1"/>
      <c r="P177" s="16">
        <f aca="true" t="shared" si="18" ref="P177:P208">F177+G177+H177+I177+J177+K177+L177+M177+N177+O177</f>
        <v>89.38700000000001</v>
      </c>
      <c r="Q177" s="16">
        <f t="shared" si="13"/>
        <v>10.612999999999985</v>
      </c>
      <c r="R177" s="24">
        <v>20</v>
      </c>
      <c r="S177" s="16">
        <v>6.117999999999999</v>
      </c>
      <c r="T177" s="16">
        <v>3.828</v>
      </c>
      <c r="U177" s="24"/>
      <c r="V177" s="46">
        <f t="shared" si="17"/>
        <v>9.946</v>
      </c>
      <c r="W177" s="47"/>
      <c r="X177" s="47"/>
      <c r="Y177" s="47"/>
      <c r="Z177" s="47">
        <v>1.944</v>
      </c>
      <c r="AA177" s="16"/>
      <c r="AB177" s="16">
        <v>0.104</v>
      </c>
      <c r="AC177" s="47"/>
      <c r="AD177" s="46">
        <f aca="true" t="shared" si="19" ref="AD177:AD208">W177+X177+Y177+Z177+AA177+AB177+AC177</f>
        <v>2.048</v>
      </c>
      <c r="AE177" s="24"/>
      <c r="AF177" s="13">
        <v>0.6151216569475166</v>
      </c>
      <c r="AG177" s="13">
        <v>-4.108216432865735</v>
      </c>
      <c r="AH177" s="11">
        <v>41754</v>
      </c>
      <c r="AI177" s="52" t="s">
        <v>437</v>
      </c>
      <c r="AJ177" s="30"/>
      <c r="AK177" s="30">
        <v>0.0943118233982983</v>
      </c>
      <c r="AL177" s="30"/>
      <c r="AM177" s="30">
        <v>1.519547814436443</v>
      </c>
      <c r="AN177" s="30">
        <v>0.16030555959948883</v>
      </c>
      <c r="AO177" s="30">
        <v>0.08781194701192195</v>
      </c>
      <c r="AP177" s="30"/>
    </row>
    <row r="178" spans="1:42" ht="15">
      <c r="A178" s="36"/>
      <c r="B178" s="1" t="s">
        <v>387</v>
      </c>
      <c r="C178" s="1" t="s">
        <v>267</v>
      </c>
      <c r="D178" s="11">
        <v>41754</v>
      </c>
      <c r="E178" s="1" t="s">
        <v>23</v>
      </c>
      <c r="F178" s="21">
        <v>37.707</v>
      </c>
      <c r="G178" s="21">
        <v>19.817</v>
      </c>
      <c r="H178" s="1"/>
      <c r="I178" s="1"/>
      <c r="J178" s="1"/>
      <c r="K178" s="1"/>
      <c r="L178" s="21">
        <v>30.298</v>
      </c>
      <c r="M178" s="1">
        <v>0.208</v>
      </c>
      <c r="N178" s="1">
        <v>0.491</v>
      </c>
      <c r="O178" s="1"/>
      <c r="P178" s="16">
        <f t="shared" si="18"/>
        <v>88.521</v>
      </c>
      <c r="Q178" s="16">
        <f t="shared" si="13"/>
        <v>11.479</v>
      </c>
      <c r="R178" s="24">
        <v>20</v>
      </c>
      <c r="S178" s="16">
        <v>6.134</v>
      </c>
      <c r="T178" s="16">
        <v>3.7999999999999994</v>
      </c>
      <c r="U178" s="24"/>
      <c r="V178" s="46">
        <f t="shared" si="17"/>
        <v>9.934</v>
      </c>
      <c r="W178" s="47"/>
      <c r="X178" s="47"/>
      <c r="Y178" s="47"/>
      <c r="Z178" s="47">
        <v>1.9319999999999997</v>
      </c>
      <c r="AA178" s="16">
        <v>0.066</v>
      </c>
      <c r="AB178" s="16">
        <v>0.102</v>
      </c>
      <c r="AC178" s="47"/>
      <c r="AD178" s="46">
        <f t="shared" si="19"/>
        <v>2.0999999999999996</v>
      </c>
      <c r="AE178" s="24"/>
      <c r="AF178" s="13">
        <v>0.6174753372256895</v>
      </c>
      <c r="AG178" s="13">
        <v>-5.753968253968259</v>
      </c>
      <c r="AH178" s="7"/>
      <c r="AI178" s="28"/>
      <c r="AJ178" s="32"/>
      <c r="AK178" s="32"/>
      <c r="AL178" s="32"/>
      <c r="AM178" s="32"/>
      <c r="AN178" s="32"/>
      <c r="AO178" s="32"/>
      <c r="AP178" s="32"/>
    </row>
    <row r="179" spans="1:42" ht="15">
      <c r="A179" s="35" t="s">
        <v>384</v>
      </c>
      <c r="B179" s="5" t="s">
        <v>396</v>
      </c>
      <c r="C179" s="33" t="s">
        <v>193</v>
      </c>
      <c r="D179" s="54">
        <v>41757</v>
      </c>
      <c r="E179" s="33" t="s">
        <v>44</v>
      </c>
      <c r="F179" s="17">
        <v>38.701</v>
      </c>
      <c r="G179" s="17">
        <v>20.652</v>
      </c>
      <c r="H179" s="33"/>
      <c r="I179" s="33"/>
      <c r="J179" s="33"/>
      <c r="K179" s="33"/>
      <c r="L179" s="17">
        <v>29.847</v>
      </c>
      <c r="M179" s="33"/>
      <c r="N179" s="33">
        <v>0.524</v>
      </c>
      <c r="O179" s="33"/>
      <c r="P179" s="17">
        <f t="shared" si="18"/>
        <v>89.724</v>
      </c>
      <c r="Q179" s="17">
        <f t="shared" si="13"/>
        <v>10.275999999999996</v>
      </c>
      <c r="R179" s="33">
        <v>20</v>
      </c>
      <c r="S179" s="17">
        <v>6.128</v>
      </c>
      <c r="T179" s="17">
        <v>3.8540000000000005</v>
      </c>
      <c r="U179" s="33"/>
      <c r="V179" s="42">
        <f t="shared" si="17"/>
        <v>9.982000000000001</v>
      </c>
      <c r="W179" s="40"/>
      <c r="X179" s="40"/>
      <c r="Y179" s="40"/>
      <c r="Z179" s="40">
        <v>1.852</v>
      </c>
      <c r="AA179" s="17"/>
      <c r="AB179" s="17">
        <v>0.106</v>
      </c>
      <c r="AC179" s="40"/>
      <c r="AD179" s="42">
        <f t="shared" si="19"/>
        <v>1.9580000000000002</v>
      </c>
      <c r="AE179" s="33"/>
      <c r="AF179" s="42">
        <v>0.6139050290522942</v>
      </c>
      <c r="AG179" s="42">
        <v>1.1548556430446204</v>
      </c>
      <c r="AH179" s="10">
        <v>41757</v>
      </c>
      <c r="AI179" s="51" t="s">
        <v>429</v>
      </c>
      <c r="AJ179" s="30">
        <v>0.031168779485741194</v>
      </c>
      <c r="AK179" s="30">
        <v>0.021098969367666556</v>
      </c>
      <c r="AL179" s="30">
        <v>0.11681598478154731</v>
      </c>
      <c r="AM179" s="30">
        <v>2.1913400483288275</v>
      </c>
      <c r="AN179" s="30">
        <v>0.14680459945418456</v>
      </c>
      <c r="AO179" s="30">
        <v>0.06284878635384387</v>
      </c>
      <c r="AP179" s="30">
        <v>0.14727829203787246</v>
      </c>
    </row>
    <row r="180" spans="1:42" ht="15">
      <c r="A180" s="35"/>
      <c r="B180" s="5" t="s">
        <v>396</v>
      </c>
      <c r="C180" s="33" t="s">
        <v>194</v>
      </c>
      <c r="D180" s="54">
        <v>41757</v>
      </c>
      <c r="E180" s="33" t="s">
        <v>45</v>
      </c>
      <c r="F180" s="17">
        <v>38.865</v>
      </c>
      <c r="G180" s="17">
        <v>20.548</v>
      </c>
      <c r="H180" s="33"/>
      <c r="I180" s="33"/>
      <c r="J180" s="33"/>
      <c r="K180" s="33"/>
      <c r="L180" s="17">
        <v>30.711</v>
      </c>
      <c r="M180" s="33"/>
      <c r="N180" s="33">
        <v>0.521</v>
      </c>
      <c r="O180" s="33"/>
      <c r="P180" s="17">
        <f t="shared" si="18"/>
        <v>90.645</v>
      </c>
      <c r="Q180" s="17">
        <f t="shared" si="13"/>
        <v>9.355000000000004</v>
      </c>
      <c r="R180" s="33">
        <v>20</v>
      </c>
      <c r="S180" s="17">
        <v>6.13</v>
      </c>
      <c r="T180" s="17">
        <v>3.82</v>
      </c>
      <c r="U180" s="33"/>
      <c r="V180" s="42">
        <f t="shared" si="17"/>
        <v>9.95</v>
      </c>
      <c r="W180" s="40"/>
      <c r="X180" s="40"/>
      <c r="Y180" s="40"/>
      <c r="Z180" s="40">
        <v>1.898</v>
      </c>
      <c r="AA180" s="17"/>
      <c r="AB180" s="17">
        <v>0.104</v>
      </c>
      <c r="AC180" s="40"/>
      <c r="AD180" s="42">
        <f t="shared" si="19"/>
        <v>2.002</v>
      </c>
      <c r="AE180" s="33"/>
      <c r="AF180" s="42">
        <v>0.6160804020100503</v>
      </c>
      <c r="AG180" s="42">
        <v>-2.0512820512820533</v>
      </c>
      <c r="AH180" s="25"/>
      <c r="AI180" s="50"/>
      <c r="AJ180" s="44"/>
      <c r="AK180" s="44"/>
      <c r="AL180" s="44"/>
      <c r="AM180" s="44"/>
      <c r="AN180" s="44"/>
      <c r="AO180" s="44"/>
      <c r="AP180" s="44"/>
    </row>
    <row r="181" spans="1:42" ht="15">
      <c r="A181" s="35"/>
      <c r="B181" s="5" t="s">
        <v>396</v>
      </c>
      <c r="C181" s="33" t="s">
        <v>195</v>
      </c>
      <c r="D181" s="54">
        <v>41757</v>
      </c>
      <c r="E181" s="33" t="s">
        <v>46</v>
      </c>
      <c r="F181" s="17">
        <v>38.674</v>
      </c>
      <c r="G181" s="17">
        <v>20.594</v>
      </c>
      <c r="H181" s="33"/>
      <c r="I181" s="33"/>
      <c r="J181" s="33"/>
      <c r="K181" s="33"/>
      <c r="L181" s="17">
        <v>29.673</v>
      </c>
      <c r="M181" s="33"/>
      <c r="N181" s="33">
        <v>0.507</v>
      </c>
      <c r="O181" s="33"/>
      <c r="P181" s="17">
        <f t="shared" si="18"/>
        <v>89.44800000000001</v>
      </c>
      <c r="Q181" s="17">
        <f t="shared" si="13"/>
        <v>10.551999999999992</v>
      </c>
      <c r="R181" s="33">
        <v>20</v>
      </c>
      <c r="S181" s="17">
        <v>6.146</v>
      </c>
      <c r="T181" s="17">
        <v>3.856</v>
      </c>
      <c r="U181" s="33"/>
      <c r="V181" s="42">
        <f t="shared" si="17"/>
        <v>10.001999999999999</v>
      </c>
      <c r="W181" s="40"/>
      <c r="X181" s="40"/>
      <c r="Y181" s="40"/>
      <c r="Z181" s="40">
        <v>1.848</v>
      </c>
      <c r="AA181" s="17"/>
      <c r="AB181" s="17">
        <v>0.102</v>
      </c>
      <c r="AC181" s="40"/>
      <c r="AD181" s="42">
        <f t="shared" si="19"/>
        <v>1.9500000000000002</v>
      </c>
      <c r="AE181" s="33"/>
      <c r="AF181" s="42">
        <v>0.6144771045790842</v>
      </c>
      <c r="AG181" s="42">
        <v>1.527119536598205</v>
      </c>
      <c r="AH181" s="25"/>
      <c r="AI181" s="50"/>
      <c r="AJ181" s="44"/>
      <c r="AK181" s="44"/>
      <c r="AL181" s="44"/>
      <c r="AM181" s="44"/>
      <c r="AN181" s="44"/>
      <c r="AO181" s="44"/>
      <c r="AP181" s="44"/>
    </row>
    <row r="182" spans="1:42" ht="15">
      <c r="A182" s="35"/>
      <c r="B182" s="5" t="s">
        <v>396</v>
      </c>
      <c r="C182" s="33" t="s">
        <v>196</v>
      </c>
      <c r="D182" s="54">
        <v>41757</v>
      </c>
      <c r="E182" s="33" t="s">
        <v>47</v>
      </c>
      <c r="F182" s="17">
        <v>38.6</v>
      </c>
      <c r="G182" s="17">
        <v>20.5</v>
      </c>
      <c r="H182" s="33"/>
      <c r="I182" s="33"/>
      <c r="J182" s="33"/>
      <c r="K182" s="33"/>
      <c r="L182" s="17">
        <v>29.143</v>
      </c>
      <c r="M182" s="33"/>
      <c r="N182" s="33">
        <v>0.604</v>
      </c>
      <c r="O182" s="33"/>
      <c r="P182" s="17">
        <f t="shared" si="18"/>
        <v>88.847</v>
      </c>
      <c r="Q182" s="17">
        <f t="shared" si="13"/>
        <v>11.153000000000006</v>
      </c>
      <c r="R182" s="33">
        <v>20</v>
      </c>
      <c r="S182" s="17">
        <v>6.154</v>
      </c>
      <c r="T182" s="17">
        <v>3.852</v>
      </c>
      <c r="U182" s="33"/>
      <c r="V182" s="42">
        <f t="shared" si="17"/>
        <v>10.006</v>
      </c>
      <c r="W182" s="40"/>
      <c r="X182" s="40"/>
      <c r="Y182" s="40"/>
      <c r="Z182" s="40">
        <v>1.82</v>
      </c>
      <c r="AA182" s="17"/>
      <c r="AB182" s="17">
        <v>0.122</v>
      </c>
      <c r="AC182" s="40"/>
      <c r="AD182" s="42">
        <f t="shared" si="19"/>
        <v>1.9420000000000002</v>
      </c>
      <c r="AE182" s="33"/>
      <c r="AF182" s="42">
        <v>0.6150309814111533</v>
      </c>
      <c r="AG182" s="42">
        <v>2.3923444976076516</v>
      </c>
      <c r="AH182" s="25"/>
      <c r="AI182" s="50"/>
      <c r="AJ182" s="44"/>
      <c r="AK182" s="44"/>
      <c r="AL182" s="44"/>
      <c r="AM182" s="44"/>
      <c r="AN182" s="44"/>
      <c r="AO182" s="44"/>
      <c r="AP182" s="44"/>
    </row>
    <row r="183" spans="1:42" ht="15">
      <c r="A183" s="35"/>
      <c r="B183" s="5" t="s">
        <v>396</v>
      </c>
      <c r="C183" s="33" t="s">
        <v>197</v>
      </c>
      <c r="D183" s="54">
        <v>41757</v>
      </c>
      <c r="E183" s="33" t="s">
        <v>48</v>
      </c>
      <c r="F183" s="17">
        <v>37.752</v>
      </c>
      <c r="G183" s="17">
        <v>20.059</v>
      </c>
      <c r="H183" s="33"/>
      <c r="I183" s="33"/>
      <c r="J183" s="33"/>
      <c r="K183" s="33"/>
      <c r="L183" s="17">
        <v>31.104</v>
      </c>
      <c r="M183" s="33"/>
      <c r="N183" s="33">
        <v>0.233</v>
      </c>
      <c r="O183" s="33"/>
      <c r="P183" s="17">
        <f t="shared" si="18"/>
        <v>89.14800000000001</v>
      </c>
      <c r="Q183" s="17">
        <f t="shared" si="13"/>
        <v>10.85199999999999</v>
      </c>
      <c r="R183" s="33">
        <v>20</v>
      </c>
      <c r="S183" s="17">
        <v>6.104</v>
      </c>
      <c r="T183" s="17">
        <v>3.8220000000000005</v>
      </c>
      <c r="U183" s="33"/>
      <c r="V183" s="42">
        <f t="shared" si="17"/>
        <v>9.926</v>
      </c>
      <c r="W183" s="40"/>
      <c r="X183" s="40"/>
      <c r="Y183" s="40"/>
      <c r="Z183" s="40">
        <v>1.97</v>
      </c>
      <c r="AA183" s="17"/>
      <c r="AB183" s="17">
        <v>0.04800000000000001</v>
      </c>
      <c r="AC183" s="40"/>
      <c r="AD183" s="42">
        <f t="shared" si="19"/>
        <v>2.018</v>
      </c>
      <c r="AE183" s="33"/>
      <c r="AF183" s="42">
        <v>0.614950634696756</v>
      </c>
      <c r="AG183" s="42">
        <v>-4.16248746238716</v>
      </c>
      <c r="AH183" s="63"/>
      <c r="AI183" s="28"/>
      <c r="AJ183" s="32"/>
      <c r="AK183" s="32"/>
      <c r="AL183" s="32"/>
      <c r="AM183" s="32"/>
      <c r="AN183" s="32"/>
      <c r="AO183" s="32"/>
      <c r="AP183" s="32"/>
    </row>
    <row r="184" spans="1:42" ht="15">
      <c r="A184" s="35" t="s">
        <v>394</v>
      </c>
      <c r="B184" s="5" t="s">
        <v>396</v>
      </c>
      <c r="C184" s="33" t="s">
        <v>322</v>
      </c>
      <c r="D184" s="54">
        <v>41773</v>
      </c>
      <c r="E184" s="33" t="s">
        <v>30</v>
      </c>
      <c r="F184" s="17">
        <v>37.466</v>
      </c>
      <c r="G184" s="17">
        <v>19.959</v>
      </c>
      <c r="H184" s="33"/>
      <c r="I184" s="33"/>
      <c r="J184" s="33"/>
      <c r="K184" s="33"/>
      <c r="L184" s="17">
        <v>28.544</v>
      </c>
      <c r="M184" s="33"/>
      <c r="N184" s="33">
        <v>0.83</v>
      </c>
      <c r="O184" s="33"/>
      <c r="P184" s="17">
        <f t="shared" si="18"/>
        <v>86.79899999999999</v>
      </c>
      <c r="Q184" s="17">
        <f t="shared" si="13"/>
        <v>13.201000000000008</v>
      </c>
      <c r="R184" s="33">
        <v>20</v>
      </c>
      <c r="S184" s="17">
        <v>6.135833333333334</v>
      </c>
      <c r="T184" s="17">
        <v>3.8525000000000005</v>
      </c>
      <c r="U184" s="33"/>
      <c r="V184" s="42">
        <f t="shared" si="17"/>
        <v>9.988333333333335</v>
      </c>
      <c r="W184" s="40"/>
      <c r="X184" s="40"/>
      <c r="Y184" s="40"/>
      <c r="Z184" s="40">
        <v>1.8316666666666668</v>
      </c>
      <c r="AA184" s="17"/>
      <c r="AB184" s="17">
        <v>0.17333333333333334</v>
      </c>
      <c r="AC184" s="40"/>
      <c r="AD184" s="42">
        <f t="shared" si="19"/>
        <v>2.005</v>
      </c>
      <c r="AF184" s="42">
        <v>0.6143000166861339</v>
      </c>
      <c r="AG184" s="42">
        <v>0.4126846220677699</v>
      </c>
      <c r="AH184" s="10">
        <v>41773</v>
      </c>
      <c r="AI184" s="51" t="s">
        <v>447</v>
      </c>
      <c r="AJ184" s="30">
        <v>0.06641285675437258</v>
      </c>
      <c r="AK184" s="30">
        <v>0.06915626709650158</v>
      </c>
      <c r="AL184" s="30">
        <v>0.19736870114358024</v>
      </c>
      <c r="AM184" s="30">
        <v>2.100094344889187</v>
      </c>
      <c r="AN184" s="30">
        <v>0.14314175873354792</v>
      </c>
      <c r="AO184" s="30">
        <v>0.07770653220084588</v>
      </c>
      <c r="AP184" s="30">
        <v>0.20546878478752706</v>
      </c>
    </row>
    <row r="185" spans="1:42" ht="15">
      <c r="A185" s="35"/>
      <c r="B185" s="5" t="s">
        <v>396</v>
      </c>
      <c r="C185" s="33" t="s">
        <v>323</v>
      </c>
      <c r="D185" s="54">
        <v>41773</v>
      </c>
      <c r="E185" s="33" t="s">
        <v>31</v>
      </c>
      <c r="F185" s="17">
        <v>37.731</v>
      </c>
      <c r="G185" s="17">
        <v>19.696</v>
      </c>
      <c r="H185" s="33"/>
      <c r="I185" s="33"/>
      <c r="J185" s="33"/>
      <c r="K185" s="33"/>
      <c r="L185" s="17">
        <v>29.018</v>
      </c>
      <c r="M185" s="33"/>
      <c r="N185" s="33">
        <v>0.86</v>
      </c>
      <c r="O185" s="33"/>
      <c r="P185" s="17">
        <f t="shared" si="18"/>
        <v>87.305</v>
      </c>
      <c r="Q185" s="17">
        <f t="shared" si="13"/>
        <v>12.694999999999993</v>
      </c>
      <c r="R185" s="33">
        <v>20</v>
      </c>
      <c r="S185" s="17">
        <v>6.164166666666667</v>
      </c>
      <c r="T185" s="17">
        <v>3.7925000000000004</v>
      </c>
      <c r="U185" s="33"/>
      <c r="V185" s="42">
        <f t="shared" si="17"/>
        <v>9.956666666666667</v>
      </c>
      <c r="W185" s="40"/>
      <c r="X185" s="40"/>
      <c r="Y185" s="40"/>
      <c r="Z185" s="40">
        <v>1.8575</v>
      </c>
      <c r="AA185" s="17"/>
      <c r="AB185" s="17">
        <v>0.17916666666666667</v>
      </c>
      <c r="AC185" s="40"/>
      <c r="AD185" s="42">
        <f t="shared" si="19"/>
        <v>2.0366666666666666</v>
      </c>
      <c r="AF185" s="42">
        <v>0.6190994308670907</v>
      </c>
      <c r="AG185" s="42">
        <v>-2.610742563663597</v>
      </c>
      <c r="AH185" s="25"/>
      <c r="AI185" s="50"/>
      <c r="AJ185" s="44"/>
      <c r="AK185" s="44"/>
      <c r="AL185" s="44"/>
      <c r="AM185" s="44"/>
      <c r="AN185" s="44"/>
      <c r="AO185" s="44"/>
      <c r="AP185" s="44"/>
    </row>
    <row r="186" spans="1:42" ht="15">
      <c r="A186" s="35"/>
      <c r="B186" s="5" t="s">
        <v>396</v>
      </c>
      <c r="C186" s="33" t="s">
        <v>324</v>
      </c>
      <c r="D186" s="54">
        <v>41773</v>
      </c>
      <c r="E186" s="33" t="s">
        <v>32</v>
      </c>
      <c r="F186" s="17">
        <v>36.952</v>
      </c>
      <c r="G186" s="17">
        <v>20.559</v>
      </c>
      <c r="H186" s="33"/>
      <c r="I186" s="33"/>
      <c r="J186" s="33"/>
      <c r="K186" s="33">
        <v>0.224</v>
      </c>
      <c r="L186" s="17">
        <v>30.839</v>
      </c>
      <c r="M186" s="33"/>
      <c r="N186" s="33">
        <v>0.403</v>
      </c>
      <c r="O186" s="33"/>
      <c r="P186" s="17">
        <f t="shared" si="18"/>
        <v>88.97699999999999</v>
      </c>
      <c r="Q186" s="17">
        <f t="shared" si="13"/>
        <v>11.02300000000001</v>
      </c>
      <c r="R186" s="33">
        <v>20</v>
      </c>
      <c r="S186" s="17">
        <v>6.0058333333333325</v>
      </c>
      <c r="T186" s="17">
        <v>3.938333333333333</v>
      </c>
      <c r="U186" s="33"/>
      <c r="V186" s="42">
        <f t="shared" si="17"/>
        <v>9.944166666666666</v>
      </c>
      <c r="W186" s="40"/>
      <c r="X186" s="40"/>
      <c r="Y186" s="40">
        <v>0.020833333333333332</v>
      </c>
      <c r="Z186" s="40">
        <v>1.9641666666666666</v>
      </c>
      <c r="AA186" s="17"/>
      <c r="AB186" s="17">
        <v>0.08333333333333333</v>
      </c>
      <c r="AC186" s="40"/>
      <c r="AD186" s="42">
        <f t="shared" si="19"/>
        <v>2.0683333333333334</v>
      </c>
      <c r="AF186" s="42">
        <v>0.6039554177490991</v>
      </c>
      <c r="AG186" s="42">
        <v>-2.837171052631577</v>
      </c>
      <c r="AH186" s="25"/>
      <c r="AI186" s="50"/>
      <c r="AJ186" s="44"/>
      <c r="AK186" s="44"/>
      <c r="AL186" s="44"/>
      <c r="AM186" s="44"/>
      <c r="AN186" s="44"/>
      <c r="AO186" s="44"/>
      <c r="AP186" s="44"/>
    </row>
    <row r="187" spans="1:42" ht="15">
      <c r="A187" s="35" t="s">
        <v>395</v>
      </c>
      <c r="B187" s="5" t="s">
        <v>396</v>
      </c>
      <c r="C187" s="33" t="s">
        <v>301</v>
      </c>
      <c r="D187" s="54">
        <v>41773</v>
      </c>
      <c r="E187" s="33" t="s">
        <v>9</v>
      </c>
      <c r="F187" s="17">
        <v>37.05</v>
      </c>
      <c r="G187" s="17">
        <v>20.085</v>
      </c>
      <c r="H187" s="33"/>
      <c r="I187" s="33"/>
      <c r="J187" s="33"/>
      <c r="K187" s="33"/>
      <c r="L187" s="17">
        <v>28.884</v>
      </c>
      <c r="M187" s="33"/>
      <c r="N187" s="33">
        <v>0.64</v>
      </c>
      <c r="O187" s="33"/>
      <c r="P187" s="17">
        <f t="shared" si="18"/>
        <v>86.659</v>
      </c>
      <c r="Q187" s="17">
        <f t="shared" si="13"/>
        <v>13.340999999999994</v>
      </c>
      <c r="R187" s="33">
        <v>20</v>
      </c>
      <c r="S187" s="17">
        <v>6.089166666666667</v>
      </c>
      <c r="T187" s="17">
        <v>3.89</v>
      </c>
      <c r="U187" s="33"/>
      <c r="V187" s="42">
        <f t="shared" si="17"/>
        <v>9.979166666666668</v>
      </c>
      <c r="W187" s="40"/>
      <c r="X187" s="40"/>
      <c r="Y187" s="40"/>
      <c r="Z187" s="40">
        <v>1.86</v>
      </c>
      <c r="AA187" s="17"/>
      <c r="AB187" s="17">
        <v>0.13416666666666668</v>
      </c>
      <c r="AC187" s="40"/>
      <c r="AD187" s="42">
        <f t="shared" si="19"/>
        <v>1.9941666666666669</v>
      </c>
      <c r="AF187" s="42">
        <v>0.610187891440501</v>
      </c>
      <c r="AG187" s="42">
        <v>0.929729729729733</v>
      </c>
      <c r="AH187" s="25"/>
      <c r="AI187" s="50"/>
      <c r="AJ187" s="44"/>
      <c r="AK187" s="44"/>
      <c r="AL187" s="44"/>
      <c r="AM187" s="44"/>
      <c r="AN187" s="44"/>
      <c r="AO187" s="44"/>
      <c r="AP187" s="44"/>
    </row>
    <row r="188" spans="1:42" ht="15">
      <c r="A188" s="35"/>
      <c r="B188" s="5" t="s">
        <v>396</v>
      </c>
      <c r="C188" s="33" t="s">
        <v>302</v>
      </c>
      <c r="D188" s="54">
        <v>41773</v>
      </c>
      <c r="E188" s="33" t="s">
        <v>10</v>
      </c>
      <c r="F188" s="17">
        <v>35.55</v>
      </c>
      <c r="G188" s="17">
        <v>20.597</v>
      </c>
      <c r="H188" s="33"/>
      <c r="I188" s="33"/>
      <c r="J188" s="33"/>
      <c r="K188" s="33"/>
      <c r="L188" s="17">
        <v>31.658</v>
      </c>
      <c r="M188" s="33"/>
      <c r="N188" s="33">
        <v>0.152</v>
      </c>
      <c r="O188" s="33"/>
      <c r="P188" s="17">
        <f t="shared" si="18"/>
        <v>87.95700000000001</v>
      </c>
      <c r="Q188" s="17">
        <f t="shared" si="13"/>
        <v>12.042999999999992</v>
      </c>
      <c r="R188" s="33">
        <v>20</v>
      </c>
      <c r="S188" s="17">
        <v>5.918333333333334</v>
      </c>
      <c r="T188" s="17">
        <v>4.041666666666667</v>
      </c>
      <c r="U188" s="33"/>
      <c r="V188" s="42">
        <f t="shared" si="17"/>
        <v>9.96</v>
      </c>
      <c r="W188" s="40"/>
      <c r="X188" s="40"/>
      <c r="Y188" s="40"/>
      <c r="Z188" s="40">
        <v>2.0658333333333334</v>
      </c>
      <c r="AA188" s="17"/>
      <c r="AB188" s="17">
        <v>0.0325</v>
      </c>
      <c r="AC188" s="40"/>
      <c r="AD188" s="42">
        <f t="shared" si="19"/>
        <v>2.0983333333333336</v>
      </c>
      <c r="AF188" s="42">
        <v>0.5942101740294512</v>
      </c>
      <c r="AG188" s="42">
        <v>-2.941765059035426</v>
      </c>
      <c r="AH188" s="25"/>
      <c r="AI188" s="50"/>
      <c r="AJ188" s="44"/>
      <c r="AK188" s="44"/>
      <c r="AL188" s="44"/>
      <c r="AM188" s="44"/>
      <c r="AN188" s="44"/>
      <c r="AO188" s="44"/>
      <c r="AP188" s="44"/>
    </row>
    <row r="189" spans="1:42" ht="15">
      <c r="A189" s="35"/>
      <c r="B189" s="5" t="s">
        <v>396</v>
      </c>
      <c r="C189" s="33" t="s">
        <v>325</v>
      </c>
      <c r="D189" s="54">
        <v>41773</v>
      </c>
      <c r="E189" s="33" t="s">
        <v>33</v>
      </c>
      <c r="F189" s="17">
        <v>36.371</v>
      </c>
      <c r="G189" s="17">
        <v>20.485</v>
      </c>
      <c r="H189" s="33"/>
      <c r="I189" s="33"/>
      <c r="J189" s="33">
        <v>0.088</v>
      </c>
      <c r="K189" s="33"/>
      <c r="L189" s="17">
        <v>32.426</v>
      </c>
      <c r="M189" s="33"/>
      <c r="N189" s="33">
        <v>0.11</v>
      </c>
      <c r="O189" s="33"/>
      <c r="P189" s="17">
        <f t="shared" si="18"/>
        <v>89.48</v>
      </c>
      <c r="Q189" s="17">
        <f t="shared" si="13"/>
        <v>10.519999999999996</v>
      </c>
      <c r="R189" s="33">
        <v>20</v>
      </c>
      <c r="S189" s="17">
        <v>5.9624999999999995</v>
      </c>
      <c r="T189" s="17">
        <v>3.9583333333333335</v>
      </c>
      <c r="U189" s="33"/>
      <c r="V189" s="42">
        <f t="shared" si="17"/>
        <v>9.920833333333333</v>
      </c>
      <c r="W189" s="40"/>
      <c r="X189" s="40">
        <v>0.015833333333333335</v>
      </c>
      <c r="Y189" s="40"/>
      <c r="Z189" s="40">
        <v>2.0833333333333335</v>
      </c>
      <c r="AA189" s="17"/>
      <c r="AB189" s="17">
        <v>0.023333333333333334</v>
      </c>
      <c r="AC189" s="40"/>
      <c r="AD189" s="42">
        <f t="shared" si="19"/>
        <v>2.1225</v>
      </c>
      <c r="AF189" s="42">
        <v>0.6010079798404031</v>
      </c>
      <c r="AG189" s="42">
        <v>-6.237662850375046</v>
      </c>
      <c r="AH189" s="25"/>
      <c r="AI189" s="50"/>
      <c r="AJ189" s="44"/>
      <c r="AK189" s="44"/>
      <c r="AL189" s="44"/>
      <c r="AM189" s="44"/>
      <c r="AN189" s="44"/>
      <c r="AO189" s="44"/>
      <c r="AP189" s="44"/>
    </row>
    <row r="190" spans="1:42" ht="15">
      <c r="A190" s="35"/>
      <c r="B190" s="5" t="s">
        <v>396</v>
      </c>
      <c r="C190" s="33" t="s">
        <v>326</v>
      </c>
      <c r="D190" s="54">
        <v>41773</v>
      </c>
      <c r="E190" s="33" t="s">
        <v>34</v>
      </c>
      <c r="F190" s="17">
        <v>37.059</v>
      </c>
      <c r="G190" s="17">
        <v>20.567</v>
      </c>
      <c r="H190" s="33"/>
      <c r="I190" s="33"/>
      <c r="J190" s="33"/>
      <c r="K190" s="33"/>
      <c r="L190" s="17">
        <v>32.094</v>
      </c>
      <c r="M190" s="33"/>
      <c r="N190" s="33">
        <v>0.154</v>
      </c>
      <c r="O190" s="33"/>
      <c r="P190" s="17">
        <f t="shared" si="18"/>
        <v>89.874</v>
      </c>
      <c r="Q190" s="17">
        <f t="shared" si="13"/>
        <v>10.126000000000005</v>
      </c>
      <c r="R190" s="33">
        <v>20</v>
      </c>
      <c r="S190" s="17">
        <v>6.0058333333333325</v>
      </c>
      <c r="T190" s="17">
        <v>3.9283333333333332</v>
      </c>
      <c r="U190" s="33"/>
      <c r="V190" s="42">
        <f t="shared" si="17"/>
        <v>9.934166666666666</v>
      </c>
      <c r="W190" s="40"/>
      <c r="X190" s="40"/>
      <c r="Y190" s="40"/>
      <c r="Z190" s="40">
        <v>2.0383333333333336</v>
      </c>
      <c r="AA190" s="17"/>
      <c r="AB190" s="17">
        <v>0.03166666666666667</v>
      </c>
      <c r="AC190" s="40"/>
      <c r="AD190" s="42">
        <f t="shared" si="19"/>
        <v>2.0700000000000003</v>
      </c>
      <c r="AF190" s="42">
        <v>0.604563375555742</v>
      </c>
      <c r="AG190" s="42">
        <v>-4.381338742393512</v>
      </c>
      <c r="AH190" s="25"/>
      <c r="AI190" s="50"/>
      <c r="AJ190" s="44"/>
      <c r="AK190" s="44"/>
      <c r="AL190" s="44"/>
      <c r="AM190" s="44"/>
      <c r="AN190" s="44"/>
      <c r="AO190" s="44"/>
      <c r="AP190" s="44"/>
    </row>
    <row r="191" spans="1:42" ht="15">
      <c r="A191" s="35"/>
      <c r="B191" s="5" t="s">
        <v>396</v>
      </c>
      <c r="C191" s="33" t="s">
        <v>327</v>
      </c>
      <c r="D191" s="54">
        <v>41773</v>
      </c>
      <c r="E191" s="33" t="s">
        <v>35</v>
      </c>
      <c r="F191" s="17">
        <v>36.855</v>
      </c>
      <c r="G191" s="17">
        <v>20.691</v>
      </c>
      <c r="H191" s="33"/>
      <c r="I191" s="33"/>
      <c r="J191" s="33"/>
      <c r="K191" s="33"/>
      <c r="L191" s="17">
        <v>31.246</v>
      </c>
      <c r="M191" s="33">
        <v>0.15</v>
      </c>
      <c r="N191" s="33">
        <v>0.144</v>
      </c>
      <c r="O191" s="33"/>
      <c r="P191" s="17">
        <f t="shared" si="18"/>
        <v>89.086</v>
      </c>
      <c r="Q191" s="17">
        <f t="shared" si="13"/>
        <v>10.914000000000001</v>
      </c>
      <c r="R191" s="33">
        <v>20</v>
      </c>
      <c r="S191" s="17">
        <v>5.9975</v>
      </c>
      <c r="T191" s="17">
        <v>3.9683333333333333</v>
      </c>
      <c r="U191" s="33"/>
      <c r="V191" s="42">
        <f t="shared" si="17"/>
        <v>9.965833333333332</v>
      </c>
      <c r="W191" s="40"/>
      <c r="X191" s="40"/>
      <c r="Y191" s="40"/>
      <c r="Z191" s="40">
        <v>1.9925</v>
      </c>
      <c r="AA191" s="17">
        <v>0.04750000000000001</v>
      </c>
      <c r="AB191" s="17">
        <v>0.03</v>
      </c>
      <c r="AC191" s="40"/>
      <c r="AD191" s="42">
        <f t="shared" si="19"/>
        <v>2.07</v>
      </c>
      <c r="AF191" s="42">
        <v>0.6018061710845388</v>
      </c>
      <c r="AG191" s="42">
        <v>-2.317948717948727</v>
      </c>
      <c r="AH191" s="63"/>
      <c r="AI191" s="28"/>
      <c r="AJ191" s="32"/>
      <c r="AK191" s="32"/>
      <c r="AL191" s="32"/>
      <c r="AM191" s="32"/>
      <c r="AN191" s="32"/>
      <c r="AO191" s="32"/>
      <c r="AP191" s="32"/>
    </row>
    <row r="192" spans="1:42" ht="15">
      <c r="A192" s="35"/>
      <c r="B192" s="5" t="s">
        <v>396</v>
      </c>
      <c r="C192" s="33" t="s">
        <v>349</v>
      </c>
      <c r="D192" s="54">
        <v>41774</v>
      </c>
      <c r="E192" s="33" t="s">
        <v>108</v>
      </c>
      <c r="F192" s="17">
        <v>36.077</v>
      </c>
      <c r="G192" s="17">
        <v>20.615</v>
      </c>
      <c r="H192" s="33"/>
      <c r="I192" s="33"/>
      <c r="J192" s="33"/>
      <c r="K192" s="33"/>
      <c r="L192" s="17">
        <v>32.334</v>
      </c>
      <c r="M192" s="33"/>
      <c r="N192" s="33">
        <v>0.114</v>
      </c>
      <c r="O192" s="33"/>
      <c r="P192" s="17">
        <f t="shared" si="18"/>
        <v>89.14</v>
      </c>
      <c r="Q192" s="17">
        <f t="shared" si="13"/>
        <v>10.86</v>
      </c>
      <c r="R192" s="33">
        <v>20</v>
      </c>
      <c r="S192" s="17">
        <v>5.935</v>
      </c>
      <c r="T192" s="17">
        <v>3.9966666666666666</v>
      </c>
      <c r="U192" s="33"/>
      <c r="V192" s="42">
        <f t="shared" si="17"/>
        <v>9.931666666666667</v>
      </c>
      <c r="W192" s="40"/>
      <c r="X192" s="40"/>
      <c r="Y192" s="40"/>
      <c r="Z192" s="40">
        <v>2.0841666666666665</v>
      </c>
      <c r="AA192" s="17"/>
      <c r="AB192" s="17">
        <v>0.02416666666666667</v>
      </c>
      <c r="AC192" s="40"/>
      <c r="AD192" s="42">
        <f t="shared" si="19"/>
        <v>2.1083333333333334</v>
      </c>
      <c r="AF192" s="42">
        <v>0.5975834871622756</v>
      </c>
      <c r="AG192" s="42">
        <v>-4.671039554760474</v>
      </c>
      <c r="AH192" s="10">
        <v>41774</v>
      </c>
      <c r="AI192" s="51" t="s">
        <v>452</v>
      </c>
      <c r="AJ192" s="30">
        <v>0.031168779485741194</v>
      </c>
      <c r="AK192" s="30">
        <v>0.021098969367666556</v>
      </c>
      <c r="AL192" s="30">
        <v>0.11681598478154731</v>
      </c>
      <c r="AM192" s="30">
        <v>2.1913400483288275</v>
      </c>
      <c r="AN192" s="30">
        <v>0.14680459945418456</v>
      </c>
      <c r="AO192" s="30">
        <v>0.06284878635384387</v>
      </c>
      <c r="AP192" s="30">
        <v>0.14727829203787246</v>
      </c>
    </row>
    <row r="193" spans="1:42" ht="15">
      <c r="A193" s="35"/>
      <c r="B193" s="5" t="s">
        <v>396</v>
      </c>
      <c r="C193" s="33" t="s">
        <v>350</v>
      </c>
      <c r="D193" s="54">
        <v>41774</v>
      </c>
      <c r="E193" s="33" t="s">
        <v>109</v>
      </c>
      <c r="F193" s="17">
        <v>35.659</v>
      </c>
      <c r="G193" s="17">
        <v>20.598</v>
      </c>
      <c r="H193" s="33"/>
      <c r="I193" s="33"/>
      <c r="J193" s="33"/>
      <c r="K193" s="33"/>
      <c r="L193" s="17">
        <v>31.06</v>
      </c>
      <c r="M193" s="33"/>
      <c r="N193" s="33">
        <v>0.093</v>
      </c>
      <c r="O193" s="33"/>
      <c r="P193" s="17">
        <f t="shared" si="18"/>
        <v>87.41</v>
      </c>
      <c r="Q193" s="17">
        <f t="shared" si="13"/>
        <v>12.590000000000003</v>
      </c>
      <c r="R193" s="33">
        <v>20</v>
      </c>
      <c r="S193" s="17">
        <v>5.933333333333334</v>
      </c>
      <c r="T193" s="17">
        <v>4.0391666666666675</v>
      </c>
      <c r="U193" s="33"/>
      <c r="V193" s="42">
        <f t="shared" si="17"/>
        <v>9.9725</v>
      </c>
      <c r="W193" s="40"/>
      <c r="X193" s="40"/>
      <c r="Y193" s="40"/>
      <c r="Z193" s="40">
        <v>2.025</v>
      </c>
      <c r="AA193" s="17"/>
      <c r="AB193" s="17">
        <v>0.02</v>
      </c>
      <c r="AC193" s="40"/>
      <c r="AD193" s="42">
        <f t="shared" si="19"/>
        <v>2.045</v>
      </c>
      <c r="AF193" s="42">
        <v>0.5949694994568396</v>
      </c>
      <c r="AG193" s="42">
        <v>-0.7575757575757559</v>
      </c>
      <c r="AH193" s="25"/>
      <c r="AI193" s="50"/>
      <c r="AJ193" s="44"/>
      <c r="AK193" s="44"/>
      <c r="AL193" s="44"/>
      <c r="AM193" s="44"/>
      <c r="AN193" s="44"/>
      <c r="AO193" s="44"/>
      <c r="AP193" s="44"/>
    </row>
    <row r="194" spans="1:42" ht="15">
      <c r="A194" s="35"/>
      <c r="B194" s="5" t="s">
        <v>396</v>
      </c>
      <c r="C194" s="33" t="s">
        <v>351</v>
      </c>
      <c r="D194" s="54">
        <v>41774</v>
      </c>
      <c r="E194" s="33" t="s">
        <v>110</v>
      </c>
      <c r="F194" s="17">
        <v>36.218</v>
      </c>
      <c r="G194" s="17">
        <v>20.122</v>
      </c>
      <c r="H194" s="33"/>
      <c r="I194" s="33"/>
      <c r="J194" s="33"/>
      <c r="K194" s="33"/>
      <c r="L194" s="17">
        <v>31.318</v>
      </c>
      <c r="M194" s="33"/>
      <c r="N194" s="33">
        <v>0.086</v>
      </c>
      <c r="O194" s="33"/>
      <c r="P194" s="17">
        <f t="shared" si="18"/>
        <v>87.744</v>
      </c>
      <c r="Q194" s="17">
        <f t="shared" si="13"/>
        <v>12.256</v>
      </c>
      <c r="R194" s="33">
        <v>20</v>
      </c>
      <c r="S194" s="17">
        <v>6.005</v>
      </c>
      <c r="T194" s="17">
        <v>3.9325000000000006</v>
      </c>
      <c r="U194" s="33"/>
      <c r="V194" s="42">
        <f t="shared" si="17"/>
        <v>9.9375</v>
      </c>
      <c r="W194" s="40"/>
      <c r="X194" s="40"/>
      <c r="Y194" s="40"/>
      <c r="Z194" s="40">
        <v>2.035</v>
      </c>
      <c r="AA194" s="17"/>
      <c r="AB194" s="17">
        <v>0.01833333333333333</v>
      </c>
      <c r="AC194" s="40"/>
      <c r="AD194" s="42">
        <f t="shared" si="19"/>
        <v>2.0533333333333337</v>
      </c>
      <c r="AF194" s="42">
        <v>0.6042767295597484</v>
      </c>
      <c r="AG194" s="42">
        <v>-3.8116591928251173</v>
      </c>
      <c r="AH194" s="25"/>
      <c r="AI194" s="50"/>
      <c r="AJ194" s="44"/>
      <c r="AK194" s="44"/>
      <c r="AL194" s="44"/>
      <c r="AM194" s="44"/>
      <c r="AN194" s="44"/>
      <c r="AO194" s="44"/>
      <c r="AP194" s="44"/>
    </row>
    <row r="195" spans="1:42" ht="15">
      <c r="A195" s="35"/>
      <c r="B195" s="5" t="s">
        <v>396</v>
      </c>
      <c r="C195" s="33" t="s">
        <v>352</v>
      </c>
      <c r="D195" s="54">
        <v>41774</v>
      </c>
      <c r="E195" s="33" t="s">
        <v>111</v>
      </c>
      <c r="F195" s="17">
        <v>36.499</v>
      </c>
      <c r="G195" s="17">
        <v>20.815</v>
      </c>
      <c r="H195" s="33"/>
      <c r="I195" s="33"/>
      <c r="J195" s="33"/>
      <c r="K195" s="33"/>
      <c r="L195" s="17">
        <v>31.235</v>
      </c>
      <c r="M195" s="33"/>
      <c r="N195" s="33">
        <v>0.096</v>
      </c>
      <c r="O195" s="33"/>
      <c r="P195" s="17">
        <f t="shared" si="18"/>
        <v>88.64500000000001</v>
      </c>
      <c r="Q195" s="17">
        <f t="shared" si="13"/>
        <v>11.35499999999999</v>
      </c>
      <c r="R195" s="33">
        <v>20</v>
      </c>
      <c r="S195" s="17">
        <v>5.974166666666666</v>
      </c>
      <c r="T195" s="17">
        <v>4.015833333333333</v>
      </c>
      <c r="U195" s="33"/>
      <c r="V195" s="42">
        <f t="shared" si="17"/>
        <v>9.989999999999998</v>
      </c>
      <c r="W195" s="40"/>
      <c r="X195" s="40"/>
      <c r="Y195" s="40"/>
      <c r="Z195" s="40">
        <v>2.0033333333333334</v>
      </c>
      <c r="AA195" s="17"/>
      <c r="AB195" s="17">
        <v>0.02</v>
      </c>
      <c r="AC195" s="40"/>
      <c r="AD195" s="42">
        <f t="shared" si="19"/>
        <v>2.0233333333333334</v>
      </c>
      <c r="AF195" s="42">
        <v>0.5980146813480147</v>
      </c>
      <c r="AG195" s="42">
        <v>-0.2690397350993357</v>
      </c>
      <c r="AH195" s="25"/>
      <c r="AI195" s="50"/>
      <c r="AJ195" s="44"/>
      <c r="AK195" s="44"/>
      <c r="AL195" s="44"/>
      <c r="AM195" s="44"/>
      <c r="AN195" s="44"/>
      <c r="AO195" s="44"/>
      <c r="AP195" s="44"/>
    </row>
    <row r="196" spans="1:42" ht="15">
      <c r="A196" s="35"/>
      <c r="B196" s="5" t="s">
        <v>396</v>
      </c>
      <c r="C196" s="33" t="s">
        <v>353</v>
      </c>
      <c r="D196" s="54">
        <v>41774</v>
      </c>
      <c r="E196" s="33" t="s">
        <v>112</v>
      </c>
      <c r="F196" s="17">
        <v>35.417</v>
      </c>
      <c r="G196" s="17">
        <v>20.238</v>
      </c>
      <c r="H196" s="33"/>
      <c r="I196" s="33"/>
      <c r="J196" s="33"/>
      <c r="K196" s="33"/>
      <c r="L196" s="17">
        <v>29.886</v>
      </c>
      <c r="M196" s="33"/>
      <c r="N196" s="33">
        <v>0.067</v>
      </c>
      <c r="O196" s="33"/>
      <c r="P196" s="17">
        <f t="shared" si="18"/>
        <v>85.60799999999999</v>
      </c>
      <c r="Q196" s="17">
        <f t="shared" si="13"/>
        <v>14.39200000000001</v>
      </c>
      <c r="R196" s="33">
        <v>20</v>
      </c>
      <c r="S196" s="17">
        <v>5.98</v>
      </c>
      <c r="T196" s="17">
        <v>4.0275</v>
      </c>
      <c r="U196" s="33"/>
      <c r="V196" s="42">
        <f t="shared" si="17"/>
        <v>10.0075</v>
      </c>
      <c r="W196" s="40"/>
      <c r="X196" s="40"/>
      <c r="Y196" s="40"/>
      <c r="Z196" s="40">
        <v>1.9775000000000003</v>
      </c>
      <c r="AA196" s="17"/>
      <c r="AB196" s="17">
        <v>0.014166666666666668</v>
      </c>
      <c r="AC196" s="40"/>
      <c r="AD196" s="42">
        <f t="shared" si="19"/>
        <v>1.991666666666667</v>
      </c>
      <c r="AF196" s="42">
        <v>0.5975518361229079</v>
      </c>
      <c r="AG196" s="42">
        <v>1.4696619777451057</v>
      </c>
      <c r="AH196" s="25"/>
      <c r="AI196" s="50"/>
      <c r="AJ196" s="44"/>
      <c r="AK196" s="44"/>
      <c r="AL196" s="44"/>
      <c r="AM196" s="44"/>
      <c r="AN196" s="44"/>
      <c r="AO196" s="44"/>
      <c r="AP196" s="44"/>
    </row>
    <row r="197" spans="1:42" ht="15">
      <c r="A197" s="35"/>
      <c r="B197" s="5" t="s">
        <v>396</v>
      </c>
      <c r="C197" s="33" t="s">
        <v>354</v>
      </c>
      <c r="D197" s="54">
        <v>41774</v>
      </c>
      <c r="E197" s="33" t="s">
        <v>113</v>
      </c>
      <c r="F197" s="17">
        <v>36.293</v>
      </c>
      <c r="G197" s="17">
        <v>20.262</v>
      </c>
      <c r="H197" s="33"/>
      <c r="I197" s="33"/>
      <c r="J197" s="33"/>
      <c r="K197" s="33"/>
      <c r="L197" s="17">
        <v>31.08</v>
      </c>
      <c r="M197" s="33"/>
      <c r="N197" s="33"/>
      <c r="O197" s="33"/>
      <c r="P197" s="17">
        <f t="shared" si="18"/>
        <v>87.63499999999999</v>
      </c>
      <c r="Q197" s="17">
        <f t="shared" si="13"/>
        <v>12.365000000000009</v>
      </c>
      <c r="R197" s="33">
        <v>20</v>
      </c>
      <c r="S197" s="17">
        <v>5.9975</v>
      </c>
      <c r="T197" s="17">
        <v>3.9466666666666668</v>
      </c>
      <c r="U197" s="33"/>
      <c r="V197" s="42">
        <f t="shared" si="17"/>
        <v>9.944166666666666</v>
      </c>
      <c r="W197" s="40"/>
      <c r="X197" s="40"/>
      <c r="Y197" s="40"/>
      <c r="Z197" s="40">
        <v>2.0124999999999997</v>
      </c>
      <c r="AA197" s="17"/>
      <c r="AB197" s="17"/>
      <c r="AC197" s="40"/>
      <c r="AD197" s="42">
        <f t="shared" si="19"/>
        <v>2.0124999999999997</v>
      </c>
      <c r="AF197" s="42">
        <v>0.6031174055141205</v>
      </c>
      <c r="AG197" s="42">
        <v>-1.946169772256735</v>
      </c>
      <c r="AH197" s="25"/>
      <c r="AI197" s="50"/>
      <c r="AJ197" s="44"/>
      <c r="AK197" s="44"/>
      <c r="AL197" s="44"/>
      <c r="AM197" s="44"/>
      <c r="AN197" s="44"/>
      <c r="AO197" s="44"/>
      <c r="AP197" s="44"/>
    </row>
    <row r="198" spans="1:42" ht="15">
      <c r="A198" s="35"/>
      <c r="B198" s="5" t="s">
        <v>396</v>
      </c>
      <c r="C198" s="33" t="s">
        <v>355</v>
      </c>
      <c r="D198" s="54">
        <v>41774</v>
      </c>
      <c r="E198" s="33" t="s">
        <v>114</v>
      </c>
      <c r="F198" s="17">
        <v>37.039</v>
      </c>
      <c r="G198" s="17">
        <v>19.979</v>
      </c>
      <c r="H198" s="33"/>
      <c r="I198" s="33"/>
      <c r="J198" s="33">
        <v>0.131</v>
      </c>
      <c r="K198" s="33"/>
      <c r="L198" s="17">
        <v>28.878</v>
      </c>
      <c r="M198" s="33">
        <v>0.181</v>
      </c>
      <c r="N198" s="33">
        <v>0.799</v>
      </c>
      <c r="O198" s="33"/>
      <c r="P198" s="17">
        <f t="shared" si="18"/>
        <v>87.007</v>
      </c>
      <c r="Q198" s="17">
        <f t="shared" si="13"/>
        <v>12.992999999999995</v>
      </c>
      <c r="R198" s="33">
        <v>20</v>
      </c>
      <c r="S198" s="17">
        <v>6.083333333333333</v>
      </c>
      <c r="T198" s="17">
        <v>3.8674999999999997</v>
      </c>
      <c r="U198" s="33"/>
      <c r="V198" s="42">
        <f t="shared" si="17"/>
        <v>9.950833333333332</v>
      </c>
      <c r="W198" s="40"/>
      <c r="X198" s="40">
        <v>0.023333333333333334</v>
      </c>
      <c r="Y198" s="40"/>
      <c r="Z198" s="40">
        <v>1.8583333333333334</v>
      </c>
      <c r="AA198" s="17">
        <v>0.0575</v>
      </c>
      <c r="AB198" s="17">
        <v>0.1675</v>
      </c>
      <c r="AC198" s="40"/>
      <c r="AD198" s="42">
        <f t="shared" si="19"/>
        <v>2.106666666666667</v>
      </c>
      <c r="AF198" s="42">
        <v>0.6113390838288251</v>
      </c>
      <c r="AG198" s="42">
        <v>-3.0296698704554865</v>
      </c>
      <c r="AH198" s="63"/>
      <c r="AI198" s="28"/>
      <c r="AJ198" s="32"/>
      <c r="AK198" s="32"/>
      <c r="AL198" s="32"/>
      <c r="AM198" s="32"/>
      <c r="AN198" s="32"/>
      <c r="AO198" s="32"/>
      <c r="AP198" s="32"/>
    </row>
    <row r="199" spans="1:42" ht="15">
      <c r="A199" s="36" t="s">
        <v>385</v>
      </c>
      <c r="B199" s="1" t="s">
        <v>387</v>
      </c>
      <c r="C199" s="24" t="s">
        <v>264</v>
      </c>
      <c r="D199" s="45">
        <v>41754</v>
      </c>
      <c r="E199" s="24" t="s">
        <v>20</v>
      </c>
      <c r="F199" s="16">
        <v>52.244</v>
      </c>
      <c r="G199" s="16">
        <v>14.934</v>
      </c>
      <c r="H199" s="24"/>
      <c r="I199" s="24"/>
      <c r="J199" s="24"/>
      <c r="K199" s="16">
        <v>7.947</v>
      </c>
      <c r="L199" s="16">
        <v>10.637</v>
      </c>
      <c r="M199" s="24"/>
      <c r="N199" s="24"/>
      <c r="O199" s="24"/>
      <c r="P199" s="16">
        <f t="shared" si="18"/>
        <v>85.762</v>
      </c>
      <c r="Q199" s="16">
        <f t="shared" si="13"/>
        <v>14.238</v>
      </c>
      <c r="R199" s="24">
        <v>32</v>
      </c>
      <c r="S199" s="16">
        <v>11.957992526249999</v>
      </c>
      <c r="T199" s="16">
        <v>4.028997481875</v>
      </c>
      <c r="U199" s="24"/>
      <c r="V199" s="46">
        <f t="shared" si="17"/>
        <v>15.986990008124998</v>
      </c>
      <c r="W199" s="47"/>
      <c r="X199" s="47"/>
      <c r="Y199" s="47">
        <v>1.0549993406249998</v>
      </c>
      <c r="Z199" s="47">
        <v>0.9539994037499998</v>
      </c>
      <c r="AA199" s="16"/>
      <c r="AB199" s="16"/>
      <c r="AC199" s="47"/>
      <c r="AD199" s="46">
        <f t="shared" si="19"/>
        <v>2.0089987443749995</v>
      </c>
      <c r="AE199" s="24"/>
      <c r="AF199" s="13">
        <v>0.747982735972978</v>
      </c>
      <c r="AG199" s="13">
        <v>0.27376804380289005</v>
      </c>
      <c r="AH199" s="11">
        <v>41754</v>
      </c>
      <c r="AI199" s="52" t="s">
        <v>438</v>
      </c>
      <c r="AJ199" s="30"/>
      <c r="AK199" s="30">
        <v>0.09636865059543048</v>
      </c>
      <c r="AL199" s="30">
        <v>1.3079210965124943</v>
      </c>
      <c r="AM199" s="30">
        <v>0.8819778931502262</v>
      </c>
      <c r="AN199" s="30">
        <v>0.12928859125539865</v>
      </c>
      <c r="AO199" s="30">
        <v>0.0482136339380039</v>
      </c>
      <c r="AP199" s="30">
        <v>0.11644081057986103</v>
      </c>
    </row>
    <row r="200" spans="1:42" ht="15">
      <c r="A200" s="36"/>
      <c r="B200" s="1" t="s">
        <v>387</v>
      </c>
      <c r="C200" s="24" t="s">
        <v>265</v>
      </c>
      <c r="D200" s="45">
        <v>41754</v>
      </c>
      <c r="E200" s="24" t="s">
        <v>21</v>
      </c>
      <c r="F200" s="16">
        <v>53.463</v>
      </c>
      <c r="G200" s="16">
        <v>14.899</v>
      </c>
      <c r="H200" s="24"/>
      <c r="I200" s="24"/>
      <c r="J200" s="24"/>
      <c r="K200" s="16">
        <v>10.499</v>
      </c>
      <c r="L200" s="16">
        <v>7.903</v>
      </c>
      <c r="M200" s="24"/>
      <c r="N200" s="24"/>
      <c r="O200" s="24"/>
      <c r="P200" s="16">
        <f t="shared" si="18"/>
        <v>86.764</v>
      </c>
      <c r="Q200" s="16">
        <f aca="true" t="shared" si="20" ref="Q200:Q263">100-P200</f>
        <v>13.236000000000004</v>
      </c>
      <c r="R200" s="24">
        <v>32</v>
      </c>
      <c r="S200" s="16">
        <v>11.981992511249999</v>
      </c>
      <c r="T200" s="16">
        <v>3.9349975406249995</v>
      </c>
      <c r="U200" s="24"/>
      <c r="V200" s="46">
        <f t="shared" si="17"/>
        <v>15.916990051874999</v>
      </c>
      <c r="W200" s="47"/>
      <c r="X200" s="47"/>
      <c r="Y200" s="47">
        <v>1.3639991475</v>
      </c>
      <c r="Z200" s="47">
        <v>0.6939995662499999</v>
      </c>
      <c r="AA200" s="16"/>
      <c r="AB200" s="16"/>
      <c r="AC200" s="47"/>
      <c r="AD200" s="46">
        <f t="shared" si="19"/>
        <v>2.05799871375</v>
      </c>
      <c r="AE200" s="24"/>
      <c r="AF200" s="13">
        <v>0.7527800464911729</v>
      </c>
      <c r="AG200" s="13">
        <v>-4.397473275024286</v>
      </c>
      <c r="AH200" s="7"/>
      <c r="AI200" s="28"/>
      <c r="AJ200" s="32"/>
      <c r="AK200" s="32"/>
      <c r="AL200" s="32"/>
      <c r="AM200" s="32"/>
      <c r="AN200" s="32"/>
      <c r="AO200" s="32"/>
      <c r="AP200" s="32"/>
    </row>
    <row r="201" spans="1:42" ht="15">
      <c r="A201" s="35" t="s">
        <v>385</v>
      </c>
      <c r="B201" s="5" t="s">
        <v>396</v>
      </c>
      <c r="C201" s="33" t="s">
        <v>198</v>
      </c>
      <c r="D201" s="54">
        <v>41757</v>
      </c>
      <c r="E201" s="33" t="s">
        <v>49</v>
      </c>
      <c r="F201" s="17">
        <v>53.48</v>
      </c>
      <c r="G201" s="17">
        <v>15.287</v>
      </c>
      <c r="H201" s="33"/>
      <c r="I201" s="33"/>
      <c r="J201" s="33"/>
      <c r="K201" s="17">
        <v>11.42</v>
      </c>
      <c r="L201" s="17">
        <v>5.217</v>
      </c>
      <c r="M201" s="33"/>
      <c r="N201" s="33">
        <v>0.065</v>
      </c>
      <c r="O201" s="33"/>
      <c r="P201" s="17">
        <f t="shared" si="18"/>
        <v>85.469</v>
      </c>
      <c r="Q201" s="17">
        <f t="shared" si="20"/>
        <v>14.531000000000006</v>
      </c>
      <c r="R201" s="33">
        <v>32</v>
      </c>
      <c r="S201" s="17">
        <v>11.972992516875</v>
      </c>
      <c r="T201" s="17">
        <v>4.033997478749999</v>
      </c>
      <c r="U201" s="40"/>
      <c r="V201" s="42">
        <v>16.006989995625</v>
      </c>
      <c r="W201" s="40"/>
      <c r="X201" s="40"/>
      <c r="Y201" s="40">
        <v>1.482999073125</v>
      </c>
      <c r="Z201" s="40">
        <v>0.45799971375</v>
      </c>
      <c r="AA201" s="17"/>
      <c r="AB201" s="17">
        <v>0.018999988124999995</v>
      </c>
      <c r="AC201" s="40"/>
      <c r="AD201" s="42">
        <f t="shared" si="19"/>
        <v>1.959998775</v>
      </c>
      <c r="AF201" s="42">
        <v>0.747985256450303</v>
      </c>
      <c r="AG201" s="42">
        <v>3.4093822096898116</v>
      </c>
      <c r="AH201" s="10">
        <v>41757</v>
      </c>
      <c r="AI201" s="51" t="s">
        <v>430</v>
      </c>
      <c r="AJ201" s="30">
        <v>0.03536768168522707</v>
      </c>
      <c r="AK201" s="30">
        <v>0.11851102501353727</v>
      </c>
      <c r="AL201" s="30">
        <v>1.5052252273560471</v>
      </c>
      <c r="AM201" s="30">
        <v>1.0014784793166975</v>
      </c>
      <c r="AN201" s="30">
        <v>0.15167742352922148</v>
      </c>
      <c r="AO201" s="30">
        <v>0.054696446059683254</v>
      </c>
      <c r="AP201" s="30">
        <v>0.12580760072347452</v>
      </c>
    </row>
    <row r="202" spans="1:42" ht="15">
      <c r="A202" s="35"/>
      <c r="B202" s="5" t="s">
        <v>396</v>
      </c>
      <c r="C202" s="33" t="s">
        <v>199</v>
      </c>
      <c r="D202" s="54">
        <v>41757</v>
      </c>
      <c r="E202" s="33" t="s">
        <v>50</v>
      </c>
      <c r="F202" s="17">
        <v>52.711</v>
      </c>
      <c r="G202" s="17">
        <v>15.362</v>
      </c>
      <c r="H202" s="33"/>
      <c r="I202" s="33"/>
      <c r="J202" s="33"/>
      <c r="K202" s="17">
        <v>12.191</v>
      </c>
      <c r="L202" s="17">
        <v>5.743</v>
      </c>
      <c r="M202" s="33"/>
      <c r="N202" s="33">
        <v>0.109</v>
      </c>
      <c r="O202" s="33"/>
      <c r="P202" s="17">
        <f t="shared" si="18"/>
        <v>86.11599999999999</v>
      </c>
      <c r="Q202" s="17">
        <f t="shared" si="20"/>
        <v>13.884000000000015</v>
      </c>
      <c r="R202" s="33">
        <v>32</v>
      </c>
      <c r="S202" s="17">
        <v>11.824992609374998</v>
      </c>
      <c r="T202" s="17">
        <v>4.06199746125</v>
      </c>
      <c r="U202" s="40"/>
      <c r="V202" s="42">
        <v>15.886990070624998</v>
      </c>
      <c r="W202" s="40"/>
      <c r="X202" s="40"/>
      <c r="Y202" s="40">
        <v>1.58599900875</v>
      </c>
      <c r="Z202" s="40">
        <v>0.504999684375</v>
      </c>
      <c r="AA202" s="17"/>
      <c r="AB202" s="17">
        <v>0.030999980624999996</v>
      </c>
      <c r="AC202" s="40"/>
      <c r="AD202" s="42">
        <f t="shared" si="19"/>
        <v>2.12199867375</v>
      </c>
      <c r="AF202" s="42">
        <v>0.744319254736577</v>
      </c>
      <c r="AG202" s="42">
        <v>-3.5841443152148065</v>
      </c>
      <c r="AH202" s="25"/>
      <c r="AI202" s="50"/>
      <c r="AJ202" s="44"/>
      <c r="AK202" s="44"/>
      <c r="AL202" s="44"/>
      <c r="AM202" s="44"/>
      <c r="AN202" s="44"/>
      <c r="AO202" s="44"/>
      <c r="AP202" s="44"/>
    </row>
    <row r="203" spans="1:42" ht="15">
      <c r="A203" s="35"/>
      <c r="B203" s="5" t="s">
        <v>396</v>
      </c>
      <c r="C203" s="33" t="s">
        <v>200</v>
      </c>
      <c r="D203" s="54">
        <v>41757</v>
      </c>
      <c r="E203" s="33" t="s">
        <v>51</v>
      </c>
      <c r="F203" s="17">
        <v>52.477</v>
      </c>
      <c r="G203" s="17">
        <v>15.866</v>
      </c>
      <c r="H203" s="33"/>
      <c r="I203" s="33"/>
      <c r="J203" s="33">
        <v>0.162</v>
      </c>
      <c r="K203" s="17">
        <v>11.932</v>
      </c>
      <c r="L203" s="17">
        <v>4.943</v>
      </c>
      <c r="M203" s="33"/>
      <c r="N203" s="33">
        <v>0.074</v>
      </c>
      <c r="O203" s="33"/>
      <c r="P203" s="17">
        <f t="shared" si="18"/>
        <v>85.454</v>
      </c>
      <c r="Q203" s="17">
        <f t="shared" si="20"/>
        <v>14.546000000000006</v>
      </c>
      <c r="R203" s="33">
        <v>32</v>
      </c>
      <c r="S203" s="17">
        <v>11.781992636249997</v>
      </c>
      <c r="T203" s="17">
        <v>4.19799737625</v>
      </c>
      <c r="U203" s="40"/>
      <c r="V203" s="42">
        <v>15.979990012499997</v>
      </c>
      <c r="W203" s="40"/>
      <c r="X203" s="40"/>
      <c r="Y203" s="40">
        <v>1.5529990293749998</v>
      </c>
      <c r="Z203" s="40">
        <v>0.434999728125</v>
      </c>
      <c r="AA203" s="17"/>
      <c r="AB203" s="17">
        <v>0.020999986874999998</v>
      </c>
      <c r="AC203" s="40"/>
      <c r="AD203" s="42">
        <f t="shared" si="19"/>
        <v>2.008998744375</v>
      </c>
      <c r="AF203" s="42">
        <v>0.7372966207759699</v>
      </c>
      <c r="AG203" s="42">
        <v>3.018404907975488</v>
      </c>
      <c r="AH203" s="25"/>
      <c r="AI203" s="50"/>
      <c r="AJ203" s="44"/>
      <c r="AK203" s="44"/>
      <c r="AL203" s="44"/>
      <c r="AM203" s="44"/>
      <c r="AN203" s="44"/>
      <c r="AO203" s="44"/>
      <c r="AP203" s="44"/>
    </row>
    <row r="204" spans="1:42" ht="15">
      <c r="A204" s="35"/>
      <c r="B204" s="5" t="s">
        <v>396</v>
      </c>
      <c r="C204" s="33" t="s">
        <v>201</v>
      </c>
      <c r="D204" s="54">
        <v>41757</v>
      </c>
      <c r="E204" s="33" t="s">
        <v>52</v>
      </c>
      <c r="F204" s="17">
        <v>52.951</v>
      </c>
      <c r="G204" s="17">
        <v>15.351</v>
      </c>
      <c r="H204" s="33"/>
      <c r="I204" s="33"/>
      <c r="J204" s="33"/>
      <c r="K204" s="17">
        <v>11.088</v>
      </c>
      <c r="L204" s="17">
        <v>6.65</v>
      </c>
      <c r="M204" s="33"/>
      <c r="N204" s="33"/>
      <c r="O204" s="33"/>
      <c r="P204" s="17">
        <f t="shared" si="18"/>
        <v>86.04</v>
      </c>
      <c r="Q204" s="17">
        <f t="shared" si="20"/>
        <v>13.959999999999994</v>
      </c>
      <c r="R204" s="33">
        <v>32</v>
      </c>
      <c r="S204" s="17">
        <v>11.916992551874998</v>
      </c>
      <c r="T204" s="17">
        <v>4.071997454999999</v>
      </c>
      <c r="U204" s="40"/>
      <c r="V204" s="42">
        <v>15.988990006874996</v>
      </c>
      <c r="W204" s="40"/>
      <c r="X204" s="40"/>
      <c r="Y204" s="40">
        <v>1.446999095625</v>
      </c>
      <c r="Z204" s="40">
        <v>0.5859996337499999</v>
      </c>
      <c r="AA204" s="17"/>
      <c r="AB204" s="17"/>
      <c r="AC204" s="40"/>
      <c r="AD204" s="42">
        <f t="shared" si="19"/>
        <v>2.032998729375</v>
      </c>
      <c r="AF204" s="42">
        <v>0.7453249108762273</v>
      </c>
      <c r="AG204" s="42">
        <v>0.14756517461879556</v>
      </c>
      <c r="AH204" s="63"/>
      <c r="AI204" s="28"/>
      <c r="AJ204" s="32"/>
      <c r="AK204" s="32"/>
      <c r="AL204" s="32"/>
      <c r="AM204" s="32"/>
      <c r="AN204" s="32"/>
      <c r="AO204" s="32"/>
      <c r="AP204" s="32"/>
    </row>
    <row r="205" spans="1:42" ht="15">
      <c r="A205" s="35"/>
      <c r="B205" s="5" t="s">
        <v>396</v>
      </c>
      <c r="C205" s="33" t="s">
        <v>294</v>
      </c>
      <c r="D205" s="54">
        <v>41772</v>
      </c>
      <c r="E205" s="33" t="s">
        <v>59</v>
      </c>
      <c r="F205" s="17">
        <v>50.691</v>
      </c>
      <c r="G205" s="17">
        <v>15.19</v>
      </c>
      <c r="H205" s="33"/>
      <c r="I205" s="33"/>
      <c r="J205" s="33"/>
      <c r="K205" s="17">
        <v>10.758</v>
      </c>
      <c r="L205" s="17">
        <v>6.21</v>
      </c>
      <c r="M205" s="33">
        <v>0.242</v>
      </c>
      <c r="N205" s="33">
        <v>0.107</v>
      </c>
      <c r="O205" s="33"/>
      <c r="P205" s="17">
        <f t="shared" si="18"/>
        <v>83.198</v>
      </c>
      <c r="Q205" s="17">
        <f t="shared" si="20"/>
        <v>16.802000000000007</v>
      </c>
      <c r="R205" s="33">
        <v>32</v>
      </c>
      <c r="S205" s="17">
        <v>11.813325949999998</v>
      </c>
      <c r="T205" s="17">
        <v>4.1719973925</v>
      </c>
      <c r="U205" s="40"/>
      <c r="V205" s="42">
        <v>15.985323342499997</v>
      </c>
      <c r="W205" s="40"/>
      <c r="X205" s="40"/>
      <c r="Y205" s="40">
        <v>1.453332425</v>
      </c>
      <c r="Z205" s="40">
        <v>0.5666663125</v>
      </c>
      <c r="AA205" s="17">
        <v>0.109333265</v>
      </c>
      <c r="AB205" s="17">
        <v>0.03199998</v>
      </c>
      <c r="AC205" s="40"/>
      <c r="AD205" s="42">
        <f t="shared" si="19"/>
        <v>2.1613319825</v>
      </c>
      <c r="AF205" s="42">
        <v>0.739010759863208</v>
      </c>
      <c r="AG205" s="42">
        <v>-0.22321428571428945</v>
      </c>
      <c r="AH205" s="10">
        <v>41772</v>
      </c>
      <c r="AI205" s="51" t="s">
        <v>441</v>
      </c>
      <c r="AJ205" s="30">
        <v>0.029044432210865632</v>
      </c>
      <c r="AK205" s="30">
        <v>0.1468826475143873</v>
      </c>
      <c r="AL205" s="30">
        <v>2.019201977317613</v>
      </c>
      <c r="AM205" s="30">
        <v>1.0221258304025012</v>
      </c>
      <c r="AN205" s="30">
        <v>0.14116157939858626</v>
      </c>
      <c r="AO205" s="30">
        <v>0.05509613334473691</v>
      </c>
      <c r="AP205" s="30">
        <v>0.10750339791311947</v>
      </c>
    </row>
    <row r="206" spans="1:42" ht="15">
      <c r="A206" s="35"/>
      <c r="B206" s="5" t="s">
        <v>396</v>
      </c>
      <c r="C206" s="33" t="s">
        <v>295</v>
      </c>
      <c r="D206" s="54">
        <v>41772</v>
      </c>
      <c r="E206" s="33" t="s">
        <v>60</v>
      </c>
      <c r="F206" s="17">
        <v>50.348</v>
      </c>
      <c r="G206" s="17">
        <v>14.983</v>
      </c>
      <c r="H206" s="33"/>
      <c r="I206" s="33"/>
      <c r="J206" s="33"/>
      <c r="K206" s="17">
        <v>10.988</v>
      </c>
      <c r="L206" s="17">
        <v>6.285</v>
      </c>
      <c r="M206" s="33">
        <v>0.264</v>
      </c>
      <c r="N206" s="33">
        <v>0.109</v>
      </c>
      <c r="O206" s="33"/>
      <c r="P206" s="17">
        <f t="shared" si="18"/>
        <v>82.97699999999999</v>
      </c>
      <c r="Q206" s="17">
        <f t="shared" si="20"/>
        <v>17.02300000000001</v>
      </c>
      <c r="R206" s="33">
        <v>32</v>
      </c>
      <c r="S206" s="17">
        <v>11.795992627499999</v>
      </c>
      <c r="T206" s="17">
        <v>4.1373307475</v>
      </c>
      <c r="U206" s="40"/>
      <c r="V206" s="42">
        <v>15.933323374999999</v>
      </c>
      <c r="W206" s="40"/>
      <c r="X206" s="40"/>
      <c r="Y206" s="40">
        <v>1.4933324</v>
      </c>
      <c r="Z206" s="40">
        <v>0.5773329724999999</v>
      </c>
      <c r="AA206" s="17">
        <v>0.11999992499999998</v>
      </c>
      <c r="AB206" s="17">
        <v>0.03199998</v>
      </c>
      <c r="AC206" s="40"/>
      <c r="AD206" s="42">
        <f t="shared" si="19"/>
        <v>2.2226652775</v>
      </c>
      <c r="AF206" s="42">
        <v>0.7403347280334728</v>
      </c>
      <c r="AG206" s="42">
        <v>-3.633540372670807</v>
      </c>
      <c r="AH206" s="25"/>
      <c r="AI206" s="50"/>
      <c r="AJ206" s="44"/>
      <c r="AK206" s="44"/>
      <c r="AL206" s="44"/>
      <c r="AM206" s="44"/>
      <c r="AN206" s="44"/>
      <c r="AO206" s="44"/>
      <c r="AP206" s="44"/>
    </row>
    <row r="207" spans="1:42" ht="15">
      <c r="A207" s="35"/>
      <c r="B207" s="5" t="s">
        <v>396</v>
      </c>
      <c r="C207" s="33" t="s">
        <v>296</v>
      </c>
      <c r="D207" s="54">
        <v>41772</v>
      </c>
      <c r="E207" s="33" t="s">
        <v>61</v>
      </c>
      <c r="F207" s="17">
        <v>51.546</v>
      </c>
      <c r="G207" s="17">
        <v>14.456</v>
      </c>
      <c r="H207" s="33"/>
      <c r="I207" s="33"/>
      <c r="J207" s="33"/>
      <c r="K207" s="17">
        <v>11.147</v>
      </c>
      <c r="L207" s="17">
        <v>5.756</v>
      </c>
      <c r="M207" s="33"/>
      <c r="N207" s="33">
        <v>0.079</v>
      </c>
      <c r="O207" s="33"/>
      <c r="P207" s="17">
        <f t="shared" si="18"/>
        <v>82.984</v>
      </c>
      <c r="Q207" s="17">
        <f t="shared" si="20"/>
        <v>17.016000000000005</v>
      </c>
      <c r="R207" s="33">
        <v>32</v>
      </c>
      <c r="S207" s="17">
        <v>11.9999925</v>
      </c>
      <c r="T207" s="17">
        <v>3.9666641874999997</v>
      </c>
      <c r="U207" s="40"/>
      <c r="V207" s="42">
        <v>15.966656687499999</v>
      </c>
      <c r="W207" s="40"/>
      <c r="X207" s="40"/>
      <c r="Y207" s="40">
        <v>1.5053323924999997</v>
      </c>
      <c r="Z207" s="40">
        <v>0.525333005</v>
      </c>
      <c r="AA207" s="17"/>
      <c r="AB207" s="17">
        <v>0.023999984999999998</v>
      </c>
      <c r="AC207" s="40"/>
      <c r="AD207" s="42">
        <f t="shared" si="19"/>
        <v>2.0546653825</v>
      </c>
      <c r="AF207" s="42">
        <v>0.7515657620041754</v>
      </c>
      <c r="AG207" s="42">
        <v>-2.904699738903393</v>
      </c>
      <c r="AH207" s="63"/>
      <c r="AI207" s="28"/>
      <c r="AJ207" s="32"/>
      <c r="AK207" s="32"/>
      <c r="AL207" s="32"/>
      <c r="AM207" s="32"/>
      <c r="AN207" s="32"/>
      <c r="AO207" s="32"/>
      <c r="AP207" s="32"/>
    </row>
    <row r="208" spans="1:42" ht="15">
      <c r="A208" s="35" t="s">
        <v>386</v>
      </c>
      <c r="B208" s="5" t="s">
        <v>396</v>
      </c>
      <c r="C208" s="33" t="s">
        <v>139</v>
      </c>
      <c r="D208" s="54">
        <v>41765</v>
      </c>
      <c r="E208" s="33" t="s">
        <v>14</v>
      </c>
      <c r="F208" s="17">
        <v>54.055</v>
      </c>
      <c r="G208" s="17">
        <v>15.449</v>
      </c>
      <c r="H208" s="33"/>
      <c r="I208" s="33"/>
      <c r="J208" s="33"/>
      <c r="K208" s="17">
        <v>10.647</v>
      </c>
      <c r="L208" s="17">
        <v>5.649</v>
      </c>
      <c r="M208" s="33"/>
      <c r="N208" s="33">
        <v>0.08</v>
      </c>
      <c r="O208" s="33"/>
      <c r="P208" s="17">
        <f t="shared" si="18"/>
        <v>85.88000000000001</v>
      </c>
      <c r="Q208" s="17">
        <f t="shared" si="20"/>
        <v>14.11999999999999</v>
      </c>
      <c r="R208" s="33">
        <v>32</v>
      </c>
      <c r="S208" s="17">
        <v>12.007992495</v>
      </c>
      <c r="T208" s="17">
        <v>4.045330804999999</v>
      </c>
      <c r="U208" s="40"/>
      <c r="V208" s="42">
        <v>16.0533233</v>
      </c>
      <c r="W208" s="40"/>
      <c r="X208" s="40"/>
      <c r="Y208" s="40">
        <v>1.3719991424999998</v>
      </c>
      <c r="Z208" s="40">
        <v>0.4919996924999999</v>
      </c>
      <c r="AA208" s="17"/>
      <c r="AB208" s="17">
        <v>0.0226666525</v>
      </c>
      <c r="AC208" s="40"/>
      <c r="AD208" s="42">
        <f t="shared" si="19"/>
        <v>1.8866654874999997</v>
      </c>
      <c r="AF208" s="42">
        <v>0.7480066445182725</v>
      </c>
      <c r="AG208" s="42">
        <v>7.856381087806616</v>
      </c>
      <c r="AH208" s="26">
        <v>42130</v>
      </c>
      <c r="AI208" s="58" t="s">
        <v>416</v>
      </c>
      <c r="AJ208" s="30">
        <v>0.07255014293389225</v>
      </c>
      <c r="AK208" s="30">
        <v>0.12415995399423249</v>
      </c>
      <c r="AL208" s="30">
        <v>1.9728946652633075</v>
      </c>
      <c r="AM208" s="30">
        <v>1.0065625523362922</v>
      </c>
      <c r="AN208" s="30">
        <v>0.15403982195909696</v>
      </c>
      <c r="AO208" s="30">
        <v>0.054407401562851974</v>
      </c>
      <c r="AP208" s="30">
        <v>0.21180051228443658</v>
      </c>
    </row>
    <row r="209" spans="1:42" ht="15">
      <c r="A209" s="35"/>
      <c r="B209" s="5" t="s">
        <v>396</v>
      </c>
      <c r="C209" s="33" t="s">
        <v>139</v>
      </c>
      <c r="D209" s="54">
        <v>41765</v>
      </c>
      <c r="E209" s="33" t="s">
        <v>16</v>
      </c>
      <c r="F209" s="17">
        <v>51.176</v>
      </c>
      <c r="G209" s="17">
        <v>15.572</v>
      </c>
      <c r="H209" s="33"/>
      <c r="I209" s="33"/>
      <c r="J209" s="33"/>
      <c r="K209" s="17">
        <v>10.566</v>
      </c>
      <c r="L209" s="17">
        <v>5.777</v>
      </c>
      <c r="M209" s="33">
        <v>0.336</v>
      </c>
      <c r="N209" s="33">
        <v>0.124</v>
      </c>
      <c r="O209" s="33"/>
      <c r="P209" s="17">
        <f aca="true" t="shared" si="21" ref="P209:P240">F209+G209+H209+I209+J209+K209+L209+M209+N209+O209</f>
        <v>83.551</v>
      </c>
      <c r="Q209" s="17">
        <f t="shared" si="20"/>
        <v>16.448999999999998</v>
      </c>
      <c r="R209" s="33">
        <v>32</v>
      </c>
      <c r="S209" s="17">
        <v>11.793325962499999</v>
      </c>
      <c r="T209" s="17">
        <v>4.22933069</v>
      </c>
      <c r="U209" s="40"/>
      <c r="V209" s="42">
        <v>16.0226566525</v>
      </c>
      <c r="W209" s="40"/>
      <c r="X209" s="40"/>
      <c r="Y209" s="40">
        <v>1.4119991174999997</v>
      </c>
      <c r="Z209" s="40">
        <v>0.5213330075</v>
      </c>
      <c r="AA209" s="17">
        <v>0.14933324</v>
      </c>
      <c r="AB209" s="17">
        <v>0.0359999775</v>
      </c>
      <c r="AC209" s="40"/>
      <c r="AD209" s="42">
        <f aca="true" t="shared" si="22" ref="AD209:AD240">W209+X209+Y209+Z209+AA209+AB209+AC209</f>
        <v>2.1186653424999995</v>
      </c>
      <c r="AF209" s="42">
        <v>0.7360406091370558</v>
      </c>
      <c r="AG209" s="42">
        <v>4.376439618295508</v>
      </c>
      <c r="AH209" s="25"/>
      <c r="AI209" s="50"/>
      <c r="AJ209" s="44"/>
      <c r="AK209" s="44"/>
      <c r="AL209" s="44"/>
      <c r="AM209" s="44"/>
      <c r="AN209" s="44"/>
      <c r="AO209" s="44"/>
      <c r="AP209" s="44"/>
    </row>
    <row r="210" spans="1:42" ht="15">
      <c r="A210" s="35"/>
      <c r="B210" s="5" t="s">
        <v>396</v>
      </c>
      <c r="C210" s="33" t="s">
        <v>139</v>
      </c>
      <c r="D210" s="54">
        <v>41765</v>
      </c>
      <c r="E210" s="33" t="s">
        <v>17</v>
      </c>
      <c r="F210" s="17">
        <v>50.943</v>
      </c>
      <c r="G210" s="17">
        <v>15.452</v>
      </c>
      <c r="H210" s="33"/>
      <c r="I210" s="33"/>
      <c r="J210" s="33"/>
      <c r="K210" s="17">
        <v>11.088</v>
      </c>
      <c r="L210" s="17">
        <v>5.596</v>
      </c>
      <c r="M210" s="33">
        <v>0.306</v>
      </c>
      <c r="N210" s="33">
        <v>0.127</v>
      </c>
      <c r="O210" s="33"/>
      <c r="P210" s="17">
        <f t="shared" si="21"/>
        <v>83.51199999999999</v>
      </c>
      <c r="Q210" s="17">
        <f t="shared" si="20"/>
        <v>16.488000000000014</v>
      </c>
      <c r="R210" s="33">
        <v>32</v>
      </c>
      <c r="S210" s="17">
        <v>11.78132597</v>
      </c>
      <c r="T210" s="17">
        <v>4.211997367499999</v>
      </c>
      <c r="U210" s="40"/>
      <c r="V210" s="42">
        <v>15.993323337499998</v>
      </c>
      <c r="W210" s="40"/>
      <c r="X210" s="40"/>
      <c r="Y210" s="40">
        <v>1.4866657374999999</v>
      </c>
      <c r="Z210" s="40">
        <v>0.5066663499999999</v>
      </c>
      <c r="AA210" s="17">
        <v>0.13733324749999998</v>
      </c>
      <c r="AB210" s="17">
        <v>0.03733331</v>
      </c>
      <c r="AC210" s="40"/>
      <c r="AD210" s="42">
        <f t="shared" si="22"/>
        <v>2.167998645</v>
      </c>
      <c r="AF210" s="42">
        <v>0.736640266777824</v>
      </c>
      <c r="AG210" s="42">
        <v>1.2175584748477848</v>
      </c>
      <c r="AH210" s="25"/>
      <c r="AI210" s="50"/>
      <c r="AJ210" s="44"/>
      <c r="AK210" s="44"/>
      <c r="AL210" s="44"/>
      <c r="AM210" s="44"/>
      <c r="AN210" s="44"/>
      <c r="AO210" s="44"/>
      <c r="AP210" s="44"/>
    </row>
    <row r="211" spans="1:42" ht="15">
      <c r="A211" s="35"/>
      <c r="B211" s="5" t="s">
        <v>396</v>
      </c>
      <c r="C211" s="33" t="s">
        <v>139</v>
      </c>
      <c r="D211" s="54">
        <v>41765</v>
      </c>
      <c r="E211" s="33" t="s">
        <v>18</v>
      </c>
      <c r="F211" s="17">
        <v>51.233</v>
      </c>
      <c r="G211" s="17">
        <v>15.2</v>
      </c>
      <c r="H211" s="33"/>
      <c r="I211" s="33"/>
      <c r="J211" s="33"/>
      <c r="K211" s="17">
        <v>10.102</v>
      </c>
      <c r="L211" s="17">
        <v>5.694</v>
      </c>
      <c r="M211" s="33">
        <v>0.166</v>
      </c>
      <c r="N211" s="33">
        <v>0.089</v>
      </c>
      <c r="O211" s="33"/>
      <c r="P211" s="17">
        <f t="shared" si="21"/>
        <v>82.484</v>
      </c>
      <c r="Q211" s="17">
        <f t="shared" si="20"/>
        <v>17.516000000000005</v>
      </c>
      <c r="R211" s="33">
        <v>32</v>
      </c>
      <c r="S211" s="17">
        <v>11.895992564999998</v>
      </c>
      <c r="T211" s="17">
        <v>4.1599974</v>
      </c>
      <c r="U211" s="40"/>
      <c r="V211" s="42">
        <v>16.055989965</v>
      </c>
      <c r="W211" s="40"/>
      <c r="X211" s="40"/>
      <c r="Y211" s="40">
        <v>1.3599991499999997</v>
      </c>
      <c r="Z211" s="40">
        <v>0.5186663425</v>
      </c>
      <c r="AA211" s="17">
        <v>0.07466662</v>
      </c>
      <c r="AB211" s="17">
        <v>0.02666665</v>
      </c>
      <c r="AC211" s="40"/>
      <c r="AD211" s="42">
        <f t="shared" si="22"/>
        <v>1.9799987624999995</v>
      </c>
      <c r="AF211" s="42">
        <v>0.7409068261086198</v>
      </c>
      <c r="AG211" s="42">
        <v>7.809260539046302</v>
      </c>
      <c r="AH211" s="25"/>
      <c r="AI211" s="50"/>
      <c r="AJ211" s="44"/>
      <c r="AK211" s="44"/>
      <c r="AL211" s="44"/>
      <c r="AM211" s="44"/>
      <c r="AN211" s="44"/>
      <c r="AO211" s="44"/>
      <c r="AP211" s="44"/>
    </row>
    <row r="212" spans="1:42" ht="15">
      <c r="A212" s="35"/>
      <c r="B212" s="5" t="s">
        <v>396</v>
      </c>
      <c r="C212" s="33" t="s">
        <v>140</v>
      </c>
      <c r="D212" s="54">
        <v>41765</v>
      </c>
      <c r="E212" s="33" t="s">
        <v>19</v>
      </c>
      <c r="F212" s="17">
        <v>52.985</v>
      </c>
      <c r="G212" s="17">
        <v>14.887</v>
      </c>
      <c r="H212" s="33"/>
      <c r="I212" s="33"/>
      <c r="J212" s="33"/>
      <c r="K212" s="17">
        <v>12.034</v>
      </c>
      <c r="L212" s="17">
        <v>4.942</v>
      </c>
      <c r="M212" s="33">
        <v>0.175</v>
      </c>
      <c r="N212" s="33">
        <v>0.075</v>
      </c>
      <c r="O212" s="33"/>
      <c r="P212" s="17">
        <f t="shared" si="21"/>
        <v>85.09800000000001</v>
      </c>
      <c r="Q212" s="17">
        <f t="shared" si="20"/>
        <v>14.901999999999987</v>
      </c>
      <c r="R212" s="33">
        <v>32</v>
      </c>
      <c r="S212" s="17">
        <v>11.954659194999998</v>
      </c>
      <c r="T212" s="17">
        <v>3.9586641924999992</v>
      </c>
      <c r="U212" s="40"/>
      <c r="V212" s="42">
        <v>15.913323387499997</v>
      </c>
      <c r="W212" s="40"/>
      <c r="X212" s="40"/>
      <c r="Y212" s="40">
        <v>1.5746656824999998</v>
      </c>
      <c r="Z212" s="40">
        <v>0.43733306</v>
      </c>
      <c r="AA212" s="17">
        <v>0.077333285</v>
      </c>
      <c r="AB212" s="17">
        <v>0.02133332</v>
      </c>
      <c r="AC212" s="40"/>
      <c r="AD212" s="42">
        <f t="shared" si="22"/>
        <v>2.1106653475</v>
      </c>
      <c r="AF212" s="42">
        <v>0.7512358609132803</v>
      </c>
      <c r="AG212" s="42">
        <v>-3.9780077619663716</v>
      </c>
      <c r="AH212" s="25"/>
      <c r="AI212" s="50"/>
      <c r="AJ212" s="44"/>
      <c r="AK212" s="44"/>
      <c r="AL212" s="44"/>
      <c r="AM212" s="44"/>
      <c r="AN212" s="44"/>
      <c r="AO212" s="44"/>
      <c r="AP212" s="44"/>
    </row>
    <row r="213" spans="1:42" ht="15">
      <c r="A213" s="35"/>
      <c r="B213" s="5" t="s">
        <v>396</v>
      </c>
      <c r="C213" s="33" t="s">
        <v>141</v>
      </c>
      <c r="D213" s="54">
        <v>41765</v>
      </c>
      <c r="E213" s="33" t="s">
        <v>20</v>
      </c>
      <c r="F213" s="17">
        <v>51.63</v>
      </c>
      <c r="G213" s="17">
        <v>15.485</v>
      </c>
      <c r="H213" s="33"/>
      <c r="I213" s="33"/>
      <c r="J213" s="33"/>
      <c r="K213" s="17">
        <v>10.753</v>
      </c>
      <c r="L213" s="17">
        <v>4.868</v>
      </c>
      <c r="M213" s="33">
        <v>0.311</v>
      </c>
      <c r="N213" s="33">
        <v>0.098</v>
      </c>
      <c r="O213" s="33"/>
      <c r="P213" s="17">
        <f t="shared" si="21"/>
        <v>83.14500000000001</v>
      </c>
      <c r="Q213" s="17">
        <f t="shared" si="20"/>
        <v>16.85499999999999</v>
      </c>
      <c r="R213" s="33">
        <v>32</v>
      </c>
      <c r="S213" s="17">
        <v>11.847992594999997</v>
      </c>
      <c r="T213" s="17">
        <v>4.1879973825</v>
      </c>
      <c r="U213" s="40"/>
      <c r="V213" s="42">
        <v>16.035989977499998</v>
      </c>
      <c r="W213" s="40"/>
      <c r="X213" s="40"/>
      <c r="Y213" s="40">
        <v>1.4306657724999998</v>
      </c>
      <c r="Z213" s="40">
        <v>0.43733306</v>
      </c>
      <c r="AA213" s="17">
        <v>0.13866657999999998</v>
      </c>
      <c r="AB213" s="17">
        <v>0.0279999825</v>
      </c>
      <c r="AC213" s="40"/>
      <c r="AD213" s="42">
        <f t="shared" si="22"/>
        <v>2.0346653949999998</v>
      </c>
      <c r="AF213" s="42">
        <v>0.7388376153654278</v>
      </c>
      <c r="AG213" s="42">
        <v>7.311240177656303</v>
      </c>
      <c r="AH213" s="25"/>
      <c r="AI213" s="50"/>
      <c r="AJ213" s="44"/>
      <c r="AK213" s="44"/>
      <c r="AL213" s="44"/>
      <c r="AM213" s="44"/>
      <c r="AN213" s="44"/>
      <c r="AO213" s="44"/>
      <c r="AP213" s="44"/>
    </row>
    <row r="214" spans="1:42" ht="15">
      <c r="A214" s="35"/>
      <c r="B214" s="5" t="s">
        <v>396</v>
      </c>
      <c r="C214" s="33" t="s">
        <v>142</v>
      </c>
      <c r="D214" s="54">
        <v>41765</v>
      </c>
      <c r="E214" s="33" t="s">
        <v>21</v>
      </c>
      <c r="F214" s="17">
        <v>51.689</v>
      </c>
      <c r="G214" s="17">
        <v>15.151</v>
      </c>
      <c r="H214" s="33"/>
      <c r="I214" s="33"/>
      <c r="J214" s="33"/>
      <c r="K214" s="17">
        <v>10.315</v>
      </c>
      <c r="L214" s="17">
        <v>6.217</v>
      </c>
      <c r="M214" s="33">
        <v>0.372</v>
      </c>
      <c r="N214" s="33">
        <v>0.077</v>
      </c>
      <c r="O214" s="33"/>
      <c r="P214" s="17">
        <f t="shared" si="21"/>
        <v>83.821</v>
      </c>
      <c r="Q214" s="17">
        <f t="shared" si="20"/>
        <v>16.179000000000002</v>
      </c>
      <c r="R214" s="33">
        <v>32</v>
      </c>
      <c r="S214" s="17">
        <v>11.877325909999998</v>
      </c>
      <c r="T214" s="17">
        <v>4.1026641024999995</v>
      </c>
      <c r="U214" s="40"/>
      <c r="V214" s="42">
        <v>15.979990012499997</v>
      </c>
      <c r="W214" s="40"/>
      <c r="X214" s="40"/>
      <c r="Y214" s="40">
        <v>1.3746658074999998</v>
      </c>
      <c r="Z214" s="40">
        <v>0.55999965</v>
      </c>
      <c r="AA214" s="17">
        <v>0.16533322999999997</v>
      </c>
      <c r="AB214" s="17">
        <v>0.0226666525</v>
      </c>
      <c r="AC214" s="40"/>
      <c r="AD214" s="42">
        <f t="shared" si="22"/>
        <v>2.1226653399999997</v>
      </c>
      <c r="AF214" s="42">
        <v>0.7432624113475177</v>
      </c>
      <c r="AG214" s="42">
        <v>1.1173184357541983</v>
      </c>
      <c r="AH214" s="25"/>
      <c r="AI214" s="50"/>
      <c r="AJ214" s="44"/>
      <c r="AK214" s="44"/>
      <c r="AL214" s="44"/>
      <c r="AM214" s="44"/>
      <c r="AN214" s="44"/>
      <c r="AO214" s="44"/>
      <c r="AP214" s="44"/>
    </row>
    <row r="215" spans="1:42" ht="15">
      <c r="A215" s="35"/>
      <c r="B215" s="5" t="s">
        <v>396</v>
      </c>
      <c r="C215" s="33" t="s">
        <v>143</v>
      </c>
      <c r="D215" s="54">
        <v>41765</v>
      </c>
      <c r="E215" s="33" t="s">
        <v>22</v>
      </c>
      <c r="F215" s="17">
        <v>51.316</v>
      </c>
      <c r="G215" s="17">
        <v>15.045</v>
      </c>
      <c r="H215" s="33"/>
      <c r="I215" s="33"/>
      <c r="J215" s="33"/>
      <c r="K215" s="17">
        <v>11.514</v>
      </c>
      <c r="L215" s="17">
        <v>6.006</v>
      </c>
      <c r="M215" s="33">
        <v>0.209</v>
      </c>
      <c r="N215" s="33">
        <v>0.112</v>
      </c>
      <c r="O215" s="33"/>
      <c r="P215" s="17">
        <f t="shared" si="21"/>
        <v>84.202</v>
      </c>
      <c r="Q215" s="17">
        <f t="shared" si="20"/>
        <v>15.798000000000002</v>
      </c>
      <c r="R215" s="33">
        <v>32</v>
      </c>
      <c r="S215" s="17">
        <v>11.829325939999999</v>
      </c>
      <c r="T215" s="17">
        <v>4.087997444999999</v>
      </c>
      <c r="U215" s="40"/>
      <c r="V215" s="42">
        <v>15.917323384999998</v>
      </c>
      <c r="W215" s="40"/>
      <c r="X215" s="40"/>
      <c r="Y215" s="40">
        <v>1.5386657049999997</v>
      </c>
      <c r="Z215" s="40">
        <v>0.5426663274999999</v>
      </c>
      <c r="AA215" s="17">
        <v>0.093333275</v>
      </c>
      <c r="AB215" s="17">
        <v>0.0333333125</v>
      </c>
      <c r="AC215" s="40"/>
      <c r="AD215" s="42">
        <f t="shared" si="22"/>
        <v>2.2079986199999997</v>
      </c>
      <c r="AF215" s="42">
        <v>0.7431730608142068</v>
      </c>
      <c r="AG215" s="42">
        <v>-4.693814112527207</v>
      </c>
      <c r="AH215" s="25"/>
      <c r="AI215" s="50"/>
      <c r="AJ215" s="44"/>
      <c r="AK215" s="44"/>
      <c r="AL215" s="44"/>
      <c r="AM215" s="44"/>
      <c r="AN215" s="44"/>
      <c r="AO215" s="44"/>
      <c r="AP215" s="44"/>
    </row>
    <row r="216" spans="1:42" ht="15">
      <c r="A216" s="35"/>
      <c r="B216" s="5" t="s">
        <v>396</v>
      </c>
      <c r="C216" s="33" t="s">
        <v>144</v>
      </c>
      <c r="D216" s="54">
        <v>41765</v>
      </c>
      <c r="E216" s="33" t="s">
        <v>23</v>
      </c>
      <c r="F216" s="17">
        <v>51.134</v>
      </c>
      <c r="G216" s="17">
        <v>15.505</v>
      </c>
      <c r="H216" s="33"/>
      <c r="I216" s="33"/>
      <c r="J216" s="33"/>
      <c r="K216" s="17">
        <v>11.051</v>
      </c>
      <c r="L216" s="17">
        <v>5.79</v>
      </c>
      <c r="M216" s="33">
        <v>0.296</v>
      </c>
      <c r="N216" s="33">
        <v>0.113</v>
      </c>
      <c r="O216" s="33"/>
      <c r="P216" s="17">
        <f t="shared" si="21"/>
        <v>83.88900000000001</v>
      </c>
      <c r="Q216" s="17">
        <f t="shared" si="20"/>
        <v>16.11099999999999</v>
      </c>
      <c r="R216" s="33">
        <v>32</v>
      </c>
      <c r="S216" s="17">
        <v>11.785325967499999</v>
      </c>
      <c r="T216" s="17">
        <v>4.211997367499999</v>
      </c>
      <c r="U216" s="40"/>
      <c r="V216" s="42">
        <v>15.997323334999997</v>
      </c>
      <c r="W216" s="40"/>
      <c r="X216" s="40"/>
      <c r="Y216" s="40">
        <v>1.47733241</v>
      </c>
      <c r="Z216" s="40">
        <v>0.5226663399999999</v>
      </c>
      <c r="AA216" s="17">
        <v>0.13199991749999998</v>
      </c>
      <c r="AB216" s="17">
        <v>0.0333333125</v>
      </c>
      <c r="AC216" s="40"/>
      <c r="AD216" s="42">
        <f t="shared" si="22"/>
        <v>2.16533198</v>
      </c>
      <c r="AF216" s="42">
        <v>0.736706117686281</v>
      </c>
      <c r="AG216" s="42">
        <v>1.1203585147247022</v>
      </c>
      <c r="AH216" s="25"/>
      <c r="AI216" s="50"/>
      <c r="AJ216" s="44"/>
      <c r="AK216" s="44"/>
      <c r="AL216" s="44"/>
      <c r="AM216" s="44"/>
      <c r="AN216" s="44"/>
      <c r="AO216" s="44"/>
      <c r="AP216" s="44"/>
    </row>
    <row r="217" spans="1:42" ht="15">
      <c r="A217" s="35"/>
      <c r="B217" s="5" t="s">
        <v>396</v>
      </c>
      <c r="C217" s="33" t="s">
        <v>145</v>
      </c>
      <c r="D217" s="54">
        <v>41765</v>
      </c>
      <c r="E217" s="33" t="s">
        <v>24</v>
      </c>
      <c r="F217" s="17">
        <v>50.066</v>
      </c>
      <c r="G217" s="17">
        <v>14.659</v>
      </c>
      <c r="H217" s="33"/>
      <c r="I217" s="33"/>
      <c r="J217" s="33"/>
      <c r="K217" s="17">
        <v>11.109</v>
      </c>
      <c r="L217" s="17">
        <v>5.757</v>
      </c>
      <c r="M217" s="33">
        <v>0.353</v>
      </c>
      <c r="N217" s="33">
        <v>0.115</v>
      </c>
      <c r="O217" s="33"/>
      <c r="P217" s="17">
        <f t="shared" si="21"/>
        <v>82.059</v>
      </c>
      <c r="Q217" s="17">
        <f t="shared" si="20"/>
        <v>17.941000000000003</v>
      </c>
      <c r="R217" s="33">
        <v>32</v>
      </c>
      <c r="S217" s="17">
        <v>11.843992597499996</v>
      </c>
      <c r="T217" s="17">
        <v>4.086664112499999</v>
      </c>
      <c r="U217" s="40"/>
      <c r="V217" s="42">
        <v>15.930656709999996</v>
      </c>
      <c r="W217" s="40"/>
      <c r="X217" s="40"/>
      <c r="Y217" s="40">
        <v>1.5239990474999998</v>
      </c>
      <c r="Z217" s="40">
        <v>0.533333</v>
      </c>
      <c r="AA217" s="17">
        <v>0.16133323249999998</v>
      </c>
      <c r="AB217" s="17">
        <v>0.034666644999999996</v>
      </c>
      <c r="AC217" s="40"/>
      <c r="AD217" s="42">
        <f t="shared" si="22"/>
        <v>2.253331925</v>
      </c>
      <c r="AF217" s="42">
        <v>0.7434717107465685</v>
      </c>
      <c r="AG217" s="42">
        <v>-5.1964120012372454</v>
      </c>
      <c r="AH217" s="25"/>
      <c r="AI217" s="50"/>
      <c r="AJ217" s="44"/>
      <c r="AK217" s="44"/>
      <c r="AL217" s="44"/>
      <c r="AM217" s="44"/>
      <c r="AN217" s="44"/>
      <c r="AO217" s="44"/>
      <c r="AP217" s="44"/>
    </row>
    <row r="218" spans="1:42" ht="15">
      <c r="A218" s="35"/>
      <c r="B218" s="5" t="s">
        <v>396</v>
      </c>
      <c r="C218" s="33" t="s">
        <v>146</v>
      </c>
      <c r="D218" s="54">
        <v>41765</v>
      </c>
      <c r="E218" s="33" t="s">
        <v>25</v>
      </c>
      <c r="F218" s="17">
        <v>50.318</v>
      </c>
      <c r="G218" s="17">
        <v>15.498</v>
      </c>
      <c r="H218" s="33"/>
      <c r="I218" s="33"/>
      <c r="J218" s="33"/>
      <c r="K218" s="17">
        <v>11.367</v>
      </c>
      <c r="L218" s="17">
        <v>5.67</v>
      </c>
      <c r="M218" s="33">
        <v>0.264</v>
      </c>
      <c r="N218" s="33">
        <v>0.103</v>
      </c>
      <c r="O218" s="33"/>
      <c r="P218" s="17">
        <f t="shared" si="21"/>
        <v>83.22</v>
      </c>
      <c r="Q218" s="17">
        <f t="shared" si="20"/>
        <v>16.78</v>
      </c>
      <c r="R218" s="33">
        <v>32</v>
      </c>
      <c r="S218" s="17">
        <v>11.727992669999997</v>
      </c>
      <c r="T218" s="17">
        <v>4.257330672499999</v>
      </c>
      <c r="U218" s="40"/>
      <c r="V218" s="42">
        <v>15.985323342499996</v>
      </c>
      <c r="W218" s="40"/>
      <c r="X218" s="40"/>
      <c r="Y218" s="40">
        <v>1.5359990399999999</v>
      </c>
      <c r="Z218" s="40">
        <v>0.51733301</v>
      </c>
      <c r="AA218" s="17">
        <v>0.11999992499999998</v>
      </c>
      <c r="AB218" s="17">
        <v>0.030666647499999995</v>
      </c>
      <c r="AC218" s="40"/>
      <c r="AD218" s="42">
        <f t="shared" si="22"/>
        <v>2.2039986225</v>
      </c>
      <c r="AF218" s="42">
        <v>0.7336725331553925</v>
      </c>
      <c r="AG218" s="42">
        <v>0</v>
      </c>
      <c r="AH218" s="63"/>
      <c r="AI218" s="28"/>
      <c r="AJ218" s="32"/>
      <c r="AK218" s="32"/>
      <c r="AL218" s="32"/>
      <c r="AM218" s="32"/>
      <c r="AN218" s="32"/>
      <c r="AO218" s="32"/>
      <c r="AP218" s="32"/>
    </row>
    <row r="219" spans="1:42" ht="15">
      <c r="A219" s="35" t="s">
        <v>371</v>
      </c>
      <c r="B219" s="5" t="s">
        <v>396</v>
      </c>
      <c r="C219" s="17" t="s">
        <v>202</v>
      </c>
      <c r="D219" s="54">
        <v>41757</v>
      </c>
      <c r="E219" s="17" t="s">
        <v>56</v>
      </c>
      <c r="F219" s="17">
        <v>57.507</v>
      </c>
      <c r="G219" s="17">
        <v>19.254</v>
      </c>
      <c r="H219" s="17"/>
      <c r="I219" s="17">
        <v>2.663</v>
      </c>
      <c r="J219" s="17">
        <v>3.539</v>
      </c>
      <c r="K219" s="17"/>
      <c r="L219" s="17"/>
      <c r="M219" s="17">
        <v>3.119</v>
      </c>
      <c r="N219" s="17">
        <v>0.244</v>
      </c>
      <c r="O219" s="17"/>
      <c r="P219" s="17">
        <f t="shared" si="21"/>
        <v>86.326</v>
      </c>
      <c r="Q219" s="17">
        <f t="shared" si="20"/>
        <v>13.674000000000007</v>
      </c>
      <c r="R219" s="57">
        <v>24</v>
      </c>
      <c r="S219" s="17">
        <v>10.936190476190475</v>
      </c>
      <c r="T219" s="17">
        <v>4.315238095238095</v>
      </c>
      <c r="U219" s="40"/>
      <c r="V219" s="42">
        <v>15.25142857142857</v>
      </c>
      <c r="W219" s="40">
        <v>0.7552380952380953</v>
      </c>
      <c r="X219" s="40">
        <v>0.7209523809523809</v>
      </c>
      <c r="Y219" s="40"/>
      <c r="Z219" s="40"/>
      <c r="AA219" s="17">
        <v>1.1495238095238098</v>
      </c>
      <c r="AB219" s="17">
        <v>0.05904761904761904</v>
      </c>
      <c r="AC219" s="40"/>
      <c r="AD219" s="42">
        <f t="shared" si="22"/>
        <v>2.6847619047619053</v>
      </c>
      <c r="AE219" s="41"/>
      <c r="AF219" s="42">
        <v>0.7170600724366181</v>
      </c>
      <c r="AG219" s="42">
        <v>3.707942320897218</v>
      </c>
      <c r="AH219" s="10">
        <v>41757</v>
      </c>
      <c r="AI219" s="51" t="s">
        <v>431</v>
      </c>
      <c r="AJ219" s="30">
        <v>0.30975001492349225</v>
      </c>
      <c r="AK219" s="30">
        <v>0.47319282545092783</v>
      </c>
      <c r="AL219" s="30">
        <v>0.359489114109675</v>
      </c>
      <c r="AM219" s="30">
        <v>0.23155585329090606</v>
      </c>
      <c r="AN219" s="30">
        <v>0.4157486938095469</v>
      </c>
      <c r="AO219" s="30">
        <v>0.06347800214178417</v>
      </c>
      <c r="AP219" s="30">
        <v>0.06378132070150738</v>
      </c>
    </row>
    <row r="220" spans="1:42" ht="15">
      <c r="A220" s="35"/>
      <c r="B220" s="5" t="s">
        <v>396</v>
      </c>
      <c r="C220" s="17" t="s">
        <v>203</v>
      </c>
      <c r="D220" s="54">
        <v>41757</v>
      </c>
      <c r="E220" s="17" t="s">
        <v>57</v>
      </c>
      <c r="F220" s="17">
        <v>57.032</v>
      </c>
      <c r="G220" s="17">
        <v>19.275</v>
      </c>
      <c r="H220" s="17"/>
      <c r="I220" s="17">
        <v>2.65</v>
      </c>
      <c r="J220" s="17">
        <v>3.335</v>
      </c>
      <c r="K220" s="17"/>
      <c r="L220" s="17"/>
      <c r="M220" s="17">
        <v>2.839</v>
      </c>
      <c r="N220" s="17">
        <v>0.226</v>
      </c>
      <c r="O220" s="17"/>
      <c r="P220" s="17">
        <f t="shared" si="21"/>
        <v>85.35699999999999</v>
      </c>
      <c r="Q220" s="17">
        <f t="shared" si="20"/>
        <v>14.643000000000015</v>
      </c>
      <c r="R220" s="57">
        <v>24</v>
      </c>
      <c r="S220" s="17">
        <v>10.946666666666665</v>
      </c>
      <c r="T220" s="17">
        <v>4.36</v>
      </c>
      <c r="U220" s="40"/>
      <c r="V220" s="42">
        <v>15.306666666666665</v>
      </c>
      <c r="W220" s="40">
        <v>0.7580952380952382</v>
      </c>
      <c r="X220" s="40">
        <v>0.6857142857142856</v>
      </c>
      <c r="Y220" s="40"/>
      <c r="Z220" s="40"/>
      <c r="AA220" s="17">
        <v>1.0561904761904761</v>
      </c>
      <c r="AB220" s="17">
        <v>0.055238095238095246</v>
      </c>
      <c r="AC220" s="40"/>
      <c r="AD220" s="42">
        <f t="shared" si="22"/>
        <v>2.5552380952380953</v>
      </c>
      <c r="AE220" s="41"/>
      <c r="AF220" s="42">
        <v>0.7151567944250872</v>
      </c>
      <c r="AG220" s="42">
        <v>9.02595856156229</v>
      </c>
      <c r="AH220" s="25"/>
      <c r="AI220" s="50"/>
      <c r="AJ220" s="44"/>
      <c r="AK220" s="44"/>
      <c r="AL220" s="44"/>
      <c r="AM220" s="44"/>
      <c r="AN220" s="44"/>
      <c r="AO220" s="44"/>
      <c r="AP220" s="44"/>
    </row>
    <row r="221" spans="1:42" ht="15">
      <c r="A221" s="35"/>
      <c r="B221" s="5" t="s">
        <v>396</v>
      </c>
      <c r="C221" s="17" t="s">
        <v>204</v>
      </c>
      <c r="D221" s="54">
        <v>41757</v>
      </c>
      <c r="E221" s="17" t="s">
        <v>58</v>
      </c>
      <c r="F221" s="17">
        <v>57.443</v>
      </c>
      <c r="G221" s="17">
        <v>19.112</v>
      </c>
      <c r="H221" s="17"/>
      <c r="I221" s="17">
        <v>2.691</v>
      </c>
      <c r="J221" s="17">
        <v>3.183</v>
      </c>
      <c r="K221" s="17"/>
      <c r="L221" s="17"/>
      <c r="M221" s="17">
        <v>3.082</v>
      </c>
      <c r="N221" s="17">
        <v>0.159</v>
      </c>
      <c r="O221" s="17"/>
      <c r="P221" s="17">
        <f t="shared" si="21"/>
        <v>85.67</v>
      </c>
      <c r="Q221" s="17">
        <f t="shared" si="20"/>
        <v>14.329999999999998</v>
      </c>
      <c r="R221" s="57">
        <v>24</v>
      </c>
      <c r="S221" s="17">
        <v>10.975238095238096</v>
      </c>
      <c r="T221" s="17">
        <v>4.303809523809524</v>
      </c>
      <c r="U221" s="40"/>
      <c r="V221" s="42">
        <v>15.27904761904762</v>
      </c>
      <c r="W221" s="40">
        <v>0.7666666666666667</v>
      </c>
      <c r="X221" s="40">
        <v>0.6514285714285715</v>
      </c>
      <c r="Y221" s="40"/>
      <c r="Z221" s="40"/>
      <c r="AA221" s="17">
        <v>1.141904761904762</v>
      </c>
      <c r="AB221" s="17">
        <v>0.03904761904761905</v>
      </c>
      <c r="AC221" s="40"/>
      <c r="AD221" s="42">
        <f t="shared" si="22"/>
        <v>2.5990476190476195</v>
      </c>
      <c r="AE221" s="41"/>
      <c r="AF221" s="42">
        <v>0.7183195162999438</v>
      </c>
      <c r="AG221" s="42">
        <v>7.136083451872919</v>
      </c>
      <c r="AH221" s="25"/>
      <c r="AI221" s="50"/>
      <c r="AJ221" s="44"/>
      <c r="AK221" s="44"/>
      <c r="AL221" s="44"/>
      <c r="AM221" s="44"/>
      <c r="AN221" s="44"/>
      <c r="AO221" s="44"/>
      <c r="AP221" s="44"/>
    </row>
    <row r="222" spans="1:42" ht="15">
      <c r="A222" s="35"/>
      <c r="B222" s="5" t="s">
        <v>396</v>
      </c>
      <c r="C222" s="17" t="s">
        <v>205</v>
      </c>
      <c r="D222" s="54">
        <v>41757</v>
      </c>
      <c r="E222" s="17" t="s">
        <v>59</v>
      </c>
      <c r="F222" s="17">
        <v>58.168</v>
      </c>
      <c r="G222" s="17">
        <v>19.052</v>
      </c>
      <c r="H222" s="17"/>
      <c r="I222" s="17">
        <v>2.807</v>
      </c>
      <c r="J222" s="17">
        <v>3.207</v>
      </c>
      <c r="K222" s="17"/>
      <c r="L222" s="17"/>
      <c r="M222" s="17">
        <v>2.978</v>
      </c>
      <c r="N222" s="17">
        <v>0.206</v>
      </c>
      <c r="O222" s="17"/>
      <c r="P222" s="17">
        <f t="shared" si="21"/>
        <v>86.41799999999999</v>
      </c>
      <c r="Q222" s="17">
        <f t="shared" si="20"/>
        <v>13.582000000000008</v>
      </c>
      <c r="R222" s="57">
        <v>24</v>
      </c>
      <c r="S222" s="17">
        <v>11.017142857142858</v>
      </c>
      <c r="T222" s="17">
        <v>4.253333333333333</v>
      </c>
      <c r="U222" s="40"/>
      <c r="V222" s="42">
        <v>15.270476190476192</v>
      </c>
      <c r="W222" s="40">
        <v>0.7923809523809524</v>
      </c>
      <c r="X222" s="40">
        <v>0.6504761904761907</v>
      </c>
      <c r="Y222" s="40"/>
      <c r="Z222" s="40"/>
      <c r="AA222" s="17">
        <v>1.0933333333333335</v>
      </c>
      <c r="AB222" s="17">
        <v>0.049523809523809526</v>
      </c>
      <c r="AC222" s="40"/>
      <c r="AD222" s="42">
        <f t="shared" si="22"/>
        <v>2.5857142857142863</v>
      </c>
      <c r="AE222" s="41"/>
      <c r="AF222" s="42">
        <v>0.721466882873893</v>
      </c>
      <c r="AG222" s="42">
        <v>5.579196217494084</v>
      </c>
      <c r="AH222" s="25"/>
      <c r="AI222" s="50"/>
      <c r="AJ222" s="44"/>
      <c r="AK222" s="44"/>
      <c r="AL222" s="44"/>
      <c r="AM222" s="44"/>
      <c r="AN222" s="44"/>
      <c r="AO222" s="44"/>
      <c r="AP222" s="44"/>
    </row>
    <row r="223" spans="1:42" ht="15">
      <c r="A223" s="35"/>
      <c r="B223" s="5" t="s">
        <v>396</v>
      </c>
      <c r="C223" s="17" t="s">
        <v>206</v>
      </c>
      <c r="D223" s="54">
        <v>41757</v>
      </c>
      <c r="E223" s="17" t="s">
        <v>60</v>
      </c>
      <c r="F223" s="17">
        <v>57.967</v>
      </c>
      <c r="G223" s="17">
        <v>19.257</v>
      </c>
      <c r="H223" s="17"/>
      <c r="I223" s="17">
        <v>2.583</v>
      </c>
      <c r="J223" s="17">
        <v>3.247</v>
      </c>
      <c r="K223" s="17">
        <v>0.377</v>
      </c>
      <c r="L223" s="17">
        <v>0.236</v>
      </c>
      <c r="M223" s="17">
        <v>2.89</v>
      </c>
      <c r="N223" s="17">
        <v>0.17</v>
      </c>
      <c r="O223" s="17"/>
      <c r="P223" s="17">
        <f t="shared" si="21"/>
        <v>86.727</v>
      </c>
      <c r="Q223" s="17">
        <f t="shared" si="20"/>
        <v>13.272999999999996</v>
      </c>
      <c r="R223" s="57">
        <v>24</v>
      </c>
      <c r="S223" s="17">
        <v>11.003809523809524</v>
      </c>
      <c r="T223" s="17">
        <v>4.307619047619048</v>
      </c>
      <c r="U223" s="40"/>
      <c r="V223" s="42">
        <v>15.311428571428571</v>
      </c>
      <c r="W223" s="40">
        <v>0.7314285714285714</v>
      </c>
      <c r="X223" s="40">
        <v>0.66</v>
      </c>
      <c r="Y223" s="40">
        <v>0.0419047619047619</v>
      </c>
      <c r="Z223" s="40">
        <v>0.01714285714285714</v>
      </c>
      <c r="AA223" s="17">
        <v>1.0638095238095238</v>
      </c>
      <c r="AB223" s="17">
        <v>0.040952380952380955</v>
      </c>
      <c r="AC223" s="40"/>
      <c r="AD223" s="42">
        <f t="shared" si="22"/>
        <v>2.5552380952380953</v>
      </c>
      <c r="AE223" s="41"/>
      <c r="AF223" s="42">
        <v>0.7186664178640294</v>
      </c>
      <c r="AG223" s="42">
        <v>7.536852116024721</v>
      </c>
      <c r="AH223" s="63"/>
      <c r="AI223" s="28"/>
      <c r="AJ223" s="32"/>
      <c r="AK223" s="32"/>
      <c r="AL223" s="32"/>
      <c r="AM223" s="32"/>
      <c r="AN223" s="32"/>
      <c r="AO223" s="32"/>
      <c r="AP223" s="32"/>
    </row>
    <row r="224" spans="1:42" ht="15">
      <c r="A224" s="37" t="s">
        <v>390</v>
      </c>
      <c r="B224" s="5" t="s">
        <v>396</v>
      </c>
      <c r="C224" s="17" t="s">
        <v>148</v>
      </c>
      <c r="D224" s="54">
        <v>41765</v>
      </c>
      <c r="E224" s="17" t="s">
        <v>119</v>
      </c>
      <c r="F224" s="17">
        <v>54.22</v>
      </c>
      <c r="G224" s="17">
        <v>20.169</v>
      </c>
      <c r="H224" s="17"/>
      <c r="I224" s="17"/>
      <c r="J224" s="17">
        <v>9.438</v>
      </c>
      <c r="K224" s="17"/>
      <c r="L224" s="17"/>
      <c r="M224" s="17">
        <v>1.059</v>
      </c>
      <c r="N224" s="17">
        <v>0.905</v>
      </c>
      <c r="O224" s="17"/>
      <c r="P224" s="17">
        <f t="shared" si="21"/>
        <v>85.791</v>
      </c>
      <c r="Q224" s="17">
        <f t="shared" si="20"/>
        <v>14.209000000000003</v>
      </c>
      <c r="R224" s="57">
        <v>24</v>
      </c>
      <c r="S224" s="17">
        <v>8.344</v>
      </c>
      <c r="T224" s="17">
        <v>3.658</v>
      </c>
      <c r="U224" s="40"/>
      <c r="V224" s="42">
        <f aca="true" t="shared" si="23" ref="V224:V255">S224+T224+U224</f>
        <v>12.001999999999999</v>
      </c>
      <c r="W224" s="40"/>
      <c r="X224" s="40">
        <v>1.556</v>
      </c>
      <c r="Y224" s="40"/>
      <c r="Z224" s="40"/>
      <c r="AA224" s="17">
        <v>0.31600000000000006</v>
      </c>
      <c r="AB224" s="17">
        <v>0.178</v>
      </c>
      <c r="AC224" s="40"/>
      <c r="AD224" s="42">
        <f t="shared" si="22"/>
        <v>2.0500000000000003</v>
      </c>
      <c r="AE224" s="41"/>
      <c r="AF224" s="42">
        <v>0.6952174637560407</v>
      </c>
      <c r="AG224" s="42">
        <v>1.442041042706589</v>
      </c>
      <c r="AH224" s="26">
        <v>42130</v>
      </c>
      <c r="AI224" s="58" t="s">
        <v>415</v>
      </c>
      <c r="AJ224" s="30">
        <v>0.08417099763782436</v>
      </c>
      <c r="AK224" s="30">
        <v>0.6955245718891091</v>
      </c>
      <c r="AL224" s="30">
        <v>0.28201107933091535</v>
      </c>
      <c r="AM224" s="30">
        <v>0.27287841711127603</v>
      </c>
      <c r="AN224" s="30">
        <v>0.28215128007819823</v>
      </c>
      <c r="AO224" s="30">
        <v>0.1521460915019902</v>
      </c>
      <c r="AP224" s="30">
        <v>0.18063980424627818</v>
      </c>
    </row>
    <row r="225" spans="1:42" ht="15">
      <c r="A225" s="37"/>
      <c r="B225" s="5" t="s">
        <v>396</v>
      </c>
      <c r="C225" s="17" t="s">
        <v>148</v>
      </c>
      <c r="D225" s="54">
        <v>41765</v>
      </c>
      <c r="E225" s="17" t="s">
        <v>120</v>
      </c>
      <c r="F225" s="17">
        <v>51.154</v>
      </c>
      <c r="G225" s="17">
        <v>18.609</v>
      </c>
      <c r="H225" s="17"/>
      <c r="I225" s="17"/>
      <c r="J225" s="17">
        <v>8.879</v>
      </c>
      <c r="K225" s="17"/>
      <c r="L225" s="17"/>
      <c r="M225" s="17">
        <v>0.896</v>
      </c>
      <c r="N225" s="17">
        <v>0.95</v>
      </c>
      <c r="O225" s="17"/>
      <c r="P225" s="17">
        <f t="shared" si="21"/>
        <v>80.48800000000001</v>
      </c>
      <c r="Q225" s="17">
        <f t="shared" si="20"/>
        <v>19.511999999999986</v>
      </c>
      <c r="R225" s="57">
        <v>24</v>
      </c>
      <c r="S225" s="17">
        <v>8.393</v>
      </c>
      <c r="T225" s="17">
        <v>3.598</v>
      </c>
      <c r="U225" s="40"/>
      <c r="V225" s="42">
        <f t="shared" si="23"/>
        <v>11.991</v>
      </c>
      <c r="W225" s="40"/>
      <c r="X225" s="40">
        <v>1.561</v>
      </c>
      <c r="Y225" s="40"/>
      <c r="Z225" s="40"/>
      <c r="AA225" s="17">
        <v>0.285</v>
      </c>
      <c r="AB225" s="17">
        <v>0.19900000000000004</v>
      </c>
      <c r="AC225" s="40"/>
      <c r="AD225" s="42">
        <f t="shared" si="22"/>
        <v>2.045</v>
      </c>
      <c r="AE225" s="41"/>
      <c r="AF225" s="42">
        <v>0.6999416228838297</v>
      </c>
      <c r="AG225" s="42">
        <v>-0.2218524681087079</v>
      </c>
      <c r="AH225" s="25"/>
      <c r="AI225" s="50"/>
      <c r="AJ225" s="44"/>
      <c r="AK225" s="44"/>
      <c r="AL225" s="44"/>
      <c r="AM225" s="44"/>
      <c r="AN225" s="44"/>
      <c r="AO225" s="44"/>
      <c r="AP225" s="44"/>
    </row>
    <row r="226" spans="1:42" ht="15">
      <c r="A226" s="37"/>
      <c r="B226" s="5" t="s">
        <v>396</v>
      </c>
      <c r="C226" s="17" t="s">
        <v>148</v>
      </c>
      <c r="D226" s="54">
        <v>41765</v>
      </c>
      <c r="E226" s="17" t="s">
        <v>121</v>
      </c>
      <c r="F226" s="17">
        <v>54.47</v>
      </c>
      <c r="G226" s="17">
        <v>19.441</v>
      </c>
      <c r="H226" s="17"/>
      <c r="I226" s="17"/>
      <c r="J226" s="17">
        <v>8.927</v>
      </c>
      <c r="K226" s="17"/>
      <c r="L226" s="17"/>
      <c r="M226" s="17">
        <v>1.091</v>
      </c>
      <c r="N226" s="17">
        <v>0.993</v>
      </c>
      <c r="O226" s="17"/>
      <c r="P226" s="17">
        <f t="shared" si="21"/>
        <v>84.92199999999998</v>
      </c>
      <c r="Q226" s="17">
        <f t="shared" si="20"/>
        <v>15.078000000000017</v>
      </c>
      <c r="R226" s="57">
        <v>24</v>
      </c>
      <c r="S226" s="17">
        <v>8.441</v>
      </c>
      <c r="T226" s="17">
        <v>3.5510000000000006</v>
      </c>
      <c r="U226" s="40"/>
      <c r="V226" s="42">
        <f t="shared" si="23"/>
        <v>11.992</v>
      </c>
      <c r="W226" s="40"/>
      <c r="X226" s="40">
        <v>1.4820000000000002</v>
      </c>
      <c r="Y226" s="40"/>
      <c r="Z226" s="40"/>
      <c r="AA226" s="17">
        <v>0.32800000000000007</v>
      </c>
      <c r="AB226" s="17">
        <v>0.196</v>
      </c>
      <c r="AC226" s="40"/>
      <c r="AD226" s="42">
        <f t="shared" si="22"/>
        <v>2.0060000000000002</v>
      </c>
      <c r="AE226" s="41"/>
      <c r="AF226" s="42">
        <v>0.7038859239492995</v>
      </c>
      <c r="AG226" s="42">
        <v>1.8061926605504635</v>
      </c>
      <c r="AH226" s="25"/>
      <c r="AI226" s="50"/>
      <c r="AJ226" s="44"/>
      <c r="AK226" s="44"/>
      <c r="AL226" s="44"/>
      <c r="AM226" s="44"/>
      <c r="AN226" s="44"/>
      <c r="AO226" s="44"/>
      <c r="AP226" s="44"/>
    </row>
    <row r="227" spans="1:42" ht="15">
      <c r="A227" s="37"/>
      <c r="B227" s="5" t="s">
        <v>396</v>
      </c>
      <c r="C227" s="17" t="s">
        <v>148</v>
      </c>
      <c r="D227" s="54">
        <v>41765</v>
      </c>
      <c r="E227" s="17" t="s">
        <v>122</v>
      </c>
      <c r="F227" s="17">
        <v>54.487</v>
      </c>
      <c r="G227" s="17">
        <v>19.911</v>
      </c>
      <c r="H227" s="17"/>
      <c r="I227" s="17">
        <v>0.202</v>
      </c>
      <c r="J227" s="17">
        <v>8.902</v>
      </c>
      <c r="K227" s="17"/>
      <c r="L227" s="17"/>
      <c r="M227" s="17">
        <v>0.966</v>
      </c>
      <c r="N227" s="17">
        <v>0.929</v>
      </c>
      <c r="O227" s="17"/>
      <c r="P227" s="17">
        <f t="shared" si="21"/>
        <v>85.39699999999999</v>
      </c>
      <c r="Q227" s="17">
        <f t="shared" si="20"/>
        <v>14.603000000000009</v>
      </c>
      <c r="R227" s="57">
        <v>24</v>
      </c>
      <c r="S227" s="17">
        <v>8.395</v>
      </c>
      <c r="T227" s="17">
        <v>3.6160000000000005</v>
      </c>
      <c r="U227" s="40"/>
      <c r="V227" s="42">
        <f t="shared" si="23"/>
        <v>12.011</v>
      </c>
      <c r="W227" s="40">
        <v>0.046</v>
      </c>
      <c r="X227" s="40">
        <v>1.47</v>
      </c>
      <c r="Y227" s="40"/>
      <c r="Z227" s="40"/>
      <c r="AA227" s="17">
        <v>0.288</v>
      </c>
      <c r="AB227" s="17">
        <v>0.18300000000000002</v>
      </c>
      <c r="AC227" s="40"/>
      <c r="AD227" s="42">
        <f t="shared" si="22"/>
        <v>1.987</v>
      </c>
      <c r="AE227" s="41"/>
      <c r="AF227" s="42">
        <v>0.6989426359170761</v>
      </c>
      <c r="AG227" s="42">
        <v>3.225806451612903</v>
      </c>
      <c r="AH227" s="25"/>
      <c r="AI227" s="50"/>
      <c r="AJ227" s="44"/>
      <c r="AK227" s="44"/>
      <c r="AL227" s="44"/>
      <c r="AM227" s="44"/>
      <c r="AN227" s="44"/>
      <c r="AO227" s="44"/>
      <c r="AP227" s="44"/>
    </row>
    <row r="228" spans="1:42" ht="15">
      <c r="A228" s="37"/>
      <c r="B228" s="5" t="s">
        <v>396</v>
      </c>
      <c r="C228" s="17" t="s">
        <v>148</v>
      </c>
      <c r="D228" s="54">
        <v>41765</v>
      </c>
      <c r="E228" s="17" t="s">
        <v>123</v>
      </c>
      <c r="F228" s="17">
        <v>53.475</v>
      </c>
      <c r="G228" s="17">
        <v>19.522</v>
      </c>
      <c r="H228" s="17"/>
      <c r="I228" s="17"/>
      <c r="J228" s="17">
        <v>8.857</v>
      </c>
      <c r="K228" s="17"/>
      <c r="L228" s="17"/>
      <c r="M228" s="17">
        <v>1.082</v>
      </c>
      <c r="N228" s="17">
        <v>1.11</v>
      </c>
      <c r="O228" s="17"/>
      <c r="P228" s="17">
        <f t="shared" si="21"/>
        <v>84.04599999999999</v>
      </c>
      <c r="Q228" s="17">
        <f t="shared" si="20"/>
        <v>15.954000000000008</v>
      </c>
      <c r="R228" s="57">
        <v>24</v>
      </c>
      <c r="S228" s="17">
        <v>8.375</v>
      </c>
      <c r="T228" s="17">
        <v>3.603</v>
      </c>
      <c r="U228" s="40"/>
      <c r="V228" s="42">
        <f t="shared" si="23"/>
        <v>11.978</v>
      </c>
      <c r="W228" s="40"/>
      <c r="X228" s="40">
        <v>1.486</v>
      </c>
      <c r="Y228" s="40"/>
      <c r="Z228" s="40"/>
      <c r="AA228" s="17">
        <v>0.32800000000000007</v>
      </c>
      <c r="AB228" s="17">
        <v>0.22200000000000003</v>
      </c>
      <c r="AC228" s="40"/>
      <c r="AD228" s="42">
        <f t="shared" si="22"/>
        <v>2.036</v>
      </c>
      <c r="AE228" s="41"/>
      <c r="AF228" s="42">
        <v>0.6991985306395058</v>
      </c>
      <c r="AG228" s="42">
        <v>2.299829642248721</v>
      </c>
      <c r="AH228" s="25"/>
      <c r="AI228" s="50"/>
      <c r="AJ228" s="44"/>
      <c r="AK228" s="44"/>
      <c r="AL228" s="44"/>
      <c r="AM228" s="44"/>
      <c r="AN228" s="44"/>
      <c r="AO228" s="44"/>
      <c r="AP228" s="44"/>
    </row>
    <row r="229" spans="1:42" ht="15">
      <c r="A229" s="37"/>
      <c r="B229" s="5" t="s">
        <v>396</v>
      </c>
      <c r="C229" s="17" t="s">
        <v>148</v>
      </c>
      <c r="D229" s="54">
        <v>41765</v>
      </c>
      <c r="E229" s="17" t="s">
        <v>124</v>
      </c>
      <c r="F229" s="17">
        <v>56.458</v>
      </c>
      <c r="G229" s="17">
        <v>19.649</v>
      </c>
      <c r="H229" s="17"/>
      <c r="I229" s="17"/>
      <c r="J229" s="17">
        <v>8.7</v>
      </c>
      <c r="K229" s="17"/>
      <c r="L229" s="17"/>
      <c r="M229" s="17">
        <v>1.049</v>
      </c>
      <c r="N229" s="17">
        <v>0.896</v>
      </c>
      <c r="O229" s="17"/>
      <c r="P229" s="17">
        <f t="shared" si="21"/>
        <v>86.75200000000001</v>
      </c>
      <c r="Q229" s="17">
        <f t="shared" si="20"/>
        <v>13.24799999999999</v>
      </c>
      <c r="R229" s="57">
        <v>24</v>
      </c>
      <c r="S229" s="17">
        <v>8.54</v>
      </c>
      <c r="T229" s="17">
        <v>3.503</v>
      </c>
      <c r="U229" s="40"/>
      <c r="V229" s="42">
        <f t="shared" si="23"/>
        <v>12.043</v>
      </c>
      <c r="W229" s="40"/>
      <c r="X229" s="40">
        <v>1.4100000000000001</v>
      </c>
      <c r="Y229" s="40"/>
      <c r="Z229" s="40"/>
      <c r="AA229" s="17">
        <v>0.30800000000000005</v>
      </c>
      <c r="AB229" s="17">
        <v>0.17300000000000001</v>
      </c>
      <c r="AC229" s="40"/>
      <c r="AD229" s="42">
        <f t="shared" si="22"/>
        <v>1.8910000000000002</v>
      </c>
      <c r="AE229" s="41"/>
      <c r="AF229" s="42">
        <v>0.7091256331478867</v>
      </c>
      <c r="AG229" s="42">
        <v>6.119357770372627</v>
      </c>
      <c r="AH229" s="25"/>
      <c r="AI229" s="50"/>
      <c r="AJ229" s="44"/>
      <c r="AK229" s="44"/>
      <c r="AL229" s="44"/>
      <c r="AM229" s="44"/>
      <c r="AN229" s="44"/>
      <c r="AO229" s="44"/>
      <c r="AP229" s="44"/>
    </row>
    <row r="230" spans="1:42" ht="15">
      <c r="A230" s="37"/>
      <c r="B230" s="5" t="s">
        <v>396</v>
      </c>
      <c r="C230" s="17" t="s">
        <v>148</v>
      </c>
      <c r="D230" s="54">
        <v>41765</v>
      </c>
      <c r="E230" s="17" t="s">
        <v>125</v>
      </c>
      <c r="F230" s="17">
        <v>55.904</v>
      </c>
      <c r="G230" s="17">
        <v>19.863</v>
      </c>
      <c r="H230" s="17"/>
      <c r="I230" s="17"/>
      <c r="J230" s="17">
        <v>8.911</v>
      </c>
      <c r="K230" s="17"/>
      <c r="L230" s="17"/>
      <c r="M230" s="17">
        <v>1.044</v>
      </c>
      <c r="N230" s="17">
        <v>0.881</v>
      </c>
      <c r="O230" s="17"/>
      <c r="P230" s="17">
        <f t="shared" si="21"/>
        <v>86.603</v>
      </c>
      <c r="Q230" s="17">
        <f t="shared" si="20"/>
        <v>13.397000000000006</v>
      </c>
      <c r="R230" s="57">
        <v>24</v>
      </c>
      <c r="S230" s="17">
        <v>8.487</v>
      </c>
      <c r="T230" s="17">
        <v>3.5540000000000003</v>
      </c>
      <c r="U230" s="40"/>
      <c r="V230" s="42">
        <f t="shared" si="23"/>
        <v>12.041</v>
      </c>
      <c r="W230" s="40"/>
      <c r="X230" s="40">
        <v>1.449</v>
      </c>
      <c r="Y230" s="40"/>
      <c r="Z230" s="40"/>
      <c r="AA230" s="17">
        <v>0.307</v>
      </c>
      <c r="AB230" s="17">
        <v>0.17100000000000004</v>
      </c>
      <c r="AC230" s="40"/>
      <c r="AD230" s="42">
        <f t="shared" si="22"/>
        <v>1.927</v>
      </c>
      <c r="AE230" s="41"/>
      <c r="AF230" s="42">
        <v>0.7048417905489577</v>
      </c>
      <c r="AG230" s="42">
        <v>5.272511848341217</v>
      </c>
      <c r="AH230" s="25"/>
      <c r="AI230" s="50"/>
      <c r="AJ230" s="44"/>
      <c r="AK230" s="44"/>
      <c r="AL230" s="44"/>
      <c r="AM230" s="44"/>
      <c r="AN230" s="44"/>
      <c r="AO230" s="44"/>
      <c r="AP230" s="44"/>
    </row>
    <row r="231" spans="1:42" ht="15">
      <c r="A231" s="37"/>
      <c r="B231" s="5" t="s">
        <v>396</v>
      </c>
      <c r="C231" s="17" t="s">
        <v>148</v>
      </c>
      <c r="D231" s="54">
        <v>41765</v>
      </c>
      <c r="E231" s="17" t="s">
        <v>126</v>
      </c>
      <c r="F231" s="17">
        <v>56.284</v>
      </c>
      <c r="G231" s="17">
        <v>19.796</v>
      </c>
      <c r="H231" s="17"/>
      <c r="I231" s="17"/>
      <c r="J231" s="17">
        <v>8.988</v>
      </c>
      <c r="K231" s="17"/>
      <c r="L231" s="17"/>
      <c r="M231" s="17">
        <v>0.916</v>
      </c>
      <c r="N231" s="17">
        <v>0.888</v>
      </c>
      <c r="O231" s="17"/>
      <c r="P231" s="17">
        <f t="shared" si="21"/>
        <v>86.872</v>
      </c>
      <c r="Q231" s="17">
        <f t="shared" si="20"/>
        <v>13.128</v>
      </c>
      <c r="R231" s="57">
        <v>24</v>
      </c>
      <c r="S231" s="17">
        <v>8.507</v>
      </c>
      <c r="T231" s="17">
        <v>3.526</v>
      </c>
      <c r="U231" s="40"/>
      <c r="V231" s="42">
        <f t="shared" si="23"/>
        <v>12.033</v>
      </c>
      <c r="W231" s="40"/>
      <c r="X231" s="40">
        <v>1.455</v>
      </c>
      <c r="Y231" s="40"/>
      <c r="Z231" s="40"/>
      <c r="AA231" s="17">
        <v>0.268</v>
      </c>
      <c r="AB231" s="17">
        <v>0.17100000000000004</v>
      </c>
      <c r="AC231" s="40"/>
      <c r="AD231" s="42">
        <f t="shared" si="22"/>
        <v>1.8940000000000001</v>
      </c>
      <c r="AE231" s="41"/>
      <c r="AF231" s="42">
        <v>0.7069724923128065</v>
      </c>
      <c r="AG231" s="42">
        <v>5.285159749178847</v>
      </c>
      <c r="AH231" s="25"/>
      <c r="AI231" s="50"/>
      <c r="AJ231" s="44"/>
      <c r="AK231" s="44"/>
      <c r="AL231" s="44"/>
      <c r="AM231" s="44"/>
      <c r="AN231" s="44"/>
      <c r="AO231" s="44"/>
      <c r="AP231" s="44"/>
    </row>
    <row r="232" spans="1:42" ht="15">
      <c r="A232" s="37"/>
      <c r="B232" s="5" t="s">
        <v>396</v>
      </c>
      <c r="C232" s="17" t="s">
        <v>148</v>
      </c>
      <c r="D232" s="54">
        <v>41765</v>
      </c>
      <c r="E232" s="17" t="s">
        <v>127</v>
      </c>
      <c r="F232" s="17">
        <v>55.233</v>
      </c>
      <c r="G232" s="17">
        <v>20.029</v>
      </c>
      <c r="H232" s="17"/>
      <c r="I232" s="17"/>
      <c r="J232" s="17">
        <v>8.601</v>
      </c>
      <c r="K232" s="17"/>
      <c r="L232" s="17"/>
      <c r="M232" s="17">
        <v>1.107</v>
      </c>
      <c r="N232" s="17">
        <v>0.92</v>
      </c>
      <c r="O232" s="17"/>
      <c r="P232" s="17">
        <f t="shared" si="21"/>
        <v>85.89</v>
      </c>
      <c r="Q232" s="17">
        <f t="shared" si="20"/>
        <v>14.11</v>
      </c>
      <c r="R232" s="57">
        <v>24</v>
      </c>
      <c r="S232" s="17">
        <v>8.44</v>
      </c>
      <c r="T232" s="17">
        <v>3.607</v>
      </c>
      <c r="U232" s="40"/>
      <c r="V232" s="42">
        <f t="shared" si="23"/>
        <v>12.047</v>
      </c>
      <c r="W232" s="40"/>
      <c r="X232" s="40">
        <v>1.408</v>
      </c>
      <c r="Y232" s="40"/>
      <c r="Z232" s="40"/>
      <c r="AA232" s="17">
        <v>0.32800000000000007</v>
      </c>
      <c r="AB232" s="17">
        <v>0.17900000000000002</v>
      </c>
      <c r="AC232" s="40"/>
      <c r="AD232" s="42">
        <f t="shared" si="22"/>
        <v>1.915</v>
      </c>
      <c r="AE232" s="41"/>
      <c r="AF232" s="42">
        <v>0.7005893583464762</v>
      </c>
      <c r="AG232" s="42">
        <v>8.546494131808615</v>
      </c>
      <c r="AH232" s="25"/>
      <c r="AI232" s="50"/>
      <c r="AJ232" s="44"/>
      <c r="AK232" s="44"/>
      <c r="AL232" s="44"/>
      <c r="AM232" s="44"/>
      <c r="AN232" s="44"/>
      <c r="AO232" s="44"/>
      <c r="AP232" s="44"/>
    </row>
    <row r="233" spans="1:42" ht="15">
      <c r="A233" s="37"/>
      <c r="B233" s="5" t="s">
        <v>396</v>
      </c>
      <c r="C233" s="17" t="s">
        <v>148</v>
      </c>
      <c r="D233" s="54">
        <v>41765</v>
      </c>
      <c r="E233" s="17" t="s">
        <v>128</v>
      </c>
      <c r="F233" s="17">
        <v>54.716</v>
      </c>
      <c r="G233" s="17">
        <v>19.938</v>
      </c>
      <c r="H233" s="17"/>
      <c r="I233" s="17"/>
      <c r="J233" s="17">
        <v>9.138</v>
      </c>
      <c r="K233" s="17"/>
      <c r="L233" s="17"/>
      <c r="M233" s="17">
        <v>0.985</v>
      </c>
      <c r="N233" s="17">
        <v>0.994</v>
      </c>
      <c r="O233" s="17"/>
      <c r="P233" s="17">
        <f t="shared" si="21"/>
        <v>85.771</v>
      </c>
      <c r="Q233" s="17">
        <f t="shared" si="20"/>
        <v>14.229</v>
      </c>
      <c r="R233" s="57">
        <v>24</v>
      </c>
      <c r="S233" s="17">
        <v>8.402</v>
      </c>
      <c r="T233" s="17">
        <v>3.608</v>
      </c>
      <c r="U233" s="40"/>
      <c r="V233" s="42">
        <f t="shared" si="23"/>
        <v>12.01</v>
      </c>
      <c r="W233" s="40"/>
      <c r="X233" s="40">
        <v>1.5030000000000001</v>
      </c>
      <c r="Y233" s="40"/>
      <c r="Z233" s="40"/>
      <c r="AA233" s="17">
        <v>0.293</v>
      </c>
      <c r="AB233" s="17">
        <v>0.19500000000000003</v>
      </c>
      <c r="AC233" s="40"/>
      <c r="AD233" s="42">
        <f t="shared" si="22"/>
        <v>1.991</v>
      </c>
      <c r="AE233" s="41"/>
      <c r="AF233" s="42">
        <v>0.6995836802664446</v>
      </c>
      <c r="AG233" s="42">
        <v>3.262736119061257</v>
      </c>
      <c r="AH233" s="25"/>
      <c r="AI233" s="50"/>
      <c r="AJ233" s="44"/>
      <c r="AK233" s="44"/>
      <c r="AL233" s="44"/>
      <c r="AM233" s="44"/>
      <c r="AN233" s="44"/>
      <c r="AO233" s="44"/>
      <c r="AP233" s="44"/>
    </row>
    <row r="234" spans="1:42" ht="15">
      <c r="A234" s="37"/>
      <c r="B234" s="5" t="s">
        <v>396</v>
      </c>
      <c r="C234" s="17" t="s">
        <v>148</v>
      </c>
      <c r="D234" s="54">
        <v>41765</v>
      </c>
      <c r="E234" s="17" t="s">
        <v>129</v>
      </c>
      <c r="F234" s="17">
        <v>54.594</v>
      </c>
      <c r="G234" s="17">
        <v>19.332</v>
      </c>
      <c r="H234" s="17"/>
      <c r="I234" s="17">
        <v>0.151</v>
      </c>
      <c r="J234" s="17">
        <v>8.698</v>
      </c>
      <c r="K234" s="17"/>
      <c r="L234" s="17"/>
      <c r="M234" s="17">
        <v>1.096</v>
      </c>
      <c r="N234" s="17">
        <v>0.944</v>
      </c>
      <c r="O234" s="17"/>
      <c r="P234" s="17">
        <f t="shared" si="21"/>
        <v>84.81500000000001</v>
      </c>
      <c r="Q234" s="17">
        <f t="shared" si="20"/>
        <v>15.184999999999988</v>
      </c>
      <c r="R234" s="57">
        <v>24</v>
      </c>
      <c r="S234" s="17">
        <v>8.467</v>
      </c>
      <c r="T234" s="17">
        <v>3.534</v>
      </c>
      <c r="U234" s="40"/>
      <c r="V234" s="42">
        <f t="shared" si="23"/>
        <v>12.001000000000001</v>
      </c>
      <c r="W234" s="40">
        <v>0.035</v>
      </c>
      <c r="X234" s="40">
        <v>1.4450000000000003</v>
      </c>
      <c r="Y234" s="40"/>
      <c r="Z234" s="40"/>
      <c r="AA234" s="17">
        <v>0.33000000000000007</v>
      </c>
      <c r="AB234" s="17">
        <v>0.18700000000000003</v>
      </c>
      <c r="AC234" s="40"/>
      <c r="AD234" s="42">
        <f t="shared" si="22"/>
        <v>1.9970000000000003</v>
      </c>
      <c r="AE234" s="41"/>
      <c r="AF234" s="42">
        <v>0.7055245396216981</v>
      </c>
      <c r="AG234" s="42">
        <v>1.6393442622950802</v>
      </c>
      <c r="AH234" s="25"/>
      <c r="AI234" s="50"/>
      <c r="AJ234" s="44"/>
      <c r="AK234" s="44"/>
      <c r="AL234" s="44"/>
      <c r="AM234" s="44"/>
      <c r="AN234" s="44"/>
      <c r="AO234" s="44"/>
      <c r="AP234" s="44"/>
    </row>
    <row r="235" spans="1:42" ht="15">
      <c r="A235" s="37"/>
      <c r="B235" s="5" t="s">
        <v>396</v>
      </c>
      <c r="C235" s="17" t="s">
        <v>148</v>
      </c>
      <c r="D235" s="54">
        <v>41765</v>
      </c>
      <c r="E235" s="17" t="s">
        <v>130</v>
      </c>
      <c r="F235" s="17">
        <v>54.98</v>
      </c>
      <c r="G235" s="17">
        <v>19.247</v>
      </c>
      <c r="H235" s="17"/>
      <c r="I235" s="17">
        <v>0.149</v>
      </c>
      <c r="J235" s="17">
        <v>8.455</v>
      </c>
      <c r="K235" s="17"/>
      <c r="L235" s="17"/>
      <c r="M235" s="17">
        <v>1.132</v>
      </c>
      <c r="N235" s="17">
        <v>1.14</v>
      </c>
      <c r="O235" s="17"/>
      <c r="P235" s="17">
        <f t="shared" si="21"/>
        <v>85.10300000000001</v>
      </c>
      <c r="Q235" s="17">
        <f t="shared" si="20"/>
        <v>14.896999999999991</v>
      </c>
      <c r="R235" s="57">
        <v>24</v>
      </c>
      <c r="S235" s="17">
        <v>8.499</v>
      </c>
      <c r="T235" s="17">
        <v>3.506</v>
      </c>
      <c r="U235" s="40"/>
      <c r="V235" s="42">
        <f t="shared" si="23"/>
        <v>12.005</v>
      </c>
      <c r="W235" s="40">
        <v>0.034</v>
      </c>
      <c r="X235" s="40">
        <v>1.4000000000000001</v>
      </c>
      <c r="Y235" s="40"/>
      <c r="Z235" s="40"/>
      <c r="AA235" s="17">
        <v>0.339</v>
      </c>
      <c r="AB235" s="17">
        <v>0.225</v>
      </c>
      <c r="AC235" s="40"/>
      <c r="AD235" s="42">
        <f t="shared" si="22"/>
        <v>1.9980000000000002</v>
      </c>
      <c r="AE235" s="41"/>
      <c r="AF235" s="42">
        <v>0.7079550187421908</v>
      </c>
      <c r="AG235" s="42">
        <v>2.1561771561771517</v>
      </c>
      <c r="AH235" s="25"/>
      <c r="AI235" s="50"/>
      <c r="AJ235" s="44"/>
      <c r="AK235" s="44"/>
      <c r="AL235" s="44"/>
      <c r="AM235" s="44"/>
      <c r="AN235" s="44"/>
      <c r="AO235" s="44"/>
      <c r="AP235" s="44"/>
    </row>
    <row r="236" spans="1:42" ht="15">
      <c r="A236" s="37"/>
      <c r="B236" s="5" t="s">
        <v>396</v>
      </c>
      <c r="C236" s="17" t="s">
        <v>148</v>
      </c>
      <c r="D236" s="54">
        <v>41765</v>
      </c>
      <c r="E236" s="17" t="s">
        <v>131</v>
      </c>
      <c r="F236" s="17">
        <v>52.882</v>
      </c>
      <c r="G236" s="17">
        <v>19.277</v>
      </c>
      <c r="H236" s="17"/>
      <c r="I236" s="17">
        <v>0.28</v>
      </c>
      <c r="J236" s="17">
        <v>9.124</v>
      </c>
      <c r="K236" s="17"/>
      <c r="L236" s="17"/>
      <c r="M236" s="17">
        <v>1.137</v>
      </c>
      <c r="N236" s="17">
        <v>1.133</v>
      </c>
      <c r="O236" s="17"/>
      <c r="P236" s="17">
        <f t="shared" si="21"/>
        <v>83.83299999999998</v>
      </c>
      <c r="Q236" s="17">
        <f t="shared" si="20"/>
        <v>16.167000000000016</v>
      </c>
      <c r="R236" s="57">
        <v>24</v>
      </c>
      <c r="S236" s="17">
        <v>8.353</v>
      </c>
      <c r="T236" s="17">
        <v>3.5890000000000004</v>
      </c>
      <c r="U236" s="40"/>
      <c r="V236" s="42">
        <f t="shared" si="23"/>
        <v>11.942</v>
      </c>
      <c r="W236" s="40">
        <v>0.066</v>
      </c>
      <c r="X236" s="40">
        <v>1.5440000000000003</v>
      </c>
      <c r="Y236" s="40"/>
      <c r="Z236" s="40"/>
      <c r="AA236" s="17">
        <v>0.348</v>
      </c>
      <c r="AB236" s="17">
        <v>0.22800000000000004</v>
      </c>
      <c r="AC236" s="40"/>
      <c r="AD236" s="42">
        <f t="shared" si="22"/>
        <v>2.1860000000000004</v>
      </c>
      <c r="AE236" s="41"/>
      <c r="AF236" s="42">
        <v>0.6994640763691173</v>
      </c>
      <c r="AG236" s="42">
        <v>-5.453108535300324</v>
      </c>
      <c r="AH236" s="25"/>
      <c r="AI236" s="50"/>
      <c r="AJ236" s="44"/>
      <c r="AK236" s="44"/>
      <c r="AL236" s="44"/>
      <c r="AM236" s="44"/>
      <c r="AN236" s="44"/>
      <c r="AO236" s="44"/>
      <c r="AP236" s="44"/>
    </row>
    <row r="237" spans="1:42" ht="15">
      <c r="A237" s="37"/>
      <c r="B237" s="5" t="s">
        <v>396</v>
      </c>
      <c r="C237" s="17" t="s">
        <v>148</v>
      </c>
      <c r="D237" s="54">
        <v>41765</v>
      </c>
      <c r="E237" s="17" t="s">
        <v>132</v>
      </c>
      <c r="F237" s="17">
        <v>54.435</v>
      </c>
      <c r="G237" s="17">
        <v>19.67</v>
      </c>
      <c r="H237" s="17"/>
      <c r="I237" s="17"/>
      <c r="J237" s="17">
        <v>8.858</v>
      </c>
      <c r="K237" s="17"/>
      <c r="L237" s="17"/>
      <c r="M237" s="17">
        <v>0.94</v>
      </c>
      <c r="N237" s="17">
        <v>1.007</v>
      </c>
      <c r="O237" s="17"/>
      <c r="P237" s="17">
        <f t="shared" si="21"/>
        <v>84.91000000000001</v>
      </c>
      <c r="Q237" s="17">
        <f t="shared" si="20"/>
        <v>15.08999999999999</v>
      </c>
      <c r="R237" s="57">
        <v>24</v>
      </c>
      <c r="S237" s="17">
        <v>8.436</v>
      </c>
      <c r="T237" s="17">
        <v>3.593</v>
      </c>
      <c r="U237" s="40"/>
      <c r="V237" s="42">
        <f t="shared" si="23"/>
        <v>12.029</v>
      </c>
      <c r="W237" s="40"/>
      <c r="X237" s="40">
        <v>1.471</v>
      </c>
      <c r="Y237" s="40"/>
      <c r="Z237" s="40"/>
      <c r="AA237" s="17">
        <v>0.282</v>
      </c>
      <c r="AB237" s="17">
        <v>0.19900000000000004</v>
      </c>
      <c r="AC237" s="40"/>
      <c r="AD237" s="42">
        <f t="shared" si="22"/>
        <v>1.9520000000000002</v>
      </c>
      <c r="AE237" s="41"/>
      <c r="AF237" s="42">
        <v>0.7013051791503866</v>
      </c>
      <c r="AG237" s="42">
        <v>4.966403739409873</v>
      </c>
      <c r="AH237" s="25"/>
      <c r="AI237" s="50"/>
      <c r="AJ237" s="44"/>
      <c r="AK237" s="44"/>
      <c r="AL237" s="44"/>
      <c r="AM237" s="44"/>
      <c r="AN237" s="44"/>
      <c r="AO237" s="44"/>
      <c r="AP237" s="44"/>
    </row>
    <row r="238" spans="1:42" ht="15">
      <c r="A238" s="37"/>
      <c r="B238" s="5" t="s">
        <v>396</v>
      </c>
      <c r="C238" s="17" t="s">
        <v>148</v>
      </c>
      <c r="D238" s="54">
        <v>41765</v>
      </c>
      <c r="E238" s="17" t="s">
        <v>133</v>
      </c>
      <c r="F238" s="17">
        <v>54.651</v>
      </c>
      <c r="G238" s="17">
        <v>19.161</v>
      </c>
      <c r="H238" s="17"/>
      <c r="I238" s="17">
        <v>0.105</v>
      </c>
      <c r="J238" s="17">
        <v>9.435</v>
      </c>
      <c r="K238" s="17"/>
      <c r="L238" s="17"/>
      <c r="M238" s="17">
        <v>1.137</v>
      </c>
      <c r="N238" s="17">
        <v>0.905</v>
      </c>
      <c r="O238" s="17"/>
      <c r="P238" s="17">
        <f t="shared" si="21"/>
        <v>85.39400000000002</v>
      </c>
      <c r="Q238" s="17">
        <f t="shared" si="20"/>
        <v>14.60599999999998</v>
      </c>
      <c r="R238" s="57">
        <v>24</v>
      </c>
      <c r="S238" s="17">
        <v>8.445</v>
      </c>
      <c r="T238" s="17">
        <v>3.4900000000000007</v>
      </c>
      <c r="U238" s="40"/>
      <c r="V238" s="42">
        <f t="shared" si="23"/>
        <v>11.935</v>
      </c>
      <c r="W238" s="40">
        <v>0.024</v>
      </c>
      <c r="X238" s="40">
        <v>1.5620000000000003</v>
      </c>
      <c r="Y238" s="40"/>
      <c r="Z238" s="40"/>
      <c r="AA238" s="17">
        <v>0.341</v>
      </c>
      <c r="AB238" s="17">
        <v>0.178</v>
      </c>
      <c r="AC238" s="40"/>
      <c r="AD238" s="42">
        <f t="shared" si="22"/>
        <v>2.1050000000000004</v>
      </c>
      <c r="AE238" s="41"/>
      <c r="AF238" s="42">
        <v>0.7075827398408043</v>
      </c>
      <c r="AG238" s="42">
        <v>-5.445678677865079</v>
      </c>
      <c r="AH238" s="25"/>
      <c r="AI238" s="50"/>
      <c r="AJ238" s="44"/>
      <c r="AK238" s="44"/>
      <c r="AL238" s="44"/>
      <c r="AM238" s="44"/>
      <c r="AN238" s="44"/>
      <c r="AO238" s="44"/>
      <c r="AP238" s="44"/>
    </row>
    <row r="239" spans="1:42" ht="15">
      <c r="A239" s="37"/>
      <c r="B239" s="5" t="s">
        <v>396</v>
      </c>
      <c r="C239" s="17" t="s">
        <v>148</v>
      </c>
      <c r="D239" s="54">
        <v>41765</v>
      </c>
      <c r="E239" s="17" t="s">
        <v>134</v>
      </c>
      <c r="F239" s="17">
        <v>55.362</v>
      </c>
      <c r="G239" s="17">
        <v>19.868</v>
      </c>
      <c r="H239" s="17"/>
      <c r="I239" s="17"/>
      <c r="J239" s="17">
        <v>9.302</v>
      </c>
      <c r="K239" s="17">
        <v>0.282</v>
      </c>
      <c r="L239" s="17"/>
      <c r="M239" s="17">
        <v>0.865</v>
      </c>
      <c r="N239" s="17">
        <v>0.871</v>
      </c>
      <c r="O239" s="17"/>
      <c r="P239" s="17">
        <f t="shared" si="21"/>
        <v>86.55</v>
      </c>
      <c r="Q239" s="17">
        <f t="shared" si="20"/>
        <v>13.450000000000003</v>
      </c>
      <c r="R239" s="57">
        <v>24</v>
      </c>
      <c r="S239" s="17">
        <v>8.435</v>
      </c>
      <c r="T239" s="17">
        <v>3.567</v>
      </c>
      <c r="U239" s="40"/>
      <c r="V239" s="42">
        <f t="shared" si="23"/>
        <v>12.002</v>
      </c>
      <c r="W239" s="40"/>
      <c r="X239" s="40">
        <v>1.518</v>
      </c>
      <c r="Y239" s="40">
        <v>0.025</v>
      </c>
      <c r="Z239" s="40"/>
      <c r="AA239" s="17">
        <v>0.255</v>
      </c>
      <c r="AB239" s="17">
        <v>0.16900000000000004</v>
      </c>
      <c r="AC239" s="40"/>
      <c r="AD239" s="42">
        <f t="shared" si="22"/>
        <v>1.967</v>
      </c>
      <c r="AE239" s="41"/>
      <c r="AF239" s="42">
        <v>0.7027995334110981</v>
      </c>
      <c r="AG239" s="42">
        <v>1.623931623931635</v>
      </c>
      <c r="AH239" s="25"/>
      <c r="AI239" s="50"/>
      <c r="AJ239" s="44"/>
      <c r="AK239" s="44"/>
      <c r="AL239" s="44"/>
      <c r="AM239" s="44"/>
      <c r="AN239" s="44"/>
      <c r="AO239" s="44"/>
      <c r="AP239" s="44"/>
    </row>
    <row r="240" spans="1:42" ht="15">
      <c r="A240" s="37"/>
      <c r="B240" s="5" t="s">
        <v>396</v>
      </c>
      <c r="C240" s="17" t="s">
        <v>148</v>
      </c>
      <c r="D240" s="54">
        <v>41765</v>
      </c>
      <c r="E240" s="17" t="s">
        <v>135</v>
      </c>
      <c r="F240" s="17">
        <v>55.444</v>
      </c>
      <c r="G240" s="17">
        <v>19.873</v>
      </c>
      <c r="H240" s="17"/>
      <c r="I240" s="17"/>
      <c r="J240" s="17">
        <v>8.993</v>
      </c>
      <c r="K240" s="17"/>
      <c r="L240" s="17"/>
      <c r="M240" s="17">
        <v>1.294</v>
      </c>
      <c r="N240" s="17">
        <v>1.029</v>
      </c>
      <c r="O240" s="17"/>
      <c r="P240" s="17">
        <f t="shared" si="21"/>
        <v>86.633</v>
      </c>
      <c r="Q240" s="17">
        <f t="shared" si="20"/>
        <v>13.367000000000004</v>
      </c>
      <c r="R240" s="57">
        <v>24</v>
      </c>
      <c r="S240" s="17">
        <v>8.432</v>
      </c>
      <c r="T240" s="17">
        <v>3.562</v>
      </c>
      <c r="U240" s="40"/>
      <c r="V240" s="42">
        <f t="shared" si="23"/>
        <v>11.994</v>
      </c>
      <c r="W240" s="40"/>
      <c r="X240" s="40">
        <v>1.465</v>
      </c>
      <c r="Y240" s="40"/>
      <c r="Z240" s="40"/>
      <c r="AA240" s="17">
        <v>0.38200000000000006</v>
      </c>
      <c r="AB240" s="17">
        <v>0.2</v>
      </c>
      <c r="AC240" s="40"/>
      <c r="AD240" s="42">
        <f t="shared" si="22"/>
        <v>2.047</v>
      </c>
      <c r="AE240" s="41"/>
      <c r="AF240" s="42">
        <v>0.703018175754544</v>
      </c>
      <c r="AG240" s="42">
        <v>1.4236902050113716</v>
      </c>
      <c r="AH240" s="25"/>
      <c r="AI240" s="50"/>
      <c r="AJ240" s="44"/>
      <c r="AK240" s="44"/>
      <c r="AL240" s="44"/>
      <c r="AM240" s="44"/>
      <c r="AN240" s="44"/>
      <c r="AO240" s="44"/>
      <c r="AP240" s="44"/>
    </row>
    <row r="241" spans="1:42" ht="15">
      <c r="A241" s="37"/>
      <c r="B241" s="5" t="s">
        <v>396</v>
      </c>
      <c r="C241" s="17" t="s">
        <v>148</v>
      </c>
      <c r="D241" s="54">
        <v>41765</v>
      </c>
      <c r="E241" s="17" t="s">
        <v>136</v>
      </c>
      <c r="F241" s="17">
        <v>56.261</v>
      </c>
      <c r="G241" s="17">
        <v>19.666</v>
      </c>
      <c r="H241" s="17"/>
      <c r="I241" s="17"/>
      <c r="J241" s="17">
        <v>8.937</v>
      </c>
      <c r="K241" s="17">
        <v>0.32</v>
      </c>
      <c r="L241" s="17"/>
      <c r="M241" s="17">
        <v>0.962</v>
      </c>
      <c r="N241" s="17">
        <v>0.921</v>
      </c>
      <c r="O241" s="17"/>
      <c r="P241" s="17">
        <f aca="true" t="shared" si="24" ref="P241:P272">F241+G241+H241+I241+J241+K241+L241+M241+N241+O241</f>
        <v>87.06700000000001</v>
      </c>
      <c r="Q241" s="17">
        <f t="shared" si="20"/>
        <v>12.932999999999993</v>
      </c>
      <c r="R241" s="57">
        <v>24</v>
      </c>
      <c r="S241" s="17">
        <v>8.504</v>
      </c>
      <c r="T241" s="17">
        <v>3.503</v>
      </c>
      <c r="U241" s="40"/>
      <c r="V241" s="42">
        <f t="shared" si="23"/>
        <v>12.007</v>
      </c>
      <c r="W241" s="40"/>
      <c r="X241" s="40">
        <v>1.447</v>
      </c>
      <c r="Y241" s="40">
        <v>0.028000000000000004</v>
      </c>
      <c r="Z241" s="40"/>
      <c r="AA241" s="17">
        <v>0.282</v>
      </c>
      <c r="AB241" s="17">
        <v>0.178</v>
      </c>
      <c r="AC241" s="40"/>
      <c r="AD241" s="42">
        <f aca="true" t="shared" si="25" ref="AD241:AD272">W241+X241+Y241+Z241+AA241+AB241+AC241</f>
        <v>1.935</v>
      </c>
      <c r="AE241" s="41"/>
      <c r="AF241" s="42">
        <v>0.7082535187807112</v>
      </c>
      <c r="AG241" s="42">
        <v>2.727272727272726</v>
      </c>
      <c r="AH241" s="25"/>
      <c r="AI241" s="50"/>
      <c r="AJ241" s="44"/>
      <c r="AK241" s="44"/>
      <c r="AL241" s="44"/>
      <c r="AM241" s="44"/>
      <c r="AN241" s="44"/>
      <c r="AO241" s="44"/>
      <c r="AP241" s="44"/>
    </row>
    <row r="242" spans="1:42" ht="15">
      <c r="A242" s="37"/>
      <c r="B242" s="5" t="s">
        <v>396</v>
      </c>
      <c r="C242" s="17" t="s">
        <v>148</v>
      </c>
      <c r="D242" s="54">
        <v>41765</v>
      </c>
      <c r="E242" s="17" t="s">
        <v>137</v>
      </c>
      <c r="F242" s="17">
        <v>54.32</v>
      </c>
      <c r="G242" s="17">
        <v>19.851</v>
      </c>
      <c r="H242" s="17"/>
      <c r="I242" s="17"/>
      <c r="J242" s="17">
        <v>9.55</v>
      </c>
      <c r="K242" s="17"/>
      <c r="L242" s="17"/>
      <c r="M242" s="17">
        <v>1.061</v>
      </c>
      <c r="N242" s="17">
        <v>0.925</v>
      </c>
      <c r="O242" s="17"/>
      <c r="P242" s="17">
        <f t="shared" si="24"/>
        <v>85.70699999999998</v>
      </c>
      <c r="Q242" s="17">
        <f t="shared" si="20"/>
        <v>14.29300000000002</v>
      </c>
      <c r="R242" s="57">
        <v>24</v>
      </c>
      <c r="S242" s="17">
        <v>8.368</v>
      </c>
      <c r="T242" s="17">
        <v>3.604</v>
      </c>
      <c r="U242" s="40"/>
      <c r="V242" s="42">
        <f t="shared" si="23"/>
        <v>11.972000000000001</v>
      </c>
      <c r="W242" s="40"/>
      <c r="X242" s="40">
        <v>1.5760000000000003</v>
      </c>
      <c r="Y242" s="40"/>
      <c r="Z242" s="40"/>
      <c r="AA242" s="17">
        <v>0.317</v>
      </c>
      <c r="AB242" s="17">
        <v>0.182</v>
      </c>
      <c r="AC242" s="40"/>
      <c r="AD242" s="42">
        <f t="shared" si="25"/>
        <v>2.075</v>
      </c>
      <c r="AE242" s="41"/>
      <c r="AF242" s="42">
        <v>0.6989642499164718</v>
      </c>
      <c r="AG242" s="42">
        <v>-1.2873185428649725</v>
      </c>
      <c r="AH242" s="25"/>
      <c r="AI242" s="50"/>
      <c r="AJ242" s="44"/>
      <c r="AK242" s="44"/>
      <c r="AL242" s="44"/>
      <c r="AM242" s="44"/>
      <c r="AN242" s="44"/>
      <c r="AO242" s="44"/>
      <c r="AP242" s="44"/>
    </row>
    <row r="243" spans="1:42" ht="15">
      <c r="A243" s="37"/>
      <c r="B243" s="5" t="s">
        <v>396</v>
      </c>
      <c r="C243" s="17" t="s">
        <v>148</v>
      </c>
      <c r="D243" s="54">
        <v>41765</v>
      </c>
      <c r="E243" s="17" t="s">
        <v>138</v>
      </c>
      <c r="F243" s="17">
        <v>55.002</v>
      </c>
      <c r="G243" s="17">
        <v>19.032</v>
      </c>
      <c r="H243" s="17"/>
      <c r="I243" s="17"/>
      <c r="J243" s="17">
        <v>9.067</v>
      </c>
      <c r="K243" s="17"/>
      <c r="L243" s="17"/>
      <c r="M243" s="17">
        <v>0.877</v>
      </c>
      <c r="N243" s="17">
        <v>0.823</v>
      </c>
      <c r="O243" s="17"/>
      <c r="P243" s="17">
        <f t="shared" si="24"/>
        <v>84.80099999999999</v>
      </c>
      <c r="Q243" s="17">
        <f t="shared" si="20"/>
        <v>15.199000000000012</v>
      </c>
      <c r="R243" s="57">
        <v>24</v>
      </c>
      <c r="S243" s="17">
        <v>8.527</v>
      </c>
      <c r="T243" s="17">
        <v>3.477</v>
      </c>
      <c r="U243" s="40"/>
      <c r="V243" s="42">
        <f t="shared" si="23"/>
        <v>12.004</v>
      </c>
      <c r="W243" s="40"/>
      <c r="X243" s="40">
        <v>1.5060000000000002</v>
      </c>
      <c r="Y243" s="40"/>
      <c r="Z243" s="40"/>
      <c r="AA243" s="17">
        <v>0.263</v>
      </c>
      <c r="AB243" s="17">
        <v>0.16300000000000003</v>
      </c>
      <c r="AC243" s="40"/>
      <c r="AD243" s="42">
        <f t="shared" si="25"/>
        <v>1.9320000000000002</v>
      </c>
      <c r="AE243" s="41"/>
      <c r="AF243" s="42">
        <v>0.7103465511496168</v>
      </c>
      <c r="AG243" s="42">
        <v>1.1343804537521727</v>
      </c>
      <c r="AH243" s="63"/>
      <c r="AI243" s="28"/>
      <c r="AJ243" s="32"/>
      <c r="AK243" s="32"/>
      <c r="AL243" s="32"/>
      <c r="AM243" s="32"/>
      <c r="AN243" s="32"/>
      <c r="AO243" s="32"/>
      <c r="AP243" s="32"/>
    </row>
    <row r="244" spans="1:42" ht="15">
      <c r="A244" s="37" t="s">
        <v>391</v>
      </c>
      <c r="B244" s="5" t="s">
        <v>396</v>
      </c>
      <c r="C244" s="17" t="s">
        <v>268</v>
      </c>
      <c r="D244" s="54">
        <v>41766</v>
      </c>
      <c r="E244" s="17" t="s">
        <v>14</v>
      </c>
      <c r="F244" s="17">
        <v>55.558</v>
      </c>
      <c r="G244" s="17">
        <v>20.69</v>
      </c>
      <c r="H244" s="17"/>
      <c r="I244" s="17"/>
      <c r="J244" s="17">
        <v>9.243</v>
      </c>
      <c r="K244" s="17">
        <v>0.252</v>
      </c>
      <c r="L244" s="17"/>
      <c r="M244" s="17">
        <v>0.84</v>
      </c>
      <c r="N244" s="17">
        <v>0.785</v>
      </c>
      <c r="O244" s="17"/>
      <c r="P244" s="17">
        <f t="shared" si="24"/>
        <v>87.368</v>
      </c>
      <c r="Q244" s="17">
        <f t="shared" si="20"/>
        <v>12.632000000000005</v>
      </c>
      <c r="R244" s="57">
        <v>24</v>
      </c>
      <c r="S244" s="17">
        <v>8.378</v>
      </c>
      <c r="T244" s="17">
        <v>3.6770000000000005</v>
      </c>
      <c r="U244" s="40"/>
      <c r="V244" s="42">
        <f t="shared" si="23"/>
        <v>12.055</v>
      </c>
      <c r="W244" s="40"/>
      <c r="X244" s="40">
        <v>1.4930000000000003</v>
      </c>
      <c r="Y244" s="40">
        <v>0.022</v>
      </c>
      <c r="Z244" s="40"/>
      <c r="AA244" s="17">
        <v>0.246</v>
      </c>
      <c r="AB244" s="17">
        <v>0.15100000000000002</v>
      </c>
      <c r="AC244" s="40"/>
      <c r="AD244" s="42">
        <f t="shared" si="25"/>
        <v>1.9120000000000004</v>
      </c>
      <c r="AE244" s="41"/>
      <c r="AF244" s="42">
        <v>0.6949813355454169</v>
      </c>
      <c r="AG244" s="42">
        <v>7.295010213014297</v>
      </c>
      <c r="AH244" s="10">
        <v>41766</v>
      </c>
      <c r="AI244" s="51" t="s">
        <v>455</v>
      </c>
      <c r="AJ244" s="30">
        <v>0.054298297395353176</v>
      </c>
      <c r="AK244" s="30">
        <v>0.7622531632463169</v>
      </c>
      <c r="AL244" s="30">
        <v>0.17965917288520444</v>
      </c>
      <c r="AM244" s="30">
        <v>0.12227395373936993</v>
      </c>
      <c r="AN244" s="30">
        <v>0.23167019836840771</v>
      </c>
      <c r="AO244" s="30">
        <v>0.11017098536929315</v>
      </c>
      <c r="AP244" s="30">
        <v>0.09956574564314385</v>
      </c>
    </row>
    <row r="245" spans="1:42" ht="15">
      <c r="A245" s="37"/>
      <c r="B245" s="5" t="s">
        <v>396</v>
      </c>
      <c r="C245" s="17" t="s">
        <v>269</v>
      </c>
      <c r="D245" s="54">
        <v>41766</v>
      </c>
      <c r="E245" s="17" t="s">
        <v>15</v>
      </c>
      <c r="F245" s="17">
        <v>55.634</v>
      </c>
      <c r="G245" s="17">
        <v>19.979</v>
      </c>
      <c r="H245" s="17"/>
      <c r="I245" s="17"/>
      <c r="J245" s="17">
        <v>9.177</v>
      </c>
      <c r="K245" s="17">
        <v>0.266</v>
      </c>
      <c r="L245" s="17"/>
      <c r="M245" s="17">
        <v>0.778</v>
      </c>
      <c r="N245" s="17">
        <v>0.683</v>
      </c>
      <c r="O245" s="17"/>
      <c r="P245" s="17">
        <f t="shared" si="24"/>
        <v>86.51700000000001</v>
      </c>
      <c r="Q245" s="17">
        <f t="shared" si="20"/>
        <v>13.48299999999999</v>
      </c>
      <c r="R245" s="57">
        <v>24</v>
      </c>
      <c r="S245" s="17">
        <v>8.463</v>
      </c>
      <c r="T245" s="17">
        <v>3.5820000000000003</v>
      </c>
      <c r="U245" s="40"/>
      <c r="V245" s="42">
        <f t="shared" si="23"/>
        <v>12.045</v>
      </c>
      <c r="W245" s="40"/>
      <c r="X245" s="40">
        <v>1.4960000000000002</v>
      </c>
      <c r="Y245" s="40">
        <v>0.023</v>
      </c>
      <c r="Z245" s="40"/>
      <c r="AA245" s="17">
        <v>0.229</v>
      </c>
      <c r="AB245" s="17">
        <v>0.133</v>
      </c>
      <c r="AC245" s="40"/>
      <c r="AD245" s="42">
        <f t="shared" si="25"/>
        <v>1.8810000000000002</v>
      </c>
      <c r="AE245" s="41"/>
      <c r="AF245" s="42">
        <v>0.7026151930261519</v>
      </c>
      <c r="AG245" s="42">
        <v>5.352941176470587</v>
      </c>
      <c r="AH245" s="25"/>
      <c r="AI245" s="50"/>
      <c r="AJ245" s="44"/>
      <c r="AK245" s="44"/>
      <c r="AL245" s="44"/>
      <c r="AM245" s="44"/>
      <c r="AN245" s="44"/>
      <c r="AO245" s="44"/>
      <c r="AP245" s="44"/>
    </row>
    <row r="246" spans="1:42" ht="15">
      <c r="A246" s="37"/>
      <c r="B246" s="5" t="s">
        <v>396</v>
      </c>
      <c r="C246" s="17" t="s">
        <v>270</v>
      </c>
      <c r="D246" s="54">
        <v>41766</v>
      </c>
      <c r="E246" s="17" t="s">
        <v>16</v>
      </c>
      <c r="F246" s="17">
        <v>56.036</v>
      </c>
      <c r="G246" s="17">
        <v>20.21</v>
      </c>
      <c r="H246" s="17"/>
      <c r="I246" s="17"/>
      <c r="J246" s="17">
        <v>9.293</v>
      </c>
      <c r="K246" s="17"/>
      <c r="L246" s="17">
        <v>0.134</v>
      </c>
      <c r="M246" s="17">
        <v>0.664</v>
      </c>
      <c r="N246" s="17">
        <v>0.914</v>
      </c>
      <c r="O246" s="17"/>
      <c r="P246" s="17">
        <f t="shared" si="24"/>
        <v>87.25100000000002</v>
      </c>
      <c r="Q246" s="17">
        <f t="shared" si="20"/>
        <v>12.748999999999981</v>
      </c>
      <c r="R246" s="57">
        <v>24</v>
      </c>
      <c r="S246" s="17">
        <v>8.454</v>
      </c>
      <c r="T246" s="17">
        <v>3.593</v>
      </c>
      <c r="U246" s="40"/>
      <c r="V246" s="42">
        <f t="shared" si="23"/>
        <v>12.047</v>
      </c>
      <c r="W246" s="40"/>
      <c r="X246" s="40">
        <v>1.502</v>
      </c>
      <c r="Y246" s="40"/>
      <c r="Z246" s="40">
        <v>0.008</v>
      </c>
      <c r="AA246" s="17">
        <v>0.194</v>
      </c>
      <c r="AB246" s="17">
        <v>0.176</v>
      </c>
      <c r="AC246" s="40"/>
      <c r="AD246" s="42">
        <f t="shared" si="25"/>
        <v>1.88</v>
      </c>
      <c r="AE246" s="41"/>
      <c r="AF246" s="42">
        <v>0.7017514733958662</v>
      </c>
      <c r="AG246" s="42">
        <v>5.988200589970496</v>
      </c>
      <c r="AH246" s="25"/>
      <c r="AI246" s="50"/>
      <c r="AJ246" s="44"/>
      <c r="AK246" s="44"/>
      <c r="AL246" s="44"/>
      <c r="AM246" s="44"/>
      <c r="AN246" s="44"/>
      <c r="AO246" s="44"/>
      <c r="AP246" s="44"/>
    </row>
    <row r="247" spans="1:42" ht="15">
      <c r="A247" s="37"/>
      <c r="B247" s="5" t="s">
        <v>396</v>
      </c>
      <c r="C247" s="17" t="s">
        <v>271</v>
      </c>
      <c r="D247" s="54">
        <v>41766</v>
      </c>
      <c r="E247" s="17" t="s">
        <v>17</v>
      </c>
      <c r="F247" s="17">
        <v>56.121</v>
      </c>
      <c r="G247" s="17">
        <v>20.038</v>
      </c>
      <c r="H247" s="17"/>
      <c r="I247" s="17"/>
      <c r="J247" s="17">
        <v>9.332</v>
      </c>
      <c r="K247" s="17"/>
      <c r="L247" s="17"/>
      <c r="M247" s="17">
        <v>0.656</v>
      </c>
      <c r="N247" s="17">
        <v>0.768</v>
      </c>
      <c r="O247" s="17"/>
      <c r="P247" s="17">
        <f t="shared" si="24"/>
        <v>86.91500000000002</v>
      </c>
      <c r="Q247" s="17">
        <f t="shared" si="20"/>
        <v>13.08499999999998</v>
      </c>
      <c r="R247" s="57">
        <v>24</v>
      </c>
      <c r="S247" s="17">
        <v>8.479</v>
      </c>
      <c r="T247" s="17">
        <v>3.568</v>
      </c>
      <c r="U247" s="40"/>
      <c r="V247" s="42">
        <f t="shared" si="23"/>
        <v>12.046999999999999</v>
      </c>
      <c r="W247" s="40"/>
      <c r="X247" s="40">
        <v>1.5110000000000001</v>
      </c>
      <c r="Y247" s="40"/>
      <c r="Z247" s="40"/>
      <c r="AA247" s="17">
        <v>0.192</v>
      </c>
      <c r="AB247" s="17">
        <v>0.148</v>
      </c>
      <c r="AC247" s="40"/>
      <c r="AD247" s="42">
        <f t="shared" si="25"/>
        <v>1.851</v>
      </c>
      <c r="AE247" s="41"/>
      <c r="AF247" s="42">
        <v>0.7038266788412053</v>
      </c>
      <c r="AG247" s="42">
        <v>6.127305175490792</v>
      </c>
      <c r="AH247" s="25"/>
      <c r="AI247" s="50"/>
      <c r="AJ247" s="44"/>
      <c r="AK247" s="44"/>
      <c r="AL247" s="44"/>
      <c r="AM247" s="44"/>
      <c r="AN247" s="44"/>
      <c r="AO247" s="44"/>
      <c r="AP247" s="44"/>
    </row>
    <row r="248" spans="1:42" ht="15">
      <c r="A248" s="37"/>
      <c r="B248" s="5" t="s">
        <v>396</v>
      </c>
      <c r="C248" s="17" t="s">
        <v>272</v>
      </c>
      <c r="D248" s="54">
        <v>41766</v>
      </c>
      <c r="E248" s="17" t="s">
        <v>18</v>
      </c>
      <c r="F248" s="17">
        <v>57.53</v>
      </c>
      <c r="G248" s="17">
        <v>19.931</v>
      </c>
      <c r="H248" s="17"/>
      <c r="I248" s="17"/>
      <c r="J248" s="17">
        <v>9.487</v>
      </c>
      <c r="K248" s="17"/>
      <c r="L248" s="17">
        <v>0.316</v>
      </c>
      <c r="M248" s="17">
        <v>0.897</v>
      </c>
      <c r="N248" s="17">
        <v>0.894</v>
      </c>
      <c r="O248" s="17"/>
      <c r="P248" s="17">
        <f t="shared" si="24"/>
        <v>89.055</v>
      </c>
      <c r="Q248" s="17">
        <f t="shared" si="20"/>
        <v>10.944999999999993</v>
      </c>
      <c r="R248" s="57">
        <v>24</v>
      </c>
      <c r="S248" s="17">
        <v>8.514</v>
      </c>
      <c r="T248" s="17">
        <v>3.477</v>
      </c>
      <c r="U248" s="40"/>
      <c r="V248" s="42">
        <f t="shared" si="23"/>
        <v>11.991</v>
      </c>
      <c r="W248" s="40"/>
      <c r="X248" s="40">
        <v>1.504</v>
      </c>
      <c r="Y248" s="40"/>
      <c r="Z248" s="40">
        <v>0.018</v>
      </c>
      <c r="AA248" s="17">
        <v>0.25700000000000006</v>
      </c>
      <c r="AB248" s="17">
        <v>0.16900000000000004</v>
      </c>
      <c r="AC248" s="40"/>
      <c r="AD248" s="42">
        <f t="shared" si="25"/>
        <v>1.9480000000000002</v>
      </c>
      <c r="AE248" s="41"/>
      <c r="AF248" s="42">
        <v>0.7100325243932949</v>
      </c>
      <c r="AG248" s="42">
        <v>0.20172910662823265</v>
      </c>
      <c r="AH248" s="25"/>
      <c r="AI248" s="50"/>
      <c r="AJ248" s="44"/>
      <c r="AK248" s="44"/>
      <c r="AL248" s="44"/>
      <c r="AM248" s="44"/>
      <c r="AN248" s="44"/>
      <c r="AO248" s="44"/>
      <c r="AP248" s="44"/>
    </row>
    <row r="249" spans="1:42" ht="15">
      <c r="A249" s="37"/>
      <c r="B249" s="5" t="s">
        <v>396</v>
      </c>
      <c r="C249" s="17" t="s">
        <v>273</v>
      </c>
      <c r="D249" s="54">
        <v>41766</v>
      </c>
      <c r="E249" s="17" t="s">
        <v>19</v>
      </c>
      <c r="F249" s="17">
        <v>57.263</v>
      </c>
      <c r="G249" s="17">
        <v>19.882</v>
      </c>
      <c r="H249" s="17"/>
      <c r="I249" s="17"/>
      <c r="J249" s="17">
        <v>9.177</v>
      </c>
      <c r="K249" s="17"/>
      <c r="L249" s="17"/>
      <c r="M249" s="17">
        <v>0.81</v>
      </c>
      <c r="N249" s="17">
        <v>0.759</v>
      </c>
      <c r="O249" s="17">
        <v>0.147</v>
      </c>
      <c r="P249" s="17">
        <f t="shared" si="24"/>
        <v>88.03800000000001</v>
      </c>
      <c r="Q249" s="17">
        <f t="shared" si="20"/>
        <v>11.961999999999989</v>
      </c>
      <c r="R249" s="57">
        <v>24</v>
      </c>
      <c r="S249" s="17">
        <v>8.545</v>
      </c>
      <c r="T249" s="17">
        <v>3.497</v>
      </c>
      <c r="U249" s="40"/>
      <c r="V249" s="42">
        <f t="shared" si="23"/>
        <v>12.042</v>
      </c>
      <c r="W249" s="40"/>
      <c r="X249" s="40">
        <v>1.4670000000000003</v>
      </c>
      <c r="Y249" s="40"/>
      <c r="Z249" s="40"/>
      <c r="AA249" s="17">
        <v>0.23400000000000004</v>
      </c>
      <c r="AB249" s="17">
        <v>0.144</v>
      </c>
      <c r="AC249" s="40">
        <v>0.009</v>
      </c>
      <c r="AD249" s="42">
        <f t="shared" si="25"/>
        <v>1.854</v>
      </c>
      <c r="AE249" s="41"/>
      <c r="AF249" s="42">
        <v>0.7095997342634114</v>
      </c>
      <c r="AG249" s="42">
        <v>5.299608551641064</v>
      </c>
      <c r="AH249" s="25"/>
      <c r="AI249" s="50"/>
      <c r="AJ249" s="44"/>
      <c r="AK249" s="44"/>
      <c r="AL249" s="44"/>
      <c r="AM249" s="44"/>
      <c r="AN249" s="44"/>
      <c r="AO249" s="44"/>
      <c r="AP249" s="44"/>
    </row>
    <row r="250" spans="1:42" ht="15">
      <c r="A250" s="37"/>
      <c r="B250" s="5" t="s">
        <v>396</v>
      </c>
      <c r="C250" s="17" t="s">
        <v>274</v>
      </c>
      <c r="D250" s="54">
        <v>41766</v>
      </c>
      <c r="E250" s="17" t="s">
        <v>20</v>
      </c>
      <c r="F250" s="17">
        <v>55.452</v>
      </c>
      <c r="G250" s="17">
        <v>19.996</v>
      </c>
      <c r="H250" s="17"/>
      <c r="I250" s="17"/>
      <c r="J250" s="17">
        <v>8.972</v>
      </c>
      <c r="K250" s="17"/>
      <c r="L250" s="17"/>
      <c r="M250" s="17">
        <v>0.762</v>
      </c>
      <c r="N250" s="17">
        <v>0.892</v>
      </c>
      <c r="O250" s="17"/>
      <c r="P250" s="17">
        <f t="shared" si="24"/>
        <v>86.07399999999998</v>
      </c>
      <c r="Q250" s="17">
        <f t="shared" si="20"/>
        <v>13.926000000000016</v>
      </c>
      <c r="R250" s="57">
        <v>24</v>
      </c>
      <c r="S250" s="17">
        <v>8.458</v>
      </c>
      <c r="T250" s="17">
        <v>3.5950000000000006</v>
      </c>
      <c r="U250" s="40"/>
      <c r="V250" s="42">
        <f t="shared" si="23"/>
        <v>12.053</v>
      </c>
      <c r="W250" s="40"/>
      <c r="X250" s="40">
        <v>1.4660000000000002</v>
      </c>
      <c r="Y250" s="40"/>
      <c r="Z250" s="40"/>
      <c r="AA250" s="17">
        <v>0.225</v>
      </c>
      <c r="AB250" s="17">
        <v>0.174</v>
      </c>
      <c r="AC250" s="40"/>
      <c r="AD250" s="42">
        <f t="shared" si="25"/>
        <v>1.8650000000000002</v>
      </c>
      <c r="AE250" s="41"/>
      <c r="AF250" s="42">
        <v>0.7017340081307558</v>
      </c>
      <c r="AG250" s="42">
        <v>7.92554788351847</v>
      </c>
      <c r="AH250" s="25"/>
      <c r="AI250" s="50"/>
      <c r="AJ250" s="44"/>
      <c r="AK250" s="44"/>
      <c r="AL250" s="44"/>
      <c r="AM250" s="44"/>
      <c r="AN250" s="44"/>
      <c r="AO250" s="44"/>
      <c r="AP250" s="44"/>
    </row>
    <row r="251" spans="1:42" ht="15">
      <c r="A251" s="37"/>
      <c r="B251" s="5" t="s">
        <v>396</v>
      </c>
      <c r="C251" s="17" t="s">
        <v>275</v>
      </c>
      <c r="D251" s="54">
        <v>41766</v>
      </c>
      <c r="E251" s="17" t="s">
        <v>21</v>
      </c>
      <c r="F251" s="17">
        <v>55.793</v>
      </c>
      <c r="G251" s="17">
        <v>19.557</v>
      </c>
      <c r="H251" s="17"/>
      <c r="I251" s="17"/>
      <c r="J251" s="17">
        <v>8.563</v>
      </c>
      <c r="K251" s="17"/>
      <c r="L251" s="17"/>
      <c r="M251" s="17">
        <v>1.033</v>
      </c>
      <c r="N251" s="17">
        <v>1</v>
      </c>
      <c r="O251" s="17"/>
      <c r="P251" s="17">
        <f t="shared" si="24"/>
        <v>85.946</v>
      </c>
      <c r="Q251" s="17">
        <f t="shared" si="20"/>
        <v>14.054000000000002</v>
      </c>
      <c r="R251" s="57">
        <v>24</v>
      </c>
      <c r="S251" s="17">
        <v>8.521</v>
      </c>
      <c r="T251" s="17">
        <v>3.5200000000000005</v>
      </c>
      <c r="U251" s="40"/>
      <c r="V251" s="42">
        <f t="shared" si="23"/>
        <v>12.041</v>
      </c>
      <c r="W251" s="40"/>
      <c r="X251" s="40">
        <v>1.401</v>
      </c>
      <c r="Y251" s="40"/>
      <c r="Z251" s="40"/>
      <c r="AA251" s="17">
        <v>0.30600000000000005</v>
      </c>
      <c r="AB251" s="17">
        <v>0.19500000000000003</v>
      </c>
      <c r="AC251" s="40"/>
      <c r="AD251" s="42">
        <f t="shared" si="25"/>
        <v>1.9020000000000001</v>
      </c>
      <c r="AE251" s="41"/>
      <c r="AF251" s="42">
        <v>0.7076654762893447</v>
      </c>
      <c r="AG251" s="42">
        <v>6.569785043899488</v>
      </c>
      <c r="AH251" s="25"/>
      <c r="AI251" s="50"/>
      <c r="AJ251" s="44"/>
      <c r="AK251" s="44"/>
      <c r="AL251" s="44"/>
      <c r="AM251" s="44"/>
      <c r="AN251" s="44"/>
      <c r="AO251" s="44"/>
      <c r="AP251" s="44"/>
    </row>
    <row r="252" spans="1:42" ht="15">
      <c r="A252" s="37"/>
      <c r="B252" s="5" t="s">
        <v>396</v>
      </c>
      <c r="C252" s="17" t="s">
        <v>276</v>
      </c>
      <c r="D252" s="54">
        <v>41766</v>
      </c>
      <c r="E252" s="17" t="s">
        <v>22</v>
      </c>
      <c r="F252" s="17">
        <v>54.857</v>
      </c>
      <c r="G252" s="17">
        <v>20.166</v>
      </c>
      <c r="H252" s="17"/>
      <c r="I252" s="17"/>
      <c r="J252" s="17">
        <v>9.813</v>
      </c>
      <c r="K252" s="17"/>
      <c r="L252" s="17"/>
      <c r="M252" s="17">
        <v>1.046</v>
      </c>
      <c r="N252" s="17">
        <v>0.842</v>
      </c>
      <c r="O252" s="17"/>
      <c r="P252" s="17">
        <f t="shared" si="24"/>
        <v>86.724</v>
      </c>
      <c r="Q252" s="17">
        <f t="shared" si="20"/>
        <v>13.275999999999996</v>
      </c>
      <c r="R252" s="57">
        <v>24</v>
      </c>
      <c r="S252" s="17">
        <v>8.356</v>
      </c>
      <c r="T252" s="17">
        <v>3.6200000000000006</v>
      </c>
      <c r="U252" s="40"/>
      <c r="V252" s="42">
        <f t="shared" si="23"/>
        <v>11.976</v>
      </c>
      <c r="W252" s="40"/>
      <c r="X252" s="40">
        <v>1.602</v>
      </c>
      <c r="Y252" s="40"/>
      <c r="Z252" s="40"/>
      <c r="AA252" s="17">
        <v>0.309</v>
      </c>
      <c r="AB252" s="17">
        <v>0.16400000000000003</v>
      </c>
      <c r="AC252" s="40"/>
      <c r="AD252" s="42">
        <f t="shared" si="25"/>
        <v>2.075</v>
      </c>
      <c r="AE252" s="41"/>
      <c r="AF252" s="42">
        <v>0.6977287909151637</v>
      </c>
      <c r="AG252" s="42">
        <v>-1.550176774544464</v>
      </c>
      <c r="AH252" s="25"/>
      <c r="AI252" s="50"/>
      <c r="AJ252" s="44"/>
      <c r="AK252" s="44"/>
      <c r="AL252" s="44"/>
      <c r="AM252" s="44"/>
      <c r="AN252" s="44"/>
      <c r="AO252" s="44"/>
      <c r="AP252" s="44"/>
    </row>
    <row r="253" spans="1:42" ht="15">
      <c r="A253" s="37"/>
      <c r="B253" s="5" t="s">
        <v>396</v>
      </c>
      <c r="C253" s="17" t="s">
        <v>277</v>
      </c>
      <c r="D253" s="54">
        <v>41766</v>
      </c>
      <c r="E253" s="17" t="s">
        <v>23</v>
      </c>
      <c r="F253" s="17">
        <v>55.918</v>
      </c>
      <c r="G253" s="17">
        <v>20.363</v>
      </c>
      <c r="H253" s="17"/>
      <c r="I253" s="17"/>
      <c r="J253" s="17">
        <v>9.614</v>
      </c>
      <c r="K253" s="17"/>
      <c r="L253" s="17"/>
      <c r="M253" s="17">
        <v>0.892</v>
      </c>
      <c r="N253" s="17">
        <v>0.86</v>
      </c>
      <c r="O253" s="17">
        <v>0.138</v>
      </c>
      <c r="P253" s="17">
        <f t="shared" si="24"/>
        <v>87.78500000000001</v>
      </c>
      <c r="Q253" s="17">
        <f t="shared" si="20"/>
        <v>12.21499999999999</v>
      </c>
      <c r="R253" s="57">
        <v>24</v>
      </c>
      <c r="S253" s="17">
        <v>8.404</v>
      </c>
      <c r="T253" s="17">
        <v>3.607</v>
      </c>
      <c r="U253" s="40"/>
      <c r="V253" s="42">
        <f t="shared" si="23"/>
        <v>12.011</v>
      </c>
      <c r="W253" s="40"/>
      <c r="X253" s="40">
        <v>1.548</v>
      </c>
      <c r="Y253" s="40"/>
      <c r="Z253" s="40"/>
      <c r="AA253" s="17">
        <v>0.26</v>
      </c>
      <c r="AB253" s="17">
        <v>0.16500000000000004</v>
      </c>
      <c r="AC253" s="40">
        <v>0.009</v>
      </c>
      <c r="AD253" s="42">
        <f t="shared" si="25"/>
        <v>1.982</v>
      </c>
      <c r="AE253" s="41"/>
      <c r="AF253" s="42">
        <v>0.6996919490467072</v>
      </c>
      <c r="AG253" s="42">
        <v>2.1813031161473075</v>
      </c>
      <c r="AH253" s="63"/>
      <c r="AI253" s="28"/>
      <c r="AJ253" s="32"/>
      <c r="AK253" s="32"/>
      <c r="AL253" s="32"/>
      <c r="AM253" s="32"/>
      <c r="AN253" s="32"/>
      <c r="AO253" s="32"/>
      <c r="AP253" s="32"/>
    </row>
    <row r="254" spans="1:42" ht="15">
      <c r="A254" s="37" t="s">
        <v>392</v>
      </c>
      <c r="B254" s="5" t="s">
        <v>396</v>
      </c>
      <c r="C254" s="17" t="s">
        <v>278</v>
      </c>
      <c r="D254" s="54">
        <v>41771</v>
      </c>
      <c r="E254" s="17" t="s">
        <v>6</v>
      </c>
      <c r="F254" s="17">
        <v>54.46</v>
      </c>
      <c r="G254" s="17">
        <v>19.71</v>
      </c>
      <c r="H254" s="17"/>
      <c r="I254" s="17"/>
      <c r="J254" s="17">
        <v>9.144</v>
      </c>
      <c r="K254" s="17"/>
      <c r="L254" s="17"/>
      <c r="M254" s="17">
        <v>0.862</v>
      </c>
      <c r="N254" s="17">
        <v>0.929</v>
      </c>
      <c r="O254" s="17"/>
      <c r="P254" s="17">
        <f t="shared" si="24"/>
        <v>85.105</v>
      </c>
      <c r="Q254" s="17">
        <f t="shared" si="20"/>
        <v>14.894999999999996</v>
      </c>
      <c r="R254" s="57">
        <v>24</v>
      </c>
      <c r="S254" s="17">
        <v>8.412</v>
      </c>
      <c r="T254" s="17">
        <v>3.5880000000000005</v>
      </c>
      <c r="U254" s="40"/>
      <c r="V254" s="42">
        <f t="shared" si="23"/>
        <v>12.000000000000002</v>
      </c>
      <c r="W254" s="40"/>
      <c r="X254" s="40">
        <v>1.513</v>
      </c>
      <c r="Y254" s="40"/>
      <c r="Z254" s="40"/>
      <c r="AA254" s="17">
        <v>0.258</v>
      </c>
      <c r="AB254" s="17">
        <v>0.18300000000000002</v>
      </c>
      <c r="AC254" s="40"/>
      <c r="AD254" s="42">
        <f t="shared" si="25"/>
        <v>1.954</v>
      </c>
      <c r="AE254" s="41"/>
      <c r="AF254" s="42">
        <v>0.7010000000000001</v>
      </c>
      <c r="AG254" s="42">
        <v>3.490049033746768</v>
      </c>
      <c r="AH254" s="10">
        <v>41771</v>
      </c>
      <c r="AI254" s="51" t="s">
        <v>456</v>
      </c>
      <c r="AJ254" s="30">
        <v>0.014792165498212499</v>
      </c>
      <c r="AK254" s="30">
        <v>0.7550537083754842</v>
      </c>
      <c r="AL254" s="30">
        <v>0.23814165257394249</v>
      </c>
      <c r="AM254" s="30">
        <v>0.22841199129124104</v>
      </c>
      <c r="AN254" s="30">
        <v>0.22522039436437458</v>
      </c>
      <c r="AO254" s="30">
        <v>0.10349949225982323</v>
      </c>
      <c r="AP254" s="30">
        <v>0.25257700699514224</v>
      </c>
    </row>
    <row r="255" spans="1:42" ht="15">
      <c r="A255" s="37"/>
      <c r="B255" s="5" t="s">
        <v>396</v>
      </c>
      <c r="C255" s="17" t="s">
        <v>279</v>
      </c>
      <c r="D255" s="54">
        <v>41771</v>
      </c>
      <c r="E255" s="17" t="s">
        <v>7</v>
      </c>
      <c r="F255" s="17">
        <v>53.834</v>
      </c>
      <c r="G255" s="17">
        <v>19.425</v>
      </c>
      <c r="H255" s="17"/>
      <c r="I255" s="17"/>
      <c r="J255" s="17">
        <v>9.315</v>
      </c>
      <c r="K255" s="17"/>
      <c r="L255" s="17"/>
      <c r="M255" s="17">
        <v>0.746</v>
      </c>
      <c r="N255" s="17">
        <v>0.803</v>
      </c>
      <c r="O255" s="17"/>
      <c r="P255" s="17">
        <f t="shared" si="24"/>
        <v>84.12299999999999</v>
      </c>
      <c r="Q255" s="17">
        <f t="shared" si="20"/>
        <v>15.87700000000001</v>
      </c>
      <c r="R255" s="57">
        <v>24</v>
      </c>
      <c r="S255" s="17">
        <v>8.429</v>
      </c>
      <c r="T255" s="17">
        <v>3.5850000000000004</v>
      </c>
      <c r="U255" s="40"/>
      <c r="V255" s="42">
        <f t="shared" si="23"/>
        <v>12.014000000000001</v>
      </c>
      <c r="W255" s="40"/>
      <c r="X255" s="40">
        <v>1.563</v>
      </c>
      <c r="Y255" s="40"/>
      <c r="Z255" s="40"/>
      <c r="AA255" s="17">
        <v>0.22600000000000003</v>
      </c>
      <c r="AB255" s="17">
        <v>0.16000000000000003</v>
      </c>
      <c r="AC255" s="40"/>
      <c r="AD255" s="42">
        <f t="shared" si="25"/>
        <v>1.9489999999999998</v>
      </c>
      <c r="AE255" s="41"/>
      <c r="AF255" s="42">
        <v>0.7015981355085734</v>
      </c>
      <c r="AG255" s="42">
        <v>2.0785876993166275</v>
      </c>
      <c r="AH255" s="25"/>
      <c r="AI255" s="50"/>
      <c r="AJ255" s="44"/>
      <c r="AK255" s="44"/>
      <c r="AL255" s="44"/>
      <c r="AM255" s="44"/>
      <c r="AN255" s="44"/>
      <c r="AO255" s="44"/>
      <c r="AP255" s="44"/>
    </row>
    <row r="256" spans="1:42" ht="15">
      <c r="A256" s="37"/>
      <c r="B256" s="5" t="s">
        <v>396</v>
      </c>
      <c r="C256" s="17" t="s">
        <v>280</v>
      </c>
      <c r="D256" s="54">
        <v>41771</v>
      </c>
      <c r="E256" s="17" t="s">
        <v>8</v>
      </c>
      <c r="F256" s="17">
        <v>54.531</v>
      </c>
      <c r="G256" s="17">
        <v>19.989</v>
      </c>
      <c r="H256" s="17"/>
      <c r="I256" s="17"/>
      <c r="J256" s="17">
        <v>9.241</v>
      </c>
      <c r="K256" s="17"/>
      <c r="L256" s="17"/>
      <c r="M256" s="17">
        <v>0.734</v>
      </c>
      <c r="N256" s="17">
        <v>0.74</v>
      </c>
      <c r="O256" s="17"/>
      <c r="P256" s="17">
        <f t="shared" si="24"/>
        <v>85.23499999999999</v>
      </c>
      <c r="Q256" s="17">
        <f t="shared" si="20"/>
        <v>14.765000000000015</v>
      </c>
      <c r="R256" s="57">
        <v>24</v>
      </c>
      <c r="S256" s="17">
        <v>8.405</v>
      </c>
      <c r="T256" s="17">
        <v>3.631</v>
      </c>
      <c r="U256" s="40"/>
      <c r="V256" s="42">
        <f aca="true" t="shared" si="26" ref="V256:V284">S256+T256+U256</f>
        <v>12.036</v>
      </c>
      <c r="W256" s="40"/>
      <c r="X256" s="40">
        <v>1.526</v>
      </c>
      <c r="Y256" s="40"/>
      <c r="Z256" s="40"/>
      <c r="AA256" s="17">
        <v>0.219</v>
      </c>
      <c r="AB256" s="17">
        <v>0.146</v>
      </c>
      <c r="AC256" s="40"/>
      <c r="AD256" s="42">
        <f t="shared" si="25"/>
        <v>1.891</v>
      </c>
      <c r="AE256" s="41"/>
      <c r="AF256" s="42">
        <v>0.6983217015619807</v>
      </c>
      <c r="AG256" s="42">
        <v>6.262803628914252</v>
      </c>
      <c r="AH256" s="63"/>
      <c r="AI256" s="28"/>
      <c r="AJ256" s="32"/>
      <c r="AK256" s="32"/>
      <c r="AL256" s="32"/>
      <c r="AM256" s="32"/>
      <c r="AN256" s="32"/>
      <c r="AO256" s="32"/>
      <c r="AP256" s="32"/>
    </row>
    <row r="257" spans="1:42" ht="15">
      <c r="A257" s="37" t="s">
        <v>393</v>
      </c>
      <c r="B257" s="5" t="s">
        <v>396</v>
      </c>
      <c r="C257" s="17" t="s">
        <v>360</v>
      </c>
      <c r="D257" s="54">
        <v>41774</v>
      </c>
      <c r="E257" s="17" t="s">
        <v>65</v>
      </c>
      <c r="F257" s="17">
        <v>53.733</v>
      </c>
      <c r="G257" s="17">
        <v>19.528</v>
      </c>
      <c r="H257" s="17"/>
      <c r="I257" s="17"/>
      <c r="J257" s="17">
        <v>9.508</v>
      </c>
      <c r="K257" s="17"/>
      <c r="L257" s="17"/>
      <c r="M257" s="17">
        <v>1.267</v>
      </c>
      <c r="N257" s="17">
        <v>1.111</v>
      </c>
      <c r="O257" s="17"/>
      <c r="P257" s="17">
        <f t="shared" si="24"/>
        <v>85.14699999999999</v>
      </c>
      <c r="Q257" s="17">
        <f t="shared" si="20"/>
        <v>14.853000000000009</v>
      </c>
      <c r="R257" s="57">
        <v>24</v>
      </c>
      <c r="S257" s="17">
        <v>8.354</v>
      </c>
      <c r="T257" s="17">
        <v>3.5780000000000003</v>
      </c>
      <c r="U257" s="40"/>
      <c r="V257" s="42">
        <f t="shared" si="26"/>
        <v>11.931999999999999</v>
      </c>
      <c r="W257" s="40"/>
      <c r="X257" s="40">
        <v>1.584</v>
      </c>
      <c r="Y257" s="40"/>
      <c r="Z257" s="40"/>
      <c r="AA257" s="17">
        <v>0.38200000000000006</v>
      </c>
      <c r="AB257" s="17">
        <v>0.22000000000000003</v>
      </c>
      <c r="AC257" s="40"/>
      <c r="AD257" s="42">
        <f t="shared" si="25"/>
        <v>2.1860000000000004</v>
      </c>
      <c r="AE257" s="41"/>
      <c r="AF257" s="42">
        <v>0.7001340931947704</v>
      </c>
      <c r="AG257" s="42">
        <v>-5.092838196286476</v>
      </c>
      <c r="AH257" s="10">
        <v>41774</v>
      </c>
      <c r="AI257" s="51" t="s">
        <v>453</v>
      </c>
      <c r="AJ257" s="30">
        <v>0.08247219255947841</v>
      </c>
      <c r="AK257" s="30">
        <v>0.7668173607409055</v>
      </c>
      <c r="AL257" s="30">
        <v>0.2640795184427442</v>
      </c>
      <c r="AM257" s="30">
        <v>0.13006531569251384</v>
      </c>
      <c r="AN257" s="30">
        <v>0.2622854693388978</v>
      </c>
      <c r="AO257" s="30">
        <v>0.12548711134989018</v>
      </c>
      <c r="AP257" s="30">
        <v>0.19588942628807943</v>
      </c>
    </row>
    <row r="258" spans="1:42" ht="15">
      <c r="A258" s="37"/>
      <c r="B258" s="5" t="s">
        <v>396</v>
      </c>
      <c r="C258" s="17" t="s">
        <v>361</v>
      </c>
      <c r="D258" s="54">
        <v>41774</v>
      </c>
      <c r="E258" s="17" t="s">
        <v>66</v>
      </c>
      <c r="F258" s="17">
        <v>54.157</v>
      </c>
      <c r="G258" s="17">
        <v>19.557</v>
      </c>
      <c r="H258" s="17"/>
      <c r="I258" s="17"/>
      <c r="J258" s="17">
        <v>9.271</v>
      </c>
      <c r="K258" s="17"/>
      <c r="L258" s="17"/>
      <c r="M258" s="17">
        <v>1.025</v>
      </c>
      <c r="N258" s="17">
        <v>1.047</v>
      </c>
      <c r="O258" s="17"/>
      <c r="P258" s="17">
        <f t="shared" si="24"/>
        <v>85.057</v>
      </c>
      <c r="Q258" s="17">
        <f t="shared" si="20"/>
        <v>14.942999999999998</v>
      </c>
      <c r="R258" s="57">
        <v>24</v>
      </c>
      <c r="S258" s="17">
        <v>8.411</v>
      </c>
      <c r="T258" s="17">
        <v>3.58</v>
      </c>
      <c r="U258" s="40"/>
      <c r="V258" s="42">
        <f t="shared" si="26"/>
        <v>11.991</v>
      </c>
      <c r="W258" s="40"/>
      <c r="X258" s="40">
        <v>1.5430000000000001</v>
      </c>
      <c r="Y258" s="40"/>
      <c r="Z258" s="40"/>
      <c r="AA258" s="17">
        <v>0.309</v>
      </c>
      <c r="AB258" s="17">
        <v>0.20800000000000002</v>
      </c>
      <c r="AC258" s="40"/>
      <c r="AD258" s="42">
        <f t="shared" si="25"/>
        <v>2.06</v>
      </c>
      <c r="AE258" s="41"/>
      <c r="AF258" s="42">
        <v>0.7014427487282128</v>
      </c>
      <c r="AG258" s="42">
        <v>-0.6383569247848928</v>
      </c>
      <c r="AH258" s="25"/>
      <c r="AI258" s="50"/>
      <c r="AJ258" s="44"/>
      <c r="AK258" s="44"/>
      <c r="AL258" s="44"/>
      <c r="AM258" s="44"/>
      <c r="AN258" s="44"/>
      <c r="AO258" s="44"/>
      <c r="AP258" s="44"/>
    </row>
    <row r="259" spans="1:42" ht="15">
      <c r="A259" s="37"/>
      <c r="B259" s="5" t="s">
        <v>396</v>
      </c>
      <c r="C259" s="17" t="s">
        <v>362</v>
      </c>
      <c r="D259" s="54">
        <v>41774</v>
      </c>
      <c r="E259" s="17" t="s">
        <v>67</v>
      </c>
      <c r="F259" s="17">
        <v>55.259</v>
      </c>
      <c r="G259" s="17">
        <v>19.647</v>
      </c>
      <c r="H259" s="17"/>
      <c r="I259" s="17"/>
      <c r="J259" s="17">
        <v>9.034</v>
      </c>
      <c r="K259" s="17"/>
      <c r="L259" s="17">
        <v>0.25</v>
      </c>
      <c r="M259" s="17">
        <v>1.076</v>
      </c>
      <c r="N259" s="17">
        <v>1.123</v>
      </c>
      <c r="O259" s="17"/>
      <c r="P259" s="17">
        <f t="shared" si="24"/>
        <v>86.38900000000001</v>
      </c>
      <c r="Q259" s="17">
        <f t="shared" si="20"/>
        <v>13.61099999999999</v>
      </c>
      <c r="R259" s="57">
        <v>24</v>
      </c>
      <c r="S259" s="17">
        <v>8.455</v>
      </c>
      <c r="T259" s="17">
        <v>3.543</v>
      </c>
      <c r="U259" s="40"/>
      <c r="V259" s="42">
        <f t="shared" si="26"/>
        <v>11.998000000000001</v>
      </c>
      <c r="W259" s="40"/>
      <c r="X259" s="40">
        <v>1.481</v>
      </c>
      <c r="Y259" s="40"/>
      <c r="Z259" s="40">
        <v>0.015</v>
      </c>
      <c r="AA259" s="17">
        <v>0.319</v>
      </c>
      <c r="AB259" s="17">
        <v>0.219</v>
      </c>
      <c r="AC259" s="40"/>
      <c r="AD259" s="42">
        <f t="shared" si="25"/>
        <v>2.034</v>
      </c>
      <c r="AE259" s="41"/>
      <c r="AF259" s="42">
        <v>0.7047007834639106</v>
      </c>
      <c r="AG259" s="42">
        <v>0.36827195467421814</v>
      </c>
      <c r="AH259" s="63"/>
      <c r="AI259" s="28"/>
      <c r="AJ259" s="32"/>
      <c r="AK259" s="32"/>
      <c r="AL259" s="32"/>
      <c r="AM259" s="32"/>
      <c r="AN259" s="32"/>
      <c r="AO259" s="32"/>
      <c r="AP259" s="32"/>
    </row>
    <row r="260" spans="1:42" ht="15">
      <c r="A260" s="37" t="s">
        <v>458</v>
      </c>
      <c r="B260" s="5" t="s">
        <v>396</v>
      </c>
      <c r="C260" s="17" t="s">
        <v>147</v>
      </c>
      <c r="D260" s="54">
        <v>41765</v>
      </c>
      <c r="E260" s="17" t="s">
        <v>104</v>
      </c>
      <c r="F260" s="17">
        <v>49.891</v>
      </c>
      <c r="G260" s="17">
        <v>23.495</v>
      </c>
      <c r="H260" s="17"/>
      <c r="I260" s="17"/>
      <c r="J260" s="17">
        <v>10.169</v>
      </c>
      <c r="K260" s="17">
        <v>0.688</v>
      </c>
      <c r="L260" s="17"/>
      <c r="M260" s="17">
        <v>2.27</v>
      </c>
      <c r="N260" s="17">
        <v>0.265</v>
      </c>
      <c r="O260" s="17"/>
      <c r="P260" s="17">
        <f t="shared" si="24"/>
        <v>86.77799999999999</v>
      </c>
      <c r="Q260" s="17">
        <f t="shared" si="20"/>
        <v>13.222000000000008</v>
      </c>
      <c r="R260" s="4">
        <v>36</v>
      </c>
      <c r="S260" s="23">
        <v>11.583</v>
      </c>
      <c r="T260" s="23">
        <v>6.428999999999999</v>
      </c>
      <c r="U260" s="59"/>
      <c r="V260" s="42">
        <f t="shared" si="26"/>
        <v>18.012</v>
      </c>
      <c r="W260" s="4"/>
      <c r="X260" s="20">
        <v>2.529</v>
      </c>
      <c r="Y260" s="20">
        <v>0.093</v>
      </c>
      <c r="Z260" s="20"/>
      <c r="AA260" s="23">
        <v>1.0215</v>
      </c>
      <c r="AB260" s="23">
        <v>0.078</v>
      </c>
      <c r="AC260" s="20"/>
      <c r="AD260" s="42">
        <f t="shared" si="25"/>
        <v>3.7215</v>
      </c>
      <c r="AE260" s="60"/>
      <c r="AF260" s="42">
        <v>0.6430712858094605</v>
      </c>
      <c r="AG260" s="42">
        <v>1.3478363679356702</v>
      </c>
      <c r="AH260" s="10">
        <v>41765</v>
      </c>
      <c r="AI260" s="61" t="s">
        <v>418</v>
      </c>
      <c r="AJ260" s="30">
        <v>0.08417099763782436</v>
      </c>
      <c r="AK260" s="30">
        <v>0.6955245718891091</v>
      </c>
      <c r="AL260" s="30">
        <v>0.28201107933091535</v>
      </c>
      <c r="AM260" s="30">
        <v>0.27287841711127603</v>
      </c>
      <c r="AN260" s="30">
        <v>0.28215128007819823</v>
      </c>
      <c r="AO260" s="30">
        <v>0.1521460915019902</v>
      </c>
      <c r="AP260" s="30">
        <v>0.18063980424627818</v>
      </c>
    </row>
    <row r="261" spans="1:42" ht="15">
      <c r="A261" s="37"/>
      <c r="B261" s="5" t="s">
        <v>396</v>
      </c>
      <c r="C261" s="17" t="s">
        <v>147</v>
      </c>
      <c r="D261" s="54">
        <v>41765</v>
      </c>
      <c r="E261" s="17" t="s">
        <v>105</v>
      </c>
      <c r="F261" s="17">
        <v>49.751</v>
      </c>
      <c r="G261" s="17">
        <v>23.565</v>
      </c>
      <c r="H261" s="17"/>
      <c r="I261" s="17"/>
      <c r="J261" s="17">
        <v>10.11</v>
      </c>
      <c r="K261" s="17"/>
      <c r="L261" s="17"/>
      <c r="M261" s="17">
        <v>2.252</v>
      </c>
      <c r="N261" s="17">
        <v>0.25</v>
      </c>
      <c r="O261" s="17"/>
      <c r="P261" s="17">
        <f t="shared" si="24"/>
        <v>85.928</v>
      </c>
      <c r="Q261" s="17">
        <f t="shared" si="20"/>
        <v>14.072000000000003</v>
      </c>
      <c r="R261" s="4">
        <v>36</v>
      </c>
      <c r="S261" s="23">
        <v>11.596499999999999</v>
      </c>
      <c r="T261" s="23">
        <v>6.474</v>
      </c>
      <c r="U261" s="59"/>
      <c r="V261" s="42">
        <f t="shared" si="26"/>
        <v>18.0705</v>
      </c>
      <c r="W261" s="4"/>
      <c r="X261" s="20">
        <v>2.5245</v>
      </c>
      <c r="Y261" s="20"/>
      <c r="Z261" s="20"/>
      <c r="AA261" s="23">
        <v>1.0185</v>
      </c>
      <c r="AB261" s="23">
        <v>0.07500000000000001</v>
      </c>
      <c r="AC261" s="20"/>
      <c r="AD261" s="42">
        <f t="shared" si="25"/>
        <v>3.6180000000000003</v>
      </c>
      <c r="AE261" s="60"/>
      <c r="AF261" s="42">
        <v>0.6417365319166597</v>
      </c>
      <c r="AG261" s="42">
        <v>5.396825396825387</v>
      </c>
      <c r="AH261" s="25"/>
      <c r="AI261" s="50"/>
      <c r="AJ261" s="44"/>
      <c r="AK261" s="44"/>
      <c r="AL261" s="44"/>
      <c r="AM261" s="44"/>
      <c r="AN261" s="44"/>
      <c r="AO261" s="44"/>
      <c r="AP261" s="44"/>
    </row>
    <row r="262" spans="1:42" ht="15">
      <c r="A262" s="37"/>
      <c r="B262" s="5" t="s">
        <v>396</v>
      </c>
      <c r="C262" s="17" t="s">
        <v>147</v>
      </c>
      <c r="D262" s="54">
        <v>41765</v>
      </c>
      <c r="E262" s="17" t="s">
        <v>106</v>
      </c>
      <c r="F262" s="17">
        <v>50.382</v>
      </c>
      <c r="G262" s="17">
        <v>23.347</v>
      </c>
      <c r="H262" s="17"/>
      <c r="I262" s="17"/>
      <c r="J262" s="17">
        <v>9.719</v>
      </c>
      <c r="K262" s="17">
        <v>0.32</v>
      </c>
      <c r="L262" s="17"/>
      <c r="M262" s="17">
        <v>2.063</v>
      </c>
      <c r="N262" s="17">
        <v>0.271</v>
      </c>
      <c r="O262" s="17"/>
      <c r="P262" s="17">
        <f t="shared" si="24"/>
        <v>86.10199999999999</v>
      </c>
      <c r="Q262" s="17">
        <f t="shared" si="20"/>
        <v>13.89800000000001</v>
      </c>
      <c r="R262" s="4">
        <v>36</v>
      </c>
      <c r="S262" s="23">
        <v>11.7045</v>
      </c>
      <c r="T262" s="23">
        <v>6.392999999999999</v>
      </c>
      <c r="U262" s="59"/>
      <c r="V262" s="42">
        <f t="shared" si="26"/>
        <v>18.097499999999997</v>
      </c>
      <c r="W262" s="4"/>
      <c r="X262" s="20">
        <v>2.4195</v>
      </c>
      <c r="Y262" s="20">
        <v>0.043500000000000004</v>
      </c>
      <c r="Z262" s="20"/>
      <c r="AA262" s="23">
        <v>0.9299999999999999</v>
      </c>
      <c r="AB262" s="23">
        <v>0.081</v>
      </c>
      <c r="AC262" s="20"/>
      <c r="AD262" s="42">
        <f t="shared" si="25"/>
        <v>3.4739999999999998</v>
      </c>
      <c r="AE262" s="60"/>
      <c r="AF262" s="42">
        <v>0.6467467882304185</v>
      </c>
      <c r="AG262" s="42">
        <v>7.680646791308738</v>
      </c>
      <c r="AH262" s="25"/>
      <c r="AI262" s="50"/>
      <c r="AJ262" s="44"/>
      <c r="AK262" s="44"/>
      <c r="AL262" s="44"/>
      <c r="AM262" s="44"/>
      <c r="AN262" s="44"/>
      <c r="AO262" s="44"/>
      <c r="AP262" s="44"/>
    </row>
    <row r="263" spans="1:42" ht="15">
      <c r="A263" s="37"/>
      <c r="B263" s="5" t="s">
        <v>396</v>
      </c>
      <c r="C263" s="17" t="s">
        <v>147</v>
      </c>
      <c r="D263" s="54">
        <v>41765</v>
      </c>
      <c r="E263" s="17" t="s">
        <v>107</v>
      </c>
      <c r="F263" s="17">
        <v>49.736</v>
      </c>
      <c r="G263" s="17">
        <v>23.046</v>
      </c>
      <c r="H263" s="17"/>
      <c r="I263" s="17"/>
      <c r="J263" s="17">
        <v>9.911</v>
      </c>
      <c r="K263" s="17">
        <v>0.329</v>
      </c>
      <c r="L263" s="17"/>
      <c r="M263" s="17">
        <v>1.907</v>
      </c>
      <c r="N263" s="17">
        <v>0.423</v>
      </c>
      <c r="O263" s="17"/>
      <c r="P263" s="17">
        <f t="shared" si="24"/>
        <v>85.35199999999999</v>
      </c>
      <c r="Q263" s="17">
        <f t="shared" si="20"/>
        <v>14.64800000000001</v>
      </c>
      <c r="R263" s="4">
        <v>36</v>
      </c>
      <c r="S263" s="23">
        <v>11.685</v>
      </c>
      <c r="T263" s="23">
        <v>6.380999999999999</v>
      </c>
      <c r="U263" s="59"/>
      <c r="V263" s="42">
        <f t="shared" si="26"/>
        <v>18.066</v>
      </c>
      <c r="W263" s="4"/>
      <c r="X263" s="20">
        <v>2.4945</v>
      </c>
      <c r="Y263" s="20">
        <v>0.045</v>
      </c>
      <c r="Z263" s="20"/>
      <c r="AA263" s="23">
        <v>0.8684999999999999</v>
      </c>
      <c r="AB263" s="23">
        <v>0.126</v>
      </c>
      <c r="AC263" s="20"/>
      <c r="AD263" s="42">
        <f t="shared" si="25"/>
        <v>3.534</v>
      </c>
      <c r="AE263" s="60"/>
      <c r="AF263" s="42">
        <v>0.6467950846894719</v>
      </c>
      <c r="AG263" s="42">
        <v>5.06297851321313</v>
      </c>
      <c r="AH263" s="25"/>
      <c r="AI263" s="50"/>
      <c r="AJ263" s="44"/>
      <c r="AK263" s="44"/>
      <c r="AL263" s="44"/>
      <c r="AM263" s="44"/>
      <c r="AN263" s="44"/>
      <c r="AO263" s="44"/>
      <c r="AP263" s="44"/>
    </row>
    <row r="264" spans="1:42" ht="15">
      <c r="A264" s="37"/>
      <c r="B264" s="5" t="s">
        <v>396</v>
      </c>
      <c r="C264" s="17" t="s">
        <v>147</v>
      </c>
      <c r="D264" s="54">
        <v>41765</v>
      </c>
      <c r="E264" s="17" t="s">
        <v>108</v>
      </c>
      <c r="F264" s="17">
        <v>49.253</v>
      </c>
      <c r="G264" s="17">
        <v>23.221</v>
      </c>
      <c r="H264" s="17"/>
      <c r="I264" s="17"/>
      <c r="J264" s="17">
        <v>9.536</v>
      </c>
      <c r="K264" s="17"/>
      <c r="L264" s="17"/>
      <c r="M264" s="17">
        <v>2.115</v>
      </c>
      <c r="N264" s="17">
        <v>0.383</v>
      </c>
      <c r="O264" s="17"/>
      <c r="P264" s="17">
        <f t="shared" si="24"/>
        <v>84.508</v>
      </c>
      <c r="Q264" s="17">
        <f aca="true" t="shared" si="27" ref="Q264:Q284">100-P264</f>
        <v>15.492000000000004</v>
      </c>
      <c r="R264" s="4">
        <v>36</v>
      </c>
      <c r="S264" s="23">
        <v>11.649000000000001</v>
      </c>
      <c r="T264" s="23">
        <v>6.4725</v>
      </c>
      <c r="U264" s="59"/>
      <c r="V264" s="42">
        <f t="shared" si="26"/>
        <v>18.1215</v>
      </c>
      <c r="W264" s="4"/>
      <c r="X264" s="20">
        <v>2.4165</v>
      </c>
      <c r="Y264" s="20"/>
      <c r="Z264" s="20"/>
      <c r="AA264" s="23">
        <v>0.9705</v>
      </c>
      <c r="AB264" s="23">
        <v>0.11549999999999999</v>
      </c>
      <c r="AC264" s="20"/>
      <c r="AD264" s="42">
        <f t="shared" si="25"/>
        <v>3.5025</v>
      </c>
      <c r="AE264" s="60"/>
      <c r="AF264" s="42">
        <v>0.6428275804983031</v>
      </c>
      <c r="AG264" s="42">
        <v>9.35124176381146</v>
      </c>
      <c r="AH264" s="25"/>
      <c r="AI264" s="50"/>
      <c r="AJ264" s="44"/>
      <c r="AK264" s="44"/>
      <c r="AL264" s="44"/>
      <c r="AM264" s="44"/>
      <c r="AN264" s="44"/>
      <c r="AO264" s="44"/>
      <c r="AP264" s="44"/>
    </row>
    <row r="265" spans="1:42" ht="15">
      <c r="A265" s="37"/>
      <c r="B265" s="5" t="s">
        <v>396</v>
      </c>
      <c r="C265" s="17" t="s">
        <v>147</v>
      </c>
      <c r="D265" s="54">
        <v>41765</v>
      </c>
      <c r="E265" s="17" t="s">
        <v>109</v>
      </c>
      <c r="F265" s="17">
        <v>48.043</v>
      </c>
      <c r="G265" s="17">
        <v>23.521</v>
      </c>
      <c r="H265" s="17"/>
      <c r="I265" s="17"/>
      <c r="J265" s="17">
        <v>9.979</v>
      </c>
      <c r="K265" s="17"/>
      <c r="L265" s="17"/>
      <c r="M265" s="17">
        <v>1.97</v>
      </c>
      <c r="N265" s="17">
        <v>0.347</v>
      </c>
      <c r="O265" s="17"/>
      <c r="P265" s="17">
        <f t="shared" si="24"/>
        <v>83.85999999999999</v>
      </c>
      <c r="Q265" s="17">
        <f t="shared" si="27"/>
        <v>16.140000000000015</v>
      </c>
      <c r="R265" s="4">
        <v>36</v>
      </c>
      <c r="S265" s="23">
        <v>11.475000000000001</v>
      </c>
      <c r="T265" s="23">
        <v>6.6209999999999996</v>
      </c>
      <c r="U265" s="59"/>
      <c r="V265" s="42">
        <f t="shared" si="26"/>
        <v>18.096</v>
      </c>
      <c r="W265" s="4"/>
      <c r="X265" s="20">
        <v>2.553</v>
      </c>
      <c r="Y265" s="20"/>
      <c r="Z265" s="20"/>
      <c r="AA265" s="23">
        <v>0.9119999999999999</v>
      </c>
      <c r="AB265" s="23">
        <v>0.10500000000000001</v>
      </c>
      <c r="AC265" s="20"/>
      <c r="AD265" s="42">
        <f t="shared" si="25"/>
        <v>3.57</v>
      </c>
      <c r="AE265" s="60"/>
      <c r="AF265" s="42">
        <v>0.6341180371352786</v>
      </c>
      <c r="AG265" s="42">
        <v>8.133268005879469</v>
      </c>
      <c r="AH265" s="25"/>
      <c r="AI265" s="50"/>
      <c r="AJ265" s="44"/>
      <c r="AK265" s="44"/>
      <c r="AL265" s="44"/>
      <c r="AM265" s="44"/>
      <c r="AN265" s="44"/>
      <c r="AO265" s="44"/>
      <c r="AP265" s="44"/>
    </row>
    <row r="266" spans="1:42" ht="15">
      <c r="A266" s="37"/>
      <c r="B266" s="5" t="s">
        <v>396</v>
      </c>
      <c r="C266" s="17" t="s">
        <v>147</v>
      </c>
      <c r="D266" s="54">
        <v>41765</v>
      </c>
      <c r="E266" s="17" t="s">
        <v>110</v>
      </c>
      <c r="F266" s="17">
        <v>49.273</v>
      </c>
      <c r="G266" s="17">
        <v>23.774</v>
      </c>
      <c r="H266" s="17"/>
      <c r="I266" s="17"/>
      <c r="J266" s="17">
        <v>10.234</v>
      </c>
      <c r="K266" s="17"/>
      <c r="L266" s="17"/>
      <c r="M266" s="17">
        <v>1.984</v>
      </c>
      <c r="N266" s="17">
        <v>0.369</v>
      </c>
      <c r="O266" s="17"/>
      <c r="P266" s="17">
        <f t="shared" si="24"/>
        <v>85.63399999999999</v>
      </c>
      <c r="Q266" s="17">
        <f t="shared" si="27"/>
        <v>14.366000000000014</v>
      </c>
      <c r="R266" s="4">
        <v>36</v>
      </c>
      <c r="S266" s="23">
        <v>11.532</v>
      </c>
      <c r="T266" s="23">
        <v>6.558</v>
      </c>
      <c r="U266" s="59"/>
      <c r="V266" s="42">
        <f t="shared" si="26"/>
        <v>18.09</v>
      </c>
      <c r="W266" s="4"/>
      <c r="X266" s="20">
        <v>2.5665</v>
      </c>
      <c r="Y266" s="20"/>
      <c r="Z266" s="20"/>
      <c r="AA266" s="23">
        <v>0.8999999999999999</v>
      </c>
      <c r="AB266" s="23">
        <v>0.10949999999999999</v>
      </c>
      <c r="AC266" s="20"/>
      <c r="AD266" s="42">
        <f t="shared" si="25"/>
        <v>3.576</v>
      </c>
      <c r="AE266" s="60"/>
      <c r="AF266" s="42">
        <v>0.6374792703150912</v>
      </c>
      <c r="AG266" s="42">
        <v>6.764346764346757</v>
      </c>
      <c r="AH266" s="25"/>
      <c r="AI266" s="50"/>
      <c r="AJ266" s="44"/>
      <c r="AK266" s="44"/>
      <c r="AL266" s="44"/>
      <c r="AM266" s="44"/>
      <c r="AN266" s="44"/>
      <c r="AO266" s="44"/>
      <c r="AP266" s="44"/>
    </row>
    <row r="267" spans="1:42" ht="15">
      <c r="A267" s="37"/>
      <c r="B267" s="5" t="s">
        <v>396</v>
      </c>
      <c r="C267" s="17" t="s">
        <v>147</v>
      </c>
      <c r="D267" s="54">
        <v>41765</v>
      </c>
      <c r="E267" s="17" t="s">
        <v>111</v>
      </c>
      <c r="F267" s="17">
        <v>48.351</v>
      </c>
      <c r="G267" s="17">
        <v>23.308</v>
      </c>
      <c r="H267" s="17"/>
      <c r="I267" s="17"/>
      <c r="J267" s="17">
        <v>10.579</v>
      </c>
      <c r="K267" s="17">
        <v>0.416</v>
      </c>
      <c r="L267" s="17"/>
      <c r="M267" s="17">
        <v>2.261</v>
      </c>
      <c r="N267" s="17">
        <v>0.31</v>
      </c>
      <c r="O267" s="17"/>
      <c r="P267" s="17">
        <f t="shared" si="24"/>
        <v>85.225</v>
      </c>
      <c r="Q267" s="17">
        <f t="shared" si="27"/>
        <v>14.775000000000006</v>
      </c>
      <c r="R267" s="4">
        <v>36</v>
      </c>
      <c r="S267" s="23">
        <v>11.448</v>
      </c>
      <c r="T267" s="23">
        <v>6.5040000000000004</v>
      </c>
      <c r="U267" s="59"/>
      <c r="V267" s="42">
        <f t="shared" si="26"/>
        <v>17.952</v>
      </c>
      <c r="W267" s="4"/>
      <c r="X267" s="20">
        <v>2.6835</v>
      </c>
      <c r="Y267" s="20">
        <v>0.056999999999999995</v>
      </c>
      <c r="Z267" s="20"/>
      <c r="AA267" s="23">
        <v>1.0379999999999998</v>
      </c>
      <c r="AB267" s="23">
        <v>0.093</v>
      </c>
      <c r="AC267" s="20"/>
      <c r="AD267" s="42">
        <f t="shared" si="25"/>
        <v>3.8714999999999997</v>
      </c>
      <c r="AE267" s="60"/>
      <c r="AF267" s="42">
        <v>0.6377005347593583</v>
      </c>
      <c r="AG267" s="42">
        <v>-1.6333938294010806</v>
      </c>
      <c r="AH267" s="25"/>
      <c r="AI267" s="50"/>
      <c r="AJ267" s="44"/>
      <c r="AK267" s="44"/>
      <c r="AL267" s="44"/>
      <c r="AM267" s="44"/>
      <c r="AN267" s="44"/>
      <c r="AO267" s="44"/>
      <c r="AP267" s="44"/>
    </row>
    <row r="268" spans="1:42" ht="15">
      <c r="A268" s="37"/>
      <c r="B268" s="5" t="s">
        <v>396</v>
      </c>
      <c r="C268" s="17" t="s">
        <v>147</v>
      </c>
      <c r="D268" s="54">
        <v>41765</v>
      </c>
      <c r="E268" s="17" t="s">
        <v>112</v>
      </c>
      <c r="F268" s="17">
        <v>49.061</v>
      </c>
      <c r="G268" s="17">
        <v>22.715</v>
      </c>
      <c r="H268" s="17"/>
      <c r="I268" s="17"/>
      <c r="J268" s="17">
        <v>9.993</v>
      </c>
      <c r="K268" s="17">
        <v>0.45</v>
      </c>
      <c r="L268" s="17"/>
      <c r="M268" s="17">
        <v>1.823</v>
      </c>
      <c r="N268" s="17">
        <v>0.332</v>
      </c>
      <c r="O268" s="17"/>
      <c r="P268" s="17">
        <f t="shared" si="24"/>
        <v>84.37399999999998</v>
      </c>
      <c r="Q268" s="17">
        <f t="shared" si="27"/>
        <v>15.626000000000019</v>
      </c>
      <c r="R268" s="4">
        <v>36</v>
      </c>
      <c r="S268" s="23">
        <v>11.676</v>
      </c>
      <c r="T268" s="23">
        <v>6.3705</v>
      </c>
      <c r="U268" s="59"/>
      <c r="V268" s="42">
        <f t="shared" si="26"/>
        <v>18.0465</v>
      </c>
      <c r="W268" s="4"/>
      <c r="X268" s="20">
        <v>2.5485</v>
      </c>
      <c r="Y268" s="20">
        <v>0.0615</v>
      </c>
      <c r="Z268" s="20"/>
      <c r="AA268" s="23">
        <v>0.8415000000000001</v>
      </c>
      <c r="AB268" s="23">
        <v>0.1005</v>
      </c>
      <c r="AC268" s="20"/>
      <c r="AD268" s="42">
        <f t="shared" si="25"/>
        <v>3.552</v>
      </c>
      <c r="AE268" s="60"/>
      <c r="AF268" s="42">
        <v>0.6469952622392154</v>
      </c>
      <c r="AG268" s="42">
        <v>3.3836416747809097</v>
      </c>
      <c r="AH268" s="25"/>
      <c r="AI268" s="50"/>
      <c r="AJ268" s="44"/>
      <c r="AK268" s="44"/>
      <c r="AL268" s="44"/>
      <c r="AM268" s="44"/>
      <c r="AN268" s="44"/>
      <c r="AO268" s="44"/>
      <c r="AP268" s="44"/>
    </row>
    <row r="269" spans="1:42" ht="15">
      <c r="A269" s="37"/>
      <c r="B269" s="5" t="s">
        <v>396</v>
      </c>
      <c r="C269" s="17" t="s">
        <v>147</v>
      </c>
      <c r="D269" s="54">
        <v>41765</v>
      </c>
      <c r="E269" s="17" t="s">
        <v>113</v>
      </c>
      <c r="F269" s="17">
        <v>49.457</v>
      </c>
      <c r="G269" s="17">
        <v>22.621</v>
      </c>
      <c r="H269" s="17"/>
      <c r="I269" s="17"/>
      <c r="J269" s="17">
        <v>10.41</v>
      </c>
      <c r="K269" s="17"/>
      <c r="L269" s="17"/>
      <c r="M269" s="17">
        <v>2.623</v>
      </c>
      <c r="N269" s="17">
        <v>0.3</v>
      </c>
      <c r="O269" s="17"/>
      <c r="P269" s="17">
        <f t="shared" si="24"/>
        <v>85.411</v>
      </c>
      <c r="Q269" s="17">
        <f t="shared" si="27"/>
        <v>14.588999999999999</v>
      </c>
      <c r="R269" s="4">
        <v>36</v>
      </c>
      <c r="S269" s="23">
        <v>11.637</v>
      </c>
      <c r="T269" s="23">
        <v>6.273000000000001</v>
      </c>
      <c r="U269" s="59"/>
      <c r="V269" s="42">
        <f t="shared" si="26"/>
        <v>17.91</v>
      </c>
      <c r="W269" s="4"/>
      <c r="X269" s="20">
        <v>2.625</v>
      </c>
      <c r="Y269" s="20"/>
      <c r="Z269" s="20"/>
      <c r="AA269" s="23">
        <v>1.197</v>
      </c>
      <c r="AB269" s="23">
        <v>0.09</v>
      </c>
      <c r="AC269" s="20"/>
      <c r="AD269" s="42">
        <f t="shared" si="25"/>
        <v>3.912</v>
      </c>
      <c r="AE269" s="60"/>
      <c r="AF269" s="42">
        <v>0.6497487437185929</v>
      </c>
      <c r="AG269" s="42">
        <v>-4.038549793483242</v>
      </c>
      <c r="AH269" s="25"/>
      <c r="AI269" s="50"/>
      <c r="AJ269" s="44"/>
      <c r="AK269" s="44"/>
      <c r="AL269" s="44"/>
      <c r="AM269" s="44"/>
      <c r="AN269" s="44"/>
      <c r="AO269" s="44"/>
      <c r="AP269" s="44"/>
    </row>
    <row r="270" spans="1:42" ht="15">
      <c r="A270" s="37"/>
      <c r="B270" s="5" t="s">
        <v>396</v>
      </c>
      <c r="C270" s="17" t="s">
        <v>147</v>
      </c>
      <c r="D270" s="54">
        <v>41765</v>
      </c>
      <c r="E270" s="17" t="s">
        <v>114</v>
      </c>
      <c r="F270" s="17">
        <v>49.498</v>
      </c>
      <c r="G270" s="17">
        <v>24.146</v>
      </c>
      <c r="H270" s="17"/>
      <c r="I270" s="17"/>
      <c r="J270" s="17">
        <v>10.239</v>
      </c>
      <c r="K270" s="17"/>
      <c r="L270" s="17"/>
      <c r="M270" s="17">
        <v>1.997</v>
      </c>
      <c r="N270" s="17">
        <v>0.36</v>
      </c>
      <c r="O270" s="17"/>
      <c r="P270" s="17">
        <f t="shared" si="24"/>
        <v>86.24000000000001</v>
      </c>
      <c r="Q270" s="17">
        <f t="shared" si="27"/>
        <v>13.759999999999991</v>
      </c>
      <c r="R270" s="4">
        <v>36</v>
      </c>
      <c r="S270" s="23">
        <v>11.508</v>
      </c>
      <c r="T270" s="23">
        <v>6.616499999999999</v>
      </c>
      <c r="U270" s="59"/>
      <c r="V270" s="42">
        <f t="shared" si="26"/>
        <v>18.124499999999998</v>
      </c>
      <c r="W270" s="4"/>
      <c r="X270" s="20">
        <v>2.55</v>
      </c>
      <c r="Y270" s="20"/>
      <c r="Z270" s="20"/>
      <c r="AA270" s="23">
        <v>0.8999999999999999</v>
      </c>
      <c r="AB270" s="23">
        <v>0.10649999999999998</v>
      </c>
      <c r="AC270" s="20"/>
      <c r="AD270" s="42">
        <f t="shared" si="25"/>
        <v>3.5564999999999998</v>
      </c>
      <c r="AE270" s="60"/>
      <c r="AF270" s="42">
        <v>0.6349416535628569</v>
      </c>
      <c r="AG270" s="42">
        <v>8.351756325227214</v>
      </c>
      <c r="AH270" s="25"/>
      <c r="AI270" s="50"/>
      <c r="AJ270" s="44"/>
      <c r="AK270" s="44"/>
      <c r="AL270" s="44"/>
      <c r="AM270" s="44"/>
      <c r="AN270" s="44"/>
      <c r="AO270" s="44"/>
      <c r="AP270" s="44"/>
    </row>
    <row r="271" spans="1:42" ht="15">
      <c r="A271" s="37"/>
      <c r="B271" s="5" t="s">
        <v>396</v>
      </c>
      <c r="C271" s="17" t="s">
        <v>147</v>
      </c>
      <c r="D271" s="54">
        <v>41765</v>
      </c>
      <c r="E271" s="17" t="s">
        <v>115</v>
      </c>
      <c r="F271" s="17">
        <v>48.173</v>
      </c>
      <c r="G271" s="17">
        <v>22.899</v>
      </c>
      <c r="H271" s="17"/>
      <c r="I271" s="17"/>
      <c r="J271" s="17">
        <v>9.725</v>
      </c>
      <c r="K271" s="17">
        <v>0.393</v>
      </c>
      <c r="L271" s="17"/>
      <c r="M271" s="17">
        <v>2.176</v>
      </c>
      <c r="N271" s="17">
        <v>0.35</v>
      </c>
      <c r="O271" s="17"/>
      <c r="P271" s="17">
        <f t="shared" si="24"/>
        <v>83.716</v>
      </c>
      <c r="Q271" s="17">
        <f t="shared" si="27"/>
        <v>16.284000000000006</v>
      </c>
      <c r="R271" s="4">
        <v>36</v>
      </c>
      <c r="S271" s="23">
        <v>11.544</v>
      </c>
      <c r="T271" s="23">
        <v>6.468</v>
      </c>
      <c r="U271" s="59"/>
      <c r="V271" s="42">
        <f t="shared" si="26"/>
        <v>18.012</v>
      </c>
      <c r="W271" s="4"/>
      <c r="X271" s="20">
        <v>2.496</v>
      </c>
      <c r="Y271" s="20">
        <v>0.05399999999999999</v>
      </c>
      <c r="Z271" s="20"/>
      <c r="AA271" s="23">
        <v>1.0110000000000001</v>
      </c>
      <c r="AB271" s="23">
        <v>0.10649999999999998</v>
      </c>
      <c r="AC271" s="20"/>
      <c r="AD271" s="42">
        <f t="shared" si="25"/>
        <v>3.6675</v>
      </c>
      <c r="AE271" s="60"/>
      <c r="AF271" s="42">
        <v>0.6409060626249168</v>
      </c>
      <c r="AG271" s="42">
        <v>4.028950542822685</v>
      </c>
      <c r="AH271" s="25"/>
      <c r="AI271" s="50"/>
      <c r="AJ271" s="44"/>
      <c r="AK271" s="44"/>
      <c r="AL271" s="44"/>
      <c r="AM271" s="44"/>
      <c r="AN271" s="44"/>
      <c r="AO271" s="44"/>
      <c r="AP271" s="44"/>
    </row>
    <row r="272" spans="1:42" ht="15">
      <c r="A272" s="37"/>
      <c r="B272" s="5" t="s">
        <v>396</v>
      </c>
      <c r="C272" s="17" t="s">
        <v>147</v>
      </c>
      <c r="D272" s="54">
        <v>41765</v>
      </c>
      <c r="E272" s="17" t="s">
        <v>116</v>
      </c>
      <c r="F272" s="17">
        <v>50.285</v>
      </c>
      <c r="G272" s="17">
        <v>23.298</v>
      </c>
      <c r="H272" s="17"/>
      <c r="I272" s="17"/>
      <c r="J272" s="17">
        <v>9.789</v>
      </c>
      <c r="K272" s="17"/>
      <c r="L272" s="17"/>
      <c r="M272" s="17">
        <v>2.449</v>
      </c>
      <c r="N272" s="17">
        <v>0.429</v>
      </c>
      <c r="O272" s="17"/>
      <c r="P272" s="17">
        <f t="shared" si="24"/>
        <v>86.25</v>
      </c>
      <c r="Q272" s="17">
        <f t="shared" si="27"/>
        <v>13.75</v>
      </c>
      <c r="R272" s="4">
        <v>36</v>
      </c>
      <c r="S272" s="23">
        <v>11.6775</v>
      </c>
      <c r="T272" s="23">
        <v>6.3765</v>
      </c>
      <c r="U272" s="59"/>
      <c r="V272" s="42">
        <f t="shared" si="26"/>
        <v>18.054000000000002</v>
      </c>
      <c r="W272" s="4"/>
      <c r="X272" s="20">
        <v>2.436</v>
      </c>
      <c r="Y272" s="20"/>
      <c r="Z272" s="20"/>
      <c r="AA272" s="23">
        <v>1.1025</v>
      </c>
      <c r="AB272" s="23">
        <v>0.1275</v>
      </c>
      <c r="AC272" s="20"/>
      <c r="AD272" s="42">
        <f t="shared" si="25"/>
        <v>3.666</v>
      </c>
      <c r="AE272" s="60"/>
      <c r="AF272" s="42">
        <v>0.6468095712861415</v>
      </c>
      <c r="AG272" s="42">
        <v>4.498525073746318</v>
      </c>
      <c r="AH272" s="25"/>
      <c r="AI272" s="50"/>
      <c r="AJ272" s="44"/>
      <c r="AK272" s="44"/>
      <c r="AL272" s="44"/>
      <c r="AM272" s="44"/>
      <c r="AN272" s="44"/>
      <c r="AO272" s="44"/>
      <c r="AP272" s="44"/>
    </row>
    <row r="273" spans="1:42" ht="15">
      <c r="A273" s="37"/>
      <c r="B273" s="5" t="s">
        <v>396</v>
      </c>
      <c r="C273" s="17" t="s">
        <v>147</v>
      </c>
      <c r="D273" s="54">
        <v>41765</v>
      </c>
      <c r="E273" s="17" t="s">
        <v>117</v>
      </c>
      <c r="F273" s="17">
        <v>48.964</v>
      </c>
      <c r="G273" s="17">
        <v>23.645</v>
      </c>
      <c r="H273" s="17"/>
      <c r="I273" s="17"/>
      <c r="J273" s="17">
        <v>9.284</v>
      </c>
      <c r="K273" s="17">
        <v>0.304</v>
      </c>
      <c r="L273" s="17"/>
      <c r="M273" s="17">
        <v>2.386</v>
      </c>
      <c r="N273" s="17">
        <v>0.332</v>
      </c>
      <c r="O273" s="17">
        <v>0.257</v>
      </c>
      <c r="P273" s="17">
        <f aca="true" t="shared" si="28" ref="P273:P284">F273+G273+H273+I273+J273+K273+L273+M273+N273+O273</f>
        <v>85.172</v>
      </c>
      <c r="Q273" s="17">
        <f t="shared" si="27"/>
        <v>14.828000000000003</v>
      </c>
      <c r="R273" s="4">
        <v>36</v>
      </c>
      <c r="S273" s="23">
        <v>11.5545</v>
      </c>
      <c r="T273" s="23">
        <v>6.5760000000000005</v>
      </c>
      <c r="U273" s="59"/>
      <c r="V273" s="42">
        <f t="shared" si="26"/>
        <v>18.1305</v>
      </c>
      <c r="W273" s="4"/>
      <c r="X273" s="20">
        <v>2.3475</v>
      </c>
      <c r="Y273" s="20">
        <v>0.042</v>
      </c>
      <c r="Z273" s="20"/>
      <c r="AA273" s="23">
        <v>1.092</v>
      </c>
      <c r="AB273" s="23">
        <v>0.1005</v>
      </c>
      <c r="AC273" s="20">
        <v>0.025500000000000002</v>
      </c>
      <c r="AD273" s="42">
        <f aca="true" t="shared" si="29" ref="AD273:AD284">W273+X273+Y273+Z273+AA273+AB273+AC273</f>
        <v>3.6075</v>
      </c>
      <c r="AE273" s="60"/>
      <c r="AF273" s="42">
        <v>0.6372962687184579</v>
      </c>
      <c r="AG273" s="42">
        <v>9.654827413706869</v>
      </c>
      <c r="AH273" s="25"/>
      <c r="AI273" s="50"/>
      <c r="AJ273" s="44"/>
      <c r="AK273" s="44"/>
      <c r="AL273" s="44"/>
      <c r="AM273" s="44"/>
      <c r="AN273" s="44"/>
      <c r="AO273" s="44"/>
      <c r="AP273" s="44"/>
    </row>
    <row r="274" spans="1:42" ht="15">
      <c r="A274" s="37"/>
      <c r="B274" s="5" t="s">
        <v>396</v>
      </c>
      <c r="C274" s="17" t="s">
        <v>147</v>
      </c>
      <c r="D274" s="54">
        <v>41765</v>
      </c>
      <c r="E274" s="17" t="s">
        <v>118</v>
      </c>
      <c r="F274" s="17">
        <v>48.919</v>
      </c>
      <c r="G274" s="17">
        <v>22.806</v>
      </c>
      <c r="H274" s="17"/>
      <c r="I274" s="17"/>
      <c r="J274" s="17">
        <v>9.48</v>
      </c>
      <c r="K274" s="17">
        <v>0.299</v>
      </c>
      <c r="L274" s="17"/>
      <c r="M274" s="17">
        <v>2.271</v>
      </c>
      <c r="N274" s="17">
        <v>0.479</v>
      </c>
      <c r="O274" s="17"/>
      <c r="P274" s="17">
        <f t="shared" si="28"/>
        <v>84.254</v>
      </c>
      <c r="Q274" s="17">
        <f t="shared" si="27"/>
        <v>15.745999999999995</v>
      </c>
      <c r="R274" s="4">
        <v>36</v>
      </c>
      <c r="S274" s="23">
        <v>11.649000000000001</v>
      </c>
      <c r="T274" s="23">
        <v>6.400500000000001</v>
      </c>
      <c r="U274" s="59"/>
      <c r="V274" s="42">
        <f t="shared" si="26"/>
        <v>18.049500000000002</v>
      </c>
      <c r="W274" s="4"/>
      <c r="X274" s="20">
        <v>2.418</v>
      </c>
      <c r="Y274" s="20">
        <v>0.0405</v>
      </c>
      <c r="Z274" s="20"/>
      <c r="AA274" s="23">
        <v>1.0485</v>
      </c>
      <c r="AB274" s="23">
        <v>0.14550000000000002</v>
      </c>
      <c r="AC274" s="20"/>
      <c r="AD274" s="42">
        <f t="shared" si="29"/>
        <v>3.6525000000000007</v>
      </c>
      <c r="AE274" s="60"/>
      <c r="AF274" s="42">
        <v>0.6453918391091166</v>
      </c>
      <c r="AG274" s="42">
        <v>4.737358861070214</v>
      </c>
      <c r="AH274" s="63"/>
      <c r="AI274" s="28"/>
      <c r="AJ274" s="32"/>
      <c r="AK274" s="32"/>
      <c r="AL274" s="32"/>
      <c r="AM274" s="32"/>
      <c r="AN274" s="32"/>
      <c r="AO274" s="32"/>
      <c r="AP274" s="32"/>
    </row>
    <row r="275" spans="1:42" ht="15">
      <c r="A275" s="37" t="s">
        <v>459</v>
      </c>
      <c r="B275" s="5" t="s">
        <v>396</v>
      </c>
      <c r="C275" s="17" t="s">
        <v>281</v>
      </c>
      <c r="D275" s="54">
        <v>41771</v>
      </c>
      <c r="E275" s="17" t="s">
        <v>9</v>
      </c>
      <c r="F275" s="17">
        <v>48.43</v>
      </c>
      <c r="G275" s="17">
        <v>23.042</v>
      </c>
      <c r="H275" s="17"/>
      <c r="I275" s="17"/>
      <c r="J275" s="17">
        <v>9.751</v>
      </c>
      <c r="K275" s="17"/>
      <c r="L275" s="17"/>
      <c r="M275" s="17">
        <v>2.296</v>
      </c>
      <c r="N275" s="17">
        <v>0.239</v>
      </c>
      <c r="O275" s="17"/>
      <c r="P275" s="17">
        <f t="shared" si="28"/>
        <v>83.75800000000002</v>
      </c>
      <c r="Q275" s="17">
        <f t="shared" si="27"/>
        <v>16.241999999999976</v>
      </c>
      <c r="R275" s="4">
        <v>36</v>
      </c>
      <c r="S275" s="23">
        <v>11.5785</v>
      </c>
      <c r="T275" s="23">
        <v>6.492000000000001</v>
      </c>
      <c r="U275" s="59"/>
      <c r="V275" s="42">
        <f t="shared" si="26"/>
        <v>18.070500000000003</v>
      </c>
      <c r="W275" s="4"/>
      <c r="X275" s="20">
        <v>2.4975</v>
      </c>
      <c r="Y275" s="20"/>
      <c r="Z275" s="20"/>
      <c r="AA275" s="23">
        <v>1.0635</v>
      </c>
      <c r="AB275" s="23">
        <v>0.07350000000000001</v>
      </c>
      <c r="AC275" s="20"/>
      <c r="AD275" s="42">
        <f t="shared" si="29"/>
        <v>3.6345</v>
      </c>
      <c r="AE275" s="60"/>
      <c r="AF275" s="42">
        <v>0.640740433302897</v>
      </c>
      <c r="AG275" s="42">
        <v>5.870841487279849</v>
      </c>
      <c r="AH275" s="10">
        <v>41771</v>
      </c>
      <c r="AI275" s="51" t="s">
        <v>422</v>
      </c>
      <c r="AJ275" s="30">
        <v>0.049370891894222294</v>
      </c>
      <c r="AK275" s="30">
        <v>0.7961272882202568</v>
      </c>
      <c r="AL275" s="30">
        <v>0.44667462954859927</v>
      </c>
      <c r="AM275" s="30">
        <v>0.23552905710936192</v>
      </c>
      <c r="AN275" s="30">
        <v>0.3235567202083435</v>
      </c>
      <c r="AO275" s="30">
        <v>0.06573952386860671</v>
      </c>
      <c r="AP275" s="30">
        <v>0.17811722747252515</v>
      </c>
    </row>
    <row r="276" spans="1:42" ht="15">
      <c r="A276" s="37"/>
      <c r="B276" s="5" t="s">
        <v>396</v>
      </c>
      <c r="C276" s="17" t="s">
        <v>282</v>
      </c>
      <c r="D276" s="54">
        <v>41771</v>
      </c>
      <c r="E276" s="17" t="s">
        <v>10</v>
      </c>
      <c r="F276" s="17">
        <v>49.003</v>
      </c>
      <c r="G276" s="17">
        <v>23.139</v>
      </c>
      <c r="H276" s="17"/>
      <c r="I276" s="17"/>
      <c r="J276" s="17">
        <v>9.879</v>
      </c>
      <c r="K276" s="17"/>
      <c r="L276" s="17"/>
      <c r="M276" s="17">
        <v>1.781</v>
      </c>
      <c r="N276" s="17">
        <v>0.242</v>
      </c>
      <c r="O276" s="17"/>
      <c r="P276" s="17">
        <f t="shared" si="28"/>
        <v>84.04400000000001</v>
      </c>
      <c r="Q276" s="17">
        <f t="shared" si="27"/>
        <v>15.955999999999989</v>
      </c>
      <c r="R276" s="4">
        <v>36</v>
      </c>
      <c r="S276" s="23">
        <v>11.6325</v>
      </c>
      <c r="T276" s="23">
        <v>6.474</v>
      </c>
      <c r="U276" s="59"/>
      <c r="V276" s="42">
        <f t="shared" si="26"/>
        <v>18.1065</v>
      </c>
      <c r="W276" s="4"/>
      <c r="X276" s="20">
        <v>2.5125</v>
      </c>
      <c r="Y276" s="20"/>
      <c r="Z276" s="20"/>
      <c r="AA276" s="23">
        <v>0.8190000000000001</v>
      </c>
      <c r="AB276" s="23">
        <v>0.07350000000000001</v>
      </c>
      <c r="AC276" s="20"/>
      <c r="AD276" s="42">
        <f t="shared" si="29"/>
        <v>3.4050000000000002</v>
      </c>
      <c r="AE276" s="60"/>
      <c r="AF276" s="42">
        <v>0.6424488443376688</v>
      </c>
      <c r="AG276" s="42">
        <v>9.404309252217985</v>
      </c>
      <c r="AH276" s="25"/>
      <c r="AI276" s="50"/>
      <c r="AJ276" s="44"/>
      <c r="AK276" s="44"/>
      <c r="AL276" s="44"/>
      <c r="AM276" s="44"/>
      <c r="AN276" s="44"/>
      <c r="AO276" s="44"/>
      <c r="AP276" s="44"/>
    </row>
    <row r="277" spans="1:42" ht="15">
      <c r="A277" s="37"/>
      <c r="B277" s="5" t="s">
        <v>396</v>
      </c>
      <c r="C277" s="17" t="s">
        <v>283</v>
      </c>
      <c r="D277" s="54">
        <v>41771</v>
      </c>
      <c r="E277" s="17" t="s">
        <v>11</v>
      </c>
      <c r="F277" s="17">
        <v>48.942</v>
      </c>
      <c r="G277" s="17">
        <v>23.312</v>
      </c>
      <c r="H277" s="17"/>
      <c r="I277" s="17"/>
      <c r="J277" s="17">
        <v>10.253</v>
      </c>
      <c r="K277" s="17"/>
      <c r="L277" s="17"/>
      <c r="M277" s="17">
        <v>1.931</v>
      </c>
      <c r="N277" s="17">
        <v>0.215</v>
      </c>
      <c r="O277" s="17"/>
      <c r="P277" s="17">
        <f t="shared" si="28"/>
        <v>84.653</v>
      </c>
      <c r="Q277" s="17">
        <f t="shared" si="27"/>
        <v>15.346999999999994</v>
      </c>
      <c r="R277" s="4">
        <v>36</v>
      </c>
      <c r="S277" s="23">
        <v>11.562000000000001</v>
      </c>
      <c r="T277" s="23">
        <v>6.4905</v>
      </c>
      <c r="U277" s="59"/>
      <c r="V277" s="42">
        <f t="shared" si="26"/>
        <v>18.052500000000002</v>
      </c>
      <c r="W277" s="4"/>
      <c r="X277" s="20">
        <v>2.5949999999999998</v>
      </c>
      <c r="Y277" s="20"/>
      <c r="Z277" s="20"/>
      <c r="AA277" s="23">
        <v>0.885</v>
      </c>
      <c r="AB277" s="23">
        <v>0.0645</v>
      </c>
      <c r="AC277" s="20"/>
      <c r="AD277" s="42">
        <f t="shared" si="29"/>
        <v>3.5444999999999993</v>
      </c>
      <c r="AE277" s="60"/>
      <c r="AF277" s="42">
        <v>0.6404653095139178</v>
      </c>
      <c r="AG277" s="42">
        <v>5.717077937942829</v>
      </c>
      <c r="AH277" s="25"/>
      <c r="AI277" s="50"/>
      <c r="AJ277" s="44"/>
      <c r="AK277" s="44"/>
      <c r="AL277" s="44"/>
      <c r="AM277" s="44"/>
      <c r="AN277" s="44"/>
      <c r="AO277" s="44"/>
      <c r="AP277" s="44"/>
    </row>
    <row r="278" spans="1:42" ht="15">
      <c r="A278" s="37"/>
      <c r="B278" s="5" t="s">
        <v>396</v>
      </c>
      <c r="C278" s="17" t="s">
        <v>284</v>
      </c>
      <c r="D278" s="54">
        <v>41771</v>
      </c>
      <c r="E278" s="17" t="s">
        <v>12</v>
      </c>
      <c r="F278" s="17">
        <v>48.819</v>
      </c>
      <c r="G278" s="17">
        <v>23.133</v>
      </c>
      <c r="H278" s="17"/>
      <c r="I278" s="17"/>
      <c r="J278" s="17">
        <v>10.664</v>
      </c>
      <c r="K278" s="17"/>
      <c r="L278" s="17"/>
      <c r="M278" s="17">
        <v>1.698</v>
      </c>
      <c r="N278" s="17">
        <v>0.227</v>
      </c>
      <c r="O278" s="17">
        <v>0.252</v>
      </c>
      <c r="P278" s="17">
        <f t="shared" si="28"/>
        <v>84.79299999999999</v>
      </c>
      <c r="Q278" s="17">
        <f t="shared" si="27"/>
        <v>15.207000000000008</v>
      </c>
      <c r="R278" s="4">
        <v>36</v>
      </c>
      <c r="S278" s="23">
        <v>11.568</v>
      </c>
      <c r="T278" s="23">
        <v>6.460500000000001</v>
      </c>
      <c r="U278" s="59"/>
      <c r="V278" s="42">
        <f t="shared" si="26"/>
        <v>18.0285</v>
      </c>
      <c r="W278" s="4"/>
      <c r="X278" s="20">
        <v>2.7075</v>
      </c>
      <c r="Y278" s="20"/>
      <c r="Z278" s="20"/>
      <c r="AA278" s="23">
        <v>0.78</v>
      </c>
      <c r="AB278" s="23">
        <v>0.069</v>
      </c>
      <c r="AC278" s="20">
        <v>0.025500000000000002</v>
      </c>
      <c r="AD278" s="42">
        <f t="shared" si="29"/>
        <v>3.582</v>
      </c>
      <c r="AE278" s="60"/>
      <c r="AF278" s="42">
        <v>0.641650719693818</v>
      </c>
      <c r="AG278" s="42">
        <v>2.7188170760791874</v>
      </c>
      <c r="AH278" s="25"/>
      <c r="AI278" s="50"/>
      <c r="AJ278" s="44"/>
      <c r="AK278" s="44"/>
      <c r="AL278" s="44"/>
      <c r="AM278" s="44"/>
      <c r="AN278" s="44"/>
      <c r="AO278" s="44"/>
      <c r="AP278" s="44"/>
    </row>
    <row r="279" spans="1:42" ht="15">
      <c r="A279" s="37"/>
      <c r="B279" s="5" t="s">
        <v>396</v>
      </c>
      <c r="C279" s="17" t="s">
        <v>285</v>
      </c>
      <c r="D279" s="54">
        <v>41771</v>
      </c>
      <c r="E279" s="17" t="s">
        <v>13</v>
      </c>
      <c r="F279" s="17">
        <v>49.029</v>
      </c>
      <c r="G279" s="17">
        <v>23.277</v>
      </c>
      <c r="H279" s="17"/>
      <c r="I279" s="17"/>
      <c r="J279" s="17">
        <v>10.204</v>
      </c>
      <c r="K279" s="17"/>
      <c r="L279" s="17"/>
      <c r="M279" s="17">
        <v>1.446</v>
      </c>
      <c r="N279" s="17">
        <v>0.206</v>
      </c>
      <c r="O279" s="17"/>
      <c r="P279" s="17">
        <f t="shared" si="28"/>
        <v>84.16200000000002</v>
      </c>
      <c r="Q279" s="17">
        <f t="shared" si="27"/>
        <v>15.83799999999998</v>
      </c>
      <c r="R279" s="4">
        <v>36</v>
      </c>
      <c r="S279" s="23">
        <v>11.628</v>
      </c>
      <c r="T279" s="23">
        <v>6.5055</v>
      </c>
      <c r="U279" s="59"/>
      <c r="V279" s="42">
        <f t="shared" si="26"/>
        <v>18.133499999999998</v>
      </c>
      <c r="W279" s="4"/>
      <c r="X279" s="20">
        <v>2.5935</v>
      </c>
      <c r="Y279" s="20"/>
      <c r="Z279" s="20"/>
      <c r="AA279" s="23">
        <v>0.6645</v>
      </c>
      <c r="AB279" s="23">
        <v>0.063</v>
      </c>
      <c r="AC279" s="20"/>
      <c r="AD279" s="42">
        <f t="shared" si="29"/>
        <v>3.321</v>
      </c>
      <c r="AE279" s="60"/>
      <c r="AF279" s="42">
        <v>0.6412441062122591</v>
      </c>
      <c r="AG279" s="42">
        <v>9.992391580015209</v>
      </c>
      <c r="AH279" s="4"/>
      <c r="AI279" s="50"/>
      <c r="AJ279" s="33"/>
      <c r="AK279" s="33"/>
      <c r="AL279" s="33"/>
      <c r="AM279" s="33"/>
      <c r="AN279" s="33"/>
      <c r="AO279" s="33"/>
      <c r="AP279" s="33"/>
    </row>
    <row r="280" spans="1:42" ht="15">
      <c r="A280" s="37" t="s">
        <v>460</v>
      </c>
      <c r="B280" s="5" t="s">
        <v>396</v>
      </c>
      <c r="C280" s="17" t="s">
        <v>286</v>
      </c>
      <c r="D280" s="54">
        <v>41772</v>
      </c>
      <c r="E280" s="17" t="s">
        <v>32</v>
      </c>
      <c r="F280" s="17">
        <v>48.95</v>
      </c>
      <c r="G280" s="17">
        <v>23.453</v>
      </c>
      <c r="H280" s="17"/>
      <c r="I280" s="17"/>
      <c r="J280" s="17">
        <v>9.888</v>
      </c>
      <c r="K280" s="17">
        <v>0.382</v>
      </c>
      <c r="L280" s="17"/>
      <c r="M280" s="17">
        <v>2.525</v>
      </c>
      <c r="N280" s="17">
        <v>0.266</v>
      </c>
      <c r="O280" s="17"/>
      <c r="P280" s="17">
        <f t="shared" si="28"/>
        <v>85.46400000000003</v>
      </c>
      <c r="Q280" s="17">
        <f t="shared" si="27"/>
        <v>14.535999999999973</v>
      </c>
      <c r="R280" s="4">
        <v>36</v>
      </c>
      <c r="S280" s="23">
        <v>11.523</v>
      </c>
      <c r="T280" s="23">
        <v>6.507</v>
      </c>
      <c r="U280" s="59"/>
      <c r="V280" s="42">
        <f t="shared" si="26"/>
        <v>18.03</v>
      </c>
      <c r="W280" s="4"/>
      <c r="X280" s="20">
        <v>2.4945</v>
      </c>
      <c r="Y280" s="20">
        <v>0.052500000000000005</v>
      </c>
      <c r="Z280" s="20"/>
      <c r="AA280" s="23">
        <v>1.1520000000000001</v>
      </c>
      <c r="AB280" s="23">
        <v>0.0795</v>
      </c>
      <c r="AC280" s="20"/>
      <c r="AD280" s="42">
        <f t="shared" si="29"/>
        <v>3.7785</v>
      </c>
      <c r="AE280" s="60"/>
      <c r="AF280" s="42">
        <v>0.6391014975041598</v>
      </c>
      <c r="AG280" s="42">
        <v>2.869338392221959</v>
      </c>
      <c r="AH280" s="10">
        <v>41772</v>
      </c>
      <c r="AI280" s="51" t="s">
        <v>442</v>
      </c>
      <c r="AJ280" s="30">
        <v>0.05727636317810693</v>
      </c>
      <c r="AK280" s="30">
        <v>0.7670916043671898</v>
      </c>
      <c r="AL280" s="30">
        <v>0.31093437718043027</v>
      </c>
      <c r="AM280" s="30">
        <v>0.12192039301066267</v>
      </c>
      <c r="AN280" s="30">
        <v>0.3163744250874838</v>
      </c>
      <c r="AO280" s="30">
        <v>0.06747222486565663</v>
      </c>
      <c r="AP280" s="30">
        <v>0.20681893840924653</v>
      </c>
    </row>
    <row r="281" spans="1:42" ht="15">
      <c r="A281" s="37"/>
      <c r="B281" s="5" t="s">
        <v>396</v>
      </c>
      <c r="C281" s="17" t="s">
        <v>287</v>
      </c>
      <c r="D281" s="54">
        <v>41772</v>
      </c>
      <c r="E281" s="17" t="s">
        <v>33</v>
      </c>
      <c r="F281" s="17">
        <v>48.964</v>
      </c>
      <c r="G281" s="17">
        <v>23.354</v>
      </c>
      <c r="H281" s="17"/>
      <c r="I281" s="17"/>
      <c r="J281" s="17">
        <v>9.988</v>
      </c>
      <c r="K281" s="17"/>
      <c r="L281" s="17"/>
      <c r="M281" s="17">
        <v>1.698</v>
      </c>
      <c r="N281" s="17">
        <v>0.301</v>
      </c>
      <c r="O281" s="17"/>
      <c r="P281" s="17">
        <f t="shared" si="28"/>
        <v>84.30499999999999</v>
      </c>
      <c r="Q281" s="17">
        <f t="shared" si="27"/>
        <v>15.695000000000007</v>
      </c>
      <c r="R281" s="4">
        <v>36</v>
      </c>
      <c r="S281" s="23">
        <v>11.6115</v>
      </c>
      <c r="T281" s="23">
        <v>6.5265</v>
      </c>
      <c r="U281" s="59"/>
      <c r="V281" s="42">
        <f t="shared" si="26"/>
        <v>18.137999999999998</v>
      </c>
      <c r="W281" s="4"/>
      <c r="X281" s="20">
        <v>2.538</v>
      </c>
      <c r="Y281" s="20"/>
      <c r="Z281" s="20"/>
      <c r="AA281" s="23">
        <v>0.7815000000000001</v>
      </c>
      <c r="AB281" s="23">
        <v>0.0915</v>
      </c>
      <c r="AC281" s="20"/>
      <c r="AD281" s="42">
        <f t="shared" si="29"/>
        <v>3.4109999999999996</v>
      </c>
      <c r="AE281" s="60"/>
      <c r="AF281" s="42">
        <v>0.6401753225272908</v>
      </c>
      <c r="AG281" s="42">
        <v>9.707513867876958</v>
      </c>
      <c r="AH281" s="4"/>
      <c r="AI281" s="50"/>
      <c r="AJ281" s="33"/>
      <c r="AK281" s="33"/>
      <c r="AL281" s="33"/>
      <c r="AM281" s="33"/>
      <c r="AN281" s="33"/>
      <c r="AO281" s="33"/>
      <c r="AP281" s="33"/>
    </row>
    <row r="282" spans="1:42" ht="15">
      <c r="A282" s="37" t="s">
        <v>461</v>
      </c>
      <c r="B282" s="5" t="s">
        <v>396</v>
      </c>
      <c r="C282" s="17" t="s">
        <v>357</v>
      </c>
      <c r="D282" s="54">
        <v>41774</v>
      </c>
      <c r="E282" s="17" t="s">
        <v>62</v>
      </c>
      <c r="F282" s="17">
        <v>47.476</v>
      </c>
      <c r="G282" s="17">
        <v>22.97</v>
      </c>
      <c r="H282" s="17"/>
      <c r="I282" s="17"/>
      <c r="J282" s="17">
        <v>10.367</v>
      </c>
      <c r="K282" s="17"/>
      <c r="L282" s="17"/>
      <c r="M282" s="17">
        <v>2.301</v>
      </c>
      <c r="N282" s="17">
        <v>0.149</v>
      </c>
      <c r="O282" s="17"/>
      <c r="P282" s="17">
        <f t="shared" si="28"/>
        <v>83.263</v>
      </c>
      <c r="Q282" s="17">
        <f t="shared" si="27"/>
        <v>16.736999999999995</v>
      </c>
      <c r="R282" s="4">
        <v>36</v>
      </c>
      <c r="S282" s="23">
        <v>11.4645</v>
      </c>
      <c r="T282" s="23">
        <v>6.536999999999999</v>
      </c>
      <c r="U282" s="59"/>
      <c r="V282" s="42">
        <f t="shared" si="26"/>
        <v>18.0015</v>
      </c>
      <c r="W282" s="4"/>
      <c r="X282" s="20">
        <v>2.682</v>
      </c>
      <c r="Y282" s="20"/>
      <c r="Z282" s="20"/>
      <c r="AA282" s="23">
        <v>1.077</v>
      </c>
      <c r="AB282" s="23">
        <v>0.0465</v>
      </c>
      <c r="AC282" s="20"/>
      <c r="AD282" s="42">
        <f t="shared" si="29"/>
        <v>3.8055</v>
      </c>
      <c r="AE282" s="60"/>
      <c r="AF282" s="42">
        <v>0.6368635947004416</v>
      </c>
      <c r="AG282" s="42">
        <v>0.7630057803468087</v>
      </c>
      <c r="AH282" s="10">
        <v>41774</v>
      </c>
      <c r="AI282" s="51" t="s">
        <v>454</v>
      </c>
      <c r="AJ282" s="30">
        <v>0.025515855381411302</v>
      </c>
      <c r="AK282" s="30">
        <v>0.7981063197764633</v>
      </c>
      <c r="AL282" s="30">
        <v>0.30206128265471444</v>
      </c>
      <c r="AM282" s="30">
        <v>0.1199363590688327</v>
      </c>
      <c r="AN282" s="30">
        <v>0.35750931452634754</v>
      </c>
      <c r="AO282" s="30">
        <v>0.063447646145451</v>
      </c>
      <c r="AP282" s="30"/>
    </row>
    <row r="283" spans="1:42" ht="15">
      <c r="A283" s="37"/>
      <c r="B283" s="5" t="s">
        <v>396</v>
      </c>
      <c r="C283" s="17" t="s">
        <v>358</v>
      </c>
      <c r="D283" s="54">
        <v>41774</v>
      </c>
      <c r="E283" s="17" t="s">
        <v>63</v>
      </c>
      <c r="F283" s="17">
        <v>49.078</v>
      </c>
      <c r="G283" s="17">
        <v>23.108</v>
      </c>
      <c r="H283" s="17"/>
      <c r="I283" s="17"/>
      <c r="J283" s="17">
        <v>10.363</v>
      </c>
      <c r="K283" s="17"/>
      <c r="L283" s="17"/>
      <c r="M283" s="17">
        <v>2.103</v>
      </c>
      <c r="N283" s="17">
        <v>0.197</v>
      </c>
      <c r="O283" s="17"/>
      <c r="P283" s="17">
        <f t="shared" si="28"/>
        <v>84.849</v>
      </c>
      <c r="Q283" s="17">
        <f t="shared" si="27"/>
        <v>15.150999999999996</v>
      </c>
      <c r="R283" s="4">
        <v>36</v>
      </c>
      <c r="S283" s="23">
        <v>11.596499999999999</v>
      </c>
      <c r="T283" s="23">
        <v>6.4350000000000005</v>
      </c>
      <c r="U283" s="59"/>
      <c r="V283" s="42">
        <f t="shared" si="26"/>
        <v>18.0315</v>
      </c>
      <c r="W283" s="4"/>
      <c r="X283" s="20">
        <v>2.6235</v>
      </c>
      <c r="Y283" s="20"/>
      <c r="Z283" s="20"/>
      <c r="AA283" s="23">
        <v>0.9630000000000001</v>
      </c>
      <c r="AB283" s="23">
        <v>0.06</v>
      </c>
      <c r="AC283" s="20"/>
      <c r="AD283" s="42">
        <f t="shared" si="29"/>
        <v>3.6465</v>
      </c>
      <c r="AE283" s="60"/>
      <c r="AF283" s="42">
        <v>0.6431245320688794</v>
      </c>
      <c r="AG283" s="42">
        <v>2.6315789473684177</v>
      </c>
      <c r="AH283" s="25"/>
      <c r="AI283" s="50"/>
      <c r="AJ283" s="44"/>
      <c r="AK283" s="44"/>
      <c r="AL283" s="44"/>
      <c r="AM283" s="44"/>
      <c r="AN283" s="44"/>
      <c r="AO283" s="44"/>
      <c r="AP283" s="44"/>
    </row>
    <row r="284" spans="1:42" ht="15">
      <c r="A284" s="29"/>
      <c r="B284" s="70" t="s">
        <v>396</v>
      </c>
      <c r="C284" s="9" t="s">
        <v>359</v>
      </c>
      <c r="D284" s="71">
        <v>41774</v>
      </c>
      <c r="E284" s="9" t="s">
        <v>64</v>
      </c>
      <c r="F284" s="9">
        <v>49.264</v>
      </c>
      <c r="G284" s="9">
        <v>23.17</v>
      </c>
      <c r="H284" s="9"/>
      <c r="I284" s="9"/>
      <c r="J284" s="9">
        <v>9.795</v>
      </c>
      <c r="K284" s="9"/>
      <c r="L284" s="9"/>
      <c r="M284" s="9">
        <v>2.166</v>
      </c>
      <c r="N284" s="9">
        <v>0.232</v>
      </c>
      <c r="O284" s="9"/>
      <c r="P284" s="9">
        <f t="shared" si="28"/>
        <v>84.627</v>
      </c>
      <c r="Q284" s="9">
        <f t="shared" si="27"/>
        <v>15.373000000000005</v>
      </c>
      <c r="R284" s="8">
        <v>36</v>
      </c>
      <c r="S284" s="72">
        <v>11.631</v>
      </c>
      <c r="T284" s="72">
        <v>6.447</v>
      </c>
      <c r="U284" s="73"/>
      <c r="V284" s="74">
        <f t="shared" si="26"/>
        <v>18.078</v>
      </c>
      <c r="W284" s="8"/>
      <c r="X284" s="75">
        <v>2.4779999999999998</v>
      </c>
      <c r="Y284" s="75"/>
      <c r="Z284" s="75"/>
      <c r="AA284" s="72">
        <v>0.9915</v>
      </c>
      <c r="AB284" s="72">
        <v>0.07050000000000001</v>
      </c>
      <c r="AC284" s="75"/>
      <c r="AD284" s="74">
        <f t="shared" si="29"/>
        <v>3.54</v>
      </c>
      <c r="AE284" s="76"/>
      <c r="AF284" s="74">
        <v>0.6433786923332226</v>
      </c>
      <c r="AG284" s="74">
        <v>7.1286141575274184</v>
      </c>
      <c r="AH284" s="63"/>
      <c r="AI284" s="28"/>
      <c r="AJ284" s="32"/>
      <c r="AK284" s="32"/>
      <c r="AL284" s="32"/>
      <c r="AM284" s="32"/>
      <c r="AN284" s="32"/>
      <c r="AO284" s="32"/>
      <c r="AP284" s="32"/>
    </row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</sheetData>
  <sheetProtection/>
  <mergeCells count="5">
    <mergeCell ref="AH5:AP5"/>
    <mergeCell ref="AH6:AI6"/>
    <mergeCell ref="C6:E6"/>
    <mergeCell ref="A5:O5"/>
    <mergeCell ref="R5:AD5"/>
  </mergeCells>
  <printOptions/>
  <pageMargins left="0.25" right="0.25" top="0.75" bottom="0.75" header="0.3" footer="0.3"/>
  <pageSetup fitToHeight="0" fitToWidth="1" orientation="landscape" paperSize="9" scale="4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="89" zoomScaleNormal="89" zoomScalePageLayoutView="0" workbookViewId="0" topLeftCell="A1">
      <selection activeCell="A1" sqref="A1:A4"/>
    </sheetView>
  </sheetViews>
  <sheetFormatPr defaultColWidth="9.140625" defaultRowHeight="12.75"/>
  <cols>
    <col min="1" max="1" width="126.140625" style="0" customWidth="1"/>
  </cols>
  <sheetData>
    <row r="1" ht="18.75" customHeight="1">
      <c r="A1" s="81" t="s">
        <v>473</v>
      </c>
    </row>
    <row r="2" ht="15.75">
      <c r="A2" s="83" t="s">
        <v>471</v>
      </c>
    </row>
    <row r="3" ht="15.75">
      <c r="A3" s="80" t="s">
        <v>472</v>
      </c>
    </row>
    <row r="4" ht="24" customHeight="1">
      <c r="A4" s="82" t="s">
        <v>474</v>
      </c>
    </row>
    <row r="5" ht="15" customHeight="1">
      <c r="A5" s="78"/>
    </row>
    <row r="6" ht="15" customHeight="1">
      <c r="A6" s="79"/>
    </row>
    <row r="7" ht="15" customHeight="1">
      <c r="A7" s="79"/>
    </row>
    <row r="8" ht="15" customHeight="1">
      <c r="A8" s="79"/>
    </row>
    <row r="9" ht="15" customHeight="1">
      <c r="A9" s="79"/>
    </row>
    <row r="10" ht="15" customHeight="1">
      <c r="A10" s="79"/>
    </row>
    <row r="11" ht="15" customHeight="1">
      <c r="A11" s="7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mbesslc4</dc:creator>
  <cp:keywords/>
  <dc:description/>
  <cp:lastModifiedBy>Helen Kerbey</cp:lastModifiedBy>
  <cp:lastPrinted>2016-01-18T18:07:54Z</cp:lastPrinted>
  <dcterms:created xsi:type="dcterms:W3CDTF">2014-05-07T08:17:42Z</dcterms:created>
  <dcterms:modified xsi:type="dcterms:W3CDTF">2016-08-11T21:55:40Z</dcterms:modified>
  <cp:category/>
  <cp:version/>
  <cp:contentType/>
  <cp:contentStatus/>
</cp:coreProperties>
</file>